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D:\AMAN\DATA SCIENCE\Excel\self_proj_01\"/>
    </mc:Choice>
  </mc:AlternateContent>
  <xr:revisionPtr revIDLastSave="0" documentId="13_ncr:1_{BFCF0ECF-103E-4397-AC38-BE96992D09B2}" xr6:coauthVersionLast="47" xr6:coauthVersionMax="47" xr10:uidLastSave="{00000000-0000-0000-0000-000000000000}"/>
  <bookViews>
    <workbookView xWindow="-108" yWindow="-108" windowWidth="23256" windowHeight="12456" activeTab="1" xr2:uid="{00000000-000D-0000-FFFF-FFFF00000000}"/>
  </bookViews>
  <sheets>
    <sheet name="Master Dataset" sheetId="2" r:id="rId1"/>
    <sheet name="Master Report" sheetId="6" r:id="rId2"/>
    <sheet name="Dynamic Report" sheetId="5" r:id="rId3"/>
    <sheet name="Static Report" sheetId="1" r:id="rId4"/>
  </sheets>
  <definedNames>
    <definedName name="_xlnm._FilterDatabase" localSheetId="3" hidden="1">'Static Report'!$DC$1:$DF$1</definedName>
    <definedName name="_xlchart.v1.0" hidden="1">'Master Dataset'!$N$2:$N$1846</definedName>
    <definedName name="ExternalData_1" localSheetId="0" hidden="1">'Master Dataset'!$A$1:$L$1846</definedName>
    <definedName name="Slicer_Year">#N/A</definedName>
    <definedName name="Slicer_Year1">#N/A</definedName>
    <definedName name="Slicer_YEAR2">#N/A</definedName>
    <definedName name="Slicer_Years">#N/A</definedName>
    <definedName name="solver_eng" localSheetId="3" hidden="1">1</definedName>
    <definedName name="solver_neg" localSheetId="3" hidden="1">1</definedName>
    <definedName name="solver_num" localSheetId="3" hidden="1">0</definedName>
    <definedName name="solver_opt" localSheetId="3" hidden="1">'Static Report'!$BX$14</definedName>
    <definedName name="solver_typ" localSheetId="3" hidden="1">1</definedName>
    <definedName name="solver_val" localSheetId="3" hidden="1">0</definedName>
    <definedName name="solver_ver" localSheetId="3" hidden="1">3</definedName>
  </definedNames>
  <calcPr calcId="191029"/>
  <pivotCaches>
    <pivotCache cacheId="0" r:id="rId5"/>
    <pivotCache cacheId="1" r:id="rId6"/>
    <pivotCache cacheId="2" r:id="rId7"/>
    <pivotCache cacheId="3" r:id="rId8"/>
    <pivotCache cacheId="4" r:id="rId9"/>
    <pivotCache cacheId="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 i="5" l="1"/>
  <c r="S4" i="5"/>
  <c r="AG3" i="5"/>
  <c r="AH3" i="5"/>
  <c r="AG4" i="5"/>
  <c r="AH4" i="5"/>
  <c r="AG5" i="5"/>
  <c r="AH5" i="5"/>
  <c r="AG6" i="5"/>
  <c r="AH6" i="5"/>
  <c r="AG7" i="5"/>
  <c r="AH7" i="5"/>
  <c r="AG8" i="5"/>
  <c r="AH8" i="5"/>
  <c r="AG9" i="5"/>
  <c r="AH9" i="5"/>
  <c r="AH2" i="5"/>
  <c r="AG2" i="5"/>
  <c r="E3" i="5"/>
  <c r="E4" i="5"/>
  <c r="E5" i="5"/>
  <c r="E6" i="5"/>
  <c r="E7" i="5"/>
  <c r="E8" i="5"/>
  <c r="E9" i="5"/>
  <c r="E10" i="5"/>
  <c r="E11" i="5"/>
  <c r="E12" i="5"/>
  <c r="E13" i="5"/>
  <c r="E2" i="5"/>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U4" i="5"/>
  <c r="AI3" i="5" l="1"/>
  <c r="AI6" i="5"/>
  <c r="AI2" i="5"/>
  <c r="AI7" i="5"/>
  <c r="AI5" i="5"/>
  <c r="AI4" i="5"/>
  <c r="AI9" i="5"/>
  <c r="AI8" i="5"/>
  <c r="CK3" i="1"/>
  <c r="CK4" i="1"/>
  <c r="CK5" i="1"/>
  <c r="CK6" i="1"/>
  <c r="CK7" i="1"/>
  <c r="CK8" i="1"/>
  <c r="CK9" i="1"/>
  <c r="CK10" i="1"/>
  <c r="CK11" i="1"/>
  <c r="CK12" i="1"/>
  <c r="CK13" i="1"/>
  <c r="CK14" i="1"/>
  <c r="CK15" i="1"/>
  <c r="CK16" i="1"/>
  <c r="CK17" i="1"/>
  <c r="CK18" i="1"/>
  <c r="CK19" i="1"/>
  <c r="CK20"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K303" i="1"/>
  <c r="CK304" i="1"/>
  <c r="CK305" i="1"/>
  <c r="CK306" i="1"/>
  <c r="CK307" i="1"/>
  <c r="CK308" i="1"/>
  <c r="CK309" i="1"/>
  <c r="CK310" i="1"/>
  <c r="CK311" i="1"/>
  <c r="CK312" i="1"/>
  <c r="CK313" i="1"/>
  <c r="CK314" i="1"/>
  <c r="CK315" i="1"/>
  <c r="CK316" i="1"/>
  <c r="CK317" i="1"/>
  <c r="CK318" i="1"/>
  <c r="CK319" i="1"/>
  <c r="CK320" i="1"/>
  <c r="CK321" i="1"/>
  <c r="CK322" i="1"/>
  <c r="CK323" i="1"/>
  <c r="CK324" i="1"/>
  <c r="CK325" i="1"/>
  <c r="CK326" i="1"/>
  <c r="CK327" i="1"/>
  <c r="CK328" i="1"/>
  <c r="CK329" i="1"/>
  <c r="CK330" i="1"/>
  <c r="CK331" i="1"/>
  <c r="CK332" i="1"/>
  <c r="CK333" i="1"/>
  <c r="CK334" i="1"/>
  <c r="CK335" i="1"/>
  <c r="CK336" i="1"/>
  <c r="CK337" i="1"/>
  <c r="CK338" i="1"/>
  <c r="CK339" i="1"/>
  <c r="CK340" i="1"/>
  <c r="CK341" i="1"/>
  <c r="CK342" i="1"/>
  <c r="CK343" i="1"/>
  <c r="CK344" i="1"/>
  <c r="CK345" i="1"/>
  <c r="CK346" i="1"/>
  <c r="CK347" i="1"/>
  <c r="CK348" i="1"/>
  <c r="CK349" i="1"/>
  <c r="CK350" i="1"/>
  <c r="CK351" i="1"/>
  <c r="CK352" i="1"/>
  <c r="CK353" i="1"/>
  <c r="CK354" i="1"/>
  <c r="CK355" i="1"/>
  <c r="CK356" i="1"/>
  <c r="CK357" i="1"/>
  <c r="CK358" i="1"/>
  <c r="CK359" i="1"/>
  <c r="CK360" i="1"/>
  <c r="CK361" i="1"/>
  <c r="CK362" i="1"/>
  <c r="CK363" i="1"/>
  <c r="CK364" i="1"/>
  <c r="CK365" i="1"/>
  <c r="CK366" i="1"/>
  <c r="CK367" i="1"/>
  <c r="CK368" i="1"/>
  <c r="CK369" i="1"/>
  <c r="CK370" i="1"/>
  <c r="CK371" i="1"/>
  <c r="CK372" i="1"/>
  <c r="CK373" i="1"/>
  <c r="CK374" i="1"/>
  <c r="CK375" i="1"/>
  <c r="CK376" i="1"/>
  <c r="CK377" i="1"/>
  <c r="CK378" i="1"/>
  <c r="CK379" i="1"/>
  <c r="CK380" i="1"/>
  <c r="CK381" i="1"/>
  <c r="CK382" i="1"/>
  <c r="CK383" i="1"/>
  <c r="CK384" i="1"/>
  <c r="CK385" i="1"/>
  <c r="CK386" i="1"/>
  <c r="CK387" i="1"/>
  <c r="CK388" i="1"/>
  <c r="CK389" i="1"/>
  <c r="CK390" i="1"/>
  <c r="CK391" i="1"/>
  <c r="CK392" i="1"/>
  <c r="CK393" i="1"/>
  <c r="CK394" i="1"/>
  <c r="CK395" i="1"/>
  <c r="CK396" i="1"/>
  <c r="CK397" i="1"/>
  <c r="CK398" i="1"/>
  <c r="CK399" i="1"/>
  <c r="CK400" i="1"/>
  <c r="CK401" i="1"/>
  <c r="CK402" i="1"/>
  <c r="CK403" i="1"/>
  <c r="CK404" i="1"/>
  <c r="CK405" i="1"/>
  <c r="CK406" i="1"/>
  <c r="CK407" i="1"/>
  <c r="CK408" i="1"/>
  <c r="CK409" i="1"/>
  <c r="CK410" i="1"/>
  <c r="CK411" i="1"/>
  <c r="CK412" i="1"/>
  <c r="CK413" i="1"/>
  <c r="CK414" i="1"/>
  <c r="CK415" i="1"/>
  <c r="CK416" i="1"/>
  <c r="CK417" i="1"/>
  <c r="CK418" i="1"/>
  <c r="CK419" i="1"/>
  <c r="CK420" i="1"/>
  <c r="CK421" i="1"/>
  <c r="CK422" i="1"/>
  <c r="CK423" i="1"/>
  <c r="CK424" i="1"/>
  <c r="CK425" i="1"/>
  <c r="CK426" i="1"/>
  <c r="CK427" i="1"/>
  <c r="CK428" i="1"/>
  <c r="CK429" i="1"/>
  <c r="CK430" i="1"/>
  <c r="CK431" i="1"/>
  <c r="CK432" i="1"/>
  <c r="CK433" i="1"/>
  <c r="CK434" i="1"/>
  <c r="CK435" i="1"/>
  <c r="CK436" i="1"/>
  <c r="CK437" i="1"/>
  <c r="CK438" i="1"/>
  <c r="CK439" i="1"/>
  <c r="CK440" i="1"/>
  <c r="CK441" i="1"/>
  <c r="CK442" i="1"/>
  <c r="CK443" i="1"/>
  <c r="CK444" i="1"/>
  <c r="CK445" i="1"/>
  <c r="CK446" i="1"/>
  <c r="CK447" i="1"/>
  <c r="CK448" i="1"/>
  <c r="CK449" i="1"/>
  <c r="CK450" i="1"/>
  <c r="CK451" i="1"/>
  <c r="CK452" i="1"/>
  <c r="CK453" i="1"/>
  <c r="CK454" i="1"/>
  <c r="CK455" i="1"/>
  <c r="CK456" i="1"/>
  <c r="CK457" i="1"/>
  <c r="CK458" i="1"/>
  <c r="CK459" i="1"/>
  <c r="CK460" i="1"/>
  <c r="CK461" i="1"/>
  <c r="CK462" i="1"/>
  <c r="CK463" i="1"/>
  <c r="CK464" i="1"/>
  <c r="CK465" i="1"/>
  <c r="CK466" i="1"/>
  <c r="CK467" i="1"/>
  <c r="CK468" i="1"/>
  <c r="CK469" i="1"/>
  <c r="CK470" i="1"/>
  <c r="CK471" i="1"/>
  <c r="CK472" i="1"/>
  <c r="CK473" i="1"/>
  <c r="CK474" i="1"/>
  <c r="CK475" i="1"/>
  <c r="CK476" i="1"/>
  <c r="CK477" i="1"/>
  <c r="CK478" i="1"/>
  <c r="CK479" i="1"/>
  <c r="CK480" i="1"/>
  <c r="CK481" i="1"/>
  <c r="CK482" i="1"/>
  <c r="CK483" i="1"/>
  <c r="CK484" i="1"/>
  <c r="CK485" i="1"/>
  <c r="CK486" i="1"/>
  <c r="CK487" i="1"/>
  <c r="CK488" i="1"/>
  <c r="CK489" i="1"/>
  <c r="CK490" i="1"/>
  <c r="CK491" i="1"/>
  <c r="CK492" i="1"/>
  <c r="CK493" i="1"/>
  <c r="CK494" i="1"/>
  <c r="CK495" i="1"/>
  <c r="CK496" i="1"/>
  <c r="CK497" i="1"/>
  <c r="CK498" i="1"/>
  <c r="CK499" i="1"/>
  <c r="CK500" i="1"/>
  <c r="CK501" i="1"/>
  <c r="CK502" i="1"/>
  <c r="CK503" i="1"/>
  <c r="CK504" i="1"/>
  <c r="CK505" i="1"/>
  <c r="CK506" i="1"/>
  <c r="CK507" i="1"/>
  <c r="CK508" i="1"/>
  <c r="CK509" i="1"/>
  <c r="CK510" i="1"/>
  <c r="CK511" i="1"/>
  <c r="CK512" i="1"/>
  <c r="CK513" i="1"/>
  <c r="CK514" i="1"/>
  <c r="CK515" i="1"/>
  <c r="CK516" i="1"/>
  <c r="CK517" i="1"/>
  <c r="CK518" i="1"/>
  <c r="CK519" i="1"/>
  <c r="CK520" i="1"/>
  <c r="CK521" i="1"/>
  <c r="CK522" i="1"/>
  <c r="CK523" i="1"/>
  <c r="CK524" i="1"/>
  <c r="CK525" i="1"/>
  <c r="CK526" i="1"/>
  <c r="CK527" i="1"/>
  <c r="CK528" i="1"/>
  <c r="CK529" i="1"/>
  <c r="CK530" i="1"/>
  <c r="CK531" i="1"/>
  <c r="CK532" i="1"/>
  <c r="CK533" i="1"/>
  <c r="CK534" i="1"/>
  <c r="CK535" i="1"/>
  <c r="CK536" i="1"/>
  <c r="CK537" i="1"/>
  <c r="CK538" i="1"/>
  <c r="CK539" i="1"/>
  <c r="CK540" i="1"/>
  <c r="CK541" i="1"/>
  <c r="CK542" i="1"/>
  <c r="CK543" i="1"/>
  <c r="CK544" i="1"/>
  <c r="CK545" i="1"/>
  <c r="CK546" i="1"/>
  <c r="CK547" i="1"/>
  <c r="CK548" i="1"/>
  <c r="CK549" i="1"/>
  <c r="CK550" i="1"/>
  <c r="CK551" i="1"/>
  <c r="CK552" i="1"/>
  <c r="CK553" i="1"/>
  <c r="CK554" i="1"/>
  <c r="CK555" i="1"/>
  <c r="CK556" i="1"/>
  <c r="CK557" i="1"/>
  <c r="CK558" i="1"/>
  <c r="CK559" i="1"/>
  <c r="CK560" i="1"/>
  <c r="CK561" i="1"/>
  <c r="CK562" i="1"/>
  <c r="CK563" i="1"/>
  <c r="CK564" i="1"/>
  <c r="CK565" i="1"/>
  <c r="CK566" i="1"/>
  <c r="CK567" i="1"/>
  <c r="CK568" i="1"/>
  <c r="CK569" i="1"/>
  <c r="CK570" i="1"/>
  <c r="CK571" i="1"/>
  <c r="CK572" i="1"/>
  <c r="CK573" i="1"/>
  <c r="CK574" i="1"/>
  <c r="CK575" i="1"/>
  <c r="CK576" i="1"/>
  <c r="CK577" i="1"/>
  <c r="CK578" i="1"/>
  <c r="CK579" i="1"/>
  <c r="CK580" i="1"/>
  <c r="CK581" i="1"/>
  <c r="CK582" i="1"/>
  <c r="CK583" i="1"/>
  <c r="CK584" i="1"/>
  <c r="CK585" i="1"/>
  <c r="CK586" i="1"/>
  <c r="CK587" i="1"/>
  <c r="CK588" i="1"/>
  <c r="CK589" i="1"/>
  <c r="CK590" i="1"/>
  <c r="CK591" i="1"/>
  <c r="CK592" i="1"/>
  <c r="CK593" i="1"/>
  <c r="CK594" i="1"/>
  <c r="CK595" i="1"/>
  <c r="CK596" i="1"/>
  <c r="CK597" i="1"/>
  <c r="CK598" i="1"/>
  <c r="CK599" i="1"/>
  <c r="CK600" i="1"/>
  <c r="CK601" i="1"/>
  <c r="CK602" i="1"/>
  <c r="CK603" i="1"/>
  <c r="CK604" i="1"/>
  <c r="CK605" i="1"/>
  <c r="CK606" i="1"/>
  <c r="CK607" i="1"/>
  <c r="CK608" i="1"/>
  <c r="CK609" i="1"/>
  <c r="CK610" i="1"/>
  <c r="CK611" i="1"/>
  <c r="CK612" i="1"/>
  <c r="CK613" i="1"/>
  <c r="CK614" i="1"/>
  <c r="CK615" i="1"/>
  <c r="CK616" i="1"/>
  <c r="CK617" i="1"/>
  <c r="CK618" i="1"/>
  <c r="CK619" i="1"/>
  <c r="CK620" i="1"/>
  <c r="CK621" i="1"/>
  <c r="CK622" i="1"/>
  <c r="CK623" i="1"/>
  <c r="CK624" i="1"/>
  <c r="CK625" i="1"/>
  <c r="CK626" i="1"/>
  <c r="CK627" i="1"/>
  <c r="CK628" i="1"/>
  <c r="CK629" i="1"/>
  <c r="CK630" i="1"/>
  <c r="CK631" i="1"/>
  <c r="CK632" i="1"/>
  <c r="CK633" i="1"/>
  <c r="CK634" i="1"/>
  <c r="CK635" i="1"/>
  <c r="CK636" i="1"/>
  <c r="CK637" i="1"/>
  <c r="CK638" i="1"/>
  <c r="CK639" i="1"/>
  <c r="CK640" i="1"/>
  <c r="CK641" i="1"/>
  <c r="CK642" i="1"/>
  <c r="CK643" i="1"/>
  <c r="CK644" i="1"/>
  <c r="CK645" i="1"/>
  <c r="CK646" i="1"/>
  <c r="CK647" i="1"/>
  <c r="CK648" i="1"/>
  <c r="CK649" i="1"/>
  <c r="CK650" i="1"/>
  <c r="CK651" i="1"/>
  <c r="CK652" i="1"/>
  <c r="CK653" i="1"/>
  <c r="CK654" i="1"/>
  <c r="CK655" i="1"/>
  <c r="CK656" i="1"/>
  <c r="CK657" i="1"/>
  <c r="CK658" i="1"/>
  <c r="CK659" i="1"/>
  <c r="CK660" i="1"/>
  <c r="CK661" i="1"/>
  <c r="CK662" i="1"/>
  <c r="CK663" i="1"/>
  <c r="CK664" i="1"/>
  <c r="CK665" i="1"/>
  <c r="CK666" i="1"/>
  <c r="CK667" i="1"/>
  <c r="CK668" i="1"/>
  <c r="CK669" i="1"/>
  <c r="CK670" i="1"/>
  <c r="CK671" i="1"/>
  <c r="CK672" i="1"/>
  <c r="CK673" i="1"/>
  <c r="CK674" i="1"/>
  <c r="CK675" i="1"/>
  <c r="CK676" i="1"/>
  <c r="CK677" i="1"/>
  <c r="CK678" i="1"/>
  <c r="CK679" i="1"/>
  <c r="CK680" i="1"/>
  <c r="CK681" i="1"/>
  <c r="CK682" i="1"/>
  <c r="CK683" i="1"/>
  <c r="CK684" i="1"/>
  <c r="CK685" i="1"/>
  <c r="CK686" i="1"/>
  <c r="CK687" i="1"/>
  <c r="CK688" i="1"/>
  <c r="CK689" i="1"/>
  <c r="CK690" i="1"/>
  <c r="CK691" i="1"/>
  <c r="CK692" i="1"/>
  <c r="CK693" i="1"/>
  <c r="CK694" i="1"/>
  <c r="CK695" i="1"/>
  <c r="CK696" i="1"/>
  <c r="CK697" i="1"/>
  <c r="CK698" i="1"/>
  <c r="CK699" i="1"/>
  <c r="CK700" i="1"/>
  <c r="CK701" i="1"/>
  <c r="CK702" i="1"/>
  <c r="CK703" i="1"/>
  <c r="CK704" i="1"/>
  <c r="CK705" i="1"/>
  <c r="CK706" i="1"/>
  <c r="CK707" i="1"/>
  <c r="CK708" i="1"/>
  <c r="CK709" i="1"/>
  <c r="CK710" i="1"/>
  <c r="CK711" i="1"/>
  <c r="CK712" i="1"/>
  <c r="CK713" i="1"/>
  <c r="CK714" i="1"/>
  <c r="CK715" i="1"/>
  <c r="CK716" i="1"/>
  <c r="CK717" i="1"/>
  <c r="CK718" i="1"/>
  <c r="CK719" i="1"/>
  <c r="CK720" i="1"/>
  <c r="CK721" i="1"/>
  <c r="CK722" i="1"/>
  <c r="CK723" i="1"/>
  <c r="CK724" i="1"/>
  <c r="CK725" i="1"/>
  <c r="CK726" i="1"/>
  <c r="CK727" i="1"/>
  <c r="CK728" i="1"/>
  <c r="CK729" i="1"/>
  <c r="CK730" i="1"/>
  <c r="CK731" i="1"/>
  <c r="CK732" i="1"/>
  <c r="CK733" i="1"/>
  <c r="CK734" i="1"/>
  <c r="CK735" i="1"/>
  <c r="CK736" i="1"/>
  <c r="CK737" i="1"/>
  <c r="CK738" i="1"/>
  <c r="CK739" i="1"/>
  <c r="CK740" i="1"/>
  <c r="CK741" i="1"/>
  <c r="CK742" i="1"/>
  <c r="CK743" i="1"/>
  <c r="CK744" i="1"/>
  <c r="CK745" i="1"/>
  <c r="CK746" i="1"/>
  <c r="CK747" i="1"/>
  <c r="CK748" i="1"/>
  <c r="CK749" i="1"/>
  <c r="CK750" i="1"/>
  <c r="CK751" i="1"/>
  <c r="CK752" i="1"/>
  <c r="CK753" i="1"/>
  <c r="CK754" i="1"/>
  <c r="CK755" i="1"/>
  <c r="CK756" i="1"/>
  <c r="CK757" i="1"/>
  <c r="CK758" i="1"/>
  <c r="CK759" i="1"/>
  <c r="CK760" i="1"/>
  <c r="CK761" i="1"/>
  <c r="CK762" i="1"/>
  <c r="CK763" i="1"/>
  <c r="CK764" i="1"/>
  <c r="CK765" i="1"/>
  <c r="CK766" i="1"/>
  <c r="CK767" i="1"/>
  <c r="CK768" i="1"/>
  <c r="CK769" i="1"/>
  <c r="CK770" i="1"/>
  <c r="CK771" i="1"/>
  <c r="CK772" i="1"/>
  <c r="CK773" i="1"/>
  <c r="CK774" i="1"/>
  <c r="CK775" i="1"/>
  <c r="CK776" i="1"/>
  <c r="CK777" i="1"/>
  <c r="CK778" i="1"/>
  <c r="CK779" i="1"/>
  <c r="CK780" i="1"/>
  <c r="CK781" i="1"/>
  <c r="CK782" i="1"/>
  <c r="CK783" i="1"/>
  <c r="CK784" i="1"/>
  <c r="CK785" i="1"/>
  <c r="CK786" i="1"/>
  <c r="CK787" i="1"/>
  <c r="CK788" i="1"/>
  <c r="CK789" i="1"/>
  <c r="CK790" i="1"/>
  <c r="CK791" i="1"/>
  <c r="CK792" i="1"/>
  <c r="CK793" i="1"/>
  <c r="CK794" i="1"/>
  <c r="CK795" i="1"/>
  <c r="CK796" i="1"/>
  <c r="CK797" i="1"/>
  <c r="CK798" i="1"/>
  <c r="CK799" i="1"/>
  <c r="CK800" i="1"/>
  <c r="CK801" i="1"/>
  <c r="CK802" i="1"/>
  <c r="CK803" i="1"/>
  <c r="CK804" i="1"/>
  <c r="CK805" i="1"/>
  <c r="CK806" i="1"/>
  <c r="CK807" i="1"/>
  <c r="CK808" i="1"/>
  <c r="CK809" i="1"/>
  <c r="CK810" i="1"/>
  <c r="CK811" i="1"/>
  <c r="CK812" i="1"/>
  <c r="CK813" i="1"/>
  <c r="CK814" i="1"/>
  <c r="CK815" i="1"/>
  <c r="CK816" i="1"/>
  <c r="CK817" i="1"/>
  <c r="CK818" i="1"/>
  <c r="CK819" i="1"/>
  <c r="CK820" i="1"/>
  <c r="CK821" i="1"/>
  <c r="CK822" i="1"/>
  <c r="CK823" i="1"/>
  <c r="CK824" i="1"/>
  <c r="CK825" i="1"/>
  <c r="CK826" i="1"/>
  <c r="CK827" i="1"/>
  <c r="CK828" i="1"/>
  <c r="CK829" i="1"/>
  <c r="CK830" i="1"/>
  <c r="CK831" i="1"/>
  <c r="CK832" i="1"/>
  <c r="CK833" i="1"/>
  <c r="CK834" i="1"/>
  <c r="CK835" i="1"/>
  <c r="CK836" i="1"/>
  <c r="CK837" i="1"/>
  <c r="CK838" i="1"/>
  <c r="CK839" i="1"/>
  <c r="CK840" i="1"/>
  <c r="CK841" i="1"/>
  <c r="CK842" i="1"/>
  <c r="CK843" i="1"/>
  <c r="CK844" i="1"/>
  <c r="CK845" i="1"/>
  <c r="CK846" i="1"/>
  <c r="CK847" i="1"/>
  <c r="CK848" i="1"/>
  <c r="CK849" i="1"/>
  <c r="CK850" i="1"/>
  <c r="CK851" i="1"/>
  <c r="CK852" i="1"/>
  <c r="CK853" i="1"/>
  <c r="CK854" i="1"/>
  <c r="CK855" i="1"/>
  <c r="CK856" i="1"/>
  <c r="CK857" i="1"/>
  <c r="CK858" i="1"/>
  <c r="CK859" i="1"/>
  <c r="CK860" i="1"/>
  <c r="CK861" i="1"/>
  <c r="CK862" i="1"/>
  <c r="CK863" i="1"/>
  <c r="CK864" i="1"/>
  <c r="CK865" i="1"/>
  <c r="CK866" i="1"/>
  <c r="CK867" i="1"/>
  <c r="CK868" i="1"/>
  <c r="CK869" i="1"/>
  <c r="CK870" i="1"/>
  <c r="CK871" i="1"/>
  <c r="CK872" i="1"/>
  <c r="CK873" i="1"/>
  <c r="CK874" i="1"/>
  <c r="CK875" i="1"/>
  <c r="CK876" i="1"/>
  <c r="CK877" i="1"/>
  <c r="CK878" i="1"/>
  <c r="CK879" i="1"/>
  <c r="CK880" i="1"/>
  <c r="CK881" i="1"/>
  <c r="CK882" i="1"/>
  <c r="CK883" i="1"/>
  <c r="CK884" i="1"/>
  <c r="CK885" i="1"/>
  <c r="CK886" i="1"/>
  <c r="CK887" i="1"/>
  <c r="CK888" i="1"/>
  <c r="CK889" i="1"/>
  <c r="CK890" i="1"/>
  <c r="CK891" i="1"/>
  <c r="CK892" i="1"/>
  <c r="CK893" i="1"/>
  <c r="CK894" i="1"/>
  <c r="CK895" i="1"/>
  <c r="CK896" i="1"/>
  <c r="CK897" i="1"/>
  <c r="CK898" i="1"/>
  <c r="CK899" i="1"/>
  <c r="CK900" i="1"/>
  <c r="CK901" i="1"/>
  <c r="CK902" i="1"/>
  <c r="CK903" i="1"/>
  <c r="CK904" i="1"/>
  <c r="CK905" i="1"/>
  <c r="CK906" i="1"/>
  <c r="CK907" i="1"/>
  <c r="CK908" i="1"/>
  <c r="CK909" i="1"/>
  <c r="CK910" i="1"/>
  <c r="CK911" i="1"/>
  <c r="CK912" i="1"/>
  <c r="CK913" i="1"/>
  <c r="CK914" i="1"/>
  <c r="CK915" i="1"/>
  <c r="CK916" i="1"/>
  <c r="CK917" i="1"/>
  <c r="CK918" i="1"/>
  <c r="CK919" i="1"/>
  <c r="CK920" i="1"/>
  <c r="CK921" i="1"/>
  <c r="CK922" i="1"/>
  <c r="CK923" i="1"/>
  <c r="CK924" i="1"/>
  <c r="CK925" i="1"/>
  <c r="CK926" i="1"/>
  <c r="CK927" i="1"/>
  <c r="CK928" i="1"/>
  <c r="CK929" i="1"/>
  <c r="CK930" i="1"/>
  <c r="CK931" i="1"/>
  <c r="CK932" i="1"/>
  <c r="CK933" i="1"/>
  <c r="CK934" i="1"/>
  <c r="CK935" i="1"/>
  <c r="CK936" i="1"/>
  <c r="CK937" i="1"/>
  <c r="CK938" i="1"/>
  <c r="CK939" i="1"/>
  <c r="CK940" i="1"/>
  <c r="CK941" i="1"/>
  <c r="CK942" i="1"/>
  <c r="CK943" i="1"/>
  <c r="CK944" i="1"/>
  <c r="CK945" i="1"/>
  <c r="CK946" i="1"/>
  <c r="CK947" i="1"/>
  <c r="CK948" i="1"/>
  <c r="CK949" i="1"/>
  <c r="CK950" i="1"/>
  <c r="CK951" i="1"/>
  <c r="CK952" i="1"/>
  <c r="CK953" i="1"/>
  <c r="CK954" i="1"/>
  <c r="CK955" i="1"/>
  <c r="CK956" i="1"/>
  <c r="CK957" i="1"/>
  <c r="CK958" i="1"/>
  <c r="CK959" i="1"/>
  <c r="CK960" i="1"/>
  <c r="CK961" i="1"/>
  <c r="CK962" i="1"/>
  <c r="CK963" i="1"/>
  <c r="CK964" i="1"/>
  <c r="CK965" i="1"/>
  <c r="CK966" i="1"/>
  <c r="CK967" i="1"/>
  <c r="CK968" i="1"/>
  <c r="CK969" i="1"/>
  <c r="CK970" i="1"/>
  <c r="CK971" i="1"/>
  <c r="CK972" i="1"/>
  <c r="CK973" i="1"/>
  <c r="CK974" i="1"/>
  <c r="CK975" i="1"/>
  <c r="CK976" i="1"/>
  <c r="CK977" i="1"/>
  <c r="CK978" i="1"/>
  <c r="CK979" i="1"/>
  <c r="CK980" i="1"/>
  <c r="CK981" i="1"/>
  <c r="CK982" i="1"/>
  <c r="CK983" i="1"/>
  <c r="CK984" i="1"/>
  <c r="CK985" i="1"/>
  <c r="CK986" i="1"/>
  <c r="CK987" i="1"/>
  <c r="CK988" i="1"/>
  <c r="CK989" i="1"/>
  <c r="CK990" i="1"/>
  <c r="CK991" i="1"/>
  <c r="CK992" i="1"/>
  <c r="CK993" i="1"/>
  <c r="CK994" i="1"/>
  <c r="CK995" i="1"/>
  <c r="CK996" i="1"/>
  <c r="CK997" i="1"/>
  <c r="CK998" i="1"/>
  <c r="CK999" i="1"/>
  <c r="CK1000" i="1"/>
  <c r="CK1001" i="1"/>
  <c r="CK1002" i="1"/>
  <c r="CK1003" i="1"/>
  <c r="CK1004" i="1"/>
  <c r="CK1005" i="1"/>
  <c r="CK1006" i="1"/>
  <c r="CK1007" i="1"/>
  <c r="CK1008" i="1"/>
  <c r="CK1009" i="1"/>
  <c r="CK1010" i="1"/>
  <c r="CK1011" i="1"/>
  <c r="CK1012" i="1"/>
  <c r="CK1013" i="1"/>
  <c r="CK1014" i="1"/>
  <c r="CK1015" i="1"/>
  <c r="CK1016" i="1"/>
  <c r="CK1017" i="1"/>
  <c r="CK1018" i="1"/>
  <c r="CK1019" i="1"/>
  <c r="CK1020" i="1"/>
  <c r="CK1021" i="1"/>
  <c r="CK1022" i="1"/>
  <c r="CK1023" i="1"/>
  <c r="CK1024" i="1"/>
  <c r="CK1025" i="1"/>
  <c r="CK1026" i="1"/>
  <c r="CK1027" i="1"/>
  <c r="CK1028" i="1"/>
  <c r="CK1029" i="1"/>
  <c r="CK1030" i="1"/>
  <c r="CK1031" i="1"/>
  <c r="CK1032" i="1"/>
  <c r="CK1033" i="1"/>
  <c r="CK1034" i="1"/>
  <c r="CK1035" i="1"/>
  <c r="CK1036" i="1"/>
  <c r="CK1037" i="1"/>
  <c r="CK1038" i="1"/>
  <c r="CK1039" i="1"/>
  <c r="CK1040" i="1"/>
  <c r="CK1041" i="1"/>
  <c r="CK1042" i="1"/>
  <c r="CK1043" i="1"/>
  <c r="CK1044" i="1"/>
  <c r="CK1045" i="1"/>
  <c r="CK1046" i="1"/>
  <c r="CK1047" i="1"/>
  <c r="CK1048" i="1"/>
  <c r="CK1049" i="1"/>
  <c r="CK1050" i="1"/>
  <c r="CK1051" i="1"/>
  <c r="CK1052" i="1"/>
  <c r="CK1053" i="1"/>
  <c r="CK1054" i="1"/>
  <c r="CK1055" i="1"/>
  <c r="CK1056" i="1"/>
  <c r="CK1057" i="1"/>
  <c r="CK1058" i="1"/>
  <c r="CK1059" i="1"/>
  <c r="CK1060" i="1"/>
  <c r="CK1061" i="1"/>
  <c r="CK1062" i="1"/>
  <c r="CK1063" i="1"/>
  <c r="CK1064" i="1"/>
  <c r="CK1065" i="1"/>
  <c r="CK1066" i="1"/>
  <c r="CK1067" i="1"/>
  <c r="CK1068" i="1"/>
  <c r="CK1069" i="1"/>
  <c r="CK1070" i="1"/>
  <c r="CK1071" i="1"/>
  <c r="CK1072" i="1"/>
  <c r="CK1073" i="1"/>
  <c r="CK1074" i="1"/>
  <c r="CK1075" i="1"/>
  <c r="CK1076" i="1"/>
  <c r="CK1077" i="1"/>
  <c r="CK1078" i="1"/>
  <c r="CK1079" i="1"/>
  <c r="CK1080" i="1"/>
  <c r="CK1081" i="1"/>
  <c r="CK1082" i="1"/>
  <c r="CK1083" i="1"/>
  <c r="CK1084" i="1"/>
  <c r="CK1085" i="1"/>
  <c r="CK1086" i="1"/>
  <c r="CK1087" i="1"/>
  <c r="CK1088" i="1"/>
  <c r="CK1089" i="1"/>
  <c r="CK1090" i="1"/>
  <c r="CK1091" i="1"/>
  <c r="CK1092" i="1"/>
  <c r="CK1093" i="1"/>
  <c r="CK1094" i="1"/>
  <c r="CK1095" i="1"/>
  <c r="CK1096" i="1"/>
  <c r="CK1097" i="1"/>
  <c r="CK1098" i="1"/>
  <c r="CK1099" i="1"/>
  <c r="CK1100" i="1"/>
  <c r="CK1101" i="1"/>
  <c r="CK1102" i="1"/>
  <c r="CK1103" i="1"/>
  <c r="CK1104" i="1"/>
  <c r="CK1105" i="1"/>
  <c r="CK1106" i="1"/>
  <c r="CK1107" i="1"/>
  <c r="CK1108" i="1"/>
  <c r="CK1109" i="1"/>
  <c r="CK1110" i="1"/>
  <c r="CK1111" i="1"/>
  <c r="CK1112" i="1"/>
  <c r="CK1113" i="1"/>
  <c r="CK1114" i="1"/>
  <c r="CK1115" i="1"/>
  <c r="CK1116" i="1"/>
  <c r="CK1117" i="1"/>
  <c r="CK1118" i="1"/>
  <c r="CK1119" i="1"/>
  <c r="CK1120" i="1"/>
  <c r="CK1121" i="1"/>
  <c r="CK1122" i="1"/>
  <c r="CK1123" i="1"/>
  <c r="CK1124" i="1"/>
  <c r="CK1125" i="1"/>
  <c r="CK1126" i="1"/>
  <c r="CK1127" i="1"/>
  <c r="CK1128" i="1"/>
  <c r="CK1129" i="1"/>
  <c r="CK1130" i="1"/>
  <c r="CK1131" i="1"/>
  <c r="CK1132" i="1"/>
  <c r="CK1133" i="1"/>
  <c r="CK1134" i="1"/>
  <c r="CK1135" i="1"/>
  <c r="CK1136" i="1"/>
  <c r="CK1137" i="1"/>
  <c r="CK1138" i="1"/>
  <c r="CK1139" i="1"/>
  <c r="CK1140" i="1"/>
  <c r="CK1141" i="1"/>
  <c r="CK1142" i="1"/>
  <c r="CK1143" i="1"/>
  <c r="CK1144" i="1"/>
  <c r="CK1145" i="1"/>
  <c r="CK1146" i="1"/>
  <c r="CK1147" i="1"/>
  <c r="CK1148" i="1"/>
  <c r="CK1149" i="1"/>
  <c r="CK1150" i="1"/>
  <c r="CK1151" i="1"/>
  <c r="CK1152" i="1"/>
  <c r="CK1153" i="1"/>
  <c r="CK1154" i="1"/>
  <c r="CK1155" i="1"/>
  <c r="CK1156" i="1"/>
  <c r="CK1157" i="1"/>
  <c r="CK1158" i="1"/>
  <c r="CK1159" i="1"/>
  <c r="CK1160" i="1"/>
  <c r="CK1161" i="1"/>
  <c r="CK1162" i="1"/>
  <c r="CK1163" i="1"/>
  <c r="CK1164" i="1"/>
  <c r="CK1165" i="1"/>
  <c r="CK1166" i="1"/>
  <c r="CK1167" i="1"/>
  <c r="CK1168" i="1"/>
  <c r="CK1169" i="1"/>
  <c r="CK1170" i="1"/>
  <c r="CK1171" i="1"/>
  <c r="CK1172" i="1"/>
  <c r="CK1173" i="1"/>
  <c r="CK1174" i="1"/>
  <c r="CK1175" i="1"/>
  <c r="CK1176" i="1"/>
  <c r="CK1177" i="1"/>
  <c r="CK1178" i="1"/>
  <c r="CK1179" i="1"/>
  <c r="CK1180" i="1"/>
  <c r="CK1181" i="1"/>
  <c r="CK1182" i="1"/>
  <c r="CK1183" i="1"/>
  <c r="CK1184" i="1"/>
  <c r="CK1185" i="1"/>
  <c r="CK1186" i="1"/>
  <c r="CK1187" i="1"/>
  <c r="CK1188" i="1"/>
  <c r="CK1189" i="1"/>
  <c r="CK1190" i="1"/>
  <c r="CK1191" i="1"/>
  <c r="CK1192" i="1"/>
  <c r="CK1193" i="1"/>
  <c r="CK1194" i="1"/>
  <c r="CK1195" i="1"/>
  <c r="CK1196" i="1"/>
  <c r="CK1197" i="1"/>
  <c r="CK1198" i="1"/>
  <c r="CK1199" i="1"/>
  <c r="CK1200" i="1"/>
  <c r="CK1201" i="1"/>
  <c r="CK1202" i="1"/>
  <c r="CK1203" i="1"/>
  <c r="CK1204" i="1"/>
  <c r="CK1205" i="1"/>
  <c r="CK1206" i="1"/>
  <c r="CK1207" i="1"/>
  <c r="CK1208" i="1"/>
  <c r="CK1209" i="1"/>
  <c r="CK1210" i="1"/>
  <c r="CK1211" i="1"/>
  <c r="CK1212" i="1"/>
  <c r="CK1213" i="1"/>
  <c r="CK1214" i="1"/>
  <c r="CK1215" i="1"/>
  <c r="CK1216" i="1"/>
  <c r="CK1217" i="1"/>
  <c r="CK1218" i="1"/>
  <c r="CK1219" i="1"/>
  <c r="CK1220" i="1"/>
  <c r="CK1221" i="1"/>
  <c r="CK1222" i="1"/>
  <c r="CK1223" i="1"/>
  <c r="CK1224" i="1"/>
  <c r="CK1225" i="1"/>
  <c r="CK1226" i="1"/>
  <c r="CK1227" i="1"/>
  <c r="CK1228" i="1"/>
  <c r="CK1229" i="1"/>
  <c r="CK1230" i="1"/>
  <c r="CK1231" i="1"/>
  <c r="CK1232" i="1"/>
  <c r="CK1233" i="1"/>
  <c r="CK1234" i="1"/>
  <c r="CK1235" i="1"/>
  <c r="CK1236" i="1"/>
  <c r="CK1237" i="1"/>
  <c r="CK1238" i="1"/>
  <c r="CK1239" i="1"/>
  <c r="CK1240" i="1"/>
  <c r="CK1241" i="1"/>
  <c r="CK1242" i="1"/>
  <c r="CK1243" i="1"/>
  <c r="CK1244" i="1"/>
  <c r="CK1245" i="1"/>
  <c r="CK1246" i="1"/>
  <c r="CK1247" i="1"/>
  <c r="CK1248" i="1"/>
  <c r="CK1249" i="1"/>
  <c r="CK1250" i="1"/>
  <c r="CK1251" i="1"/>
  <c r="CK1252" i="1"/>
  <c r="CK1253" i="1"/>
  <c r="CK1254" i="1"/>
  <c r="CK1255" i="1"/>
  <c r="CK1256" i="1"/>
  <c r="CK1257" i="1"/>
  <c r="CK1258" i="1"/>
  <c r="CK1259" i="1"/>
  <c r="CK1260" i="1"/>
  <c r="CK1261" i="1"/>
  <c r="CK1262" i="1"/>
  <c r="CK1263" i="1"/>
  <c r="CK1264" i="1"/>
  <c r="CK1265" i="1"/>
  <c r="CK1266" i="1"/>
  <c r="CK1267" i="1"/>
  <c r="CK1268" i="1"/>
  <c r="CK1269" i="1"/>
  <c r="CK1270" i="1"/>
  <c r="CK1271" i="1"/>
  <c r="CK1272" i="1"/>
  <c r="CK1273" i="1"/>
  <c r="CK1274" i="1"/>
  <c r="CK1275" i="1"/>
  <c r="CK1276" i="1"/>
  <c r="CK1277" i="1"/>
  <c r="CK1278" i="1"/>
  <c r="CK1279" i="1"/>
  <c r="CK1280" i="1"/>
  <c r="CK1281" i="1"/>
  <c r="CK1282" i="1"/>
  <c r="CK1283" i="1"/>
  <c r="CK1284" i="1"/>
  <c r="CK1285" i="1"/>
  <c r="CK1286" i="1"/>
  <c r="CK1287" i="1"/>
  <c r="CK1288" i="1"/>
  <c r="CK1289" i="1"/>
  <c r="CK1290" i="1"/>
  <c r="CK1291" i="1"/>
  <c r="CK1292" i="1"/>
  <c r="CK1293" i="1"/>
  <c r="CK1294" i="1"/>
  <c r="CK1295" i="1"/>
  <c r="CK1296" i="1"/>
  <c r="CK1297" i="1"/>
  <c r="CK1298" i="1"/>
  <c r="CK1299" i="1"/>
  <c r="CK1300" i="1"/>
  <c r="CK1301" i="1"/>
  <c r="CK1302" i="1"/>
  <c r="CK1303" i="1"/>
  <c r="CK1304" i="1"/>
  <c r="CK1305" i="1"/>
  <c r="CK1306" i="1"/>
  <c r="CK1307" i="1"/>
  <c r="CK1308" i="1"/>
  <c r="CK1309" i="1"/>
  <c r="CK1310" i="1"/>
  <c r="CK1311" i="1"/>
  <c r="CK1312" i="1"/>
  <c r="CK1313" i="1"/>
  <c r="CK1314" i="1"/>
  <c r="CK1315" i="1"/>
  <c r="CK1316" i="1"/>
  <c r="CK1317" i="1"/>
  <c r="CK1318" i="1"/>
  <c r="CK1319" i="1"/>
  <c r="CK1320" i="1"/>
  <c r="CK1321" i="1"/>
  <c r="CK1322" i="1"/>
  <c r="CK1323" i="1"/>
  <c r="CK1324" i="1"/>
  <c r="CK1325" i="1"/>
  <c r="CK1326" i="1"/>
  <c r="CK1327" i="1"/>
  <c r="CK1328" i="1"/>
  <c r="CK1329" i="1"/>
  <c r="CK1330" i="1"/>
  <c r="CK1331" i="1"/>
  <c r="CK1332" i="1"/>
  <c r="CK1333" i="1"/>
  <c r="CK1334" i="1"/>
  <c r="CK1335" i="1"/>
  <c r="CK1336" i="1"/>
  <c r="CK1337" i="1"/>
  <c r="CK1338" i="1"/>
  <c r="CK1339" i="1"/>
  <c r="CK1340" i="1"/>
  <c r="CK1341" i="1"/>
  <c r="CK1342" i="1"/>
  <c r="CK1343" i="1"/>
  <c r="CK1344" i="1"/>
  <c r="CK1345" i="1"/>
  <c r="CK1346" i="1"/>
  <c r="CK1347" i="1"/>
  <c r="CK1348" i="1"/>
  <c r="CK1349" i="1"/>
  <c r="CK1350" i="1"/>
  <c r="CK1351" i="1"/>
  <c r="CK1352" i="1"/>
  <c r="CK1353" i="1"/>
  <c r="CK1354" i="1"/>
  <c r="CK1355" i="1"/>
  <c r="CK1356" i="1"/>
  <c r="CK1357" i="1"/>
  <c r="CK1358" i="1"/>
  <c r="CK1359" i="1"/>
  <c r="CK1360" i="1"/>
  <c r="CK1361" i="1"/>
  <c r="CK1362" i="1"/>
  <c r="CK1363" i="1"/>
  <c r="CK1364" i="1"/>
  <c r="CK1365" i="1"/>
  <c r="CK1366" i="1"/>
  <c r="CK1367" i="1"/>
  <c r="CK1368" i="1"/>
  <c r="CK1369" i="1"/>
  <c r="CK1370" i="1"/>
  <c r="CK1371" i="1"/>
  <c r="CK1372" i="1"/>
  <c r="CK1373" i="1"/>
  <c r="CK1374" i="1"/>
  <c r="CK1375" i="1"/>
  <c r="CK1376" i="1"/>
  <c r="CK1377" i="1"/>
  <c r="CK1378" i="1"/>
  <c r="CK1379" i="1"/>
  <c r="CK1380" i="1"/>
  <c r="CK1381" i="1"/>
  <c r="CK1382" i="1"/>
  <c r="CK1383" i="1"/>
  <c r="CK1384" i="1"/>
  <c r="CK1385" i="1"/>
  <c r="CK1386" i="1"/>
  <c r="CK1387" i="1"/>
  <c r="CK1388" i="1"/>
  <c r="CK1389" i="1"/>
  <c r="CK1390" i="1"/>
  <c r="CK1391" i="1"/>
  <c r="CK1392" i="1"/>
  <c r="CK1393" i="1"/>
  <c r="CK1394" i="1"/>
  <c r="CK1395" i="1"/>
  <c r="CK1396" i="1"/>
  <c r="CK1397" i="1"/>
  <c r="CK1398" i="1"/>
  <c r="CK1399" i="1"/>
  <c r="CK1400" i="1"/>
  <c r="CK1401" i="1"/>
  <c r="CK1402" i="1"/>
  <c r="CK1403" i="1"/>
  <c r="CK1404" i="1"/>
  <c r="CK1405" i="1"/>
  <c r="CK1406" i="1"/>
  <c r="CK1407" i="1"/>
  <c r="CK1408" i="1"/>
  <c r="CK1409" i="1"/>
  <c r="CK1410" i="1"/>
  <c r="CK1411" i="1"/>
  <c r="CK1412" i="1"/>
  <c r="CK1413" i="1"/>
  <c r="CK1414" i="1"/>
  <c r="CK1415" i="1"/>
  <c r="CK1416" i="1"/>
  <c r="CK1417" i="1"/>
  <c r="CK1418" i="1"/>
  <c r="CK1419" i="1"/>
  <c r="CK1420" i="1"/>
  <c r="CK1421" i="1"/>
  <c r="CK1422" i="1"/>
  <c r="CK1423" i="1"/>
  <c r="CK1424" i="1"/>
  <c r="CK1425" i="1"/>
  <c r="CK1426" i="1"/>
  <c r="CK1427" i="1"/>
  <c r="CK1428" i="1"/>
  <c r="CK1429" i="1"/>
  <c r="CK1430" i="1"/>
  <c r="CK1431" i="1"/>
  <c r="CK1432" i="1"/>
  <c r="CK1433" i="1"/>
  <c r="CK1434" i="1"/>
  <c r="CK1435" i="1"/>
  <c r="CK1436" i="1"/>
  <c r="CK1437" i="1"/>
  <c r="CK1438" i="1"/>
  <c r="CK1439" i="1"/>
  <c r="CK1440" i="1"/>
  <c r="CK1441" i="1"/>
  <c r="CK1442" i="1"/>
  <c r="CK1443" i="1"/>
  <c r="CK1444" i="1"/>
  <c r="CK1445" i="1"/>
  <c r="CK1446" i="1"/>
  <c r="CK1447" i="1"/>
  <c r="CK1448" i="1"/>
  <c r="CK1449" i="1"/>
  <c r="CK1450" i="1"/>
  <c r="CK1451" i="1"/>
  <c r="CK1452" i="1"/>
  <c r="CK1453" i="1"/>
  <c r="CK1454" i="1"/>
  <c r="CK1455" i="1"/>
  <c r="CK1456" i="1"/>
  <c r="CK1457" i="1"/>
  <c r="CK1458" i="1"/>
  <c r="CK1459" i="1"/>
  <c r="CK1460" i="1"/>
  <c r="CK1461" i="1"/>
  <c r="CK1462" i="1"/>
  <c r="CK1463" i="1"/>
  <c r="CK1464" i="1"/>
  <c r="CK1465" i="1"/>
  <c r="CK1466" i="1"/>
  <c r="CK1467" i="1"/>
  <c r="CK1468" i="1"/>
  <c r="CK1469" i="1"/>
  <c r="CK1470" i="1"/>
  <c r="CK1471" i="1"/>
  <c r="CK1472" i="1"/>
  <c r="CK1473" i="1"/>
  <c r="CK1474" i="1"/>
  <c r="CK1475" i="1"/>
  <c r="CK1476" i="1"/>
  <c r="CK1477" i="1"/>
  <c r="CK1478" i="1"/>
  <c r="CK1479" i="1"/>
  <c r="CK1480" i="1"/>
  <c r="CK1481" i="1"/>
  <c r="CK1482" i="1"/>
  <c r="CK1483" i="1"/>
  <c r="CK1484" i="1"/>
  <c r="CK1485" i="1"/>
  <c r="CK1486" i="1"/>
  <c r="CK1487" i="1"/>
  <c r="CK1488" i="1"/>
  <c r="CK1489" i="1"/>
  <c r="CK1490" i="1"/>
  <c r="CK1491" i="1"/>
  <c r="CK1492" i="1"/>
  <c r="CK1493" i="1"/>
  <c r="CK1494" i="1"/>
  <c r="CK1495" i="1"/>
  <c r="CK1496" i="1"/>
  <c r="CK1497" i="1"/>
  <c r="CK1498" i="1"/>
  <c r="CK1499" i="1"/>
  <c r="CK1500" i="1"/>
  <c r="CK1501" i="1"/>
  <c r="CK1502" i="1"/>
  <c r="CK1503" i="1"/>
  <c r="CK1504" i="1"/>
  <c r="CK1505" i="1"/>
  <c r="CK1506" i="1"/>
  <c r="CK1507" i="1"/>
  <c r="CK1508" i="1"/>
  <c r="CK1509" i="1"/>
  <c r="CK1510" i="1"/>
  <c r="CK1511" i="1"/>
  <c r="CK1512" i="1"/>
  <c r="CK1513" i="1"/>
  <c r="CK1514" i="1"/>
  <c r="CK1515" i="1"/>
  <c r="CK1516" i="1"/>
  <c r="CK1517" i="1"/>
  <c r="CK1518" i="1"/>
  <c r="CK1519" i="1"/>
  <c r="CK1520" i="1"/>
  <c r="CK1521" i="1"/>
  <c r="CK1522" i="1"/>
  <c r="CK1523" i="1"/>
  <c r="CK1524" i="1"/>
  <c r="CK1525" i="1"/>
  <c r="CK1526" i="1"/>
  <c r="CK1527" i="1"/>
  <c r="CK1528" i="1"/>
  <c r="CK1529" i="1"/>
  <c r="CK1530" i="1"/>
  <c r="CK1531" i="1"/>
  <c r="CK1532" i="1"/>
  <c r="CK1533" i="1"/>
  <c r="CK1534" i="1"/>
  <c r="CK1535" i="1"/>
  <c r="CK1536" i="1"/>
  <c r="CK1537" i="1"/>
  <c r="CK1538" i="1"/>
  <c r="CK1539" i="1"/>
  <c r="CK1540" i="1"/>
  <c r="CK1541" i="1"/>
  <c r="CK1542" i="1"/>
  <c r="CK1543" i="1"/>
  <c r="CK1544" i="1"/>
  <c r="CK1545" i="1"/>
  <c r="CK1546" i="1"/>
  <c r="CK1547" i="1"/>
  <c r="CK1548" i="1"/>
  <c r="CK1549" i="1"/>
  <c r="CK1550" i="1"/>
  <c r="CK1551" i="1"/>
  <c r="CK1552" i="1"/>
  <c r="CK1553" i="1"/>
  <c r="CK1554" i="1"/>
  <c r="CK1555" i="1"/>
  <c r="CK1556" i="1"/>
  <c r="CK1557" i="1"/>
  <c r="CK1558" i="1"/>
  <c r="CK1559" i="1"/>
  <c r="CK1560" i="1"/>
  <c r="CK1561" i="1"/>
  <c r="CK1562" i="1"/>
  <c r="CK1563" i="1"/>
  <c r="CK1564" i="1"/>
  <c r="CK1565" i="1"/>
  <c r="CK1566" i="1"/>
  <c r="CK1567" i="1"/>
  <c r="CK1568" i="1"/>
  <c r="CK1569" i="1"/>
  <c r="CK1570" i="1"/>
  <c r="CK1571" i="1"/>
  <c r="CK1572" i="1"/>
  <c r="CK1573" i="1"/>
  <c r="CK1574" i="1"/>
  <c r="CK1575" i="1"/>
  <c r="CK1576" i="1"/>
  <c r="CK1577" i="1"/>
  <c r="CK1578" i="1"/>
  <c r="CK1579" i="1"/>
  <c r="CK1580" i="1"/>
  <c r="CK1581" i="1"/>
  <c r="CK1582" i="1"/>
  <c r="CK1583" i="1"/>
  <c r="CK1584" i="1"/>
  <c r="CK1585" i="1"/>
  <c r="CK1586" i="1"/>
  <c r="CK1587" i="1"/>
  <c r="CK1588" i="1"/>
  <c r="CK1589" i="1"/>
  <c r="CK1590" i="1"/>
  <c r="CK1591" i="1"/>
  <c r="CK1592" i="1"/>
  <c r="CK1593" i="1"/>
  <c r="CK1594" i="1"/>
  <c r="CK1595" i="1"/>
  <c r="CK1596" i="1"/>
  <c r="CK1597" i="1"/>
  <c r="CK1598" i="1"/>
  <c r="CK1599" i="1"/>
  <c r="CK1600" i="1"/>
  <c r="CK1601" i="1"/>
  <c r="CK1602" i="1"/>
  <c r="CK1603" i="1"/>
  <c r="CK1604" i="1"/>
  <c r="CK1605" i="1"/>
  <c r="CK1606" i="1"/>
  <c r="CK1607" i="1"/>
  <c r="CK1608" i="1"/>
  <c r="CK1609" i="1"/>
  <c r="CK1610" i="1"/>
  <c r="CK1611" i="1"/>
  <c r="CK1612" i="1"/>
  <c r="CK1613" i="1"/>
  <c r="CK1614" i="1"/>
  <c r="CK1615" i="1"/>
  <c r="CK1616" i="1"/>
  <c r="CK1617" i="1"/>
  <c r="CK1618" i="1"/>
  <c r="CK1619" i="1"/>
  <c r="CK1620" i="1"/>
  <c r="CK1621" i="1"/>
  <c r="CK1622" i="1"/>
  <c r="CK1623" i="1"/>
  <c r="CK1624" i="1"/>
  <c r="CK1625" i="1"/>
  <c r="CK1626" i="1"/>
  <c r="CK1627" i="1"/>
  <c r="CK1628" i="1"/>
  <c r="CK1629" i="1"/>
  <c r="CK1630" i="1"/>
  <c r="CK1631" i="1"/>
  <c r="CK1632" i="1"/>
  <c r="CK1633" i="1"/>
  <c r="CK1634" i="1"/>
  <c r="CK1635" i="1"/>
  <c r="CK1636" i="1"/>
  <c r="CK1637" i="1"/>
  <c r="CK1638" i="1"/>
  <c r="CK1639" i="1"/>
  <c r="CK1640" i="1"/>
  <c r="CK1641" i="1"/>
  <c r="CK1642" i="1"/>
  <c r="CK1643" i="1"/>
  <c r="CK1644" i="1"/>
  <c r="CK1645" i="1"/>
  <c r="CK1646" i="1"/>
  <c r="CK1647" i="1"/>
  <c r="CK1648" i="1"/>
  <c r="CK1649" i="1"/>
  <c r="CK1650" i="1"/>
  <c r="CK1651" i="1"/>
  <c r="CK1652" i="1"/>
  <c r="CK1653" i="1"/>
  <c r="CK1654" i="1"/>
  <c r="CK1655" i="1"/>
  <c r="CK1656" i="1"/>
  <c r="CK1657" i="1"/>
  <c r="CK1658" i="1"/>
  <c r="CK1659" i="1"/>
  <c r="CK1660" i="1"/>
  <c r="CK1661" i="1"/>
  <c r="CK1662" i="1"/>
  <c r="CK1663" i="1"/>
  <c r="CK1664" i="1"/>
  <c r="CK1665" i="1"/>
  <c r="CK1666" i="1"/>
  <c r="CK1667" i="1"/>
  <c r="CK1668" i="1"/>
  <c r="CK1669" i="1"/>
  <c r="CK1670" i="1"/>
  <c r="CK1671" i="1"/>
  <c r="CK1672" i="1"/>
  <c r="CK1673" i="1"/>
  <c r="CK1674" i="1"/>
  <c r="CK1675" i="1"/>
  <c r="CK1676" i="1"/>
  <c r="CK1677" i="1"/>
  <c r="CK1678" i="1"/>
  <c r="CK1679" i="1"/>
  <c r="CK1680" i="1"/>
  <c r="CK1681" i="1"/>
  <c r="CK1682" i="1"/>
  <c r="CK1683" i="1"/>
  <c r="CK1684" i="1"/>
  <c r="CK1685" i="1"/>
  <c r="CK1686" i="1"/>
  <c r="CK1687" i="1"/>
  <c r="CK1688" i="1"/>
  <c r="CK1689" i="1"/>
  <c r="CK1690" i="1"/>
  <c r="CK1691" i="1"/>
  <c r="CK1692" i="1"/>
  <c r="CK1693" i="1"/>
  <c r="CK1694" i="1"/>
  <c r="CK1695" i="1"/>
  <c r="CK1696" i="1"/>
  <c r="CK1697" i="1"/>
  <c r="CK1698" i="1"/>
  <c r="CK1699" i="1"/>
  <c r="CK1700" i="1"/>
  <c r="CK1701" i="1"/>
  <c r="CK1702" i="1"/>
  <c r="CK1703" i="1"/>
  <c r="CK1704" i="1"/>
  <c r="CK1705" i="1"/>
  <c r="CK1706" i="1"/>
  <c r="CK1707" i="1"/>
  <c r="CK1708" i="1"/>
  <c r="CK1709" i="1"/>
  <c r="CK1710" i="1"/>
  <c r="CK1711" i="1"/>
  <c r="CK1712" i="1"/>
  <c r="CK1713" i="1"/>
  <c r="CK1714" i="1"/>
  <c r="CK1715" i="1"/>
  <c r="CK1716" i="1"/>
  <c r="CK1717" i="1"/>
  <c r="CK1718" i="1"/>
  <c r="CK1719" i="1"/>
  <c r="CK1720" i="1"/>
  <c r="CK1721" i="1"/>
  <c r="CK1722" i="1"/>
  <c r="CK1723" i="1"/>
  <c r="CK1724" i="1"/>
  <c r="CK1725" i="1"/>
  <c r="CK1726" i="1"/>
  <c r="CK1727" i="1"/>
  <c r="CK1728" i="1"/>
  <c r="CK1729" i="1"/>
  <c r="CK1730" i="1"/>
  <c r="CK1731" i="1"/>
  <c r="CK1732" i="1"/>
  <c r="CK1733" i="1"/>
  <c r="CK1734" i="1"/>
  <c r="CK1735" i="1"/>
  <c r="CK1736" i="1"/>
  <c r="CK1737" i="1"/>
  <c r="CK1738" i="1"/>
  <c r="CK1739" i="1"/>
  <c r="CK1740" i="1"/>
  <c r="CK1741" i="1"/>
  <c r="CK1742" i="1"/>
  <c r="CK1743" i="1"/>
  <c r="CK1744" i="1"/>
  <c r="CK1745" i="1"/>
  <c r="CK1746" i="1"/>
  <c r="CK1747" i="1"/>
  <c r="CK1748" i="1"/>
  <c r="CK1749" i="1"/>
  <c r="CK1750" i="1"/>
  <c r="CK1751" i="1"/>
  <c r="CK1752" i="1"/>
  <c r="CK1753" i="1"/>
  <c r="CK1754" i="1"/>
  <c r="CK1755" i="1"/>
  <c r="CK1756" i="1"/>
  <c r="CK1757" i="1"/>
  <c r="CK1758" i="1"/>
  <c r="CK1759" i="1"/>
  <c r="CK1760" i="1"/>
  <c r="CK1761" i="1"/>
  <c r="CK1762" i="1"/>
  <c r="CK1763" i="1"/>
  <c r="CK1764" i="1"/>
  <c r="CK1765" i="1"/>
  <c r="CK1766" i="1"/>
  <c r="CK1767" i="1"/>
  <c r="CK1768" i="1"/>
  <c r="CK1769" i="1"/>
  <c r="CK1770" i="1"/>
  <c r="CK1771" i="1"/>
  <c r="CK1772" i="1"/>
  <c r="CK1773" i="1"/>
  <c r="CK1774" i="1"/>
  <c r="CK1775" i="1"/>
  <c r="CK1776" i="1"/>
  <c r="CK1777" i="1"/>
  <c r="CK1778" i="1"/>
  <c r="CK1779" i="1"/>
  <c r="CK1780" i="1"/>
  <c r="CK1781" i="1"/>
  <c r="CK1782" i="1"/>
  <c r="CK1783" i="1"/>
  <c r="CK1784" i="1"/>
  <c r="CK1785" i="1"/>
  <c r="CK1786" i="1"/>
  <c r="CK1787" i="1"/>
  <c r="CK1788" i="1"/>
  <c r="CK1789" i="1"/>
  <c r="CK1790" i="1"/>
  <c r="CK1791" i="1"/>
  <c r="CK1792" i="1"/>
  <c r="CK1793" i="1"/>
  <c r="CK1794" i="1"/>
  <c r="CK1795" i="1"/>
  <c r="CK1796" i="1"/>
  <c r="CK1797" i="1"/>
  <c r="CK1798" i="1"/>
  <c r="CK1799" i="1"/>
  <c r="CK1800" i="1"/>
  <c r="CK1801" i="1"/>
  <c r="CK1802" i="1"/>
  <c r="CK1803" i="1"/>
  <c r="CK1804" i="1"/>
  <c r="CK1805" i="1"/>
  <c r="CK1806" i="1"/>
  <c r="CK1807" i="1"/>
  <c r="CK1808" i="1"/>
  <c r="CK1809" i="1"/>
  <c r="CK1810" i="1"/>
  <c r="CK1811" i="1"/>
  <c r="CK1812" i="1"/>
  <c r="CK1813" i="1"/>
  <c r="CK1814" i="1"/>
  <c r="CK1815" i="1"/>
  <c r="CK1816" i="1"/>
  <c r="CK1817" i="1"/>
  <c r="CK1818" i="1"/>
  <c r="CK1819" i="1"/>
  <c r="CK1820" i="1"/>
  <c r="CK1821" i="1"/>
  <c r="CK1822" i="1"/>
  <c r="CK1823" i="1"/>
  <c r="CK1824" i="1"/>
  <c r="CK1825" i="1"/>
  <c r="CK1826" i="1"/>
  <c r="CK1827" i="1"/>
  <c r="CK1828" i="1"/>
  <c r="CK1829" i="1"/>
  <c r="CK1830" i="1"/>
  <c r="CK1831" i="1"/>
  <c r="CK1832" i="1"/>
  <c r="CK1833" i="1"/>
  <c r="CK1834" i="1"/>
  <c r="CK1835" i="1"/>
  <c r="CK1836" i="1"/>
  <c r="CK1837" i="1"/>
  <c r="CK1838" i="1"/>
  <c r="CK1839" i="1"/>
  <c r="CK1840" i="1"/>
  <c r="CK1841" i="1"/>
  <c r="CK1842" i="1"/>
  <c r="CK1843" i="1"/>
  <c r="CK1844" i="1"/>
  <c r="CK1845" i="1"/>
  <c r="CK1846" i="1"/>
  <c r="CK2" i="1"/>
  <c r="BW3" i="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W303" i="1"/>
  <c r="BW304" i="1"/>
  <c r="BW305" i="1"/>
  <c r="BW306" i="1"/>
  <c r="BW307" i="1"/>
  <c r="BW308" i="1"/>
  <c r="BW309" i="1"/>
  <c r="BW310" i="1"/>
  <c r="BW311" i="1"/>
  <c r="BW312" i="1"/>
  <c r="BW313" i="1"/>
  <c r="BW314" i="1"/>
  <c r="BW315" i="1"/>
  <c r="BW316" i="1"/>
  <c r="BW317" i="1"/>
  <c r="BW318" i="1"/>
  <c r="BW319" i="1"/>
  <c r="BW320" i="1"/>
  <c r="BW321" i="1"/>
  <c r="BW322" i="1"/>
  <c r="BW323" i="1"/>
  <c r="BW324" i="1"/>
  <c r="BW325" i="1"/>
  <c r="BW326" i="1"/>
  <c r="BW327" i="1"/>
  <c r="BW328" i="1"/>
  <c r="BW329" i="1"/>
  <c r="BW330" i="1"/>
  <c r="BW331" i="1"/>
  <c r="BW332" i="1"/>
  <c r="BW333" i="1"/>
  <c r="BW334" i="1"/>
  <c r="BW335" i="1"/>
  <c r="BW336" i="1"/>
  <c r="BW337" i="1"/>
  <c r="BW338" i="1"/>
  <c r="BW339" i="1"/>
  <c r="BW340" i="1"/>
  <c r="BW341" i="1"/>
  <c r="BW342" i="1"/>
  <c r="BW343" i="1"/>
  <c r="BW344" i="1"/>
  <c r="BW345" i="1"/>
  <c r="BW346" i="1"/>
  <c r="BW347" i="1"/>
  <c r="BW348" i="1"/>
  <c r="BW349" i="1"/>
  <c r="BW350" i="1"/>
  <c r="BW351" i="1"/>
  <c r="BW352" i="1"/>
  <c r="BW353" i="1"/>
  <c r="BW354" i="1"/>
  <c r="BW355" i="1"/>
  <c r="BW356" i="1"/>
  <c r="BW357" i="1"/>
  <c r="BW358" i="1"/>
  <c r="BW359" i="1"/>
  <c r="BW360" i="1"/>
  <c r="BW361" i="1"/>
  <c r="BW362" i="1"/>
  <c r="BW363" i="1"/>
  <c r="BW364" i="1"/>
  <c r="BW365" i="1"/>
  <c r="BW366" i="1"/>
  <c r="BW367" i="1"/>
  <c r="BW368" i="1"/>
  <c r="BW369" i="1"/>
  <c r="BW370" i="1"/>
  <c r="BW371" i="1"/>
  <c r="BW372" i="1"/>
  <c r="BW373" i="1"/>
  <c r="BW374" i="1"/>
  <c r="BW375" i="1"/>
  <c r="BW376" i="1"/>
  <c r="BW377" i="1"/>
  <c r="BW378" i="1"/>
  <c r="BW379" i="1"/>
  <c r="BW380" i="1"/>
  <c r="BW381" i="1"/>
  <c r="BW382" i="1"/>
  <c r="BW383" i="1"/>
  <c r="BW384" i="1"/>
  <c r="BW385" i="1"/>
  <c r="BW386" i="1"/>
  <c r="BW387" i="1"/>
  <c r="BW388" i="1"/>
  <c r="BW389" i="1"/>
  <c r="BW390" i="1"/>
  <c r="BW391" i="1"/>
  <c r="BW392" i="1"/>
  <c r="BW393" i="1"/>
  <c r="BW394" i="1"/>
  <c r="BW395" i="1"/>
  <c r="BW396" i="1"/>
  <c r="BW397" i="1"/>
  <c r="BW398" i="1"/>
  <c r="BW399" i="1"/>
  <c r="BW400" i="1"/>
  <c r="BW401" i="1"/>
  <c r="BW402" i="1"/>
  <c r="BW403" i="1"/>
  <c r="BW404" i="1"/>
  <c r="BW405" i="1"/>
  <c r="BW406" i="1"/>
  <c r="BW407" i="1"/>
  <c r="BW408" i="1"/>
  <c r="BW409" i="1"/>
  <c r="BW410" i="1"/>
  <c r="BW411" i="1"/>
  <c r="BW412" i="1"/>
  <c r="BW413" i="1"/>
  <c r="BW414" i="1"/>
  <c r="BW415" i="1"/>
  <c r="BW416" i="1"/>
  <c r="BW417" i="1"/>
  <c r="BW418" i="1"/>
  <c r="BW419" i="1"/>
  <c r="BW420" i="1"/>
  <c r="BW421" i="1"/>
  <c r="BW422" i="1"/>
  <c r="BW423" i="1"/>
  <c r="BW424" i="1"/>
  <c r="BW425" i="1"/>
  <c r="BW426" i="1"/>
  <c r="BW427" i="1"/>
  <c r="BW428" i="1"/>
  <c r="BW429" i="1"/>
  <c r="BW430" i="1"/>
  <c r="BW431" i="1"/>
  <c r="BW432" i="1"/>
  <c r="BW433" i="1"/>
  <c r="BW434" i="1"/>
  <c r="BW435" i="1"/>
  <c r="BW436" i="1"/>
  <c r="BW437" i="1"/>
  <c r="BW438" i="1"/>
  <c r="BW439" i="1"/>
  <c r="BW440" i="1"/>
  <c r="BW441" i="1"/>
  <c r="BW442" i="1"/>
  <c r="BW443" i="1"/>
  <c r="BW444" i="1"/>
  <c r="BW445" i="1"/>
  <c r="BW446" i="1"/>
  <c r="BW447" i="1"/>
  <c r="BW448" i="1"/>
  <c r="BW449" i="1"/>
  <c r="BW450" i="1"/>
  <c r="BW451" i="1"/>
  <c r="BW452" i="1"/>
  <c r="BW453" i="1"/>
  <c r="BW454" i="1"/>
  <c r="BW455" i="1"/>
  <c r="BW456" i="1"/>
  <c r="BW457" i="1"/>
  <c r="BW458" i="1"/>
  <c r="BW459" i="1"/>
  <c r="BW460" i="1"/>
  <c r="BW461" i="1"/>
  <c r="BW462" i="1"/>
  <c r="BW463" i="1"/>
  <c r="BW464" i="1"/>
  <c r="BW465" i="1"/>
  <c r="BW466" i="1"/>
  <c r="BW467" i="1"/>
  <c r="BW468" i="1"/>
  <c r="BW469" i="1"/>
  <c r="BW470" i="1"/>
  <c r="BW471" i="1"/>
  <c r="BW472" i="1"/>
  <c r="BW473" i="1"/>
  <c r="BW474" i="1"/>
  <c r="BW475" i="1"/>
  <c r="BW476" i="1"/>
  <c r="BW477" i="1"/>
  <c r="BW478" i="1"/>
  <c r="BW479" i="1"/>
  <c r="BW480" i="1"/>
  <c r="BW481" i="1"/>
  <c r="BW482" i="1"/>
  <c r="BW483" i="1"/>
  <c r="BW484" i="1"/>
  <c r="BW485" i="1"/>
  <c r="BW486" i="1"/>
  <c r="BW487" i="1"/>
  <c r="BW488" i="1"/>
  <c r="BW489" i="1"/>
  <c r="BW490" i="1"/>
  <c r="BW491" i="1"/>
  <c r="BW492" i="1"/>
  <c r="BW493" i="1"/>
  <c r="BW494" i="1"/>
  <c r="BW495" i="1"/>
  <c r="BW496" i="1"/>
  <c r="BW497" i="1"/>
  <c r="BW498" i="1"/>
  <c r="BW499" i="1"/>
  <c r="BW500" i="1"/>
  <c r="BW501" i="1"/>
  <c r="BW502" i="1"/>
  <c r="BW503" i="1"/>
  <c r="BW504" i="1"/>
  <c r="BW505" i="1"/>
  <c r="BW506" i="1"/>
  <c r="BW507" i="1"/>
  <c r="BW508" i="1"/>
  <c r="BW509" i="1"/>
  <c r="BW510" i="1"/>
  <c r="BW511" i="1"/>
  <c r="BW512" i="1"/>
  <c r="BW513" i="1"/>
  <c r="BW514" i="1"/>
  <c r="BW515" i="1"/>
  <c r="BW516" i="1"/>
  <c r="BW517" i="1"/>
  <c r="BW518" i="1"/>
  <c r="BW519" i="1"/>
  <c r="BW520" i="1"/>
  <c r="BW521" i="1"/>
  <c r="BW522" i="1"/>
  <c r="BW523" i="1"/>
  <c r="BW524" i="1"/>
  <c r="BW525" i="1"/>
  <c r="BW526" i="1"/>
  <c r="BW527" i="1"/>
  <c r="BW528" i="1"/>
  <c r="BW529" i="1"/>
  <c r="BW530" i="1"/>
  <c r="BW531" i="1"/>
  <c r="BW532" i="1"/>
  <c r="BW533" i="1"/>
  <c r="BW534" i="1"/>
  <c r="BW535" i="1"/>
  <c r="BW536" i="1"/>
  <c r="BW537" i="1"/>
  <c r="BW538" i="1"/>
  <c r="BW539" i="1"/>
  <c r="BW540" i="1"/>
  <c r="BW541" i="1"/>
  <c r="BW542" i="1"/>
  <c r="BW543" i="1"/>
  <c r="BW544" i="1"/>
  <c r="BW545" i="1"/>
  <c r="BW546" i="1"/>
  <c r="BW547" i="1"/>
  <c r="BW548" i="1"/>
  <c r="BW549" i="1"/>
  <c r="BW550" i="1"/>
  <c r="BW551" i="1"/>
  <c r="BW552" i="1"/>
  <c r="BW553" i="1"/>
  <c r="BW554" i="1"/>
  <c r="BW555" i="1"/>
  <c r="BW556" i="1"/>
  <c r="BW557" i="1"/>
  <c r="BW558" i="1"/>
  <c r="BW559" i="1"/>
  <c r="BW560" i="1"/>
  <c r="BW561" i="1"/>
  <c r="BW562" i="1"/>
  <c r="BW563" i="1"/>
  <c r="BW564" i="1"/>
  <c r="BW565" i="1"/>
  <c r="BW566" i="1"/>
  <c r="BW567" i="1"/>
  <c r="BW568" i="1"/>
  <c r="BW569" i="1"/>
  <c r="BW570" i="1"/>
  <c r="BW571" i="1"/>
  <c r="BW572" i="1"/>
  <c r="BW573" i="1"/>
  <c r="BW574" i="1"/>
  <c r="BW575" i="1"/>
  <c r="BW576" i="1"/>
  <c r="BW577" i="1"/>
  <c r="BW578" i="1"/>
  <c r="BW579" i="1"/>
  <c r="BW580" i="1"/>
  <c r="BW581" i="1"/>
  <c r="BW582" i="1"/>
  <c r="BW583" i="1"/>
  <c r="BW584" i="1"/>
  <c r="BW585" i="1"/>
  <c r="BW586" i="1"/>
  <c r="BW587" i="1"/>
  <c r="BW588" i="1"/>
  <c r="BW589" i="1"/>
  <c r="BW590" i="1"/>
  <c r="BW591" i="1"/>
  <c r="BW592" i="1"/>
  <c r="BW593" i="1"/>
  <c r="BW594" i="1"/>
  <c r="BW595" i="1"/>
  <c r="BW596" i="1"/>
  <c r="BW597" i="1"/>
  <c r="BW598" i="1"/>
  <c r="BW599" i="1"/>
  <c r="BW600" i="1"/>
  <c r="BW601" i="1"/>
  <c r="BW602" i="1"/>
  <c r="BW603" i="1"/>
  <c r="BW604" i="1"/>
  <c r="BW605" i="1"/>
  <c r="BW606" i="1"/>
  <c r="BW607" i="1"/>
  <c r="BW608" i="1"/>
  <c r="BW609" i="1"/>
  <c r="BW610" i="1"/>
  <c r="BW611" i="1"/>
  <c r="BW612" i="1"/>
  <c r="BW613" i="1"/>
  <c r="BW614" i="1"/>
  <c r="BW615" i="1"/>
  <c r="BW616" i="1"/>
  <c r="BW617" i="1"/>
  <c r="BW618" i="1"/>
  <c r="BW619" i="1"/>
  <c r="BW620" i="1"/>
  <c r="BW621" i="1"/>
  <c r="BW622" i="1"/>
  <c r="BW623" i="1"/>
  <c r="BW624" i="1"/>
  <c r="BW625" i="1"/>
  <c r="BW626" i="1"/>
  <c r="BW627" i="1"/>
  <c r="BW628" i="1"/>
  <c r="BW629" i="1"/>
  <c r="BW630" i="1"/>
  <c r="BW631" i="1"/>
  <c r="BW632" i="1"/>
  <c r="BW633" i="1"/>
  <c r="BW634" i="1"/>
  <c r="BW635" i="1"/>
  <c r="BW636" i="1"/>
  <c r="BW637" i="1"/>
  <c r="BW638" i="1"/>
  <c r="BW639" i="1"/>
  <c r="BW640" i="1"/>
  <c r="BW641" i="1"/>
  <c r="BW642" i="1"/>
  <c r="BW643" i="1"/>
  <c r="BW644" i="1"/>
  <c r="BW645" i="1"/>
  <c r="BW646" i="1"/>
  <c r="BW647" i="1"/>
  <c r="BW648" i="1"/>
  <c r="BW649" i="1"/>
  <c r="BW650" i="1"/>
  <c r="BW651" i="1"/>
  <c r="BW652" i="1"/>
  <c r="BW653" i="1"/>
  <c r="BW654" i="1"/>
  <c r="BW655" i="1"/>
  <c r="BW656" i="1"/>
  <c r="BW657" i="1"/>
  <c r="BW658" i="1"/>
  <c r="BW659" i="1"/>
  <c r="BW660" i="1"/>
  <c r="BW661" i="1"/>
  <c r="BW662" i="1"/>
  <c r="BW663" i="1"/>
  <c r="BW664" i="1"/>
  <c r="BW665" i="1"/>
  <c r="BW666" i="1"/>
  <c r="BW667" i="1"/>
  <c r="BW668" i="1"/>
  <c r="BW669" i="1"/>
  <c r="BW670" i="1"/>
  <c r="BW671" i="1"/>
  <c r="BW672" i="1"/>
  <c r="BW673" i="1"/>
  <c r="BW674" i="1"/>
  <c r="BW675" i="1"/>
  <c r="BW676" i="1"/>
  <c r="BW677" i="1"/>
  <c r="BW678" i="1"/>
  <c r="BW679" i="1"/>
  <c r="BW680" i="1"/>
  <c r="BW681" i="1"/>
  <c r="BW682" i="1"/>
  <c r="BW683" i="1"/>
  <c r="BW684" i="1"/>
  <c r="BW685" i="1"/>
  <c r="BW686" i="1"/>
  <c r="BW687" i="1"/>
  <c r="BW688" i="1"/>
  <c r="BW689" i="1"/>
  <c r="BW690" i="1"/>
  <c r="BW691" i="1"/>
  <c r="BW692" i="1"/>
  <c r="BW693" i="1"/>
  <c r="BW694" i="1"/>
  <c r="BW695" i="1"/>
  <c r="BW696" i="1"/>
  <c r="BW697" i="1"/>
  <c r="BW698" i="1"/>
  <c r="BW699" i="1"/>
  <c r="BW700" i="1"/>
  <c r="BW701" i="1"/>
  <c r="BW702" i="1"/>
  <c r="BW703" i="1"/>
  <c r="BW704" i="1"/>
  <c r="BW705" i="1"/>
  <c r="BW706" i="1"/>
  <c r="BW707" i="1"/>
  <c r="BW708" i="1"/>
  <c r="BW709" i="1"/>
  <c r="BW710" i="1"/>
  <c r="BW711" i="1"/>
  <c r="BW712" i="1"/>
  <c r="BW713" i="1"/>
  <c r="BW714" i="1"/>
  <c r="BW715" i="1"/>
  <c r="BW716" i="1"/>
  <c r="BW717" i="1"/>
  <c r="BW718" i="1"/>
  <c r="BW719" i="1"/>
  <c r="BW720" i="1"/>
  <c r="BW721" i="1"/>
  <c r="BW722" i="1"/>
  <c r="BW723" i="1"/>
  <c r="BW724" i="1"/>
  <c r="BW725" i="1"/>
  <c r="BW726" i="1"/>
  <c r="BW727" i="1"/>
  <c r="BW728" i="1"/>
  <c r="BW729" i="1"/>
  <c r="BW730" i="1"/>
  <c r="BW731" i="1"/>
  <c r="BW732" i="1"/>
  <c r="BW733" i="1"/>
  <c r="BW734" i="1"/>
  <c r="BW735" i="1"/>
  <c r="BW736" i="1"/>
  <c r="BW737" i="1"/>
  <c r="BW738" i="1"/>
  <c r="BW739" i="1"/>
  <c r="BW740" i="1"/>
  <c r="BW741" i="1"/>
  <c r="BW742" i="1"/>
  <c r="BW743" i="1"/>
  <c r="BW744" i="1"/>
  <c r="BW745" i="1"/>
  <c r="BW746" i="1"/>
  <c r="BW747" i="1"/>
  <c r="BW748" i="1"/>
  <c r="BW749" i="1"/>
  <c r="BW750" i="1"/>
  <c r="BW751" i="1"/>
  <c r="BW752" i="1"/>
  <c r="BW753" i="1"/>
  <c r="BW754" i="1"/>
  <c r="BW755" i="1"/>
  <c r="BW756" i="1"/>
  <c r="BW757" i="1"/>
  <c r="BW758" i="1"/>
  <c r="BW759" i="1"/>
  <c r="BW760" i="1"/>
  <c r="BW761" i="1"/>
  <c r="BW762" i="1"/>
  <c r="BW763" i="1"/>
  <c r="BW764" i="1"/>
  <c r="BW765" i="1"/>
  <c r="BW766" i="1"/>
  <c r="BW767" i="1"/>
  <c r="BW768" i="1"/>
  <c r="BW769" i="1"/>
  <c r="BW770" i="1"/>
  <c r="BW771" i="1"/>
  <c r="BW772" i="1"/>
  <c r="BW773" i="1"/>
  <c r="BW774" i="1"/>
  <c r="BW775" i="1"/>
  <c r="BW776" i="1"/>
  <c r="BW777" i="1"/>
  <c r="BW778" i="1"/>
  <c r="BW779" i="1"/>
  <c r="BW780" i="1"/>
  <c r="BW781" i="1"/>
  <c r="BW782" i="1"/>
  <c r="BW783" i="1"/>
  <c r="BW784" i="1"/>
  <c r="BW785" i="1"/>
  <c r="BW786" i="1"/>
  <c r="BW787" i="1"/>
  <c r="BW788" i="1"/>
  <c r="BW789" i="1"/>
  <c r="BW790" i="1"/>
  <c r="BW791" i="1"/>
  <c r="BW792" i="1"/>
  <c r="BW793" i="1"/>
  <c r="BW794" i="1"/>
  <c r="BW795" i="1"/>
  <c r="BW796" i="1"/>
  <c r="BW797" i="1"/>
  <c r="BW798" i="1"/>
  <c r="BW799" i="1"/>
  <c r="BW800" i="1"/>
  <c r="BW801" i="1"/>
  <c r="BW802" i="1"/>
  <c r="BW803" i="1"/>
  <c r="BW804" i="1"/>
  <c r="BW805" i="1"/>
  <c r="BW806" i="1"/>
  <c r="BW807" i="1"/>
  <c r="BW808" i="1"/>
  <c r="BW809" i="1"/>
  <c r="BW810" i="1"/>
  <c r="BW811" i="1"/>
  <c r="BW812" i="1"/>
  <c r="BW813" i="1"/>
  <c r="BW814" i="1"/>
  <c r="BW815" i="1"/>
  <c r="BW816" i="1"/>
  <c r="BW817" i="1"/>
  <c r="BW818" i="1"/>
  <c r="BW819" i="1"/>
  <c r="BW820" i="1"/>
  <c r="BW821" i="1"/>
  <c r="BW822" i="1"/>
  <c r="BW823" i="1"/>
  <c r="BW824" i="1"/>
  <c r="BW825" i="1"/>
  <c r="BW826" i="1"/>
  <c r="BW827" i="1"/>
  <c r="BW828" i="1"/>
  <c r="BW829" i="1"/>
  <c r="BW830" i="1"/>
  <c r="BW831" i="1"/>
  <c r="BW832" i="1"/>
  <c r="BW833" i="1"/>
  <c r="BW834" i="1"/>
  <c r="BW835" i="1"/>
  <c r="BW836" i="1"/>
  <c r="BW837" i="1"/>
  <c r="BW838" i="1"/>
  <c r="BW839" i="1"/>
  <c r="BW840" i="1"/>
  <c r="BW841" i="1"/>
  <c r="BW842" i="1"/>
  <c r="BW843" i="1"/>
  <c r="BW844" i="1"/>
  <c r="BW845" i="1"/>
  <c r="BW846" i="1"/>
  <c r="BW847" i="1"/>
  <c r="BW848" i="1"/>
  <c r="BW849" i="1"/>
  <c r="BW850" i="1"/>
  <c r="BW851" i="1"/>
  <c r="BW852" i="1"/>
  <c r="BW853" i="1"/>
  <c r="BW854" i="1"/>
  <c r="BW855" i="1"/>
  <c r="BW856" i="1"/>
  <c r="BW857" i="1"/>
  <c r="BW858" i="1"/>
  <c r="BW859" i="1"/>
  <c r="BW860" i="1"/>
  <c r="BW861" i="1"/>
  <c r="BW862" i="1"/>
  <c r="BW863" i="1"/>
  <c r="BW864" i="1"/>
  <c r="BW865" i="1"/>
  <c r="BW866" i="1"/>
  <c r="BW867" i="1"/>
  <c r="BW868" i="1"/>
  <c r="BW869" i="1"/>
  <c r="BW870" i="1"/>
  <c r="BW871" i="1"/>
  <c r="BW872" i="1"/>
  <c r="BW873" i="1"/>
  <c r="BW874" i="1"/>
  <c r="BW875" i="1"/>
  <c r="BW876" i="1"/>
  <c r="BW877" i="1"/>
  <c r="BW878" i="1"/>
  <c r="BW879" i="1"/>
  <c r="BW880" i="1"/>
  <c r="BW881" i="1"/>
  <c r="BW882" i="1"/>
  <c r="BW883" i="1"/>
  <c r="BW884" i="1"/>
  <c r="BW885" i="1"/>
  <c r="BW886" i="1"/>
  <c r="BW887" i="1"/>
  <c r="BW888" i="1"/>
  <c r="BW889" i="1"/>
  <c r="BW890" i="1"/>
  <c r="BW891" i="1"/>
  <c r="BW892" i="1"/>
  <c r="BW893" i="1"/>
  <c r="BW894" i="1"/>
  <c r="BW895" i="1"/>
  <c r="BW896" i="1"/>
  <c r="BW897" i="1"/>
  <c r="BW898" i="1"/>
  <c r="BW899" i="1"/>
  <c r="BW900" i="1"/>
  <c r="BW901" i="1"/>
  <c r="BW902" i="1"/>
  <c r="BW903" i="1"/>
  <c r="BW904" i="1"/>
  <c r="BW905" i="1"/>
  <c r="BW906" i="1"/>
  <c r="BW907" i="1"/>
  <c r="BW908" i="1"/>
  <c r="BW909" i="1"/>
  <c r="BW910" i="1"/>
  <c r="BW911" i="1"/>
  <c r="BW912" i="1"/>
  <c r="BW913" i="1"/>
  <c r="BW914" i="1"/>
  <c r="BW915" i="1"/>
  <c r="BW916" i="1"/>
  <c r="BW917" i="1"/>
  <c r="BW918" i="1"/>
  <c r="BW919" i="1"/>
  <c r="BW920" i="1"/>
  <c r="BW921" i="1"/>
  <c r="BW922" i="1"/>
  <c r="BW923" i="1"/>
  <c r="BW924" i="1"/>
  <c r="BW925" i="1"/>
  <c r="BW926" i="1"/>
  <c r="BW927" i="1"/>
  <c r="BW928" i="1"/>
  <c r="BW929" i="1"/>
  <c r="BW930" i="1"/>
  <c r="BW931" i="1"/>
  <c r="BW932" i="1"/>
  <c r="BW933" i="1"/>
  <c r="BW934" i="1"/>
  <c r="BW935" i="1"/>
  <c r="BW936" i="1"/>
  <c r="BW937" i="1"/>
  <c r="BW938" i="1"/>
  <c r="BW939" i="1"/>
  <c r="BW940" i="1"/>
  <c r="BW941" i="1"/>
  <c r="BW942" i="1"/>
  <c r="BW943" i="1"/>
  <c r="BW944" i="1"/>
  <c r="BW945" i="1"/>
  <c r="BW946" i="1"/>
  <c r="BW947" i="1"/>
  <c r="BW948" i="1"/>
  <c r="BW949" i="1"/>
  <c r="BW950" i="1"/>
  <c r="BW951" i="1"/>
  <c r="BW952" i="1"/>
  <c r="BW953" i="1"/>
  <c r="BW954" i="1"/>
  <c r="BW955" i="1"/>
  <c r="BW956" i="1"/>
  <c r="BW957" i="1"/>
  <c r="BW958" i="1"/>
  <c r="BW959" i="1"/>
  <c r="BW960" i="1"/>
  <c r="BW961" i="1"/>
  <c r="BW962" i="1"/>
  <c r="BW963" i="1"/>
  <c r="BW964" i="1"/>
  <c r="BW965" i="1"/>
  <c r="BW966" i="1"/>
  <c r="BW967" i="1"/>
  <c r="BW968" i="1"/>
  <c r="BW969" i="1"/>
  <c r="BW970" i="1"/>
  <c r="BW971" i="1"/>
  <c r="BW972" i="1"/>
  <c r="BW973" i="1"/>
  <c r="BW974" i="1"/>
  <c r="BW975" i="1"/>
  <c r="BW976" i="1"/>
  <c r="BW977" i="1"/>
  <c r="BW978" i="1"/>
  <c r="BW979" i="1"/>
  <c r="BW980" i="1"/>
  <c r="BW981" i="1"/>
  <c r="BW982" i="1"/>
  <c r="BW983" i="1"/>
  <c r="BW984" i="1"/>
  <c r="BW985" i="1"/>
  <c r="BW986" i="1"/>
  <c r="BW987" i="1"/>
  <c r="BW988" i="1"/>
  <c r="BW989" i="1"/>
  <c r="BW990" i="1"/>
  <c r="BW991" i="1"/>
  <c r="BW992" i="1"/>
  <c r="BW993" i="1"/>
  <c r="BW994" i="1"/>
  <c r="BW995" i="1"/>
  <c r="BW996" i="1"/>
  <c r="BW997" i="1"/>
  <c r="BW998" i="1"/>
  <c r="BW999" i="1"/>
  <c r="BW1000" i="1"/>
  <c r="BW1001" i="1"/>
  <c r="BW1002" i="1"/>
  <c r="BW1003" i="1"/>
  <c r="BW1004" i="1"/>
  <c r="BW1005" i="1"/>
  <c r="BW1006" i="1"/>
  <c r="BW1007" i="1"/>
  <c r="BW1008" i="1"/>
  <c r="BW1009" i="1"/>
  <c r="BW1010" i="1"/>
  <c r="BW1011" i="1"/>
  <c r="BW1012" i="1"/>
  <c r="BW1013" i="1"/>
  <c r="BW1014" i="1"/>
  <c r="BW1015" i="1"/>
  <c r="BW1016" i="1"/>
  <c r="BW1017" i="1"/>
  <c r="BW1018" i="1"/>
  <c r="BW1019" i="1"/>
  <c r="BW1020" i="1"/>
  <c r="BW1021" i="1"/>
  <c r="BW1022" i="1"/>
  <c r="BW1023" i="1"/>
  <c r="BW1024" i="1"/>
  <c r="BW1025" i="1"/>
  <c r="BW1026" i="1"/>
  <c r="BW1027" i="1"/>
  <c r="BW1028" i="1"/>
  <c r="BW1029" i="1"/>
  <c r="BW1030" i="1"/>
  <c r="BW1031" i="1"/>
  <c r="BW1032" i="1"/>
  <c r="BW1033" i="1"/>
  <c r="BW1034" i="1"/>
  <c r="BW1035" i="1"/>
  <c r="BW1036" i="1"/>
  <c r="BW1037" i="1"/>
  <c r="BW1038" i="1"/>
  <c r="BW1039" i="1"/>
  <c r="BW1040" i="1"/>
  <c r="BW1041" i="1"/>
  <c r="BW1042" i="1"/>
  <c r="BW1043" i="1"/>
  <c r="BW1044" i="1"/>
  <c r="BW1045" i="1"/>
  <c r="BW1046" i="1"/>
  <c r="BW1047" i="1"/>
  <c r="BW1048" i="1"/>
  <c r="BW1049" i="1"/>
  <c r="BW1050" i="1"/>
  <c r="BW1051" i="1"/>
  <c r="BW1052" i="1"/>
  <c r="BW1053" i="1"/>
  <c r="BW1054" i="1"/>
  <c r="BW1055" i="1"/>
  <c r="BW1056" i="1"/>
  <c r="BW1057" i="1"/>
  <c r="BW1058" i="1"/>
  <c r="BW1059" i="1"/>
  <c r="BW1060" i="1"/>
  <c r="BW1061" i="1"/>
  <c r="BW1062" i="1"/>
  <c r="BW1063" i="1"/>
  <c r="BW1064" i="1"/>
  <c r="BW1065" i="1"/>
  <c r="BW1066" i="1"/>
  <c r="BW1067" i="1"/>
  <c r="BW1068" i="1"/>
  <c r="BW1069" i="1"/>
  <c r="BW1070" i="1"/>
  <c r="BW1071" i="1"/>
  <c r="BW1072" i="1"/>
  <c r="BW1073" i="1"/>
  <c r="BW1074" i="1"/>
  <c r="BW1075" i="1"/>
  <c r="BW1076" i="1"/>
  <c r="BW1077" i="1"/>
  <c r="BW1078" i="1"/>
  <c r="BW1079" i="1"/>
  <c r="BW1080" i="1"/>
  <c r="BW1081" i="1"/>
  <c r="BW1082" i="1"/>
  <c r="BW1083" i="1"/>
  <c r="BW1084" i="1"/>
  <c r="BW1085" i="1"/>
  <c r="BW1086" i="1"/>
  <c r="BW1087" i="1"/>
  <c r="BW1088" i="1"/>
  <c r="BW1089" i="1"/>
  <c r="BW1090" i="1"/>
  <c r="BW1091" i="1"/>
  <c r="BW1092" i="1"/>
  <c r="BW1093" i="1"/>
  <c r="BW1094" i="1"/>
  <c r="BW1095" i="1"/>
  <c r="BW1096" i="1"/>
  <c r="BW1097" i="1"/>
  <c r="BW1098" i="1"/>
  <c r="BW1099" i="1"/>
  <c r="BW1100" i="1"/>
  <c r="BW1101" i="1"/>
  <c r="BW1102" i="1"/>
  <c r="BW1103" i="1"/>
  <c r="BW1104" i="1"/>
  <c r="BW1105" i="1"/>
  <c r="BW1106" i="1"/>
  <c r="BW1107" i="1"/>
  <c r="BW1108" i="1"/>
  <c r="BW1109" i="1"/>
  <c r="BW1110" i="1"/>
  <c r="BW1111" i="1"/>
  <c r="BW1112" i="1"/>
  <c r="BW1113" i="1"/>
  <c r="BW1114" i="1"/>
  <c r="BW1115" i="1"/>
  <c r="BW1116" i="1"/>
  <c r="BW1117" i="1"/>
  <c r="BW1118" i="1"/>
  <c r="BW1119" i="1"/>
  <c r="BW1120" i="1"/>
  <c r="BW1121" i="1"/>
  <c r="BW1122" i="1"/>
  <c r="BW1123" i="1"/>
  <c r="BW1124" i="1"/>
  <c r="BW1125" i="1"/>
  <c r="BW1126" i="1"/>
  <c r="BW1127" i="1"/>
  <c r="BW1128" i="1"/>
  <c r="BW1129" i="1"/>
  <c r="BW1130" i="1"/>
  <c r="BW1131" i="1"/>
  <c r="BW1132" i="1"/>
  <c r="BW1133" i="1"/>
  <c r="BW1134" i="1"/>
  <c r="BW1135" i="1"/>
  <c r="BW1136" i="1"/>
  <c r="BW1137" i="1"/>
  <c r="BW1138" i="1"/>
  <c r="BW1139" i="1"/>
  <c r="BW1140" i="1"/>
  <c r="BW1141" i="1"/>
  <c r="BW1142" i="1"/>
  <c r="BW1143" i="1"/>
  <c r="BW1144" i="1"/>
  <c r="BW1145" i="1"/>
  <c r="BW1146" i="1"/>
  <c r="BW1147" i="1"/>
  <c r="BW1148" i="1"/>
  <c r="BW1149" i="1"/>
  <c r="BW1150" i="1"/>
  <c r="BW1151" i="1"/>
  <c r="BW1152" i="1"/>
  <c r="BW1153" i="1"/>
  <c r="BW1154" i="1"/>
  <c r="BW1155" i="1"/>
  <c r="BW1156" i="1"/>
  <c r="BW1157" i="1"/>
  <c r="BW1158" i="1"/>
  <c r="BW1159" i="1"/>
  <c r="BW1160" i="1"/>
  <c r="BW1161" i="1"/>
  <c r="BW1162" i="1"/>
  <c r="BW1163" i="1"/>
  <c r="BW1164" i="1"/>
  <c r="BW1165" i="1"/>
  <c r="BW1166" i="1"/>
  <c r="BW1167" i="1"/>
  <c r="BW1168" i="1"/>
  <c r="BW1169" i="1"/>
  <c r="BW1170" i="1"/>
  <c r="BW1171" i="1"/>
  <c r="BW1172" i="1"/>
  <c r="BW1173" i="1"/>
  <c r="BW1174" i="1"/>
  <c r="BW1175" i="1"/>
  <c r="BW1176" i="1"/>
  <c r="BW1177" i="1"/>
  <c r="BW1178" i="1"/>
  <c r="BW1179" i="1"/>
  <c r="BW1180" i="1"/>
  <c r="BW1181" i="1"/>
  <c r="BW1182" i="1"/>
  <c r="BW1183" i="1"/>
  <c r="BW1184" i="1"/>
  <c r="BW1185" i="1"/>
  <c r="BW1186" i="1"/>
  <c r="BW1187" i="1"/>
  <c r="BW1188" i="1"/>
  <c r="BW1189" i="1"/>
  <c r="BW1190" i="1"/>
  <c r="BW1191" i="1"/>
  <c r="BW1192" i="1"/>
  <c r="BW1193" i="1"/>
  <c r="BW1194" i="1"/>
  <c r="BW1195" i="1"/>
  <c r="BW1196" i="1"/>
  <c r="BW1197" i="1"/>
  <c r="BW1198" i="1"/>
  <c r="BW1199" i="1"/>
  <c r="BW1200" i="1"/>
  <c r="BW1201" i="1"/>
  <c r="BW1202" i="1"/>
  <c r="BW1203" i="1"/>
  <c r="BW1204" i="1"/>
  <c r="BW1205" i="1"/>
  <c r="BW1206" i="1"/>
  <c r="BW1207" i="1"/>
  <c r="BW1208" i="1"/>
  <c r="BW1209" i="1"/>
  <c r="BW1210" i="1"/>
  <c r="BW1211" i="1"/>
  <c r="BW1212" i="1"/>
  <c r="BW1213" i="1"/>
  <c r="BW1214" i="1"/>
  <c r="BW1215" i="1"/>
  <c r="BW1216" i="1"/>
  <c r="BW1217" i="1"/>
  <c r="BW1218" i="1"/>
  <c r="BW1219" i="1"/>
  <c r="BW1220" i="1"/>
  <c r="BW1221" i="1"/>
  <c r="BW1222" i="1"/>
  <c r="BW1223" i="1"/>
  <c r="BW1224" i="1"/>
  <c r="BW1225" i="1"/>
  <c r="BW1226" i="1"/>
  <c r="BW1227" i="1"/>
  <c r="BW1228" i="1"/>
  <c r="BW1229" i="1"/>
  <c r="BW1230" i="1"/>
  <c r="BW1231" i="1"/>
  <c r="BW1232" i="1"/>
  <c r="BW1233" i="1"/>
  <c r="BW1234" i="1"/>
  <c r="BW1235" i="1"/>
  <c r="BW1236" i="1"/>
  <c r="BW1237" i="1"/>
  <c r="BW1238" i="1"/>
  <c r="BW1239" i="1"/>
  <c r="BW1240" i="1"/>
  <c r="BW1241" i="1"/>
  <c r="BW1242" i="1"/>
  <c r="BW1243" i="1"/>
  <c r="BW1244" i="1"/>
  <c r="BW1245" i="1"/>
  <c r="BW1246" i="1"/>
  <c r="BW1247" i="1"/>
  <c r="BW1248" i="1"/>
  <c r="BW1249" i="1"/>
  <c r="BW1250" i="1"/>
  <c r="BW1251" i="1"/>
  <c r="BW1252" i="1"/>
  <c r="BW1253" i="1"/>
  <c r="BW1254" i="1"/>
  <c r="BW1255" i="1"/>
  <c r="BW1256" i="1"/>
  <c r="BW1257" i="1"/>
  <c r="BW1258" i="1"/>
  <c r="BW1259" i="1"/>
  <c r="BW1260" i="1"/>
  <c r="BW1261" i="1"/>
  <c r="BW1262" i="1"/>
  <c r="BW1263" i="1"/>
  <c r="BW1264" i="1"/>
  <c r="BW1265" i="1"/>
  <c r="BW1266" i="1"/>
  <c r="BW1267" i="1"/>
  <c r="BW1268" i="1"/>
  <c r="BW1269" i="1"/>
  <c r="BW1270" i="1"/>
  <c r="BW1271" i="1"/>
  <c r="BW1272" i="1"/>
  <c r="BW1273" i="1"/>
  <c r="BW1274" i="1"/>
  <c r="BW1275" i="1"/>
  <c r="BW1276" i="1"/>
  <c r="BW1277" i="1"/>
  <c r="BW1278" i="1"/>
  <c r="BW1279" i="1"/>
  <c r="BW1280" i="1"/>
  <c r="BW1281" i="1"/>
  <c r="BW1282" i="1"/>
  <c r="BW1283" i="1"/>
  <c r="BW1284" i="1"/>
  <c r="BW1285" i="1"/>
  <c r="BW1286" i="1"/>
  <c r="BW1287" i="1"/>
  <c r="BW1288" i="1"/>
  <c r="BW1289" i="1"/>
  <c r="BW1290" i="1"/>
  <c r="BW1291" i="1"/>
  <c r="BW1292" i="1"/>
  <c r="BW1293" i="1"/>
  <c r="BW1294" i="1"/>
  <c r="BW1295" i="1"/>
  <c r="BW1296" i="1"/>
  <c r="BW1297" i="1"/>
  <c r="BW1298" i="1"/>
  <c r="BW1299" i="1"/>
  <c r="BW1300" i="1"/>
  <c r="BW1301" i="1"/>
  <c r="BW1302" i="1"/>
  <c r="BW1303" i="1"/>
  <c r="BW1304" i="1"/>
  <c r="BW1305" i="1"/>
  <c r="BW1306" i="1"/>
  <c r="BW1307" i="1"/>
  <c r="BW1308" i="1"/>
  <c r="BW1309" i="1"/>
  <c r="BW1310" i="1"/>
  <c r="BW1311" i="1"/>
  <c r="BW1312" i="1"/>
  <c r="BW1313" i="1"/>
  <c r="BW1314" i="1"/>
  <c r="BW1315" i="1"/>
  <c r="BW1316" i="1"/>
  <c r="BW1317" i="1"/>
  <c r="BW1318" i="1"/>
  <c r="BW1319" i="1"/>
  <c r="BW1320" i="1"/>
  <c r="BW1321" i="1"/>
  <c r="BW1322" i="1"/>
  <c r="BW1323" i="1"/>
  <c r="BW1324" i="1"/>
  <c r="BW1325" i="1"/>
  <c r="BW1326" i="1"/>
  <c r="BW1327" i="1"/>
  <c r="BW1328" i="1"/>
  <c r="BW1329" i="1"/>
  <c r="BW1330" i="1"/>
  <c r="BW1331" i="1"/>
  <c r="BW1332" i="1"/>
  <c r="BW1333" i="1"/>
  <c r="BW1334" i="1"/>
  <c r="BW1335" i="1"/>
  <c r="BW1336" i="1"/>
  <c r="BW1337" i="1"/>
  <c r="BW1338" i="1"/>
  <c r="BW1339" i="1"/>
  <c r="BW1340" i="1"/>
  <c r="BW1341" i="1"/>
  <c r="BW1342" i="1"/>
  <c r="BW1343" i="1"/>
  <c r="BW1344" i="1"/>
  <c r="BW1345" i="1"/>
  <c r="BW1346" i="1"/>
  <c r="BW1347" i="1"/>
  <c r="BW1348" i="1"/>
  <c r="BW1349" i="1"/>
  <c r="BW1350" i="1"/>
  <c r="BW1351" i="1"/>
  <c r="BW1352" i="1"/>
  <c r="BW1353" i="1"/>
  <c r="BW1354" i="1"/>
  <c r="BW1355" i="1"/>
  <c r="BW1356" i="1"/>
  <c r="BW1357" i="1"/>
  <c r="BW1358" i="1"/>
  <c r="BW1359" i="1"/>
  <c r="BW1360" i="1"/>
  <c r="BW1361" i="1"/>
  <c r="BW1362" i="1"/>
  <c r="BW1363" i="1"/>
  <c r="BW1364" i="1"/>
  <c r="BW1365" i="1"/>
  <c r="BW1366" i="1"/>
  <c r="BW1367" i="1"/>
  <c r="BW1368" i="1"/>
  <c r="BW1369" i="1"/>
  <c r="BW1370" i="1"/>
  <c r="BW1371" i="1"/>
  <c r="BW1372" i="1"/>
  <c r="BW1373" i="1"/>
  <c r="BW1374" i="1"/>
  <c r="BW1375" i="1"/>
  <c r="BW1376" i="1"/>
  <c r="BW1377" i="1"/>
  <c r="BW1378" i="1"/>
  <c r="BW1379" i="1"/>
  <c r="BW1380" i="1"/>
  <c r="BW1381" i="1"/>
  <c r="BW1382" i="1"/>
  <c r="BW1383" i="1"/>
  <c r="BW1384" i="1"/>
  <c r="BW1385" i="1"/>
  <c r="BW1386" i="1"/>
  <c r="BW1387" i="1"/>
  <c r="BW1388" i="1"/>
  <c r="BW1389" i="1"/>
  <c r="BW1390" i="1"/>
  <c r="BW1391" i="1"/>
  <c r="BW1392" i="1"/>
  <c r="BW1393" i="1"/>
  <c r="BW1394" i="1"/>
  <c r="BW1395" i="1"/>
  <c r="BW1396" i="1"/>
  <c r="BW1397" i="1"/>
  <c r="BW1398" i="1"/>
  <c r="BW1399" i="1"/>
  <c r="BW1400" i="1"/>
  <c r="BW1401" i="1"/>
  <c r="BW1402" i="1"/>
  <c r="BW1403" i="1"/>
  <c r="BW1404" i="1"/>
  <c r="BW1405" i="1"/>
  <c r="BW1406" i="1"/>
  <c r="BW1407" i="1"/>
  <c r="BW1408" i="1"/>
  <c r="BW1409" i="1"/>
  <c r="BW1410" i="1"/>
  <c r="BW1411" i="1"/>
  <c r="BW1412" i="1"/>
  <c r="BW1413" i="1"/>
  <c r="BW1414" i="1"/>
  <c r="BW1415" i="1"/>
  <c r="BW1416" i="1"/>
  <c r="BW1417" i="1"/>
  <c r="BW1418" i="1"/>
  <c r="BW1419" i="1"/>
  <c r="BW1420" i="1"/>
  <c r="BW1421" i="1"/>
  <c r="BW1422" i="1"/>
  <c r="BW1423" i="1"/>
  <c r="BW1424" i="1"/>
  <c r="BW1425" i="1"/>
  <c r="BW1426" i="1"/>
  <c r="BW1427" i="1"/>
  <c r="BW1428" i="1"/>
  <c r="BW1429" i="1"/>
  <c r="BW1430" i="1"/>
  <c r="BW1431" i="1"/>
  <c r="BW1432" i="1"/>
  <c r="BW1433" i="1"/>
  <c r="BW1434" i="1"/>
  <c r="BW1435" i="1"/>
  <c r="BW1436" i="1"/>
  <c r="BW1437" i="1"/>
  <c r="BW1438" i="1"/>
  <c r="BW1439" i="1"/>
  <c r="BW1440" i="1"/>
  <c r="BW1441" i="1"/>
  <c r="BW1442" i="1"/>
  <c r="BW1443" i="1"/>
  <c r="BW1444" i="1"/>
  <c r="BW1445" i="1"/>
  <c r="BW1446" i="1"/>
  <c r="BW1447" i="1"/>
  <c r="BW1448" i="1"/>
  <c r="BW1449" i="1"/>
  <c r="BW1450" i="1"/>
  <c r="BW1451" i="1"/>
  <c r="BW1452" i="1"/>
  <c r="BW1453" i="1"/>
  <c r="BW1454" i="1"/>
  <c r="BW1455" i="1"/>
  <c r="BW1456" i="1"/>
  <c r="BW1457" i="1"/>
  <c r="BW1458" i="1"/>
  <c r="BW1459" i="1"/>
  <c r="BW1460" i="1"/>
  <c r="BW1461" i="1"/>
  <c r="BW1462" i="1"/>
  <c r="BW1463" i="1"/>
  <c r="BW1464" i="1"/>
  <c r="BW1465" i="1"/>
  <c r="BW1466" i="1"/>
  <c r="BW1467" i="1"/>
  <c r="BW1468" i="1"/>
  <c r="BW1469" i="1"/>
  <c r="BW1470" i="1"/>
  <c r="BW1471" i="1"/>
  <c r="BW1472" i="1"/>
  <c r="BW1473" i="1"/>
  <c r="BW1474" i="1"/>
  <c r="BW1475" i="1"/>
  <c r="BW1476" i="1"/>
  <c r="BW1477" i="1"/>
  <c r="BW1478" i="1"/>
  <c r="BW1479" i="1"/>
  <c r="BW1480" i="1"/>
  <c r="BW1481" i="1"/>
  <c r="BW1482" i="1"/>
  <c r="BW1483" i="1"/>
  <c r="BW1484" i="1"/>
  <c r="BW1485" i="1"/>
  <c r="BW1486" i="1"/>
  <c r="BW1487" i="1"/>
  <c r="BW1488" i="1"/>
  <c r="BW1489" i="1"/>
  <c r="BW1490" i="1"/>
  <c r="BW1491" i="1"/>
  <c r="BW1492" i="1"/>
  <c r="BW1493" i="1"/>
  <c r="BW1494" i="1"/>
  <c r="BW1495" i="1"/>
  <c r="BW1496" i="1"/>
  <c r="BW1497" i="1"/>
  <c r="BW1498" i="1"/>
  <c r="BW1499" i="1"/>
  <c r="BW1500" i="1"/>
  <c r="BW1501" i="1"/>
  <c r="BW1502" i="1"/>
  <c r="BW1503" i="1"/>
  <c r="BW1504" i="1"/>
  <c r="BW1505" i="1"/>
  <c r="BW1506" i="1"/>
  <c r="BW1507" i="1"/>
  <c r="BW1508" i="1"/>
  <c r="BW1509" i="1"/>
  <c r="BW1510" i="1"/>
  <c r="BW1511" i="1"/>
  <c r="BW1512" i="1"/>
  <c r="BW1513" i="1"/>
  <c r="BW1514" i="1"/>
  <c r="BW1515" i="1"/>
  <c r="BW1516" i="1"/>
  <c r="BW1517" i="1"/>
  <c r="BW1518" i="1"/>
  <c r="BW1519" i="1"/>
  <c r="BW1520" i="1"/>
  <c r="BW1521" i="1"/>
  <c r="BW1522" i="1"/>
  <c r="BW1523" i="1"/>
  <c r="BW1524" i="1"/>
  <c r="BW1525" i="1"/>
  <c r="BW1526" i="1"/>
  <c r="BW1527" i="1"/>
  <c r="BW1528" i="1"/>
  <c r="BW1529" i="1"/>
  <c r="BW1530" i="1"/>
  <c r="BW1531" i="1"/>
  <c r="BW1532" i="1"/>
  <c r="BW1533" i="1"/>
  <c r="BW1534" i="1"/>
  <c r="BW1535" i="1"/>
  <c r="BW1536" i="1"/>
  <c r="BW1537" i="1"/>
  <c r="BW1538" i="1"/>
  <c r="BW1539" i="1"/>
  <c r="BW1540" i="1"/>
  <c r="BW1541" i="1"/>
  <c r="BW1542" i="1"/>
  <c r="BW1543" i="1"/>
  <c r="BW1544" i="1"/>
  <c r="BW1545" i="1"/>
  <c r="BW1546" i="1"/>
  <c r="BW1547" i="1"/>
  <c r="BW1548" i="1"/>
  <c r="BW1549" i="1"/>
  <c r="BW1550" i="1"/>
  <c r="BW1551" i="1"/>
  <c r="BW1552" i="1"/>
  <c r="BW1553" i="1"/>
  <c r="BW1554" i="1"/>
  <c r="BW1555" i="1"/>
  <c r="BW1556" i="1"/>
  <c r="BW1557" i="1"/>
  <c r="BW1558" i="1"/>
  <c r="BW1559" i="1"/>
  <c r="BW1560" i="1"/>
  <c r="BW1561" i="1"/>
  <c r="BW1562" i="1"/>
  <c r="BW1563" i="1"/>
  <c r="BW1564" i="1"/>
  <c r="BW1565" i="1"/>
  <c r="BW1566" i="1"/>
  <c r="BW1567" i="1"/>
  <c r="BW1568" i="1"/>
  <c r="BW1569" i="1"/>
  <c r="BW1570" i="1"/>
  <c r="BW1571" i="1"/>
  <c r="BW1572" i="1"/>
  <c r="BW1573" i="1"/>
  <c r="BW1574" i="1"/>
  <c r="BW1575" i="1"/>
  <c r="BW1576" i="1"/>
  <c r="BW1577" i="1"/>
  <c r="BW1578" i="1"/>
  <c r="BW1579" i="1"/>
  <c r="BW1580" i="1"/>
  <c r="BW1581" i="1"/>
  <c r="BW1582" i="1"/>
  <c r="BW1583" i="1"/>
  <c r="BW1584" i="1"/>
  <c r="BW1585" i="1"/>
  <c r="BW1586" i="1"/>
  <c r="BW1587" i="1"/>
  <c r="BW1588" i="1"/>
  <c r="BW1589" i="1"/>
  <c r="BW1590" i="1"/>
  <c r="BW1591" i="1"/>
  <c r="BW1592" i="1"/>
  <c r="BW1593" i="1"/>
  <c r="BW1594" i="1"/>
  <c r="BW1595" i="1"/>
  <c r="BW1596" i="1"/>
  <c r="BW1597" i="1"/>
  <c r="BW1598" i="1"/>
  <c r="BW1599" i="1"/>
  <c r="BW1600" i="1"/>
  <c r="BW1601" i="1"/>
  <c r="BW1602" i="1"/>
  <c r="BW1603" i="1"/>
  <c r="BW1604" i="1"/>
  <c r="BW1605" i="1"/>
  <c r="BW1606" i="1"/>
  <c r="BW1607" i="1"/>
  <c r="BW1608" i="1"/>
  <c r="BW1609" i="1"/>
  <c r="BW1610" i="1"/>
  <c r="BW1611" i="1"/>
  <c r="BW1612" i="1"/>
  <c r="BW1613" i="1"/>
  <c r="BW1614" i="1"/>
  <c r="BW1615" i="1"/>
  <c r="BW1616" i="1"/>
  <c r="BW1617" i="1"/>
  <c r="BW1618" i="1"/>
  <c r="BW1619" i="1"/>
  <c r="BW1620" i="1"/>
  <c r="BW1621" i="1"/>
  <c r="BW1622" i="1"/>
  <c r="BW1623" i="1"/>
  <c r="BW1624" i="1"/>
  <c r="BW1625" i="1"/>
  <c r="BW1626" i="1"/>
  <c r="BW1627" i="1"/>
  <c r="BW1628" i="1"/>
  <c r="BW1629" i="1"/>
  <c r="BW1630" i="1"/>
  <c r="BW1631" i="1"/>
  <c r="BW1632" i="1"/>
  <c r="BW1633" i="1"/>
  <c r="BW1634" i="1"/>
  <c r="BW1635" i="1"/>
  <c r="BW1636" i="1"/>
  <c r="BW1637" i="1"/>
  <c r="BW1638" i="1"/>
  <c r="BW1639" i="1"/>
  <c r="BW1640" i="1"/>
  <c r="BW1641" i="1"/>
  <c r="BW1642" i="1"/>
  <c r="BW1643" i="1"/>
  <c r="BW1644" i="1"/>
  <c r="BW1645" i="1"/>
  <c r="BW1646" i="1"/>
  <c r="BW1647" i="1"/>
  <c r="BW1648" i="1"/>
  <c r="BW1649" i="1"/>
  <c r="BW1650" i="1"/>
  <c r="BW1651" i="1"/>
  <c r="BW1652" i="1"/>
  <c r="BW1653" i="1"/>
  <c r="BW1654" i="1"/>
  <c r="BW1655" i="1"/>
  <c r="BW1656" i="1"/>
  <c r="BW1657" i="1"/>
  <c r="BW1658" i="1"/>
  <c r="BW1659" i="1"/>
  <c r="BW1660" i="1"/>
  <c r="BW1661" i="1"/>
  <c r="BW1662" i="1"/>
  <c r="BW1663" i="1"/>
  <c r="BW1664" i="1"/>
  <c r="BW1665" i="1"/>
  <c r="BW1666" i="1"/>
  <c r="BW1667" i="1"/>
  <c r="BW1668" i="1"/>
  <c r="BW1669" i="1"/>
  <c r="BW1670" i="1"/>
  <c r="BW1671" i="1"/>
  <c r="BW1672" i="1"/>
  <c r="BW1673" i="1"/>
  <c r="BW1674" i="1"/>
  <c r="BW1675" i="1"/>
  <c r="BW1676" i="1"/>
  <c r="BW1677" i="1"/>
  <c r="BW1678" i="1"/>
  <c r="BW1679" i="1"/>
  <c r="BW1680" i="1"/>
  <c r="BW1681" i="1"/>
  <c r="BW1682" i="1"/>
  <c r="BW1683" i="1"/>
  <c r="BW1684" i="1"/>
  <c r="BW1685" i="1"/>
  <c r="BW1686" i="1"/>
  <c r="BW1687" i="1"/>
  <c r="BW1688" i="1"/>
  <c r="BW1689" i="1"/>
  <c r="BW1690" i="1"/>
  <c r="BW1691" i="1"/>
  <c r="BW1692" i="1"/>
  <c r="BW1693" i="1"/>
  <c r="BW1694" i="1"/>
  <c r="BW1695" i="1"/>
  <c r="BW1696" i="1"/>
  <c r="BW1697" i="1"/>
  <c r="BW1698" i="1"/>
  <c r="BW1699" i="1"/>
  <c r="BW1700" i="1"/>
  <c r="BW1701" i="1"/>
  <c r="BW1702" i="1"/>
  <c r="BW1703" i="1"/>
  <c r="BW1704" i="1"/>
  <c r="BW1705" i="1"/>
  <c r="BW1706" i="1"/>
  <c r="BW1707" i="1"/>
  <c r="BW1708" i="1"/>
  <c r="BW1709" i="1"/>
  <c r="BW1710" i="1"/>
  <c r="BW1711" i="1"/>
  <c r="BW1712" i="1"/>
  <c r="BW1713" i="1"/>
  <c r="BW1714" i="1"/>
  <c r="BW1715" i="1"/>
  <c r="BW1716" i="1"/>
  <c r="BW1717" i="1"/>
  <c r="BW1718" i="1"/>
  <c r="BW1719" i="1"/>
  <c r="BW1720" i="1"/>
  <c r="BW1721" i="1"/>
  <c r="BW1722" i="1"/>
  <c r="BW1723" i="1"/>
  <c r="BW1724" i="1"/>
  <c r="BW1725" i="1"/>
  <c r="BW1726" i="1"/>
  <c r="BW1727" i="1"/>
  <c r="BW1728" i="1"/>
  <c r="BW1729" i="1"/>
  <c r="BW1730" i="1"/>
  <c r="BW1731" i="1"/>
  <c r="BW1732" i="1"/>
  <c r="BW1733" i="1"/>
  <c r="BW1734" i="1"/>
  <c r="BW1735" i="1"/>
  <c r="BW1736" i="1"/>
  <c r="BW1737" i="1"/>
  <c r="BW1738" i="1"/>
  <c r="BW1739" i="1"/>
  <c r="BW1740" i="1"/>
  <c r="BW1741" i="1"/>
  <c r="BW1742" i="1"/>
  <c r="BW1743" i="1"/>
  <c r="BW1744" i="1"/>
  <c r="BW1745" i="1"/>
  <c r="BW1746" i="1"/>
  <c r="BW1747" i="1"/>
  <c r="BW1748" i="1"/>
  <c r="BW1749" i="1"/>
  <c r="BW1750" i="1"/>
  <c r="BW1751" i="1"/>
  <c r="BW1752" i="1"/>
  <c r="BW1753" i="1"/>
  <c r="BW1754" i="1"/>
  <c r="BW1755" i="1"/>
  <c r="BW1756" i="1"/>
  <c r="BW1757" i="1"/>
  <c r="BW1758" i="1"/>
  <c r="BW1759" i="1"/>
  <c r="BW1760" i="1"/>
  <c r="BW1761" i="1"/>
  <c r="BW1762" i="1"/>
  <c r="BW1763" i="1"/>
  <c r="BW1764" i="1"/>
  <c r="BW1765" i="1"/>
  <c r="BW1766" i="1"/>
  <c r="BW1767" i="1"/>
  <c r="BW1768" i="1"/>
  <c r="BW1769" i="1"/>
  <c r="BW1770" i="1"/>
  <c r="BW1771" i="1"/>
  <c r="BW1772" i="1"/>
  <c r="BW1773" i="1"/>
  <c r="BW1774" i="1"/>
  <c r="BW1775" i="1"/>
  <c r="BW1776" i="1"/>
  <c r="BW1777" i="1"/>
  <c r="BW1778" i="1"/>
  <c r="BW1779" i="1"/>
  <c r="BW1780" i="1"/>
  <c r="BW1781" i="1"/>
  <c r="BW1782" i="1"/>
  <c r="BW1783" i="1"/>
  <c r="BW1784" i="1"/>
  <c r="BW1785" i="1"/>
  <c r="BW1786" i="1"/>
  <c r="BW1787" i="1"/>
  <c r="BW1788" i="1"/>
  <c r="BW1789" i="1"/>
  <c r="BW1790" i="1"/>
  <c r="BW1791" i="1"/>
  <c r="BW1792" i="1"/>
  <c r="BW1793" i="1"/>
  <c r="BW1794" i="1"/>
  <c r="BW1795" i="1"/>
  <c r="BW1796" i="1"/>
  <c r="BW1797" i="1"/>
  <c r="BW1798" i="1"/>
  <c r="BW1799" i="1"/>
  <c r="BW1800" i="1"/>
  <c r="BW1801" i="1"/>
  <c r="BW1802" i="1"/>
  <c r="BW1803" i="1"/>
  <c r="BW1804" i="1"/>
  <c r="BW1805" i="1"/>
  <c r="BW1806" i="1"/>
  <c r="BW1807" i="1"/>
  <c r="BW1808" i="1"/>
  <c r="BW1809" i="1"/>
  <c r="BW1810" i="1"/>
  <c r="BW1811" i="1"/>
  <c r="BW1812" i="1"/>
  <c r="BW1813" i="1"/>
  <c r="BW1814" i="1"/>
  <c r="BW1815" i="1"/>
  <c r="BW1816" i="1"/>
  <c r="BW1817" i="1"/>
  <c r="BW1818" i="1"/>
  <c r="BW1819" i="1"/>
  <c r="BW1820" i="1"/>
  <c r="BW1821" i="1"/>
  <c r="BW1822" i="1"/>
  <c r="BW1823" i="1"/>
  <c r="BW1824" i="1"/>
  <c r="BW1825" i="1"/>
  <c r="BW1826" i="1"/>
  <c r="BW1827" i="1"/>
  <c r="BW1828" i="1"/>
  <c r="BW1829" i="1"/>
  <c r="BW1830" i="1"/>
  <c r="BW1831" i="1"/>
  <c r="BW1832" i="1"/>
  <c r="BW1833" i="1"/>
  <c r="BW1834" i="1"/>
  <c r="BW1835" i="1"/>
  <c r="BW1836" i="1"/>
  <c r="BW1837" i="1"/>
  <c r="BW1838" i="1"/>
  <c r="BW1839" i="1"/>
  <c r="BW1840" i="1"/>
  <c r="BW1841" i="1"/>
  <c r="BW1842" i="1"/>
  <c r="BW1843" i="1"/>
  <c r="BW1844" i="1"/>
  <c r="BW1845" i="1"/>
  <c r="BW1846" i="1"/>
  <c r="BW2" i="1"/>
  <c r="BJ10" i="1"/>
  <c r="BJ9" i="1"/>
  <c r="BJ8" i="1"/>
  <c r="AG4" i="1"/>
  <c r="AG5" i="1"/>
  <c r="AG6" i="1"/>
  <c r="AG7" i="1"/>
  <c r="AG8" i="1"/>
  <c r="AG9" i="1"/>
  <c r="AG10" i="1"/>
  <c r="AG11" i="1"/>
  <c r="AG12" i="1"/>
  <c r="AG13" i="1"/>
  <c r="AG14" i="1"/>
  <c r="AG3"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AB1863" i="1"/>
  <c r="Y3" i="1"/>
  <c r="Y4" i="1"/>
  <c r="Y5"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2" i="1"/>
  <c r="I8" i="1"/>
  <c r="I7" i="1"/>
  <c r="I6" i="1"/>
  <c r="I5" i="1"/>
  <c r="I4" i="1"/>
  <c r="I3" i="1"/>
  <c r="I2" i="1"/>
  <c r="K13" i="1"/>
  <c r="K14" i="1" s="1"/>
  <c r="L2" i="1"/>
  <c r="F6" i="1"/>
  <c r="F3" i="1"/>
  <c r="AB15" i="2"/>
  <c r="O6" i="2"/>
  <c r="O3" i="2"/>
  <c r="CU3" i="1"/>
  <c r="CU4" i="1"/>
  <c r="O9" i="2" l="1"/>
  <c r="AM2" i="1"/>
  <c r="F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F1140C-AF64-4EAA-A653-F966D0EA2CEA}" keepAlive="1" name="Query - EQUITY_L" description="Connection to the 'EQUITY_L' query in the workbook." type="5" refreshedVersion="8" background="1" saveData="1">
    <dbPr connection="Provider=Microsoft.Mashup.OleDb.1;Data Source=$Workbook$;Location=EQUITY_L;Extended Properties=&quot;&quot;" command="SELECT * FROM [EQUITY_L]"/>
  </connection>
</connections>
</file>

<file path=xl/sharedStrings.xml><?xml version="1.0" encoding="utf-8"?>
<sst xmlns="http://schemas.openxmlformats.org/spreadsheetml/2006/main" count="14922" uniqueCount="5615">
  <si>
    <t>SYMBOL</t>
  </si>
  <si>
    <t>NAME OF COMPANY</t>
  </si>
  <si>
    <t xml:space="preserve"> SERIES</t>
  </si>
  <si>
    <t xml:space="preserve"> PAID UP VALUE</t>
  </si>
  <si>
    <t xml:space="preserve"> MARKET LOT</t>
  </si>
  <si>
    <t xml:space="preserve"> ISIN NUMBER</t>
  </si>
  <si>
    <t xml:space="preserve"> FACE VALUE</t>
  </si>
  <si>
    <t>20MICRONS</t>
  </si>
  <si>
    <t>20 Microns Limited</t>
  </si>
  <si>
    <t>BE</t>
  </si>
  <si>
    <t>INE144J01027</t>
  </si>
  <si>
    <t>21STCENMGM</t>
  </si>
  <si>
    <t>21st Century Management Services Limited</t>
  </si>
  <si>
    <t>EQ</t>
  </si>
  <si>
    <t>INE253B01015</t>
  </si>
  <si>
    <t>360ONE</t>
  </si>
  <si>
    <t>360 ONE WAM LIMITED</t>
  </si>
  <si>
    <t>INE466L01038</t>
  </si>
  <si>
    <t>3IINFOLTD</t>
  </si>
  <si>
    <t>3i Infotech Limited</t>
  </si>
  <si>
    <t>INE748C01038</t>
  </si>
  <si>
    <t>3MINDIA</t>
  </si>
  <si>
    <t>3M India Limited</t>
  </si>
  <si>
    <t>INE470A01017</t>
  </si>
  <si>
    <t>3PLAND</t>
  </si>
  <si>
    <t>3P Land Holdings Limited</t>
  </si>
  <si>
    <t>INE105C01023</t>
  </si>
  <si>
    <t>4THDIM</t>
  </si>
  <si>
    <t>Fourth Dimension Solutions Limited</t>
  </si>
  <si>
    <t>INE382T01030</t>
  </si>
  <si>
    <t>5PAISA</t>
  </si>
  <si>
    <t>5Paisa Capital Limited</t>
  </si>
  <si>
    <t>INE618L01018</t>
  </si>
  <si>
    <t>63MOONS</t>
  </si>
  <si>
    <t>63 moons technologies limited</t>
  </si>
  <si>
    <t>INE111B01023</t>
  </si>
  <si>
    <t>A2ZINFRA</t>
  </si>
  <si>
    <t>A2Z Infra Engineering Limited</t>
  </si>
  <si>
    <t>INE619I01012</t>
  </si>
  <si>
    <t>AAATECH</t>
  </si>
  <si>
    <t>AAA Technologies Limited</t>
  </si>
  <si>
    <t>INE0D0U01013</t>
  </si>
  <si>
    <t>AAKASH</t>
  </si>
  <si>
    <t>Aakash Exploration Services Limited</t>
  </si>
  <si>
    <t>INE087Z01024</t>
  </si>
  <si>
    <t>AAREYDRUGS</t>
  </si>
  <si>
    <t>Aarey Drugs &amp; Pharmaceuticals Limited</t>
  </si>
  <si>
    <t>INE198H01019</t>
  </si>
  <si>
    <t>AARON</t>
  </si>
  <si>
    <t>Aaron Industries Limited</t>
  </si>
  <si>
    <t>INE721Z01010</t>
  </si>
  <si>
    <t>AARTECH</t>
  </si>
  <si>
    <t>Aartech Solonics Limited</t>
  </si>
  <si>
    <t>INE01C001018</t>
  </si>
  <si>
    <t>AARTIDRUGS</t>
  </si>
  <si>
    <t>Aarti Drugs Limited</t>
  </si>
  <si>
    <t>INE767A01016</t>
  </si>
  <si>
    <t>AARTIIND</t>
  </si>
  <si>
    <t>Aarti Industries Limited</t>
  </si>
  <si>
    <t>INE769A01020</t>
  </si>
  <si>
    <t>AARTIPHARM</t>
  </si>
  <si>
    <t>Aarti Pharmalabs Limited</t>
  </si>
  <si>
    <t>INE0LRU01027</t>
  </si>
  <si>
    <t>AARTISURF</t>
  </si>
  <si>
    <t>Aarti Surfactants Limited</t>
  </si>
  <si>
    <t>INE09EO01013</t>
  </si>
  <si>
    <t>AARVEEDEN</t>
  </si>
  <si>
    <t>Aarvee Denims &amp; Exports Limited</t>
  </si>
  <si>
    <t>INE273D01019</t>
  </si>
  <si>
    <t>AARVI</t>
  </si>
  <si>
    <t>Aarvi Encon Limited</t>
  </si>
  <si>
    <t>INE754X01016</t>
  </si>
  <si>
    <t>AAVAS</t>
  </si>
  <si>
    <t>Aavas Financiers Limited</t>
  </si>
  <si>
    <t>INE216P01012</t>
  </si>
  <si>
    <t>ABAN</t>
  </si>
  <si>
    <t>Aban Offshore Limited</t>
  </si>
  <si>
    <t>INE421A01028</t>
  </si>
  <si>
    <t>ABB</t>
  </si>
  <si>
    <t>ABB India Limited</t>
  </si>
  <si>
    <t>INE117A01022</t>
  </si>
  <si>
    <t>ABBOTINDIA</t>
  </si>
  <si>
    <t>Abbott India Limited</t>
  </si>
  <si>
    <t>INE358A01014</t>
  </si>
  <si>
    <t>ABCAPITAL</t>
  </si>
  <si>
    <t>Aditya Birla Capital Limited</t>
  </si>
  <si>
    <t>INE674K01013</t>
  </si>
  <si>
    <t>ABFRL</t>
  </si>
  <si>
    <t>Aditya Birla Fashion and Retail Limited</t>
  </si>
  <si>
    <t>INE647O01011</t>
  </si>
  <si>
    <t>ABSLAMC</t>
  </si>
  <si>
    <t>Aditya Birla Sun Life AMC Limited</t>
  </si>
  <si>
    <t>INE404A01024</t>
  </si>
  <si>
    <t>ACC</t>
  </si>
  <si>
    <t>ACC Limited</t>
  </si>
  <si>
    <t>INE012A01025</t>
  </si>
  <si>
    <t>ACCELYA</t>
  </si>
  <si>
    <t>Accelya Solutions India Limited</t>
  </si>
  <si>
    <t>INE793A01012</t>
  </si>
  <si>
    <t>ACCURACY</t>
  </si>
  <si>
    <t>Accuracy Shipping Limited</t>
  </si>
  <si>
    <t>INE648Z01023</t>
  </si>
  <si>
    <t>ACE</t>
  </si>
  <si>
    <t>Action Construction Equipment Limited</t>
  </si>
  <si>
    <t>INE731H01025</t>
  </si>
  <si>
    <t>ACEINTEG</t>
  </si>
  <si>
    <t>Ace Integrated Solutions Limited</t>
  </si>
  <si>
    <t>INE543V01017</t>
  </si>
  <si>
    <t>ACI</t>
  </si>
  <si>
    <t>Archean Chemical Industries Limited</t>
  </si>
  <si>
    <t>INE128X01021</t>
  </si>
  <si>
    <t>ACL</t>
  </si>
  <si>
    <t>Andhra Cements Limited</t>
  </si>
  <si>
    <t>INE666E01020</t>
  </si>
  <si>
    <t>ADANIENT</t>
  </si>
  <si>
    <t>Adani Enterprises Limited</t>
  </si>
  <si>
    <t>INE423A01024</t>
  </si>
  <si>
    <t>ADANIGREEN</t>
  </si>
  <si>
    <t>Adani Green Energy Limited</t>
  </si>
  <si>
    <t>INE364U01010</t>
  </si>
  <si>
    <t>ADANIPORTS</t>
  </si>
  <si>
    <t>Adani Ports and Special Economic Zone Limited</t>
  </si>
  <si>
    <t>INE742F01042</t>
  </si>
  <si>
    <t>ADANIPOWER</t>
  </si>
  <si>
    <t>Adani Power Limited</t>
  </si>
  <si>
    <t>INE814H01011</t>
  </si>
  <si>
    <t>ADANITRANS</t>
  </si>
  <si>
    <t>Adani Transmission Limited</t>
  </si>
  <si>
    <t>INE931S01010</t>
  </si>
  <si>
    <t>ADFFOODS</t>
  </si>
  <si>
    <t>ADF Foods Limited</t>
  </si>
  <si>
    <t>INE982B01019</t>
  </si>
  <si>
    <t>ADL</t>
  </si>
  <si>
    <t>Archidply Decor Limited</t>
  </si>
  <si>
    <t>INE0CHO01012</t>
  </si>
  <si>
    <t>ADORWELD</t>
  </si>
  <si>
    <t>Ador Welding Limited</t>
  </si>
  <si>
    <t>INE045A01017</t>
  </si>
  <si>
    <t>ADROITINFO</t>
  </si>
  <si>
    <t>Adroit Infotech Limited</t>
  </si>
  <si>
    <t>INE737B01033</t>
  </si>
  <si>
    <t>ADSL</t>
  </si>
  <si>
    <t>Allied Digital Services Limited</t>
  </si>
  <si>
    <t>INE102I01027</t>
  </si>
  <si>
    <t>ADVANIHOTR</t>
  </si>
  <si>
    <t>Advani Hotels &amp; Resorts (India) Limited</t>
  </si>
  <si>
    <t>INE199C01026</t>
  </si>
  <si>
    <t>ADVENZYMES</t>
  </si>
  <si>
    <t>Advanced Enzyme Technologies Limited</t>
  </si>
  <si>
    <t>INE837H01020</t>
  </si>
  <si>
    <t>AEGISCHEM</t>
  </si>
  <si>
    <t>Aegis Logistics Limited</t>
  </si>
  <si>
    <t>INE208C01025</t>
  </si>
  <si>
    <t>AETHER</t>
  </si>
  <si>
    <t>Aether Industries Limited</t>
  </si>
  <si>
    <t>INE0BWX01014</t>
  </si>
  <si>
    <t>AFFLE</t>
  </si>
  <si>
    <t>Affle (India) Limited</t>
  </si>
  <si>
    <t>INE00WC01027</t>
  </si>
  <si>
    <t>AGARIND</t>
  </si>
  <si>
    <t>Agarwal Industrial Corporation Limited</t>
  </si>
  <si>
    <t>INE204E01012</t>
  </si>
  <si>
    <t>AGI</t>
  </si>
  <si>
    <t>AGI Greenpac Limited</t>
  </si>
  <si>
    <t>INE415A01038</t>
  </si>
  <si>
    <t>AGRITECH</t>
  </si>
  <si>
    <t>Agri-Tech (India) Limited</t>
  </si>
  <si>
    <t>INE449G01018</t>
  </si>
  <si>
    <t>AGROPHOS</t>
  </si>
  <si>
    <t>Agro Phos India Limited</t>
  </si>
  <si>
    <t>INE740V01019</t>
  </si>
  <si>
    <t>AGSTRA</t>
  </si>
  <si>
    <t>AGS Transact Technologies Limited</t>
  </si>
  <si>
    <t>INE583L01014</t>
  </si>
  <si>
    <t>AHL</t>
  </si>
  <si>
    <t>Abans Holdings Limited</t>
  </si>
  <si>
    <t>INE00ZE01026</t>
  </si>
  <si>
    <t>AHLADA</t>
  </si>
  <si>
    <t>Ahlada Engineers Limited</t>
  </si>
  <si>
    <t>INE00PV01013</t>
  </si>
  <si>
    <t>AHLEAST</t>
  </si>
  <si>
    <t>Asian Hotels (East) Limited</t>
  </si>
  <si>
    <t>INE926K01017</t>
  </si>
  <si>
    <t>AHLUCONT</t>
  </si>
  <si>
    <t>Ahluwalia Contracts (India) Limited</t>
  </si>
  <si>
    <t>INE758C01029</t>
  </si>
  <si>
    <t>AIAENG</t>
  </si>
  <si>
    <t>AIA Engineering Limited</t>
  </si>
  <si>
    <t>INE212H01026</t>
  </si>
  <si>
    <t>AIRAN</t>
  </si>
  <si>
    <t>Airan Limited</t>
  </si>
  <si>
    <t>INE645W01026</t>
  </si>
  <si>
    <t>AIROLAM</t>
  </si>
  <si>
    <t>Airo Lam limited</t>
  </si>
  <si>
    <t>INE801L01010</t>
  </si>
  <si>
    <t>AJANTPHARM</t>
  </si>
  <si>
    <t>Ajanta Pharma Limited</t>
  </si>
  <si>
    <t>INE031B01049</t>
  </si>
  <si>
    <t>AJMERA</t>
  </si>
  <si>
    <t>Ajmera Realty &amp; Infra India Limited</t>
  </si>
  <si>
    <t>INE298G01027</t>
  </si>
  <si>
    <t>AJOONI</t>
  </si>
  <si>
    <t>Ajooni Biotech Limited</t>
  </si>
  <si>
    <t>INE820Y01021</t>
  </si>
  <si>
    <t>AKASH</t>
  </si>
  <si>
    <t>Akash Infra-Projects Limited</t>
  </si>
  <si>
    <t>INE737W01013</t>
  </si>
  <si>
    <t>AKG</t>
  </si>
  <si>
    <t>Akg Exim Limited</t>
  </si>
  <si>
    <t>INE00Y801016</t>
  </si>
  <si>
    <t>AKI</t>
  </si>
  <si>
    <t>AKI India Limited</t>
  </si>
  <si>
    <t>INE642Z01026</t>
  </si>
  <si>
    <t>AKSHAR</t>
  </si>
  <si>
    <t>Akshar Spintex Limited</t>
  </si>
  <si>
    <t>INE256Z01017</t>
  </si>
  <si>
    <t>AKSHARCHEM</t>
  </si>
  <si>
    <t>AksharChem India Limited</t>
  </si>
  <si>
    <t>INE542B01011</t>
  </si>
  <si>
    <t>AKSHOPTFBR</t>
  </si>
  <si>
    <t>Aksh Optifibre Limited</t>
  </si>
  <si>
    <t>INE523B01011</t>
  </si>
  <si>
    <t>AKZOINDIA</t>
  </si>
  <si>
    <t>Akzo Nobel India Limited</t>
  </si>
  <si>
    <t>INE133A01011</t>
  </si>
  <si>
    <t>ALANKIT</t>
  </si>
  <si>
    <t>Alankit Limited</t>
  </si>
  <si>
    <t>INE914E01040</t>
  </si>
  <si>
    <t>ALBERTDAVD</t>
  </si>
  <si>
    <t>Albert David Limited</t>
  </si>
  <si>
    <t>INE155C01010</t>
  </si>
  <si>
    <t>ALEMBICLTD</t>
  </si>
  <si>
    <t>Alembic Limited</t>
  </si>
  <si>
    <t>INE426A01027</t>
  </si>
  <si>
    <t>ALICON</t>
  </si>
  <si>
    <t>Alicon Castalloy Limited</t>
  </si>
  <si>
    <t>INE062D01024</t>
  </si>
  <si>
    <t>ALKALI</t>
  </si>
  <si>
    <t>Alkali Metals Limited</t>
  </si>
  <si>
    <t>INE773I01017</t>
  </si>
  <si>
    <t>ALKEM</t>
  </si>
  <si>
    <t>Alkem Laboratories Limited</t>
  </si>
  <si>
    <t>INE540L01014</t>
  </si>
  <si>
    <t>ALKYLAMINE</t>
  </si>
  <si>
    <t>Alkyl Amines Chemicals Limited</t>
  </si>
  <si>
    <t>INE150B01039</t>
  </si>
  <si>
    <t>ALLCARGO</t>
  </si>
  <si>
    <t>Allcargo Logistics Limited</t>
  </si>
  <si>
    <t>INE418H01029</t>
  </si>
  <si>
    <t>ALLSEC</t>
  </si>
  <si>
    <t>Allsec Technologies Limited</t>
  </si>
  <si>
    <t>INE835G01018</t>
  </si>
  <si>
    <t>ALMONDZ</t>
  </si>
  <si>
    <t>Almondz Global Securities Limited</t>
  </si>
  <si>
    <t>INE326B01027</t>
  </si>
  <si>
    <t>ALOKINDS</t>
  </si>
  <si>
    <t>Alok Industries Limited</t>
  </si>
  <si>
    <t>INE270A01029</t>
  </si>
  <si>
    <t>ALPA</t>
  </si>
  <si>
    <t>Alpa Laboratories Limited</t>
  </si>
  <si>
    <t>INE385I01010</t>
  </si>
  <si>
    <t>ALPHAGEO</t>
  </si>
  <si>
    <t>Alphageo (India) Limited</t>
  </si>
  <si>
    <t>INE137C01018</t>
  </si>
  <si>
    <t>ALPSINDUS</t>
  </si>
  <si>
    <t>Alps Industries Limited</t>
  </si>
  <si>
    <t>INE093B01015</t>
  </si>
  <si>
    <t>AMARAJABAT</t>
  </si>
  <si>
    <t>Amara Raja Batteries Limited</t>
  </si>
  <si>
    <t>INE885A01032</t>
  </si>
  <si>
    <t>AMBER</t>
  </si>
  <si>
    <t>Amber Enterprises India Limited</t>
  </si>
  <si>
    <t>INE371P01015</t>
  </si>
  <si>
    <t>AMBICAAGAR</t>
  </si>
  <si>
    <t>Ambica Agarbathies &amp; Aroma industries Limited</t>
  </si>
  <si>
    <t>INE792B01012</t>
  </si>
  <si>
    <t>AMBIKCO</t>
  </si>
  <si>
    <t>Ambika Cotton Mills Limited</t>
  </si>
  <si>
    <t>INE540G01014</t>
  </si>
  <si>
    <t>AMBUJACEM</t>
  </si>
  <si>
    <t>Ambuja Cements Limited</t>
  </si>
  <si>
    <t>INE079A01024</t>
  </si>
  <si>
    <t>AMDIND</t>
  </si>
  <si>
    <t>AMD Industries Limited</t>
  </si>
  <si>
    <t>INE005I01014</t>
  </si>
  <si>
    <t>AMIORG</t>
  </si>
  <si>
    <t>Ami Organics Limited</t>
  </si>
  <si>
    <t>INE00FF01017</t>
  </si>
  <si>
    <t>AMJLAND</t>
  </si>
  <si>
    <t>Amj Land Holdings Limited</t>
  </si>
  <si>
    <t>INE606A01024</t>
  </si>
  <si>
    <t>AMRUTANJAN</t>
  </si>
  <si>
    <t>Amrutanjan Health Care Limited</t>
  </si>
  <si>
    <t>INE098F01031</t>
  </si>
  <si>
    <t>ANANDRATHI</t>
  </si>
  <si>
    <t>Anand Rathi Wealth Limited</t>
  </si>
  <si>
    <t>INE463V01026</t>
  </si>
  <si>
    <t>ANANTRAJ</t>
  </si>
  <si>
    <t>Anant Raj Limited</t>
  </si>
  <si>
    <t>INE242C01024</t>
  </si>
  <si>
    <t>ANDHRAPAP</t>
  </si>
  <si>
    <t>ANDHRA PAPER LIMITED</t>
  </si>
  <si>
    <t>INE435A01028</t>
  </si>
  <si>
    <t>ANDHRSUGAR</t>
  </si>
  <si>
    <t>The Andhra Sugars Limited</t>
  </si>
  <si>
    <t>INE715B01021</t>
  </si>
  <si>
    <t>ANDREWYU</t>
  </si>
  <si>
    <t>Andrew Yule &amp; Company Limited</t>
  </si>
  <si>
    <t>INE449C01025</t>
  </si>
  <si>
    <t>ANGELONE</t>
  </si>
  <si>
    <t>Angel One Limited</t>
  </si>
  <si>
    <t>INE732I01013</t>
  </si>
  <si>
    <t>ANIKINDS</t>
  </si>
  <si>
    <t>Anik Industries Limited</t>
  </si>
  <si>
    <t>INE087B01017</t>
  </si>
  <si>
    <t>ANKITMETAL</t>
  </si>
  <si>
    <t>Ankit Metal &amp; Power Limited</t>
  </si>
  <si>
    <t>INE106I01010</t>
  </si>
  <si>
    <t>ANMOL</t>
  </si>
  <si>
    <t>Anmol India Limited</t>
  </si>
  <si>
    <t>INE02AR01019</t>
  </si>
  <si>
    <t>ANSALAPI</t>
  </si>
  <si>
    <t>Ansal Properties &amp; Infrastructure Limited</t>
  </si>
  <si>
    <t>INE436A01026</t>
  </si>
  <si>
    <t>ANTGRAPHIC</t>
  </si>
  <si>
    <t>Antarctica Limited</t>
  </si>
  <si>
    <t>INE414B01021</t>
  </si>
  <si>
    <t>ANUP</t>
  </si>
  <si>
    <t>The Anup Engineering Limited</t>
  </si>
  <si>
    <t>INE294Z01018</t>
  </si>
  <si>
    <t>ANURAS</t>
  </si>
  <si>
    <t>Anupam Rasayan India Limited</t>
  </si>
  <si>
    <t>INE930P01018</t>
  </si>
  <si>
    <t>APARINDS</t>
  </si>
  <si>
    <t>Apar Industries Limited</t>
  </si>
  <si>
    <t>INE372A01015</t>
  </si>
  <si>
    <t>APCL</t>
  </si>
  <si>
    <t>Anjani Portland Cement Limited</t>
  </si>
  <si>
    <t>INE071F01012</t>
  </si>
  <si>
    <t>APCOTEXIND</t>
  </si>
  <si>
    <t>Apcotex Industries Limited</t>
  </si>
  <si>
    <t>INE116A01032</t>
  </si>
  <si>
    <t>APEX</t>
  </si>
  <si>
    <t>Apex Frozen Foods Limited</t>
  </si>
  <si>
    <t>INE346W01013</t>
  </si>
  <si>
    <t>APLAPOLLO</t>
  </si>
  <si>
    <t>APL Apollo Tubes Limited</t>
  </si>
  <si>
    <t>INE702C01027</t>
  </si>
  <si>
    <t>APLLTD</t>
  </si>
  <si>
    <t>Alembic Pharmaceuticals Limited</t>
  </si>
  <si>
    <t>INE901L01018</t>
  </si>
  <si>
    <t>APOLLO</t>
  </si>
  <si>
    <t>Apollo Micro Systems Limited</t>
  </si>
  <si>
    <t>INE713T01028</t>
  </si>
  <si>
    <t>APOLLOHOSP</t>
  </si>
  <si>
    <t>Apollo Hospitals Enterprise Limited</t>
  </si>
  <si>
    <t>INE437A01024</t>
  </si>
  <si>
    <t>APOLLOPIPE</t>
  </si>
  <si>
    <t>Apollo Pipes Limited</t>
  </si>
  <si>
    <t>INE126J01016</t>
  </si>
  <si>
    <t>APOLLOTYRE</t>
  </si>
  <si>
    <t>Apollo Tyres Limited</t>
  </si>
  <si>
    <t>INE438A01022</t>
  </si>
  <si>
    <t>APOLSINHOT</t>
  </si>
  <si>
    <t>Apollo Sindoori Hotels Limited</t>
  </si>
  <si>
    <t>INE451F01024</t>
  </si>
  <si>
    <t>APTECHT</t>
  </si>
  <si>
    <t>Aptech Limited</t>
  </si>
  <si>
    <t>INE266F01018</t>
  </si>
  <si>
    <t>APTUS</t>
  </si>
  <si>
    <t>Aptus Value Housing Finance India Limited</t>
  </si>
  <si>
    <t>INE852O01025</t>
  </si>
  <si>
    <t>ARCHIDPLY</t>
  </si>
  <si>
    <t>Archidply Industries Limited</t>
  </si>
  <si>
    <t>INE877I01016</t>
  </si>
  <si>
    <t>ARCHIES</t>
  </si>
  <si>
    <t>Archies Limited</t>
  </si>
  <si>
    <t>INE731A01020</t>
  </si>
  <si>
    <t>ARENTERP</t>
  </si>
  <si>
    <t>Rajdarshan Industries Limited</t>
  </si>
  <si>
    <t>INE610C01014</t>
  </si>
  <si>
    <t>ARIES</t>
  </si>
  <si>
    <t>Aries Agro Limited</t>
  </si>
  <si>
    <t>INE298I01015</t>
  </si>
  <si>
    <t>ARIHANTCAP</t>
  </si>
  <si>
    <t>Arihant Capital Markets Limited</t>
  </si>
  <si>
    <t>INE420B01036</t>
  </si>
  <si>
    <t>ARIHANTSUP</t>
  </si>
  <si>
    <t>Arihant Superstructures Limited</t>
  </si>
  <si>
    <t>INE643K01018</t>
  </si>
  <si>
    <t>ARMANFIN</t>
  </si>
  <si>
    <t>Arman Financial Services Limited</t>
  </si>
  <si>
    <t>INE109C01017</t>
  </si>
  <si>
    <t>AROGRANITE</t>
  </si>
  <si>
    <t>Aro Granite Industries Limited</t>
  </si>
  <si>
    <t>INE210C01013</t>
  </si>
  <si>
    <t>ARROWGREEN</t>
  </si>
  <si>
    <t>Arrow Greentech Limited</t>
  </si>
  <si>
    <t>INE570D01018</t>
  </si>
  <si>
    <t>ARSHIYA</t>
  </si>
  <si>
    <t>Arshiya Limited</t>
  </si>
  <si>
    <t>INE968D01022</t>
  </si>
  <si>
    <t>ARSSINFRA</t>
  </si>
  <si>
    <t>ARSS Infrastructure Projects Limited</t>
  </si>
  <si>
    <t>INE267I01010</t>
  </si>
  <si>
    <t>ARTEMISMED</t>
  </si>
  <si>
    <t>Artemis Medicare Services Limited</t>
  </si>
  <si>
    <t>INE025R01021</t>
  </si>
  <si>
    <t>ARTNIRMAN</t>
  </si>
  <si>
    <t>Art Nirman Limited</t>
  </si>
  <si>
    <t>INE738V01013</t>
  </si>
  <si>
    <t>ARVEE</t>
  </si>
  <si>
    <t>Arvee Laboratories (India) Limited</t>
  </si>
  <si>
    <t>INE006Z01016</t>
  </si>
  <si>
    <t>ARVIND</t>
  </si>
  <si>
    <t>Arvind Limited</t>
  </si>
  <si>
    <t>INE034A01011</t>
  </si>
  <si>
    <t>ARVINDFASN</t>
  </si>
  <si>
    <t>Arvind Fashions Limited</t>
  </si>
  <si>
    <t>INE955V01021</t>
  </si>
  <si>
    <t>ARVSMART</t>
  </si>
  <si>
    <t>Arvind SmartSpaces Limited</t>
  </si>
  <si>
    <t>INE034S01021</t>
  </si>
  <si>
    <t>ASAHIINDIA</t>
  </si>
  <si>
    <t>Asahi India Glass Limited</t>
  </si>
  <si>
    <t>INE439A01020</t>
  </si>
  <si>
    <t>ASAHISONG</t>
  </si>
  <si>
    <t>Asahi Songwon Colors Limited</t>
  </si>
  <si>
    <t>INE228I01012</t>
  </si>
  <si>
    <t>ASAL</t>
  </si>
  <si>
    <t>Automotive Stampings and Assemblies Limited</t>
  </si>
  <si>
    <t>INE900C01027</t>
  </si>
  <si>
    <t>ASALCBR</t>
  </si>
  <si>
    <t>Associated Alcohols &amp; Breweries Ltd.</t>
  </si>
  <si>
    <t>INE073G01016</t>
  </si>
  <si>
    <t>ASHAPURMIN</t>
  </si>
  <si>
    <t>Ashapura Minechem Limited</t>
  </si>
  <si>
    <t>INE348A01023</t>
  </si>
  <si>
    <t>ASHIANA</t>
  </si>
  <si>
    <t>Ashiana Housing Limited</t>
  </si>
  <si>
    <t>INE365D01021</t>
  </si>
  <si>
    <t>ASHIMASYN</t>
  </si>
  <si>
    <t>Ashima Limited</t>
  </si>
  <si>
    <t>INE440A01010</t>
  </si>
  <si>
    <t>ASHOKA</t>
  </si>
  <si>
    <t>Ashoka Buildcon Limited</t>
  </si>
  <si>
    <t>INE442H01029</t>
  </si>
  <si>
    <t>ASHOKAMET</t>
  </si>
  <si>
    <t>Ashoka Metcast Limited</t>
  </si>
  <si>
    <t>INE760Y01011</t>
  </si>
  <si>
    <t>ASHOKLEY</t>
  </si>
  <si>
    <t>Ashok Leyland Limited</t>
  </si>
  <si>
    <t>INE208A01029</t>
  </si>
  <si>
    <t>ASIANHOTNR</t>
  </si>
  <si>
    <t>Asian Hotels (North) Limited</t>
  </si>
  <si>
    <t>INE363A01022</t>
  </si>
  <si>
    <t>ASIANPAINT</t>
  </si>
  <si>
    <t>Asian Paints Limited</t>
  </si>
  <si>
    <t>INE021A01026</t>
  </si>
  <si>
    <t>ASIANTILES</t>
  </si>
  <si>
    <t>Asian Granito India Limited</t>
  </si>
  <si>
    <t>INE022I01019</t>
  </si>
  <si>
    <t>ASPINWALL</t>
  </si>
  <si>
    <t>Aspinwall and Company Limited</t>
  </si>
  <si>
    <t>INE991I01015</t>
  </si>
  <si>
    <t>ASTEC</t>
  </si>
  <si>
    <t>Astec LifeSciences Limited</t>
  </si>
  <si>
    <t>INE563J01010</t>
  </si>
  <si>
    <t>ASTERDM</t>
  </si>
  <si>
    <t>Aster DM Healthcare Limited</t>
  </si>
  <si>
    <t>INE914M01019</t>
  </si>
  <si>
    <t>ASTRAL</t>
  </si>
  <si>
    <t>Astral Limited</t>
  </si>
  <si>
    <t>INE006I01046</t>
  </si>
  <si>
    <t>ASTRAMICRO</t>
  </si>
  <si>
    <t>Astra Microwave Products Limited</t>
  </si>
  <si>
    <t>INE386C01029</t>
  </si>
  <si>
    <t>ASTRAZEN</t>
  </si>
  <si>
    <t>AstraZeneca Pharma India Limited</t>
  </si>
  <si>
    <t>INE203A01020</t>
  </si>
  <si>
    <t>ASTRON</t>
  </si>
  <si>
    <t>Astron Paper &amp; Board Mill Limited</t>
  </si>
  <si>
    <t>INE646X01014</t>
  </si>
  <si>
    <t>ATALREAL</t>
  </si>
  <si>
    <t>Atal Realtech Limited</t>
  </si>
  <si>
    <t>INE0ALR01011</t>
  </si>
  <si>
    <t>ATAM</t>
  </si>
  <si>
    <t>Atam Valves Limited</t>
  </si>
  <si>
    <t>INE09KD01013</t>
  </si>
  <si>
    <t>ATFL</t>
  </si>
  <si>
    <t>Agro Tech Foods Limited</t>
  </si>
  <si>
    <t>INE209A01019</t>
  </si>
  <si>
    <t>ATGL</t>
  </si>
  <si>
    <t>Adani Total Gas Limited</t>
  </si>
  <si>
    <t>INE399L01023</t>
  </si>
  <si>
    <t>ATLANTA</t>
  </si>
  <si>
    <t>Atlanta  Limited</t>
  </si>
  <si>
    <t>INE285H01022</t>
  </si>
  <si>
    <t>ATUL</t>
  </si>
  <si>
    <t>Atul Limited</t>
  </si>
  <si>
    <t>INE100A01010</t>
  </si>
  <si>
    <t>ATULAUTO</t>
  </si>
  <si>
    <t>Atul Auto Limited</t>
  </si>
  <si>
    <t>INE951D01028</t>
  </si>
  <si>
    <t>AUBANK</t>
  </si>
  <si>
    <t>AU Small Finance Bank Limited</t>
  </si>
  <si>
    <t>INE949L01017</t>
  </si>
  <si>
    <t>AURIONPRO</t>
  </si>
  <si>
    <t>Aurionpro Solutions Limited</t>
  </si>
  <si>
    <t>INE132H01018</t>
  </si>
  <si>
    <t>AUROPHARMA</t>
  </si>
  <si>
    <t>Aurobindo Pharma Limited</t>
  </si>
  <si>
    <t>INE406A01037</t>
  </si>
  <si>
    <t>AURUM</t>
  </si>
  <si>
    <t>Aurum PropTech Limited</t>
  </si>
  <si>
    <t>INE898S01029</t>
  </si>
  <si>
    <t>AUSOMENT</t>
  </si>
  <si>
    <t>Ausom Enterprise Limited</t>
  </si>
  <si>
    <t>INE218C01016</t>
  </si>
  <si>
    <t>AUTOAXLES</t>
  </si>
  <si>
    <t>Automotive Axles Limited</t>
  </si>
  <si>
    <t>INE449A01011</t>
  </si>
  <si>
    <t>AUTOIND</t>
  </si>
  <si>
    <t>Autoline Industries Limited</t>
  </si>
  <si>
    <t>INE718H01014</t>
  </si>
  <si>
    <t>AVADHSUGAR</t>
  </si>
  <si>
    <t>Avadh Sugar &amp; Energy Limited</t>
  </si>
  <si>
    <t>INE349W01017</t>
  </si>
  <si>
    <t>AVALON</t>
  </si>
  <si>
    <t>Avalon Technologies Limited</t>
  </si>
  <si>
    <t>INE0LCL01028</t>
  </si>
  <si>
    <t>AVANTIFEED</t>
  </si>
  <si>
    <t>Avanti Feeds Limited</t>
  </si>
  <si>
    <t>INE871C01038</t>
  </si>
  <si>
    <t>AVG</t>
  </si>
  <si>
    <t>AVG Logistics Limited</t>
  </si>
  <si>
    <t>INE680Z01018</t>
  </si>
  <si>
    <t>AVONMORE</t>
  </si>
  <si>
    <t>Avonmore Capital &amp; Management Services Limited</t>
  </si>
  <si>
    <t>INE323B01016</t>
  </si>
  <si>
    <t>AVROIND</t>
  </si>
  <si>
    <t>AVRO INDIA LIMITED</t>
  </si>
  <si>
    <t>INE652Z01017</t>
  </si>
  <si>
    <t>AVTNPL</t>
  </si>
  <si>
    <t>AVT Natural Products Limited</t>
  </si>
  <si>
    <t>INE488D01021</t>
  </si>
  <si>
    <t>AWHCL</t>
  </si>
  <si>
    <t>Antony Waste Handling Cell Limited</t>
  </si>
  <si>
    <t>INE01BK01022</t>
  </si>
  <si>
    <t>AWL</t>
  </si>
  <si>
    <t>Adani Wilmar Limited</t>
  </si>
  <si>
    <t>INE699H01024</t>
  </si>
  <si>
    <t>AXISBANK</t>
  </si>
  <si>
    <t>Axis Bank Limited</t>
  </si>
  <si>
    <t>INE238A01034</t>
  </si>
  <si>
    <t>AXISCADES</t>
  </si>
  <si>
    <t>AXISCADES Technologies Limited</t>
  </si>
  <si>
    <t>INE555B01013</t>
  </si>
  <si>
    <t>AXITA</t>
  </si>
  <si>
    <t>Axita Cotton Limited</t>
  </si>
  <si>
    <t>INE02EZ01022</t>
  </si>
  <si>
    <t>AYMSYNTEX</t>
  </si>
  <si>
    <t>AYM Syntex Limited</t>
  </si>
  <si>
    <t>INE193B01039</t>
  </si>
  <si>
    <t>BAGFILMS</t>
  </si>
  <si>
    <t>B.A.G Films and Media Limited</t>
  </si>
  <si>
    <t>INE116D01028</t>
  </si>
  <si>
    <t>BAIDFIN</t>
  </si>
  <si>
    <t>Baid Finserv Limited</t>
  </si>
  <si>
    <t>INE020D01022</t>
  </si>
  <si>
    <t>BAJAJ-AUTO</t>
  </si>
  <si>
    <t>Bajaj Auto Limited</t>
  </si>
  <si>
    <t>INE917I01010</t>
  </si>
  <si>
    <t>BAJAJCON</t>
  </si>
  <si>
    <t>Bajaj Consumer Care Limited</t>
  </si>
  <si>
    <t>INE933K01021</t>
  </si>
  <si>
    <t>BAJAJELEC</t>
  </si>
  <si>
    <t>Bajaj Electricals Limited</t>
  </si>
  <si>
    <t>INE193E01025</t>
  </si>
  <si>
    <t>BAJAJFINSV</t>
  </si>
  <si>
    <t>Bajaj Finserv Limited</t>
  </si>
  <si>
    <t>INE918I01026</t>
  </si>
  <si>
    <t>BAJAJHCARE</t>
  </si>
  <si>
    <t>Bajaj Healthcare Limited</t>
  </si>
  <si>
    <t>INE411U01027</t>
  </si>
  <si>
    <t>BAJAJHIND</t>
  </si>
  <si>
    <t>Bajaj Hindusthan Sugar Limited</t>
  </si>
  <si>
    <t>INE306A01021</t>
  </si>
  <si>
    <t>BAJAJHLDNG</t>
  </si>
  <si>
    <t>Bajaj Holdings &amp; Investment Limited</t>
  </si>
  <si>
    <t>INE118A01012</t>
  </si>
  <si>
    <t>BAJFINANCE</t>
  </si>
  <si>
    <t>Bajaj Finance Limited</t>
  </si>
  <si>
    <t>INE296A01024</t>
  </si>
  <si>
    <t>BALAJITELE</t>
  </si>
  <si>
    <t>Balaji Telefilms Limited</t>
  </si>
  <si>
    <t>INE794B01026</t>
  </si>
  <si>
    <t>BALAMINES</t>
  </si>
  <si>
    <t>Balaji Amines Limited</t>
  </si>
  <si>
    <t>INE050E01027</t>
  </si>
  <si>
    <t>BALAXI</t>
  </si>
  <si>
    <t>BALAXI PHARMACEUTICALS LIMITED</t>
  </si>
  <si>
    <t>INE618N01014</t>
  </si>
  <si>
    <t>BALKRISHNA</t>
  </si>
  <si>
    <t>Balkrishna Paper Mills Limited</t>
  </si>
  <si>
    <t>INE875R01011</t>
  </si>
  <si>
    <t>BALKRISIND</t>
  </si>
  <si>
    <t>Balkrishna Industries Limited</t>
  </si>
  <si>
    <t>INE787D01026</t>
  </si>
  <si>
    <t>BALMLAWRIE</t>
  </si>
  <si>
    <t>Balmer Lawrie &amp; Company Limited</t>
  </si>
  <si>
    <t>INE164A01016</t>
  </si>
  <si>
    <t>BALPHARMA</t>
  </si>
  <si>
    <t>Bal Pharma Limited</t>
  </si>
  <si>
    <t>INE083D01012</t>
  </si>
  <si>
    <t>BALRAMCHIN</t>
  </si>
  <si>
    <t>Balrampur Chini Mills Limited</t>
  </si>
  <si>
    <t>INE119A01028</t>
  </si>
  <si>
    <t>BANARBEADS</t>
  </si>
  <si>
    <t>Banaras Beads Limited</t>
  </si>
  <si>
    <t>INE655B01011</t>
  </si>
  <si>
    <t>BANARISUG</t>
  </si>
  <si>
    <t>Bannari Amman Sugars Limited</t>
  </si>
  <si>
    <t>INE459A01010</t>
  </si>
  <si>
    <t>BANCOINDIA</t>
  </si>
  <si>
    <t>Banco Products (I) Limited</t>
  </si>
  <si>
    <t>INE213C01025</t>
  </si>
  <si>
    <t>BANDHANBNK</t>
  </si>
  <si>
    <t>Bandhan Bank Limited</t>
  </si>
  <si>
    <t>INE545U01014</t>
  </si>
  <si>
    <t>BANG</t>
  </si>
  <si>
    <t>Bang Overseas Limited</t>
  </si>
  <si>
    <t>INE863I01016</t>
  </si>
  <si>
    <t>BANKA</t>
  </si>
  <si>
    <t>Banka BioLoo Limited</t>
  </si>
  <si>
    <t>INE862Y01015</t>
  </si>
  <si>
    <t>BANKBARODA</t>
  </si>
  <si>
    <t>Bank of Baroda</t>
  </si>
  <si>
    <t>INE028A01039</t>
  </si>
  <si>
    <t>BANKINDIA</t>
  </si>
  <si>
    <t>Bank of India</t>
  </si>
  <si>
    <t>INE084A01016</t>
  </si>
  <si>
    <t>BANSWRAS</t>
  </si>
  <si>
    <t>Banswara Syntex Limited</t>
  </si>
  <si>
    <t>INE629D01020</t>
  </si>
  <si>
    <t>BARBEQUE</t>
  </si>
  <si>
    <t>Barbeque Nation Hospitality Limited</t>
  </si>
  <si>
    <t>INE382M01027</t>
  </si>
  <si>
    <t>BASF</t>
  </si>
  <si>
    <t>BASF India Limited</t>
  </si>
  <si>
    <t>INE373A01013</t>
  </si>
  <si>
    <t>BASML</t>
  </si>
  <si>
    <t>Bannari Amman Spinning Mills Limited</t>
  </si>
  <si>
    <t>INE186H01022</t>
  </si>
  <si>
    <t>BATAINDIA</t>
  </si>
  <si>
    <t>Bata India Limited</t>
  </si>
  <si>
    <t>INE176A01028</t>
  </si>
  <si>
    <t>BAYERCROP</t>
  </si>
  <si>
    <t>Bayer Cropscience Limited</t>
  </si>
  <si>
    <t>INE462A01022</t>
  </si>
  <si>
    <t>BBL</t>
  </si>
  <si>
    <t>Bharat Bijlee Limited</t>
  </si>
  <si>
    <t>INE464A01028</t>
  </si>
  <si>
    <t>BBOX</t>
  </si>
  <si>
    <t>Black Box Limited</t>
  </si>
  <si>
    <t>INE676A01027</t>
  </si>
  <si>
    <t>BBTC</t>
  </si>
  <si>
    <t>Bombay Burmah Trading Corporation Limited</t>
  </si>
  <si>
    <t>INE050A01025</t>
  </si>
  <si>
    <t>BBTCL</t>
  </si>
  <si>
    <t>B&amp;B Triplewall Containers Limited</t>
  </si>
  <si>
    <t>INE01EE01011</t>
  </si>
  <si>
    <t>BCG</t>
  </si>
  <si>
    <t>Brightcom Group Limited</t>
  </si>
  <si>
    <t>INE425B01027</t>
  </si>
  <si>
    <t>BCLIND</t>
  </si>
  <si>
    <t>Bcl Industries Limited</t>
  </si>
  <si>
    <t>INE412G01016</t>
  </si>
  <si>
    <t>BCONCEPTS</t>
  </si>
  <si>
    <t>Brand Concepts Limited</t>
  </si>
  <si>
    <t>INE977Y01011</t>
  </si>
  <si>
    <t>BDL</t>
  </si>
  <si>
    <t>Bharat Dynamics Limited</t>
  </si>
  <si>
    <t>INE171Z01018</t>
  </si>
  <si>
    <t>BEARDSELL</t>
  </si>
  <si>
    <t>Beardsell Limited</t>
  </si>
  <si>
    <t>INE520H01022</t>
  </si>
  <si>
    <t>BECTORFOOD</t>
  </si>
  <si>
    <t>Mrs. Bectors Food Specialities Limited</t>
  </si>
  <si>
    <t>INE495P01012</t>
  </si>
  <si>
    <t>BEDMUTHA</t>
  </si>
  <si>
    <t>Bedmutha Industries Limited</t>
  </si>
  <si>
    <t>INE844K01012</t>
  </si>
  <si>
    <t>BEL</t>
  </si>
  <si>
    <t>Bharat Electronics Limited</t>
  </si>
  <si>
    <t>INE263A01024</t>
  </si>
  <si>
    <t>BEML</t>
  </si>
  <si>
    <t>BEML Limited</t>
  </si>
  <si>
    <t>INE258A01016</t>
  </si>
  <si>
    <t>BEPL</t>
  </si>
  <si>
    <t>Bhansali Engineering Polymers Limited</t>
  </si>
  <si>
    <t>INE922A01025</t>
  </si>
  <si>
    <t>BERGEPAINT</t>
  </si>
  <si>
    <t>Berger Paints (I) Limited</t>
  </si>
  <si>
    <t>INE463A01038</t>
  </si>
  <si>
    <t>BESTAGRO</t>
  </si>
  <si>
    <t>Best Agrolife Limited</t>
  </si>
  <si>
    <t>INE052T01013</t>
  </si>
  <si>
    <t>BFINVEST</t>
  </si>
  <si>
    <t>BF Investment Limited</t>
  </si>
  <si>
    <t>INE878K01010</t>
  </si>
  <si>
    <t>BFUTILITIE</t>
  </si>
  <si>
    <t>BF Utilities Limited</t>
  </si>
  <si>
    <t>INE243D01012</t>
  </si>
  <si>
    <t>BGRENERGY</t>
  </si>
  <si>
    <t>BGR Energy Systems Limited</t>
  </si>
  <si>
    <t>INE661I01014</t>
  </si>
  <si>
    <t>BHAGCHEM</t>
  </si>
  <si>
    <t>Bhagiradha Chemicals &amp; Industries Limited</t>
  </si>
  <si>
    <t>INE414D01019</t>
  </si>
  <si>
    <t>BHAGERIA</t>
  </si>
  <si>
    <t>Bhageria Industries Limited</t>
  </si>
  <si>
    <t>INE354C01027</t>
  </si>
  <si>
    <t>BHAGYANGR</t>
  </si>
  <si>
    <t>Bhagyanagar India Limited</t>
  </si>
  <si>
    <t>INE458B01036</t>
  </si>
  <si>
    <t>BHANDARI</t>
  </si>
  <si>
    <t>Bhandari Hosiery Exports Limited</t>
  </si>
  <si>
    <t>INE474E01029</t>
  </si>
  <si>
    <t>BHARATFORG</t>
  </si>
  <si>
    <t>Bharat Forge Limited</t>
  </si>
  <si>
    <t>INE465A01025</t>
  </si>
  <si>
    <t>BHARATGEAR</t>
  </si>
  <si>
    <t>Bharat Gears Limited</t>
  </si>
  <si>
    <t>INE561C01019</t>
  </si>
  <si>
    <t>BHARATRAS</t>
  </si>
  <si>
    <t>Bharat Rasayan Limited</t>
  </si>
  <si>
    <t>INE838B01013</t>
  </si>
  <si>
    <t>BHARATWIRE</t>
  </si>
  <si>
    <t>Bharat Wire Ropes Limited</t>
  </si>
  <si>
    <t>INE316L01019</t>
  </si>
  <si>
    <t>BHARTIARTL</t>
  </si>
  <si>
    <t>Bharti Airtel Limited</t>
  </si>
  <si>
    <t>INE397D01024</t>
  </si>
  <si>
    <t>BHEL</t>
  </si>
  <si>
    <t>Bharat Heavy Electricals Limited</t>
  </si>
  <si>
    <t>INE257A01026</t>
  </si>
  <si>
    <t>BIGBLOC</t>
  </si>
  <si>
    <t>Bigbloc Construction Limited</t>
  </si>
  <si>
    <t>INE412U01025</t>
  </si>
  <si>
    <t>BIKAJI</t>
  </si>
  <si>
    <t>Bikaji Foods International Limited</t>
  </si>
  <si>
    <t>INE00E101023</t>
  </si>
  <si>
    <t>BIL</t>
  </si>
  <si>
    <t>Bhartiya International Limited</t>
  </si>
  <si>
    <t>INE828A01016</t>
  </si>
  <si>
    <t>BINANIIND</t>
  </si>
  <si>
    <t>Binani Industries Limited</t>
  </si>
  <si>
    <t>INE071A01013</t>
  </si>
  <si>
    <t>BIOCON</t>
  </si>
  <si>
    <t>Biocon Limited</t>
  </si>
  <si>
    <t>INE376G01013</t>
  </si>
  <si>
    <t>BIOFILCHEM</t>
  </si>
  <si>
    <t>Biofil Chemicals &amp; Pharmaceuticals Limited</t>
  </si>
  <si>
    <t>INE829A01014</t>
  </si>
  <si>
    <t>BIRLACABLE</t>
  </si>
  <si>
    <t>Birla Cable Limited</t>
  </si>
  <si>
    <t>INE800A01015</t>
  </si>
  <si>
    <t>BIRLACORPN</t>
  </si>
  <si>
    <t>Birla Corporation Limited</t>
  </si>
  <si>
    <t>INE340A01012</t>
  </si>
  <si>
    <t>BIRLAMONEY</t>
  </si>
  <si>
    <t>Aditya Birla Money Limited</t>
  </si>
  <si>
    <t>INE865C01022</t>
  </si>
  <si>
    <t>BIRLATYRE</t>
  </si>
  <si>
    <t>Birla Tyres Limited</t>
  </si>
  <si>
    <t>INE0AEJ01013</t>
  </si>
  <si>
    <t>BKMINDST</t>
  </si>
  <si>
    <t>Bkm Industries Limited</t>
  </si>
  <si>
    <t>BZ</t>
  </si>
  <si>
    <t>INE831Q01016</t>
  </si>
  <si>
    <t>BLAL</t>
  </si>
  <si>
    <t>BEML Land Assets Limited</t>
  </si>
  <si>
    <t>INE0N7W01012</t>
  </si>
  <si>
    <t>BLBLIMITED</t>
  </si>
  <si>
    <t>BLB Limited</t>
  </si>
  <si>
    <t>INE791A01024</t>
  </si>
  <si>
    <t>BLISSGVS</t>
  </si>
  <si>
    <t>Bliss GVS Pharma Limited</t>
  </si>
  <si>
    <t>INE416D01022</t>
  </si>
  <si>
    <t>BLKASHYAP</t>
  </si>
  <si>
    <t>B. L. Kashyap and Sons Limited</t>
  </si>
  <si>
    <t>INE350H01032</t>
  </si>
  <si>
    <t>BLS</t>
  </si>
  <si>
    <t>BLS International Services Limited</t>
  </si>
  <si>
    <t>INE153T01027</t>
  </si>
  <si>
    <t>BLUEDART</t>
  </si>
  <si>
    <t>Blue Dart Express Limited</t>
  </si>
  <si>
    <t>INE233B01017</t>
  </si>
  <si>
    <t>BLUESTARCO</t>
  </si>
  <si>
    <t>Blue Star Limited</t>
  </si>
  <si>
    <t>INE472A01039</t>
  </si>
  <si>
    <t>BODALCHEM</t>
  </si>
  <si>
    <t>Bodal Chemicals Limited</t>
  </si>
  <si>
    <t>INE338D01028</t>
  </si>
  <si>
    <t>BOHRAIND</t>
  </si>
  <si>
    <t>Bohra Industries Limited</t>
  </si>
  <si>
    <t>INE802W01023</t>
  </si>
  <si>
    <t>BOMDYEING</t>
  </si>
  <si>
    <t>Bombay Dyeing &amp; Mfg Company Limited</t>
  </si>
  <si>
    <t>INE032A01023</t>
  </si>
  <si>
    <t>BOROLTD</t>
  </si>
  <si>
    <t>Borosil Limited</t>
  </si>
  <si>
    <t>INE02PY01013</t>
  </si>
  <si>
    <t>BORORENEW</t>
  </si>
  <si>
    <t>BOROSIL RENEWABLES LIMITED</t>
  </si>
  <si>
    <t>INE666D01022</t>
  </si>
  <si>
    <t>BOSCHLTD</t>
  </si>
  <si>
    <t>Bosch Limited</t>
  </si>
  <si>
    <t>INE323A01026</t>
  </si>
  <si>
    <t>BPCL</t>
  </si>
  <si>
    <t>Bharat Petroleum Corporation Limited</t>
  </si>
  <si>
    <t>INE029A01011</t>
  </si>
  <si>
    <t>BPL</t>
  </si>
  <si>
    <t>BPL Limited</t>
  </si>
  <si>
    <t>INE110A01019</t>
  </si>
  <si>
    <t>BRIGADE</t>
  </si>
  <si>
    <t>Brigade Enterprises Limited</t>
  </si>
  <si>
    <t>INE791I01019</t>
  </si>
  <si>
    <t>BRITANNIA</t>
  </si>
  <si>
    <t>Britannia Industries Limited</t>
  </si>
  <si>
    <t>INE216A01030</t>
  </si>
  <si>
    <t>BRNL</t>
  </si>
  <si>
    <t>Bharat Road Network Limited</t>
  </si>
  <si>
    <t>INE727S01012</t>
  </si>
  <si>
    <t>BROOKS</t>
  </si>
  <si>
    <t>Brooks Laboratories Limited</t>
  </si>
  <si>
    <t>INE650L01011</t>
  </si>
  <si>
    <t>BSE</t>
  </si>
  <si>
    <t>BSE Limited</t>
  </si>
  <si>
    <t>INE118H01025</t>
  </si>
  <si>
    <t>BSHSL</t>
  </si>
  <si>
    <t>Bombay Super Hybrid Seeds Limited</t>
  </si>
  <si>
    <t>INE032Z01020</t>
  </si>
  <si>
    <t>BSL</t>
  </si>
  <si>
    <t>BSL Limited</t>
  </si>
  <si>
    <t>INE594B01012</t>
  </si>
  <si>
    <t>BSOFT</t>
  </si>
  <si>
    <t>BIRLASOFT LIMITED</t>
  </si>
  <si>
    <t>INE836A01035</t>
  </si>
  <si>
    <t>BTML</t>
  </si>
  <si>
    <t>Bodhi Tree Multimedia Limited</t>
  </si>
  <si>
    <t>INE0EEJ01015</t>
  </si>
  <si>
    <t>BURNPUR</t>
  </si>
  <si>
    <t>Burnpur Cement Limited</t>
  </si>
  <si>
    <t>INE817H01014</t>
  </si>
  <si>
    <t>BUTTERFLY</t>
  </si>
  <si>
    <t>Butterfly Gandhimathi Appliances Limited</t>
  </si>
  <si>
    <t>INE295F01017</t>
  </si>
  <si>
    <t>BVCL</t>
  </si>
  <si>
    <t>Barak Valley Cements Limited</t>
  </si>
  <si>
    <t>INE139I01011</t>
  </si>
  <si>
    <t>BYKE</t>
  </si>
  <si>
    <t>The Byke Hospitality Ltd</t>
  </si>
  <si>
    <t>INE319B01014</t>
  </si>
  <si>
    <t>CALSOFT</t>
  </si>
  <si>
    <t>California Software Company Limited</t>
  </si>
  <si>
    <t>INE526B01014</t>
  </si>
  <si>
    <t>CAMLINFINE</t>
  </si>
  <si>
    <t>Camlin Fine Sciences Limited</t>
  </si>
  <si>
    <t>INE052I01032</t>
  </si>
  <si>
    <t>CAMPUS</t>
  </si>
  <si>
    <t>Campus Activewear Limited</t>
  </si>
  <si>
    <t>INE278Y01022</t>
  </si>
  <si>
    <t>CAMS</t>
  </si>
  <si>
    <t>Computer Age Management Services Limited</t>
  </si>
  <si>
    <t>INE596I01012</t>
  </si>
  <si>
    <t>CANBK</t>
  </si>
  <si>
    <t>Canara Bank</t>
  </si>
  <si>
    <t>INE476A01014</t>
  </si>
  <si>
    <t>CANFINHOME</t>
  </si>
  <si>
    <t>Can Fin Homes Limited</t>
  </si>
  <si>
    <t>INE477A01020</t>
  </si>
  <si>
    <t>CANTABIL</t>
  </si>
  <si>
    <t>Cantabil Retail India Limited</t>
  </si>
  <si>
    <t>INE068L01016</t>
  </si>
  <si>
    <t>CAPACITE</t>
  </si>
  <si>
    <t>Capacit'e Infraprojects Limited</t>
  </si>
  <si>
    <t>INE264T01014</t>
  </si>
  <si>
    <t>CAPLIPOINT</t>
  </si>
  <si>
    <t>Caplin Point Laboratories Limited</t>
  </si>
  <si>
    <t>INE475E01026</t>
  </si>
  <si>
    <t>CAPTRUST</t>
  </si>
  <si>
    <t>Capital Trust Limited</t>
  </si>
  <si>
    <t>INE707C01018</t>
  </si>
  <si>
    <t>CARBORUNIV</t>
  </si>
  <si>
    <t>Carborundum Universal Limited</t>
  </si>
  <si>
    <t>INE120A01034</t>
  </si>
  <si>
    <t>CAREERP</t>
  </si>
  <si>
    <t>Career Point Limited</t>
  </si>
  <si>
    <t>INE521J01018</t>
  </si>
  <si>
    <t>CARERATING</t>
  </si>
  <si>
    <t>CARE Ratings Limited</t>
  </si>
  <si>
    <t>INE752H01013</t>
  </si>
  <si>
    <t>CARTRADE</t>
  </si>
  <si>
    <t>Cartrade Tech Limited</t>
  </si>
  <si>
    <t>INE290S01011</t>
  </si>
  <si>
    <t>CARYSIL</t>
  </si>
  <si>
    <t>CARYSIL LIMITED</t>
  </si>
  <si>
    <t>INE482D01024</t>
  </si>
  <si>
    <t>CASTROLIND</t>
  </si>
  <si>
    <t>Castrol India Limited</t>
  </si>
  <si>
    <t>INE172A01027</t>
  </si>
  <si>
    <t>CCHHL</t>
  </si>
  <si>
    <t>Country Club Hospitality &amp; Holidays Limited</t>
  </si>
  <si>
    <t>INE652F01027</t>
  </si>
  <si>
    <t>CCL</t>
  </si>
  <si>
    <t>CCL Products (India) Limited</t>
  </si>
  <si>
    <t>INE421D01022</t>
  </si>
  <si>
    <t>CDSL</t>
  </si>
  <si>
    <t>Central Depository Services (India) Limited</t>
  </si>
  <si>
    <t>INE736A01011</t>
  </si>
  <si>
    <t>CEATLTD</t>
  </si>
  <si>
    <t>CEAT Limited</t>
  </si>
  <si>
    <t>INE482A01020</t>
  </si>
  <si>
    <t>CELEBRITY</t>
  </si>
  <si>
    <t>Celebrity Fashions Limited</t>
  </si>
  <si>
    <t>INE185H01016</t>
  </si>
  <si>
    <t>CENTENKA</t>
  </si>
  <si>
    <t>Century Enka Limited</t>
  </si>
  <si>
    <t>INE485A01015</t>
  </si>
  <si>
    <t>CENTEXT</t>
  </si>
  <si>
    <t>Century Extrusions Limited</t>
  </si>
  <si>
    <t>INE281A01026</t>
  </si>
  <si>
    <t>CENTRALBK</t>
  </si>
  <si>
    <t>Central Bank of India</t>
  </si>
  <si>
    <t>INE483A01010</t>
  </si>
  <si>
    <t>CENTRUM</t>
  </si>
  <si>
    <t>Centrum Capital Limited</t>
  </si>
  <si>
    <t>INE660C01027</t>
  </si>
  <si>
    <t>CENTUM</t>
  </si>
  <si>
    <t>Centum Electronics Limited</t>
  </si>
  <si>
    <t>INE320B01020</t>
  </si>
  <si>
    <t>CENTURYPLY</t>
  </si>
  <si>
    <t>Century Plyboards (India) Limited</t>
  </si>
  <si>
    <t>INE348B01021</t>
  </si>
  <si>
    <t>CENTURYTEX</t>
  </si>
  <si>
    <t>Century Textiles &amp; Industries Limited</t>
  </si>
  <si>
    <t>INE055A01016</t>
  </si>
  <si>
    <t>CERA</t>
  </si>
  <si>
    <t>Cera Sanitaryware Limited</t>
  </si>
  <si>
    <t>INE739E01017</t>
  </si>
  <si>
    <t>CEREBRAINT</t>
  </si>
  <si>
    <t>Cerebra Integrated Technologies Limited</t>
  </si>
  <si>
    <t>INE345B01019</t>
  </si>
  <si>
    <t>CESC</t>
  </si>
  <si>
    <t>CESC Limited</t>
  </si>
  <si>
    <t>INE486A01021</t>
  </si>
  <si>
    <t>CGCL</t>
  </si>
  <si>
    <t>Capri Global Capital Limited</t>
  </si>
  <si>
    <t>INE180C01026</t>
  </si>
  <si>
    <t>CGPOWER</t>
  </si>
  <si>
    <t>CG Power and Industrial Solutions Limited</t>
  </si>
  <si>
    <t>INE067A01029</t>
  </si>
  <si>
    <t>CHALET</t>
  </si>
  <si>
    <t>Chalet Hotels Limited</t>
  </si>
  <si>
    <t>INE427F01016</t>
  </si>
  <si>
    <t>CHAMBLFERT</t>
  </si>
  <si>
    <t>Chambal Fertilizers &amp; Chemicals Limited</t>
  </si>
  <si>
    <t>INE085A01013</t>
  </si>
  <si>
    <t>CHEMBOND</t>
  </si>
  <si>
    <t>Chembond Chemicals Ltd</t>
  </si>
  <si>
    <t>INE995D01025</t>
  </si>
  <si>
    <t>CHEMCON</t>
  </si>
  <si>
    <t>Chemcon Speciality Chemicals Limited</t>
  </si>
  <si>
    <t>INE03YM01018</t>
  </si>
  <si>
    <t>CHEMFAB</t>
  </si>
  <si>
    <t>Chemfab Alkalis Limited</t>
  </si>
  <si>
    <t>INE783X01023</t>
  </si>
  <si>
    <t>CHEMPLASTS</t>
  </si>
  <si>
    <t>Chemplast Sanmar Limited</t>
  </si>
  <si>
    <t>INE488A01050</t>
  </si>
  <si>
    <t>CHENNPETRO</t>
  </si>
  <si>
    <t>Chennai Petroleum Corporation Limited</t>
  </si>
  <si>
    <t>INE178A01016</t>
  </si>
  <si>
    <t>CHEVIOT</t>
  </si>
  <si>
    <t>Cheviot Company Limited</t>
  </si>
  <si>
    <t>INE974B01016</t>
  </si>
  <si>
    <t>CHOICEIN</t>
  </si>
  <si>
    <t>Choice International Limited</t>
  </si>
  <si>
    <t>INE102B01014</t>
  </si>
  <si>
    <t>CHOLAFIN</t>
  </si>
  <si>
    <t>Cholamandalam Investment and Finance Company Limited</t>
  </si>
  <si>
    <t>INE121A01024</t>
  </si>
  <si>
    <t>CHOLAHLDNG</t>
  </si>
  <si>
    <t>Cholamandalam Financial Holdings Limited</t>
  </si>
  <si>
    <t>INE149A01033</t>
  </si>
  <si>
    <t>CIEINDIA</t>
  </si>
  <si>
    <t>CIE Automotive India Limited</t>
  </si>
  <si>
    <t>INE536H01010</t>
  </si>
  <si>
    <t>CIGNITITEC</t>
  </si>
  <si>
    <t>Cigniti Technologies Limited</t>
  </si>
  <si>
    <t>INE675C01017</t>
  </si>
  <si>
    <t>CINELINE</t>
  </si>
  <si>
    <t>Cineline India Limited</t>
  </si>
  <si>
    <t>INE704H01022</t>
  </si>
  <si>
    <t>CINEVISTA</t>
  </si>
  <si>
    <t>Cinevista Limited</t>
  </si>
  <si>
    <t>INE039B01026</t>
  </si>
  <si>
    <t>CIPLA</t>
  </si>
  <si>
    <t>Cipla Limited</t>
  </si>
  <si>
    <t>INE059A01026</t>
  </si>
  <si>
    <t>CLEAN</t>
  </si>
  <si>
    <t>Clean Science and Technology Limited</t>
  </si>
  <si>
    <t>INE227W01023</t>
  </si>
  <si>
    <t>CLEDUCATE</t>
  </si>
  <si>
    <t>CL Educate Limited</t>
  </si>
  <si>
    <t>INE201M01029</t>
  </si>
  <si>
    <t>CLSEL</t>
  </si>
  <si>
    <t>Chaman Lal Setia Exports Limited</t>
  </si>
  <si>
    <t>INE419D01026</t>
  </si>
  <si>
    <t>CMSINFO</t>
  </si>
  <si>
    <t>CMS Info Systems Limited</t>
  </si>
  <si>
    <t>INE925R01014</t>
  </si>
  <si>
    <t>COALINDIA</t>
  </si>
  <si>
    <t>Coal India Limited</t>
  </si>
  <si>
    <t>INE522F01014</t>
  </si>
  <si>
    <t>COASTCORP</t>
  </si>
  <si>
    <t>Coastal Corporation Limited</t>
  </si>
  <si>
    <t>INE377E01016</t>
  </si>
  <si>
    <t>COCHINSHIP</t>
  </si>
  <si>
    <t>Cochin Shipyard Limited</t>
  </si>
  <si>
    <t>INE704P01017</t>
  </si>
  <si>
    <t>COFFEEDAY</t>
  </si>
  <si>
    <t>Coffee Day Enterprises Limited</t>
  </si>
  <si>
    <t>INE335K01011</t>
  </si>
  <si>
    <t>COFORGE</t>
  </si>
  <si>
    <t>Coforge Limited</t>
  </si>
  <si>
    <t>INE591G01017</t>
  </si>
  <si>
    <t>COLPAL</t>
  </si>
  <si>
    <t>Colgate Palmolive (India) Limited</t>
  </si>
  <si>
    <t>INE259A01022</t>
  </si>
  <si>
    <t>COMPINFO</t>
  </si>
  <si>
    <t>Compuage Infocom Limited</t>
  </si>
  <si>
    <t>INE070C01037</t>
  </si>
  <si>
    <t>COMPUSOFT</t>
  </si>
  <si>
    <t>Compucom Software Limited</t>
  </si>
  <si>
    <t>INE453B01029</t>
  </si>
  <si>
    <t>CONCOR</t>
  </si>
  <si>
    <t>Container Corporation of India Limited</t>
  </si>
  <si>
    <t>INE111A01025</t>
  </si>
  <si>
    <t>CONFIPET</t>
  </si>
  <si>
    <t>Confidence Petroleum India Limited</t>
  </si>
  <si>
    <t>INE552D01024</t>
  </si>
  <si>
    <t>CONSOFINVT</t>
  </si>
  <si>
    <t>Consolidated Finvest &amp; Holdings Limited</t>
  </si>
  <si>
    <t>INE025A01027</t>
  </si>
  <si>
    <t>CONTROLPR</t>
  </si>
  <si>
    <t>Control Print Limited</t>
  </si>
  <si>
    <t>INE663B01015</t>
  </si>
  <si>
    <t>CORALFINAC</t>
  </si>
  <si>
    <t>Coral India Finance &amp; Housing Limited</t>
  </si>
  <si>
    <t>INE558D01021</t>
  </si>
  <si>
    <t>CORDSCABLE</t>
  </si>
  <si>
    <t>Cords Cable Industries Limited</t>
  </si>
  <si>
    <t>INE792I01017</t>
  </si>
  <si>
    <t>COROMANDEL</t>
  </si>
  <si>
    <t>Coromandel International Limited</t>
  </si>
  <si>
    <t>INE169A01031</t>
  </si>
  <si>
    <t>COSMOFIRST</t>
  </si>
  <si>
    <t>COSMO FIRST LIMITED</t>
  </si>
  <si>
    <t>INE757A01017</t>
  </si>
  <si>
    <t>COUNCODOS</t>
  </si>
  <si>
    <t>Country Condo's Limited</t>
  </si>
  <si>
    <t>INE695B01025</t>
  </si>
  <si>
    <t>CRAFTSMAN</t>
  </si>
  <si>
    <t>Craftsman Automation Limited</t>
  </si>
  <si>
    <t>INE00LO01017</t>
  </si>
  <si>
    <t>CREATIVE</t>
  </si>
  <si>
    <t>Creative Newtech Limited</t>
  </si>
  <si>
    <t>INE985W01018</t>
  </si>
  <si>
    <t>CREATIVEYE</t>
  </si>
  <si>
    <t>Creative Eye Limited</t>
  </si>
  <si>
    <t>INE230B01021</t>
  </si>
  <si>
    <t>CREDITACC</t>
  </si>
  <si>
    <t>CREDITACCESS GRAMEEN LIMITED</t>
  </si>
  <si>
    <t>INE741K01010</t>
  </si>
  <si>
    <t>CREST</t>
  </si>
  <si>
    <t>Crest Ventures Limited</t>
  </si>
  <si>
    <t>INE559D01011</t>
  </si>
  <si>
    <t>CRISIL</t>
  </si>
  <si>
    <t>CRISIL Limited</t>
  </si>
  <si>
    <t>INE007A01025</t>
  </si>
  <si>
    <t>CROMPTON</t>
  </si>
  <si>
    <t>Crompton Greaves Consumer Electricals Limited</t>
  </si>
  <si>
    <t>INE299U01018</t>
  </si>
  <si>
    <t>CROWN</t>
  </si>
  <si>
    <t>Crown Lifters Limited</t>
  </si>
  <si>
    <t>INE491V01019</t>
  </si>
  <si>
    <t>CSBBANK</t>
  </si>
  <si>
    <t>CSB Bank Limited</t>
  </si>
  <si>
    <t>INE679A01013</t>
  </si>
  <si>
    <t>CSLFINANCE</t>
  </si>
  <si>
    <t>CSL Finance Limited</t>
  </si>
  <si>
    <t>INE718F01018</t>
  </si>
  <si>
    <t>CTE</t>
  </si>
  <si>
    <t>Cambridge Technology Enterprises Limited</t>
  </si>
  <si>
    <t>INE627H01017</t>
  </si>
  <si>
    <t>CUB</t>
  </si>
  <si>
    <t>City Union Bank Limited</t>
  </si>
  <si>
    <t>INE491A01021</t>
  </si>
  <si>
    <t>CUBEXTUB</t>
  </si>
  <si>
    <t>Cubex Tubings Limited</t>
  </si>
  <si>
    <t>INE144D01012</t>
  </si>
  <si>
    <t>CUMMINSIND</t>
  </si>
  <si>
    <t>Cummins India Limited</t>
  </si>
  <si>
    <t>INE298A01020</t>
  </si>
  <si>
    <t>CUPID</t>
  </si>
  <si>
    <t>Cupid Limited</t>
  </si>
  <si>
    <t>INE509F01011</t>
  </si>
  <si>
    <t>CYBERMEDIA</t>
  </si>
  <si>
    <t>Cyber Media (India) Limited</t>
  </si>
  <si>
    <t>INE278G01037</t>
  </si>
  <si>
    <t>CYBERTECH</t>
  </si>
  <si>
    <t>Cybertech Systems And Software Limited</t>
  </si>
  <si>
    <t>INE214A01019</t>
  </si>
  <si>
    <t>CYIENT</t>
  </si>
  <si>
    <t>Cyient Limited</t>
  </si>
  <si>
    <t>INE136B01020</t>
  </si>
  <si>
    <t>CYIENTDLM</t>
  </si>
  <si>
    <t>Cyient DLM Limited</t>
  </si>
  <si>
    <t>INE055S01018</t>
  </si>
  <si>
    <t>DAAWAT</t>
  </si>
  <si>
    <t>LT Foods Limited</t>
  </si>
  <si>
    <t>INE818H01020</t>
  </si>
  <si>
    <t>DABUR</t>
  </si>
  <si>
    <t>Dabur India Limited</t>
  </si>
  <si>
    <t>INE016A01026</t>
  </si>
  <si>
    <t>DALBHARAT</t>
  </si>
  <si>
    <t>Dalmia Bharat Limited</t>
  </si>
  <si>
    <t>INE00R701025</t>
  </si>
  <si>
    <t>DALMIASUG</t>
  </si>
  <si>
    <t>Dalmia Bharat Sugar and Industries Limited</t>
  </si>
  <si>
    <t>INE495A01022</t>
  </si>
  <si>
    <t>DAMODARIND</t>
  </si>
  <si>
    <t>Damodar Industries Limited</t>
  </si>
  <si>
    <t>INE497D01022</t>
  </si>
  <si>
    <t>DANGEE</t>
  </si>
  <si>
    <t>Dangee Dums Limited</t>
  </si>
  <si>
    <t>INE688Y01022</t>
  </si>
  <si>
    <t>DATAMATICS</t>
  </si>
  <si>
    <t>Datamatics Global Services Limited</t>
  </si>
  <si>
    <t>INE365B01017</t>
  </si>
  <si>
    <t>DATAPATTNS</t>
  </si>
  <si>
    <t>Data Patterns (India) Limited</t>
  </si>
  <si>
    <t>INE0IX101010</t>
  </si>
  <si>
    <t>DBCORP</t>
  </si>
  <si>
    <t>D.B.Corp Limited</t>
  </si>
  <si>
    <t>INE950I01011</t>
  </si>
  <si>
    <t>DBL</t>
  </si>
  <si>
    <t>Dilip Buildcon Limited</t>
  </si>
  <si>
    <t>INE917M01012</t>
  </si>
  <si>
    <t>DBOL</t>
  </si>
  <si>
    <t>Dhampur Bio Organics Limited</t>
  </si>
  <si>
    <t>INE0I3401014</t>
  </si>
  <si>
    <t>DBREALTY</t>
  </si>
  <si>
    <t>D B Realty Limited</t>
  </si>
  <si>
    <t>INE879I01012</t>
  </si>
  <si>
    <t>DBSTOCKBRO</t>
  </si>
  <si>
    <t>DB (International) Stock Brokers Limited</t>
  </si>
  <si>
    <t>INE921B01025</t>
  </si>
  <si>
    <t>DCAL</t>
  </si>
  <si>
    <t>Dishman Carbogen Amcis Limited</t>
  </si>
  <si>
    <t>INE385W01011</t>
  </si>
  <si>
    <t>DCBBANK</t>
  </si>
  <si>
    <t>DCB Bank Limited</t>
  </si>
  <si>
    <t>INE503A01015</t>
  </si>
  <si>
    <t>DCI</t>
  </si>
  <si>
    <t>Dc Infotech And Communication Limited</t>
  </si>
  <si>
    <t>INE0A1101019</t>
  </si>
  <si>
    <t>DCM</t>
  </si>
  <si>
    <t>DCM  Limited</t>
  </si>
  <si>
    <t>INE498A01018</t>
  </si>
  <si>
    <t>DCMFINSERV</t>
  </si>
  <si>
    <t>DCM Financial Services Limited</t>
  </si>
  <si>
    <t>INE891B01012</t>
  </si>
  <si>
    <t>DCMNVL</t>
  </si>
  <si>
    <t>DCM Nouvelle Limited</t>
  </si>
  <si>
    <t>INE08KP01019</t>
  </si>
  <si>
    <t>DCMSHRIRAM</t>
  </si>
  <si>
    <t>DCM Shriram Limited</t>
  </si>
  <si>
    <t>INE499A01024</t>
  </si>
  <si>
    <t>DCMSRIND</t>
  </si>
  <si>
    <t>DCM Shriram Industries Limited</t>
  </si>
  <si>
    <t>INE843D01027</t>
  </si>
  <si>
    <t>DCW</t>
  </si>
  <si>
    <t>DCW Limited</t>
  </si>
  <si>
    <t>INE500A01029</t>
  </si>
  <si>
    <t>DCXINDIA</t>
  </si>
  <si>
    <t>DCX Systems Limited</t>
  </si>
  <si>
    <t>INE0KL801015</t>
  </si>
  <si>
    <t>DECCANCE</t>
  </si>
  <si>
    <t>Deccan Cements Limited</t>
  </si>
  <si>
    <t>INE583C01021</t>
  </si>
  <si>
    <t>DEEPAKFERT</t>
  </si>
  <si>
    <t>Deepak Fertilizers and Petrochemicals Corporation Limited</t>
  </si>
  <si>
    <t>INE501A01019</t>
  </si>
  <si>
    <t>DEEPAKNTR</t>
  </si>
  <si>
    <t>Deepak Nitrite Limited</t>
  </si>
  <si>
    <t>INE288B01029</t>
  </si>
  <si>
    <t>DEEPENR</t>
  </si>
  <si>
    <t>DEEP ENERGY RESOURCES LIMITED</t>
  </si>
  <si>
    <t>INE677H01012</t>
  </si>
  <si>
    <t>DEEPINDS</t>
  </si>
  <si>
    <t>Deep Industries Limited</t>
  </si>
  <si>
    <t>INE0FHS01024</t>
  </si>
  <si>
    <t>DELHIVERY</t>
  </si>
  <si>
    <t>Delhivery Limited</t>
  </si>
  <si>
    <t>INE148O01028</t>
  </si>
  <si>
    <t>DELPHIFX</t>
  </si>
  <si>
    <t>DELPHI WORLD MONEY LIMITED</t>
  </si>
  <si>
    <t>INE726L01019</t>
  </si>
  <si>
    <t>DELTACORP</t>
  </si>
  <si>
    <t>Delta Corp Limited</t>
  </si>
  <si>
    <t>INE124G01033</t>
  </si>
  <si>
    <t>DELTAMAGNT</t>
  </si>
  <si>
    <t>Delta Manufacturing Limited</t>
  </si>
  <si>
    <t>INE393A01011</t>
  </si>
  <si>
    <t>DEN</t>
  </si>
  <si>
    <t>Den Networks Limited</t>
  </si>
  <si>
    <t>INE947J01015</t>
  </si>
  <si>
    <t>DENORA</t>
  </si>
  <si>
    <t>De Nora India Limited</t>
  </si>
  <si>
    <t>INE244A01016</t>
  </si>
  <si>
    <t>DEVIT</t>
  </si>
  <si>
    <t>Dev Information Technology Limited</t>
  </si>
  <si>
    <t>INE060X01026</t>
  </si>
  <si>
    <t>DEVYANI</t>
  </si>
  <si>
    <t>Devyani International Limited</t>
  </si>
  <si>
    <t>INE872J01023</t>
  </si>
  <si>
    <t>DGCONTENT</t>
  </si>
  <si>
    <t>Digicontent Limited</t>
  </si>
  <si>
    <t>INE03JI01017</t>
  </si>
  <si>
    <t>DHAMPURSUG</t>
  </si>
  <si>
    <t>Dhampur Sugar Mills Limited</t>
  </si>
  <si>
    <t>INE041A01016</t>
  </si>
  <si>
    <t>DHANBANK</t>
  </si>
  <si>
    <t>Dhanlaxmi Bank Limited</t>
  </si>
  <si>
    <t>INE680A01011</t>
  </si>
  <si>
    <t>DHANI</t>
  </si>
  <si>
    <t>Dhani Services Limited</t>
  </si>
  <si>
    <t>INE274G01010</t>
  </si>
  <si>
    <t>DHANUKA</t>
  </si>
  <si>
    <t>Dhanuka Agritech Limited</t>
  </si>
  <si>
    <t>INE435G01025</t>
  </si>
  <si>
    <t>DHARMAJ</t>
  </si>
  <si>
    <t>Dharmaj Crop Guard Limited</t>
  </si>
  <si>
    <t>INE00OQ01016</t>
  </si>
  <si>
    <t>DHRUV</t>
  </si>
  <si>
    <t>Dhruv Consultancy Services Limited</t>
  </si>
  <si>
    <t>INE506Z01015</t>
  </si>
  <si>
    <t>DHUNINV</t>
  </si>
  <si>
    <t>Dhunseri Investments Limited</t>
  </si>
  <si>
    <t>INE320L01011</t>
  </si>
  <si>
    <t>DIAMONDYD</t>
  </si>
  <si>
    <t>Prataap Snacks Limited</t>
  </si>
  <si>
    <t>INE393P01035</t>
  </si>
  <si>
    <t>DICIND</t>
  </si>
  <si>
    <t>DIC India Limited</t>
  </si>
  <si>
    <t>INE303A01010</t>
  </si>
  <si>
    <t>DIGISPICE</t>
  </si>
  <si>
    <t>DiGiSPICE Technologies Limited</t>
  </si>
  <si>
    <t>INE927C01020</t>
  </si>
  <si>
    <t>DIGJAMLMTD</t>
  </si>
  <si>
    <t>Digjam Limited</t>
  </si>
  <si>
    <t>INE731U01028</t>
  </si>
  <si>
    <t>DIL</t>
  </si>
  <si>
    <t>Debock Industries Limited</t>
  </si>
  <si>
    <t>INE411Y01011</t>
  </si>
  <si>
    <t>DISHTV</t>
  </si>
  <si>
    <t>Dish TV India Limited</t>
  </si>
  <si>
    <t>INE836F01026</t>
  </si>
  <si>
    <t>DIVGIITTS</t>
  </si>
  <si>
    <t>Divgi Torqtransfer Systems Limited</t>
  </si>
  <si>
    <t>INE753U01022</t>
  </si>
  <si>
    <t>DIVISLAB</t>
  </si>
  <si>
    <t>Divi's Laboratories Limited</t>
  </si>
  <si>
    <t>INE361B01024</t>
  </si>
  <si>
    <t>DIXON</t>
  </si>
  <si>
    <t>Dixon Technologies (India) Limited</t>
  </si>
  <si>
    <t>INE935N01020</t>
  </si>
  <si>
    <t>DJML</t>
  </si>
  <si>
    <t>DJ Mediaprint &amp; Logistics Limited</t>
  </si>
  <si>
    <t>INE0B1K01014</t>
  </si>
  <si>
    <t>DLF</t>
  </si>
  <si>
    <t>DLF Limited</t>
  </si>
  <si>
    <t>INE271C01023</t>
  </si>
  <si>
    <t>DLINKINDIA</t>
  </si>
  <si>
    <t>D-Link (India) Limited</t>
  </si>
  <si>
    <t>INE250K01012</t>
  </si>
  <si>
    <t>DMART</t>
  </si>
  <si>
    <t>Avenue Supermarts Limited</t>
  </si>
  <si>
    <t>INE192R01011</t>
  </si>
  <si>
    <t>DMCC</t>
  </si>
  <si>
    <t>DMCC SPECIALITY CHEMICALS LIMITED</t>
  </si>
  <si>
    <t>INE505A01010</t>
  </si>
  <si>
    <t>DNAMEDIA</t>
  </si>
  <si>
    <t>Diligent Media Corporation Limited</t>
  </si>
  <si>
    <t>INE016M01021</t>
  </si>
  <si>
    <t>DODLA</t>
  </si>
  <si>
    <t>Dodla Dairy Limited</t>
  </si>
  <si>
    <t>INE021O01019</t>
  </si>
  <si>
    <t>DOLATALGO</t>
  </si>
  <si>
    <t>Dolat Algotech Limited</t>
  </si>
  <si>
    <t>INE966A01022</t>
  </si>
  <si>
    <t>DOLLAR</t>
  </si>
  <si>
    <t>Dollar Industries Limited</t>
  </si>
  <si>
    <t>INE325C01035</t>
  </si>
  <si>
    <t>DONEAR</t>
  </si>
  <si>
    <t>Donear Industries Limited</t>
  </si>
  <si>
    <t>INE668D01028</t>
  </si>
  <si>
    <t>DPABHUSHAN</t>
  </si>
  <si>
    <t>D. P. Abhushan Limited</t>
  </si>
  <si>
    <t>INE266Y01019</t>
  </si>
  <si>
    <t>DPSCLTD</t>
  </si>
  <si>
    <t>DPSC Limited</t>
  </si>
  <si>
    <t>INE360C01024</t>
  </si>
  <si>
    <t>DPWIRES</t>
  </si>
  <si>
    <t>D P Wires Limited</t>
  </si>
  <si>
    <t>INE864X01013</t>
  </si>
  <si>
    <t>DRCSYSTEMS</t>
  </si>
  <si>
    <t>DRC Systems India Limited</t>
  </si>
  <si>
    <t>INE03RS01027</t>
  </si>
  <si>
    <t>DREAMFOLKS</t>
  </si>
  <si>
    <t>Dreamfolks Services Limited</t>
  </si>
  <si>
    <t>INE0JS101016</t>
  </si>
  <si>
    <t>DREDGECORP</t>
  </si>
  <si>
    <t>Dredging Corporation of India Limited</t>
  </si>
  <si>
    <t>INE506A01018</t>
  </si>
  <si>
    <t>DRREDDY</t>
  </si>
  <si>
    <t>Dr. Reddy's Laboratories Limited</t>
  </si>
  <si>
    <t>INE089A01023</t>
  </si>
  <si>
    <t>DSSL</t>
  </si>
  <si>
    <t>Dynacons Systems &amp; Solutions Limited</t>
  </si>
  <si>
    <t>INE417B01040</t>
  </si>
  <si>
    <t>DTIL</t>
  </si>
  <si>
    <t>Dhunseri Tea &amp; Industries Limited</t>
  </si>
  <si>
    <t>INE341R01014</t>
  </si>
  <si>
    <t>DUCON</t>
  </si>
  <si>
    <t>Ducon Infratechnologies Limited</t>
  </si>
  <si>
    <t>INE741L01018</t>
  </si>
  <si>
    <t>DVL</t>
  </si>
  <si>
    <t>Dhunseri Ventures Limited</t>
  </si>
  <si>
    <t>INE477B01010</t>
  </si>
  <si>
    <t>DWARKESH</t>
  </si>
  <si>
    <t>Dwarikesh Sugar Industries Limited</t>
  </si>
  <si>
    <t>INE366A01041</t>
  </si>
  <si>
    <t>DYCL</t>
  </si>
  <si>
    <t>Dynamic Cables Limited</t>
  </si>
  <si>
    <t>INE600Y01019</t>
  </si>
  <si>
    <t>DYNAMATECH</t>
  </si>
  <si>
    <t>Dynamatic Technologies Limited</t>
  </si>
  <si>
    <t>INE221B01012</t>
  </si>
  <si>
    <t>DYNPRO</t>
  </si>
  <si>
    <t>Dynemic Products Limited</t>
  </si>
  <si>
    <t>INE256H01015</t>
  </si>
  <si>
    <t>E2E</t>
  </si>
  <si>
    <t>E2E Networks Limited</t>
  </si>
  <si>
    <t>INE255Z01019</t>
  </si>
  <si>
    <t>EASEMYTRIP</t>
  </si>
  <si>
    <t>Easy Trip Planners Limited</t>
  </si>
  <si>
    <t>INE07O001026</t>
  </si>
  <si>
    <t>EASTSILK</t>
  </si>
  <si>
    <t>Eastern Silk Industries Limited</t>
  </si>
  <si>
    <t>INE962C01027</t>
  </si>
  <si>
    <t>ECLERX</t>
  </si>
  <si>
    <t>eClerx Services Limited</t>
  </si>
  <si>
    <t>INE738I01010</t>
  </si>
  <si>
    <t>EDELWEISS</t>
  </si>
  <si>
    <t>Edelweiss Financial Services Limited</t>
  </si>
  <si>
    <t>INE532F01054</t>
  </si>
  <si>
    <t>EICHERMOT</t>
  </si>
  <si>
    <t>Eicher Motors Limited</t>
  </si>
  <si>
    <t>INE066A01021</t>
  </si>
  <si>
    <t>EIDPARRY</t>
  </si>
  <si>
    <t>EID Parry India Limited</t>
  </si>
  <si>
    <t>INE126A01031</t>
  </si>
  <si>
    <t>EIFFL</t>
  </si>
  <si>
    <t>Euro India Fresh Foods Limited</t>
  </si>
  <si>
    <t>INE546V01010</t>
  </si>
  <si>
    <t>EIHAHOTELS</t>
  </si>
  <si>
    <t>EIH Associated Hotels Limited</t>
  </si>
  <si>
    <t>INE276C01014</t>
  </si>
  <si>
    <t>EIHOTEL</t>
  </si>
  <si>
    <t>EIH Limited</t>
  </si>
  <si>
    <t>INE230A01023</t>
  </si>
  <si>
    <t>EIMCOELECO</t>
  </si>
  <si>
    <t>Eimco Elecon (India) Limited</t>
  </si>
  <si>
    <t>INE158B01016</t>
  </si>
  <si>
    <t>EKC</t>
  </si>
  <si>
    <t>Everest Kanto Cylinder Limited</t>
  </si>
  <si>
    <t>INE184H01027</t>
  </si>
  <si>
    <t>ELDEHSG</t>
  </si>
  <si>
    <t>Eldeco Housing And Industries Limited</t>
  </si>
  <si>
    <t>INE668G01021</t>
  </si>
  <si>
    <t>ELECON</t>
  </si>
  <si>
    <t>Elecon Engineering Company Limited</t>
  </si>
  <si>
    <t>INE205B01023</t>
  </si>
  <si>
    <t>ELECTCAST</t>
  </si>
  <si>
    <t>Electrosteel Castings Limited</t>
  </si>
  <si>
    <t>INE086A01029</t>
  </si>
  <si>
    <t>ELECTHERM</t>
  </si>
  <si>
    <t>Electrotherm (India) Limited</t>
  </si>
  <si>
    <t>INE822G01016</t>
  </si>
  <si>
    <t>ELGIEQUIP</t>
  </si>
  <si>
    <t>Elgi Equipments Limited</t>
  </si>
  <si>
    <t>INE285A01027</t>
  </si>
  <si>
    <t>ELGIRUBCO</t>
  </si>
  <si>
    <t>Elgi Rubber Company Limited</t>
  </si>
  <si>
    <t>INE819L01012</t>
  </si>
  <si>
    <t>ELIN</t>
  </si>
  <si>
    <t>Elin Electronics Limited</t>
  </si>
  <si>
    <t>INE050401020</t>
  </si>
  <si>
    <t>EMAMILTD</t>
  </si>
  <si>
    <t>Emami Limited</t>
  </si>
  <si>
    <t>INE548C01032</t>
  </si>
  <si>
    <t>EMAMIPAP</t>
  </si>
  <si>
    <t>Emami Paper Mills Limited</t>
  </si>
  <si>
    <t>INE830C01026</t>
  </si>
  <si>
    <t>EMAMIREAL</t>
  </si>
  <si>
    <t>Emami Realty Limited</t>
  </si>
  <si>
    <t>INE778K01012</t>
  </si>
  <si>
    <t>EMIL</t>
  </si>
  <si>
    <t>Electronics Mart India Limited</t>
  </si>
  <si>
    <t>INE02YR01019</t>
  </si>
  <si>
    <t>EMKAY</t>
  </si>
  <si>
    <t>Emkay Global Financial Services Limited</t>
  </si>
  <si>
    <t>INE296H01011</t>
  </si>
  <si>
    <t>EMMBI</t>
  </si>
  <si>
    <t>Emmbi Industries Limited</t>
  </si>
  <si>
    <t>INE753K01015</t>
  </si>
  <si>
    <t>EMUDHRA</t>
  </si>
  <si>
    <t>eMudhra Limited</t>
  </si>
  <si>
    <t>INE01QM01018</t>
  </si>
  <si>
    <t>ENDURANCE</t>
  </si>
  <si>
    <t>Endurance Technologies Limited</t>
  </si>
  <si>
    <t>INE913H01037</t>
  </si>
  <si>
    <t>ENERGYDEV</t>
  </si>
  <si>
    <t>Energy Development Company Limited</t>
  </si>
  <si>
    <t>INE306C01019</t>
  </si>
  <si>
    <t>ENGINERSIN</t>
  </si>
  <si>
    <t>Engineers India Limited</t>
  </si>
  <si>
    <t>INE510A01028</t>
  </si>
  <si>
    <t>ENIL</t>
  </si>
  <si>
    <t>Entertainment Network (India) Limited</t>
  </si>
  <si>
    <t>INE265F01028</t>
  </si>
  <si>
    <t>EPL</t>
  </si>
  <si>
    <t>EPL Limited</t>
  </si>
  <si>
    <t>INE255A01020</t>
  </si>
  <si>
    <t>EQUIPPP</t>
  </si>
  <si>
    <t>Equippp Social Impact Technologies Limited</t>
  </si>
  <si>
    <t>INE217G01035</t>
  </si>
  <si>
    <t>EQUITASBNK</t>
  </si>
  <si>
    <t>Equitas Small Finance Bank Limited</t>
  </si>
  <si>
    <t>INE063P01018</t>
  </si>
  <si>
    <t>ERIS</t>
  </si>
  <si>
    <t>Eris Lifesciences Limited</t>
  </si>
  <si>
    <t>INE406M01024</t>
  </si>
  <si>
    <t>EROSMEDIA</t>
  </si>
  <si>
    <t>Eros International Media Limited</t>
  </si>
  <si>
    <t>INE416L01017</t>
  </si>
  <si>
    <t>ESABINDIA</t>
  </si>
  <si>
    <t>Esab India Limited</t>
  </si>
  <si>
    <t>INE284A01012</t>
  </si>
  <si>
    <t>ESCORTS</t>
  </si>
  <si>
    <t>Escorts Kubota Limited</t>
  </si>
  <si>
    <t>INE042A01014</t>
  </si>
  <si>
    <t>ESSARSHPNG</t>
  </si>
  <si>
    <t>Essar Shipping Limited</t>
  </si>
  <si>
    <t>INE122M01019</t>
  </si>
  <si>
    <t>ESSENTIA</t>
  </si>
  <si>
    <t>Integra Essentia Limited</t>
  </si>
  <si>
    <t>INE418N01035</t>
  </si>
  <si>
    <t>ESTER</t>
  </si>
  <si>
    <t>Ester Industries Limited</t>
  </si>
  <si>
    <t>INE778B01029</t>
  </si>
  <si>
    <t>ETHOSLTD</t>
  </si>
  <si>
    <t>Ethos Limited</t>
  </si>
  <si>
    <t>INE04TZ01018</t>
  </si>
  <si>
    <t>EUROTEXIND</t>
  </si>
  <si>
    <t>Eurotex Industries and Exports Limited</t>
  </si>
  <si>
    <t>INE022C01012</t>
  </si>
  <si>
    <t>EVEREADY</t>
  </si>
  <si>
    <t>Eveready Industries India Limited</t>
  </si>
  <si>
    <t>INE128A01029</t>
  </si>
  <si>
    <t>EVERESTIND</t>
  </si>
  <si>
    <t>Everest Industries Limited</t>
  </si>
  <si>
    <t>INE295A01018</t>
  </si>
  <si>
    <t>EXCEL</t>
  </si>
  <si>
    <t>Excel Realty N Infra Limited</t>
  </si>
  <si>
    <t>INE688J01023</t>
  </si>
  <si>
    <t>EXCELINDUS</t>
  </si>
  <si>
    <t>Excel Industries Limited</t>
  </si>
  <si>
    <t>INE369A01029</t>
  </si>
  <si>
    <t>EXIDEIND</t>
  </si>
  <si>
    <t>Exide Industries Limited</t>
  </si>
  <si>
    <t>INE302A01020</t>
  </si>
  <si>
    <t>EXPLEOSOL</t>
  </si>
  <si>
    <t>Expleo Solutions Limited</t>
  </si>
  <si>
    <t>INE201K01015</t>
  </si>
  <si>
    <t>EXXARO</t>
  </si>
  <si>
    <t>Exxaro Tiles Limited</t>
  </si>
  <si>
    <t>INE0GFE01018</t>
  </si>
  <si>
    <t>FACT</t>
  </si>
  <si>
    <t>Fertilizers and Chemicals Travancore Limited</t>
  </si>
  <si>
    <t>INE188A01015</t>
  </si>
  <si>
    <t>FAIRCHEMOR</t>
  </si>
  <si>
    <t>Fairchem Organics Limited</t>
  </si>
  <si>
    <t>INE0DNW01011</t>
  </si>
  <si>
    <t>FAZE3Q</t>
  </si>
  <si>
    <t>Faze Three Limited</t>
  </si>
  <si>
    <t>INE963C01033</t>
  </si>
  <si>
    <t>FCL</t>
  </si>
  <si>
    <t>Fineotex Chemical Limited</t>
  </si>
  <si>
    <t>INE045J01026</t>
  </si>
  <si>
    <t>FCSSOFT</t>
  </si>
  <si>
    <t>FCS Software Solutions Limited</t>
  </si>
  <si>
    <t>INE512B01022</t>
  </si>
  <si>
    <t>FDC</t>
  </si>
  <si>
    <t>FDC Limited</t>
  </si>
  <si>
    <t>INE258B01022</t>
  </si>
  <si>
    <t>FEDERALBNK</t>
  </si>
  <si>
    <t>The Federal Bank  Limited</t>
  </si>
  <si>
    <t>INE171A01029</t>
  </si>
  <si>
    <t>FELDVR</t>
  </si>
  <si>
    <t>Future Enterprises Limited</t>
  </si>
  <si>
    <t>IN9623B01058</t>
  </si>
  <si>
    <t>FIBERWEB</t>
  </si>
  <si>
    <t>Fiberweb (India) Limited</t>
  </si>
  <si>
    <t>INE296C01020</t>
  </si>
  <si>
    <t>FIEMIND</t>
  </si>
  <si>
    <t>Fiem Industries Limited</t>
  </si>
  <si>
    <t>INE737H01014</t>
  </si>
  <si>
    <t>FILATEX</t>
  </si>
  <si>
    <t>Filatex India Limited</t>
  </si>
  <si>
    <t>INE816B01035</t>
  </si>
  <si>
    <t>FINCABLES</t>
  </si>
  <si>
    <t>Finolex Cables Limited</t>
  </si>
  <si>
    <t>INE235A01022</t>
  </si>
  <si>
    <t>FINEORG</t>
  </si>
  <si>
    <t>Fine Organic Industries Limited</t>
  </si>
  <si>
    <t>INE686Y01026</t>
  </si>
  <si>
    <t>FINOPB</t>
  </si>
  <si>
    <t>Fino Payments Bank Limited</t>
  </si>
  <si>
    <t>INE02NC01014</t>
  </si>
  <si>
    <t>FINPIPE</t>
  </si>
  <si>
    <t>Finolex Industries Limited</t>
  </si>
  <si>
    <t>INE183A01024</t>
  </si>
  <si>
    <t>FIVESTAR</t>
  </si>
  <si>
    <t>Five-Star Business Finance Limited</t>
  </si>
  <si>
    <t>INE128S01021</t>
  </si>
  <si>
    <t>FLEXITUFF</t>
  </si>
  <si>
    <t>Flexituff Ventures International Limited</t>
  </si>
  <si>
    <t>INE060J01017</t>
  </si>
  <si>
    <t>FLFL</t>
  </si>
  <si>
    <t>Future Lifestyle Fashions Limited</t>
  </si>
  <si>
    <t>INE452O01016</t>
  </si>
  <si>
    <t>FLUOROCHEM</t>
  </si>
  <si>
    <t>Gujarat Fluorochemicals Limited</t>
  </si>
  <si>
    <t>INE09N301011</t>
  </si>
  <si>
    <t>FMGOETZE</t>
  </si>
  <si>
    <t>Federal-Mogul Goetze (India) Limited.</t>
  </si>
  <si>
    <t>INE529A01010</t>
  </si>
  <si>
    <t>FMNL</t>
  </si>
  <si>
    <t>Future Market Networks Limited</t>
  </si>
  <si>
    <t>INE360L01017</t>
  </si>
  <si>
    <t>FOCUS</t>
  </si>
  <si>
    <t>Focus Lighting and Fixtures Limited</t>
  </si>
  <si>
    <t>INE593W01010</t>
  </si>
  <si>
    <t>FOODSIN</t>
  </si>
  <si>
    <t>Foods &amp; Inns Limited</t>
  </si>
  <si>
    <t>INE976E01023</t>
  </si>
  <si>
    <t>FORCEMOT</t>
  </si>
  <si>
    <t>FORCE MOTORS LTD</t>
  </si>
  <si>
    <t>INE451A01017</t>
  </si>
  <si>
    <t>FORTIS</t>
  </si>
  <si>
    <t>Fortis Healthcare Limited</t>
  </si>
  <si>
    <t>INE061F01013</t>
  </si>
  <si>
    <t>FOSECOIND</t>
  </si>
  <si>
    <t>Foseco India Limited</t>
  </si>
  <si>
    <t>INE519A01011</t>
  </si>
  <si>
    <t>FRETAIL</t>
  </si>
  <si>
    <t>Future Retail Limited</t>
  </si>
  <si>
    <t>INE752P01024</t>
  </si>
  <si>
    <t>FSL</t>
  </si>
  <si>
    <t>Firstsource Solutions Limited</t>
  </si>
  <si>
    <t>INE684F01012</t>
  </si>
  <si>
    <t>FUSION</t>
  </si>
  <si>
    <t>Fusion Micro Finance Limited</t>
  </si>
  <si>
    <t>INE139R01012</t>
  </si>
  <si>
    <t>GABRIEL</t>
  </si>
  <si>
    <t>Gabriel India Limited</t>
  </si>
  <si>
    <t>INE524A01029</t>
  </si>
  <si>
    <t>GAEL</t>
  </si>
  <si>
    <t>Gujarat Ambuja Exports Limited</t>
  </si>
  <si>
    <t>INE036B01030</t>
  </si>
  <si>
    <t>GAIL</t>
  </si>
  <si>
    <t>GAIL (India) Limited</t>
  </si>
  <si>
    <t>INE129A01019</t>
  </si>
  <si>
    <t>GALAXYSURF</t>
  </si>
  <si>
    <t>Galaxy Surfactants Limited</t>
  </si>
  <si>
    <t>INE600K01018</t>
  </si>
  <si>
    <t>GALLANTT</t>
  </si>
  <si>
    <t>Gallantt Ispat Limited</t>
  </si>
  <si>
    <t>INE297H01019</t>
  </si>
  <si>
    <t>GANDHITUBE</t>
  </si>
  <si>
    <t>Gandhi Special Tubes Limited</t>
  </si>
  <si>
    <t>INE524B01027</t>
  </si>
  <si>
    <t>GANECOS</t>
  </si>
  <si>
    <t>Ganesha Ecosphere Limited</t>
  </si>
  <si>
    <t>INE845D01014</t>
  </si>
  <si>
    <t>GANESHBE</t>
  </si>
  <si>
    <t>Ganesh Benzoplast Limited</t>
  </si>
  <si>
    <t>INE388A01029</t>
  </si>
  <si>
    <t>GANESHHOUC</t>
  </si>
  <si>
    <t>Ganesh Housing Corporation Limited</t>
  </si>
  <si>
    <t>INE460C01014</t>
  </si>
  <si>
    <t>GANGESSECU</t>
  </si>
  <si>
    <t>Ganges Securities Limited</t>
  </si>
  <si>
    <t>INE335W01016</t>
  </si>
  <si>
    <t>GARFIBRES</t>
  </si>
  <si>
    <t>Garware Technical Fibres Limited</t>
  </si>
  <si>
    <t>INE276A01018</t>
  </si>
  <si>
    <t>GATEWAY</t>
  </si>
  <si>
    <t>Gateway Distriparks Limited</t>
  </si>
  <si>
    <t>INE079J01017</t>
  </si>
  <si>
    <t>GATI</t>
  </si>
  <si>
    <t>GATI Limited</t>
  </si>
  <si>
    <t>INE152B01027</t>
  </si>
  <si>
    <t>GAYAPROJ</t>
  </si>
  <si>
    <t>Gayatri Projects Limited</t>
  </si>
  <si>
    <t>INE336H01023</t>
  </si>
  <si>
    <t>GEECEE</t>
  </si>
  <si>
    <t>GeeCee Ventures Limited</t>
  </si>
  <si>
    <t>INE916G01016</t>
  </si>
  <si>
    <t>GEEKAYWIRE</t>
  </si>
  <si>
    <t>Geekay Wires Limited</t>
  </si>
  <si>
    <t>INE669X01016</t>
  </si>
  <si>
    <t>GENCON</t>
  </si>
  <si>
    <t>Generic Engineering Construction and Projects Limited</t>
  </si>
  <si>
    <t>INE854S01022</t>
  </si>
  <si>
    <t>GENESYS</t>
  </si>
  <si>
    <t>Genesys International Corporation Limited</t>
  </si>
  <si>
    <t>INE727B01026</t>
  </si>
  <si>
    <t>GENSOL</t>
  </si>
  <si>
    <t>Gensol Engineering Limited</t>
  </si>
  <si>
    <t>INE06H201014</t>
  </si>
  <si>
    <t>GENUSPAPER</t>
  </si>
  <si>
    <t>Genus Paper &amp; Boards Limited</t>
  </si>
  <si>
    <t>INE949P01018</t>
  </si>
  <si>
    <t>GENUSPOWER</t>
  </si>
  <si>
    <t>Genus Power Infrastructures Limited</t>
  </si>
  <si>
    <t>INE955D01029</t>
  </si>
  <si>
    <t>GEOJITFSL</t>
  </si>
  <si>
    <t>Geojit Financial Services Limited</t>
  </si>
  <si>
    <t>INE007B01023</t>
  </si>
  <si>
    <t>GEPIL</t>
  </si>
  <si>
    <t>GE Power India Limited</t>
  </si>
  <si>
    <t>INE878A01011</t>
  </si>
  <si>
    <t>GESHIP</t>
  </si>
  <si>
    <t>The Great Eastern Shipping Company Limited</t>
  </si>
  <si>
    <t>INE017A01032</t>
  </si>
  <si>
    <t>GET&amp;D</t>
  </si>
  <si>
    <t>GE T&amp;D India Limited</t>
  </si>
  <si>
    <t>INE200A01026</t>
  </si>
  <si>
    <t>GFLLIMITED</t>
  </si>
  <si>
    <t>GFL Limited</t>
  </si>
  <si>
    <t>INE538A01037</t>
  </si>
  <si>
    <t>GHCL</t>
  </si>
  <si>
    <t>GHCL Limited</t>
  </si>
  <si>
    <t>INE539A01019</t>
  </si>
  <si>
    <t>GHCLTEXTIL</t>
  </si>
  <si>
    <t>GHCL Textiles Limited</t>
  </si>
  <si>
    <t>INE0PA801013</t>
  </si>
  <si>
    <t>GICHSGFIN</t>
  </si>
  <si>
    <t>GIC Housing Finance Limited</t>
  </si>
  <si>
    <t>INE289B01019</t>
  </si>
  <si>
    <t>GICRE</t>
  </si>
  <si>
    <t>General Insurance Corporation of India</t>
  </si>
  <si>
    <t>INE481Y01014</t>
  </si>
  <si>
    <t>GILLANDERS</t>
  </si>
  <si>
    <t>Gillanders Arbuthnot &amp; Company Limited</t>
  </si>
  <si>
    <t>INE047B01011</t>
  </si>
  <si>
    <t>GILLETTE</t>
  </si>
  <si>
    <t>Gillette India Limited</t>
  </si>
  <si>
    <t>INE322A01010</t>
  </si>
  <si>
    <t>GINNIFILA</t>
  </si>
  <si>
    <t>Ginni Filaments Limited</t>
  </si>
  <si>
    <t>INE424C01010</t>
  </si>
  <si>
    <t>GIPCL</t>
  </si>
  <si>
    <t>Gujarat Industries Power Company Limited</t>
  </si>
  <si>
    <t>INE162A01010</t>
  </si>
  <si>
    <t>GKWLIMITED</t>
  </si>
  <si>
    <t>GKW Limited</t>
  </si>
  <si>
    <t>INE528A01020</t>
  </si>
  <si>
    <t>GLAND</t>
  </si>
  <si>
    <t>Gland Pharma Limited</t>
  </si>
  <si>
    <t>INE068V01023</t>
  </si>
  <si>
    <t>GLAXO</t>
  </si>
  <si>
    <t>GlaxoSmithKline Pharmaceuticals Limited</t>
  </si>
  <si>
    <t>INE159A01016</t>
  </si>
  <si>
    <t>GLENMARK</t>
  </si>
  <si>
    <t>Glenmark Pharmaceuticals Limited</t>
  </si>
  <si>
    <t>INE935A01035</t>
  </si>
  <si>
    <t>GLFL</t>
  </si>
  <si>
    <t>Gujarat Lease Financing Limited</t>
  </si>
  <si>
    <t>INE540A01017</t>
  </si>
  <si>
    <t>GLOBAL</t>
  </si>
  <si>
    <t>Global Education Limited</t>
  </si>
  <si>
    <t>INE291W01029</t>
  </si>
  <si>
    <t>GLOBALVECT</t>
  </si>
  <si>
    <t>Global Vectra Helicorp Limited</t>
  </si>
  <si>
    <t>INE792H01019</t>
  </si>
  <si>
    <t>GLOBUSSPR</t>
  </si>
  <si>
    <t>Globus Spirits Limited</t>
  </si>
  <si>
    <t>INE615I01010</t>
  </si>
  <si>
    <t>GLS</t>
  </si>
  <si>
    <t>Glenmark Life Sciences Limited</t>
  </si>
  <si>
    <t>INE03Q201024</t>
  </si>
  <si>
    <t>GMBREW</t>
  </si>
  <si>
    <t>GM Breweries Limited</t>
  </si>
  <si>
    <t>INE075D01018</t>
  </si>
  <si>
    <t>GMDCLTD</t>
  </si>
  <si>
    <t>Gujarat Mineral Development Corporation Limited</t>
  </si>
  <si>
    <t>INE131A01031</t>
  </si>
  <si>
    <t>GMMPFAUDLR</t>
  </si>
  <si>
    <t>GMM Pfaudler Limited</t>
  </si>
  <si>
    <t>INE541A01023</t>
  </si>
  <si>
    <t>GMRINFRA</t>
  </si>
  <si>
    <t>GMR Airports Infrastructure Limited</t>
  </si>
  <si>
    <t>INE776C01039</t>
  </si>
  <si>
    <t>GMRP&amp;UI</t>
  </si>
  <si>
    <t>GMR Power and Urban Infra Limited</t>
  </si>
  <si>
    <t>INE0CU601026</t>
  </si>
  <si>
    <t>GNA</t>
  </si>
  <si>
    <t>GNA Axles Limited</t>
  </si>
  <si>
    <t>INE934S01014</t>
  </si>
  <si>
    <t>GNFC</t>
  </si>
  <si>
    <t>Gujarat Narmada Valley Fertilizers and Chemicals Limited</t>
  </si>
  <si>
    <t>INE113A01013</t>
  </si>
  <si>
    <t>GOACARBON</t>
  </si>
  <si>
    <t>Goa Carbon Limited</t>
  </si>
  <si>
    <t>INE426D01013</t>
  </si>
  <si>
    <t>GOCLCORP</t>
  </si>
  <si>
    <t>GOCL Corporation Limited</t>
  </si>
  <si>
    <t>INE077F01035</t>
  </si>
  <si>
    <t>GOCOLORS</t>
  </si>
  <si>
    <t>Go Fashion (India) Limited</t>
  </si>
  <si>
    <t>INE0BJS01011</t>
  </si>
  <si>
    <t>GODFRYPHLP</t>
  </si>
  <si>
    <t>Godfrey Phillips India Limited</t>
  </si>
  <si>
    <t>INE260B01028</t>
  </si>
  <si>
    <t>GODHA</t>
  </si>
  <si>
    <t>Godha Cabcon &amp; Insulation Limited</t>
  </si>
  <si>
    <t>INE925Y01036</t>
  </si>
  <si>
    <t>GODREJAGRO</t>
  </si>
  <si>
    <t>Godrej Agrovet Limited</t>
  </si>
  <si>
    <t>INE850D01014</t>
  </si>
  <si>
    <t>GODREJCP</t>
  </si>
  <si>
    <t>Godrej Consumer Products Limited</t>
  </si>
  <si>
    <t>INE102D01028</t>
  </si>
  <si>
    <t>GODREJIND</t>
  </si>
  <si>
    <t>Godrej Industries Limited</t>
  </si>
  <si>
    <t>INE233A01035</t>
  </si>
  <si>
    <t>GODREJPROP</t>
  </si>
  <si>
    <t>Godrej Properties Limited</t>
  </si>
  <si>
    <t>INE484J01027</t>
  </si>
  <si>
    <t>GOENKA</t>
  </si>
  <si>
    <t>Goenka Diamond and Jewels Limited</t>
  </si>
  <si>
    <t>INE516K01024</t>
  </si>
  <si>
    <t>GOKEX</t>
  </si>
  <si>
    <t>Gokaldas Exports Limited</t>
  </si>
  <si>
    <t>INE887G01027</t>
  </si>
  <si>
    <t>GOKUL</t>
  </si>
  <si>
    <t>Gokul Refoils and Solvent Limited</t>
  </si>
  <si>
    <t>INE020J01029</t>
  </si>
  <si>
    <t>GOKULAGRO</t>
  </si>
  <si>
    <t>Gokul Agro Resources Limited</t>
  </si>
  <si>
    <t>INE314T01025</t>
  </si>
  <si>
    <t>GOLDENTOBC</t>
  </si>
  <si>
    <t>Golden Tobacco Limited</t>
  </si>
  <si>
    <t>INE973A01010</t>
  </si>
  <si>
    <t>GOLDIAM</t>
  </si>
  <si>
    <t>Goldiam International Limited</t>
  </si>
  <si>
    <t>INE025B01025</t>
  </si>
  <si>
    <t>GOODLUCK</t>
  </si>
  <si>
    <t>Goodluck India Limited</t>
  </si>
  <si>
    <t>INE127I01024</t>
  </si>
  <si>
    <t>GOODYEAR</t>
  </si>
  <si>
    <t>Goodyear India Limited</t>
  </si>
  <si>
    <t>INE533A01012</t>
  </si>
  <si>
    <t>GPIL</t>
  </si>
  <si>
    <t>Godawari Power And Ispat limited</t>
  </si>
  <si>
    <t>INE177H01021</t>
  </si>
  <si>
    <t>GPPL</t>
  </si>
  <si>
    <t>Gujarat Pipavav Port Limited</t>
  </si>
  <si>
    <t>INE517F01014</t>
  </si>
  <si>
    <t>GPTINFRA</t>
  </si>
  <si>
    <t>GPT Infraprojects Limited</t>
  </si>
  <si>
    <t>INE390G01014</t>
  </si>
  <si>
    <t>GRANULES</t>
  </si>
  <si>
    <t>Granules India Limited</t>
  </si>
  <si>
    <t>INE101D01020</t>
  </si>
  <si>
    <t>GRAPHITE</t>
  </si>
  <si>
    <t>Graphite India Limited</t>
  </si>
  <si>
    <t>INE371A01025</t>
  </si>
  <si>
    <t>GRASIM</t>
  </si>
  <si>
    <t>Grasim Industries Limited</t>
  </si>
  <si>
    <t>INE047A01021</t>
  </si>
  <si>
    <t>GRAUWEIL</t>
  </si>
  <si>
    <t>Grauer &amp; Weil (India) Limited</t>
  </si>
  <si>
    <t>INE266D01021</t>
  </si>
  <si>
    <t>GRAVITA</t>
  </si>
  <si>
    <t>Gravita India Limited</t>
  </si>
  <si>
    <t>INE024L01027</t>
  </si>
  <si>
    <t>GREAVESCOT</t>
  </si>
  <si>
    <t>Greaves Cotton Limited</t>
  </si>
  <si>
    <t>INE224A01026</t>
  </si>
  <si>
    <t>GREENLAM</t>
  </si>
  <si>
    <t>Greenlam Industries Limited</t>
  </si>
  <si>
    <t>INE544R01021</t>
  </si>
  <si>
    <t>GREENPANEL</t>
  </si>
  <si>
    <t>Greenpanel Industries Limited</t>
  </si>
  <si>
    <t>INE08ZM01014</t>
  </si>
  <si>
    <t>GREENPLY</t>
  </si>
  <si>
    <t>Greenply Industries Limited</t>
  </si>
  <si>
    <t>INE461C01038</t>
  </si>
  <si>
    <t>GREENPOWER</t>
  </si>
  <si>
    <t>Orient Green Power Company Limited</t>
  </si>
  <si>
    <t>INE999K01014</t>
  </si>
  <si>
    <t>GRINDWELL</t>
  </si>
  <si>
    <t>Grindwell Norton Limited</t>
  </si>
  <si>
    <t>INE536A01023</t>
  </si>
  <si>
    <t>GRINFRA</t>
  </si>
  <si>
    <t>G R Infraprojects Limited</t>
  </si>
  <si>
    <t>INE201P01022</t>
  </si>
  <si>
    <t>GRMOVER</t>
  </si>
  <si>
    <t>GRM Overseas Limited</t>
  </si>
  <si>
    <t>INE192H01020</t>
  </si>
  <si>
    <t>GROBTEA</t>
  </si>
  <si>
    <t>The Grob Tea Company Limited</t>
  </si>
  <si>
    <t>INE646C01018</t>
  </si>
  <si>
    <t>GRPLTD</t>
  </si>
  <si>
    <t>GRP Limited</t>
  </si>
  <si>
    <t>INE137I01015</t>
  </si>
  <si>
    <t>GRSE</t>
  </si>
  <si>
    <t>Garden Reach Shipbuilders &amp; Engineers Limited</t>
  </si>
  <si>
    <t>INE382Z01011</t>
  </si>
  <si>
    <t>GRWRHITECH</t>
  </si>
  <si>
    <t>Garware Hi-Tech Films Limited</t>
  </si>
  <si>
    <t>INE291A01017</t>
  </si>
  <si>
    <t>GSFC</t>
  </si>
  <si>
    <t>Gujarat State Fertilizers &amp; Chemicals Limited</t>
  </si>
  <si>
    <t>INE026A01025</t>
  </si>
  <si>
    <t>GSLSU</t>
  </si>
  <si>
    <t>Global Surfaces Limited</t>
  </si>
  <si>
    <t>INE0JSX01015</t>
  </si>
  <si>
    <t>GSPL</t>
  </si>
  <si>
    <t>Gujarat State Petronet Limited</t>
  </si>
  <si>
    <t>INE246F01010</t>
  </si>
  <si>
    <t>GSS</t>
  </si>
  <si>
    <t>GSS Infotech Limited</t>
  </si>
  <si>
    <t>INE871H01011</t>
  </si>
  <si>
    <t>GTL</t>
  </si>
  <si>
    <t>GTL Limited</t>
  </si>
  <si>
    <t>INE043A01012</t>
  </si>
  <si>
    <t>GTLINFRA</t>
  </si>
  <si>
    <t>GTL Infrastructure Limited</t>
  </si>
  <si>
    <t>INE221H01019</t>
  </si>
  <si>
    <t>GTPL</t>
  </si>
  <si>
    <t>GTPL Hathway Limited</t>
  </si>
  <si>
    <t>INE869I01013</t>
  </si>
  <si>
    <t>GUFICBIO</t>
  </si>
  <si>
    <t>Gufic Biosciences Limited</t>
  </si>
  <si>
    <t>INE742B01025</t>
  </si>
  <si>
    <t>GUJALKALI</t>
  </si>
  <si>
    <t>Gujarat Alkalies and Chemicals Limited</t>
  </si>
  <si>
    <t>INE186A01019</t>
  </si>
  <si>
    <t>GUJAPOLLO</t>
  </si>
  <si>
    <t>Gujarat Apollo Industries Limited</t>
  </si>
  <si>
    <t>INE826C01016</t>
  </si>
  <si>
    <t>GUJGASLTD</t>
  </si>
  <si>
    <t>Gujarat Gas Limited</t>
  </si>
  <si>
    <t>INE844O01030</t>
  </si>
  <si>
    <t>GUJRAFFIA</t>
  </si>
  <si>
    <t>Gujarat Raffia Industries Limited</t>
  </si>
  <si>
    <t>INE610B01024</t>
  </si>
  <si>
    <t>GULFOILLUB</t>
  </si>
  <si>
    <t>Gulf Oil Lubricants India Limited</t>
  </si>
  <si>
    <t>INE635Q01029</t>
  </si>
  <si>
    <t>GULFPETRO</t>
  </si>
  <si>
    <t>GP Petroleums Limited</t>
  </si>
  <si>
    <t>INE586G01017</t>
  </si>
  <si>
    <t>GULPOLY</t>
  </si>
  <si>
    <t>Gulshan Polyols Limited</t>
  </si>
  <si>
    <t>INE255D01024</t>
  </si>
  <si>
    <t>GVKPIL</t>
  </si>
  <si>
    <t>GVK Power &amp; Infrastructure Limited</t>
  </si>
  <si>
    <t>INE251H01024</t>
  </si>
  <si>
    <t>HAL</t>
  </si>
  <si>
    <t>Hindustan Aeronautics Limited</t>
  </si>
  <si>
    <t>INE066F01012</t>
  </si>
  <si>
    <t>HAPPSTMNDS</t>
  </si>
  <si>
    <t>Happiest Minds Technologies Limited</t>
  </si>
  <si>
    <t>INE419U01012</t>
  </si>
  <si>
    <t>HARDWYN</t>
  </si>
  <si>
    <t>Hardwyn India Limited</t>
  </si>
  <si>
    <t>INE626Z01029</t>
  </si>
  <si>
    <t>HARIOMPIPE</t>
  </si>
  <si>
    <t>Hariom Pipe Industries Limited</t>
  </si>
  <si>
    <t>INE00EV01017</t>
  </si>
  <si>
    <t>HARRMALAYA</t>
  </si>
  <si>
    <t>Harrisons  Malayalam Limited</t>
  </si>
  <si>
    <t>INE544A01019</t>
  </si>
  <si>
    <t>HARSHA</t>
  </si>
  <si>
    <t>Harsha Engineers International Limited</t>
  </si>
  <si>
    <t>INE0JUS01029</t>
  </si>
  <si>
    <t>HATHWAY</t>
  </si>
  <si>
    <t>Hathway Cable &amp; Datacom Limited</t>
  </si>
  <si>
    <t>INE982F01036</t>
  </si>
  <si>
    <t>HATSUN</t>
  </si>
  <si>
    <t>Hatsun Agro Product Limited</t>
  </si>
  <si>
    <t>INE473B01035</t>
  </si>
  <si>
    <t>HAVELLS</t>
  </si>
  <si>
    <t>Havells India Limited</t>
  </si>
  <si>
    <t>INE176B01034</t>
  </si>
  <si>
    <t>HAVISHA</t>
  </si>
  <si>
    <t>Sri Havisha Hospitality and Infrastructure Limited</t>
  </si>
  <si>
    <t>INE293B01029</t>
  </si>
  <si>
    <t>HBLPOWER</t>
  </si>
  <si>
    <t>HBL Power Systems Limited</t>
  </si>
  <si>
    <t>INE292B01021</t>
  </si>
  <si>
    <t>HBSL</t>
  </si>
  <si>
    <t>HB Stockholdings Limited</t>
  </si>
  <si>
    <t>INE550B01022</t>
  </si>
  <si>
    <t>HCC</t>
  </si>
  <si>
    <t>Hindustan Construction Company Limited</t>
  </si>
  <si>
    <t>INE549A01026</t>
  </si>
  <si>
    <t>HCG</t>
  </si>
  <si>
    <t>Healthcare Global Enterprises Limited</t>
  </si>
  <si>
    <t>INE075I01017</t>
  </si>
  <si>
    <t>HCL-INSYS</t>
  </si>
  <si>
    <t>HCL Infosystems Limited</t>
  </si>
  <si>
    <t>INE236A01020</t>
  </si>
  <si>
    <t>HCLTECH</t>
  </si>
  <si>
    <t>HCL Technologies Limited</t>
  </si>
  <si>
    <t>INE860A01027</t>
  </si>
  <si>
    <t>HDFCAMC</t>
  </si>
  <si>
    <t>HDFC Asset Management Company Limited</t>
  </si>
  <si>
    <t>INE127D01025</t>
  </si>
  <si>
    <t>HDFCBANK</t>
  </si>
  <si>
    <t>HDFC Bank Limited</t>
  </si>
  <si>
    <t>INE040A01034</t>
  </si>
  <si>
    <t>HDFCLIFE</t>
  </si>
  <si>
    <t>HDFC Life Insurance Company Limited</t>
  </si>
  <si>
    <t>INE795G01014</t>
  </si>
  <si>
    <t>HEADSUP</t>
  </si>
  <si>
    <t>Heads UP Ventures Limited</t>
  </si>
  <si>
    <t>INE759V01019</t>
  </si>
  <si>
    <t>HECPROJECT</t>
  </si>
  <si>
    <t>HEC Infra Projects Limited</t>
  </si>
  <si>
    <t>INE558R01013</t>
  </si>
  <si>
    <t>HEG</t>
  </si>
  <si>
    <t>HEG Limited</t>
  </si>
  <si>
    <t>INE545A01016</t>
  </si>
  <si>
    <t>HEIDELBERG</t>
  </si>
  <si>
    <t>HeidelbergCement India Limited</t>
  </si>
  <si>
    <t>INE578A01017</t>
  </si>
  <si>
    <t>HEMIPROP</t>
  </si>
  <si>
    <t>Hemisphere Properties India Limited</t>
  </si>
  <si>
    <t>INE0AJG01018</t>
  </si>
  <si>
    <t>HERANBA</t>
  </si>
  <si>
    <t>Heranba Industries Limited</t>
  </si>
  <si>
    <t>INE694N01015</t>
  </si>
  <si>
    <t>HERCULES</t>
  </si>
  <si>
    <t>Hercules Hoists Limited</t>
  </si>
  <si>
    <t>INE688E01024</t>
  </si>
  <si>
    <t>HERITGFOOD</t>
  </si>
  <si>
    <t>Heritage Foods Limited</t>
  </si>
  <si>
    <t>INE978A01027</t>
  </si>
  <si>
    <t>HEROMOTOCO</t>
  </si>
  <si>
    <t>Hero MotoCorp Limited</t>
  </si>
  <si>
    <t>INE158A01026</t>
  </si>
  <si>
    <t>HESTERBIO</t>
  </si>
  <si>
    <t>Hester Biosciences Limited</t>
  </si>
  <si>
    <t>INE782E01017</t>
  </si>
  <si>
    <t>HEUBACHIND</t>
  </si>
  <si>
    <t>Heubach Colorants India Limited</t>
  </si>
  <si>
    <t>INE492A01029</t>
  </si>
  <si>
    <t>HEXATRADEX</t>
  </si>
  <si>
    <t>Hexa Tradex Limited</t>
  </si>
  <si>
    <t>INE750M01017</t>
  </si>
  <si>
    <t>HFCL</t>
  </si>
  <si>
    <t>HFCL Limited</t>
  </si>
  <si>
    <t>INE548A01028</t>
  </si>
  <si>
    <t>HGINFRA</t>
  </si>
  <si>
    <t>H.G. Infra Engineering Limited</t>
  </si>
  <si>
    <t>INE926X01010</t>
  </si>
  <si>
    <t>HGS</t>
  </si>
  <si>
    <t>Hinduja Global Solutions Limited</t>
  </si>
  <si>
    <t>INE170I01016</t>
  </si>
  <si>
    <t>HIKAL</t>
  </si>
  <si>
    <t>Hikal Limited</t>
  </si>
  <si>
    <t>INE475B01022</t>
  </si>
  <si>
    <t>HIL</t>
  </si>
  <si>
    <t>HIL Limited</t>
  </si>
  <si>
    <t>INE557A01011</t>
  </si>
  <si>
    <t>HILTON</t>
  </si>
  <si>
    <t>Hilton Metal Forging Limited</t>
  </si>
  <si>
    <t>INE788H01017</t>
  </si>
  <si>
    <t>HIMATSEIDE</t>
  </si>
  <si>
    <t>Himatsingka Seide Limited</t>
  </si>
  <si>
    <t>INE049A01027</t>
  </si>
  <si>
    <t>HINDALCO</t>
  </si>
  <si>
    <t>Hindalco Industries Limited</t>
  </si>
  <si>
    <t>INE038A01020</t>
  </si>
  <si>
    <t>HINDCOMPOS</t>
  </si>
  <si>
    <t>Hindustan Composites Limited</t>
  </si>
  <si>
    <t>INE310C01029</t>
  </si>
  <si>
    <t>HINDCON</t>
  </si>
  <si>
    <t>Hindcon Chemicals Limited</t>
  </si>
  <si>
    <t>INE642Y01011</t>
  </si>
  <si>
    <t>HINDCOPPER</t>
  </si>
  <si>
    <t>Hindustan Copper Limited</t>
  </si>
  <si>
    <t>INE531E01026</t>
  </si>
  <si>
    <t>HINDMOTORS</t>
  </si>
  <si>
    <t>Hindustan Motors Limited</t>
  </si>
  <si>
    <t>INE253A01025</t>
  </si>
  <si>
    <t>HINDOILEXP</t>
  </si>
  <si>
    <t>Hindustan Oil Exploration Company Limited</t>
  </si>
  <si>
    <t>INE345A01011</t>
  </si>
  <si>
    <t>HINDPETRO</t>
  </si>
  <si>
    <t>Hindustan Petroleum Corporation Limited</t>
  </si>
  <si>
    <t>INE094A01015</t>
  </si>
  <si>
    <t>HINDUNILVR</t>
  </si>
  <si>
    <t>Hindustan Unilever Limited</t>
  </si>
  <si>
    <t>INE030A01027</t>
  </si>
  <si>
    <t>HINDWAREAP</t>
  </si>
  <si>
    <t>Hindware Home Innovation Limited</t>
  </si>
  <si>
    <t>INE05AN01011</t>
  </si>
  <si>
    <t>HINDZINC</t>
  </si>
  <si>
    <t>Hindustan Zinc Limited</t>
  </si>
  <si>
    <t>INE267A01025</t>
  </si>
  <si>
    <t>HIRECT</t>
  </si>
  <si>
    <t>Hind Rectifiers Limited</t>
  </si>
  <si>
    <t>INE835D01023</t>
  </si>
  <si>
    <t>HISARMETAL</t>
  </si>
  <si>
    <t>Hisar Metal Industries Limited</t>
  </si>
  <si>
    <t>INE598C01011</t>
  </si>
  <si>
    <t>HITECH</t>
  </si>
  <si>
    <t>Hi-Tech Pipes Limited</t>
  </si>
  <si>
    <t>INE106T01025</t>
  </si>
  <si>
    <t>HITECHCORP</t>
  </si>
  <si>
    <t>Hitech Corporation Limited</t>
  </si>
  <si>
    <t>INE120D01012</t>
  </si>
  <si>
    <t>HITECHGEAR</t>
  </si>
  <si>
    <t>The Hi-Tech Gears Limited</t>
  </si>
  <si>
    <t>INE127B01011</t>
  </si>
  <si>
    <t>HLEGLAS</t>
  </si>
  <si>
    <t>HLE Glascoat Limited</t>
  </si>
  <si>
    <t>INE461D01028</t>
  </si>
  <si>
    <t>HLVLTD</t>
  </si>
  <si>
    <t>HLV LIMITED</t>
  </si>
  <si>
    <t>INE102A01024</t>
  </si>
  <si>
    <t>HMAAGRO</t>
  </si>
  <si>
    <t>HMA Agro Industries Limited</t>
  </si>
  <si>
    <t>INE0ECP01016</t>
  </si>
  <si>
    <t>HMT</t>
  </si>
  <si>
    <t>HMT Limited</t>
  </si>
  <si>
    <t>INE262A01018</t>
  </si>
  <si>
    <t>HMVL</t>
  </si>
  <si>
    <t>Hindustan Media Ventures Limited</t>
  </si>
  <si>
    <t>INE871K01015</t>
  </si>
  <si>
    <t>HNDFDS</t>
  </si>
  <si>
    <t>Hindustan Foods Limited</t>
  </si>
  <si>
    <t>INE254N01026</t>
  </si>
  <si>
    <t>HOMEFIRST</t>
  </si>
  <si>
    <t>Home First Finance Company India Limited</t>
  </si>
  <si>
    <t>INE481N01025</t>
  </si>
  <si>
    <t>HONAUT</t>
  </si>
  <si>
    <t>Honeywell Automation India Limited</t>
  </si>
  <si>
    <t>INE671A01010</t>
  </si>
  <si>
    <t>HONDAPOWER</t>
  </si>
  <si>
    <t>Honda India Power Products Limited</t>
  </si>
  <si>
    <t>INE634A01018</t>
  </si>
  <si>
    <t>HOVS</t>
  </si>
  <si>
    <t>HOV Services Limited</t>
  </si>
  <si>
    <t>INE596H01014</t>
  </si>
  <si>
    <t>HPAL</t>
  </si>
  <si>
    <t>HP Adhesives Limited</t>
  </si>
  <si>
    <t>INE0GSL01016</t>
  </si>
  <si>
    <t>HPIL</t>
  </si>
  <si>
    <t>Hindprakash Industries Limited</t>
  </si>
  <si>
    <t>INE05X901010</t>
  </si>
  <si>
    <t>HPL</t>
  </si>
  <si>
    <t>HPL Electric &amp; Power Limited</t>
  </si>
  <si>
    <t>INE495S01016</t>
  </si>
  <si>
    <t>HSCL</t>
  </si>
  <si>
    <t>Himadri Speciality Chemical Limited</t>
  </si>
  <si>
    <t>INE019C01026</t>
  </si>
  <si>
    <t>HTMEDIA</t>
  </si>
  <si>
    <t>HT Media Limited</t>
  </si>
  <si>
    <t>INE501G01024</t>
  </si>
  <si>
    <t>HUBTOWN</t>
  </si>
  <si>
    <t>Hubtown Limited</t>
  </si>
  <si>
    <t>INE703H01016</t>
  </si>
  <si>
    <t>HUDCO</t>
  </si>
  <si>
    <t>Housing &amp; Urban Development Corporation Limited</t>
  </si>
  <si>
    <t>INE031A01017</t>
  </si>
  <si>
    <t>HUHTAMAKI</t>
  </si>
  <si>
    <t>Huhtamaki India Limited</t>
  </si>
  <si>
    <t>INE275B01026</t>
  </si>
  <si>
    <t>HYBRIDFIN</t>
  </si>
  <si>
    <t>Hybrid Financial Services Limited</t>
  </si>
  <si>
    <t>INE965B01022</t>
  </si>
  <si>
    <t>IBREALEST</t>
  </si>
  <si>
    <t>Indiabulls Real Estate Limited</t>
  </si>
  <si>
    <t>INE069I01010</t>
  </si>
  <si>
    <t>IBULHSGFIN</t>
  </si>
  <si>
    <t>Indiabulls Housing Finance Limited</t>
  </si>
  <si>
    <t>INE148I01020</t>
  </si>
  <si>
    <t>ICDSLTD</t>
  </si>
  <si>
    <t>ICDS Limited</t>
  </si>
  <si>
    <t>INE613B01010</t>
  </si>
  <si>
    <t>ICEMAKE</t>
  </si>
  <si>
    <t>Ice Make Refrigeration Limited</t>
  </si>
  <si>
    <t>INE520Y01019</t>
  </si>
  <si>
    <t>ICICIBANK</t>
  </si>
  <si>
    <t>ICICI Bank Limited</t>
  </si>
  <si>
    <t>INE090A01021</t>
  </si>
  <si>
    <t>ICICIGI</t>
  </si>
  <si>
    <t>ICICI Lombard General Insurance Company Limited</t>
  </si>
  <si>
    <t>INE765G01017</t>
  </si>
  <si>
    <t>ICICIPRULI</t>
  </si>
  <si>
    <t>ICICI Prudential Life Insurance Company Limited</t>
  </si>
  <si>
    <t>INE726G01019</t>
  </si>
  <si>
    <t>ICIL</t>
  </si>
  <si>
    <t>Indo Count Industries Limited</t>
  </si>
  <si>
    <t>INE483B01026</t>
  </si>
  <si>
    <t>ICRA</t>
  </si>
  <si>
    <t>ICRA Limited</t>
  </si>
  <si>
    <t>INE725G01011</t>
  </si>
  <si>
    <t>IDBI</t>
  </si>
  <si>
    <t>IDBI Bank Limited</t>
  </si>
  <si>
    <t>INE008A01015</t>
  </si>
  <si>
    <t>IDEA</t>
  </si>
  <si>
    <t>Vodafone Idea Limited</t>
  </si>
  <si>
    <t>INE669E01016</t>
  </si>
  <si>
    <t>IDEAFORGE</t>
  </si>
  <si>
    <t>Ideaforge Technology Limited</t>
  </si>
  <si>
    <t>INE349Y01013</t>
  </si>
  <si>
    <t>IDFC</t>
  </si>
  <si>
    <t>IDFC Limited</t>
  </si>
  <si>
    <t>INE043D01016</t>
  </si>
  <si>
    <t>IDFCFIRSTB</t>
  </si>
  <si>
    <t>IDFC First Bank Limited</t>
  </si>
  <si>
    <t>INE092T01019</t>
  </si>
  <si>
    <t>IEX</t>
  </si>
  <si>
    <t>Indian Energy Exchange Limited</t>
  </si>
  <si>
    <t>INE022Q01020</t>
  </si>
  <si>
    <t>IFBAGRO</t>
  </si>
  <si>
    <t>IFB Agro Industries Limited</t>
  </si>
  <si>
    <t>INE076C01018</t>
  </si>
  <si>
    <t>IFBIND</t>
  </si>
  <si>
    <t>IFB Industries Limited</t>
  </si>
  <si>
    <t>INE559A01017</t>
  </si>
  <si>
    <t>IFCI</t>
  </si>
  <si>
    <t>IFCI Limited</t>
  </si>
  <si>
    <t>INE039A01010</t>
  </si>
  <si>
    <t>IFGLEXPOR</t>
  </si>
  <si>
    <t>IFGL Refractories Limited</t>
  </si>
  <si>
    <t>INE133Y01011</t>
  </si>
  <si>
    <t>IGARASHI</t>
  </si>
  <si>
    <t>Igarashi Motors India Limited</t>
  </si>
  <si>
    <t>INE188B01013</t>
  </si>
  <si>
    <t>IGL</t>
  </si>
  <si>
    <t>Indraprastha Gas Limited</t>
  </si>
  <si>
    <t>INE203G01027</t>
  </si>
  <si>
    <t>IGPL</t>
  </si>
  <si>
    <t>IG Petrochemicals Limited</t>
  </si>
  <si>
    <t>INE204A01010</t>
  </si>
  <si>
    <t>IIFL</t>
  </si>
  <si>
    <t>IIFL Finance Limited</t>
  </si>
  <si>
    <t>INE530B01024</t>
  </si>
  <si>
    <t>IIFLSEC</t>
  </si>
  <si>
    <t>IIFL Securities Limited</t>
  </si>
  <si>
    <t>INE489L01022</t>
  </si>
  <si>
    <t>IITL</t>
  </si>
  <si>
    <t>Industrial Investment Trust Limited</t>
  </si>
  <si>
    <t>INE886A01014</t>
  </si>
  <si>
    <t>IKIO</t>
  </si>
  <si>
    <t>IKIO Lighting Limited</t>
  </si>
  <si>
    <t>INE0LOJ01019</t>
  </si>
  <si>
    <t>IL&amp;FSENGG</t>
  </si>
  <si>
    <t>IL&amp;FS Engineering and Construction Company Limited</t>
  </si>
  <si>
    <t>INE369I01014</t>
  </si>
  <si>
    <t>IL&amp;FSTRANS</t>
  </si>
  <si>
    <t>IL&amp;FS Transportation Networks Limited</t>
  </si>
  <si>
    <t>INE975G01012</t>
  </si>
  <si>
    <t>IMAGICAA</t>
  </si>
  <si>
    <t>Imagicaaworld Entertainment Limited</t>
  </si>
  <si>
    <t>INE172N01012</t>
  </si>
  <si>
    <t>IMFA</t>
  </si>
  <si>
    <t>Indian Metals &amp; Ferro Alloys Limited</t>
  </si>
  <si>
    <t>INE919H01018</t>
  </si>
  <si>
    <t>IMPAL</t>
  </si>
  <si>
    <t>India Motor Parts and Accessories Limited</t>
  </si>
  <si>
    <t>INE547E01014</t>
  </si>
  <si>
    <t>IMPEXFERRO</t>
  </si>
  <si>
    <t>Impex Ferro Tech Limited</t>
  </si>
  <si>
    <t>INE691G01015</t>
  </si>
  <si>
    <t>INCREDIBLE</t>
  </si>
  <si>
    <t>INCREDIBLE INDUSTRIES LIMITED</t>
  </si>
  <si>
    <t>INE452L01012</t>
  </si>
  <si>
    <t>INDBANK</t>
  </si>
  <si>
    <t>Indbank Merchant Banking Services Limited</t>
  </si>
  <si>
    <t>INE841B01017</t>
  </si>
  <si>
    <t>INDHOTEL</t>
  </si>
  <si>
    <t>The Indian Hotels Company Limited</t>
  </si>
  <si>
    <t>INE053A01029</t>
  </si>
  <si>
    <t>INDIACEM</t>
  </si>
  <si>
    <t>The India Cements Limited</t>
  </si>
  <si>
    <t>INE383A01012</t>
  </si>
  <si>
    <t>INDIAGLYCO</t>
  </si>
  <si>
    <t>India Glycols Limited</t>
  </si>
  <si>
    <t>INE560A01015</t>
  </si>
  <si>
    <t>INDIAMART</t>
  </si>
  <si>
    <t>Indiamart Intermesh Limited</t>
  </si>
  <si>
    <t>INE933S01016</t>
  </si>
  <si>
    <t>INDIANB</t>
  </si>
  <si>
    <t>Indian Bank</t>
  </si>
  <si>
    <t>INE562A01011</t>
  </si>
  <si>
    <t>INDIANCARD</t>
  </si>
  <si>
    <t>Indian Card Clothing Company Limited</t>
  </si>
  <si>
    <t>INE061A01014</t>
  </si>
  <si>
    <t>INDIANHUME</t>
  </si>
  <si>
    <t>Indian Hume Pipe Company Limited</t>
  </si>
  <si>
    <t>INE323C01030</t>
  </si>
  <si>
    <t>INDIGO</t>
  </si>
  <si>
    <t>InterGlobe Aviation Limited</t>
  </si>
  <si>
    <t>INE646L01027</t>
  </si>
  <si>
    <t>INDIGOPNTS</t>
  </si>
  <si>
    <t>Indigo Paints Limited</t>
  </si>
  <si>
    <t>INE09VQ01012</t>
  </si>
  <si>
    <t>INDLMETER</t>
  </si>
  <si>
    <t>IMP Powers Limited</t>
  </si>
  <si>
    <t>INE065B01013</t>
  </si>
  <si>
    <t>INDNIPPON</t>
  </si>
  <si>
    <t>India Nippon Electricals Limited</t>
  </si>
  <si>
    <t>INE092B01025</t>
  </si>
  <si>
    <t>INDOAMIN</t>
  </si>
  <si>
    <t>Indo Amines Limited</t>
  </si>
  <si>
    <t>INE760F01028</t>
  </si>
  <si>
    <t>INDOBORAX</t>
  </si>
  <si>
    <t>Indo Borax &amp; Chemicals Limited</t>
  </si>
  <si>
    <t>INE803D01021</t>
  </si>
  <si>
    <t>INDOCO</t>
  </si>
  <si>
    <t>Indoco Remedies Limited</t>
  </si>
  <si>
    <t>INE873D01024</t>
  </si>
  <si>
    <t>INDORAMA</t>
  </si>
  <si>
    <t>Indo Rama Synthetics (India) Limited</t>
  </si>
  <si>
    <t>INE156A01020</t>
  </si>
  <si>
    <t>INDOSTAR</t>
  </si>
  <si>
    <t>IndoStar Capital Finance Limited</t>
  </si>
  <si>
    <t>INE896L01010</t>
  </si>
  <si>
    <t>INDOTHAI</t>
  </si>
  <si>
    <t>Indo Thai Securities Limited</t>
  </si>
  <si>
    <t>INE337M01013</t>
  </si>
  <si>
    <t>INDOWIND</t>
  </si>
  <si>
    <t>Indowind Energy Limited</t>
  </si>
  <si>
    <t>INE227G01018</t>
  </si>
  <si>
    <t>INDRAMEDCO</t>
  </si>
  <si>
    <t>Indraprastha Medical Corporation Limited</t>
  </si>
  <si>
    <t>INE681B01017</t>
  </si>
  <si>
    <t>INDSWFTLAB</t>
  </si>
  <si>
    <t>Ind-Swift Laboratories Limited</t>
  </si>
  <si>
    <t>INE915B01019</t>
  </si>
  <si>
    <t>INDTERRAIN</t>
  </si>
  <si>
    <t>Indian Terrain Fashions Limited</t>
  </si>
  <si>
    <t>INE611L01021</t>
  </si>
  <si>
    <t>INDUSINDBK</t>
  </si>
  <si>
    <t>IndusInd Bank Limited</t>
  </si>
  <si>
    <t>INE095A01012</t>
  </si>
  <si>
    <t>INDUSTOWER</t>
  </si>
  <si>
    <t>Indus Towers Limited</t>
  </si>
  <si>
    <t>INE121J01017</t>
  </si>
  <si>
    <t>INFIBEAM</t>
  </si>
  <si>
    <t>Infibeam Avenues Limited</t>
  </si>
  <si>
    <t>INE483S01020</t>
  </si>
  <si>
    <t>INFOBEAN</t>
  </si>
  <si>
    <t>InfoBeans Technologies Limited</t>
  </si>
  <si>
    <t>INE344S01016</t>
  </si>
  <si>
    <t>INFOMEDIA</t>
  </si>
  <si>
    <t>Infomedia Press Limited</t>
  </si>
  <si>
    <t>INE669A01022</t>
  </si>
  <si>
    <t>INFY</t>
  </si>
  <si>
    <t>Infosys Limited</t>
  </si>
  <si>
    <t>INE009A01021</t>
  </si>
  <si>
    <t>INGERRAND</t>
  </si>
  <si>
    <t>Ingersoll Rand (India) Limited</t>
  </si>
  <si>
    <t>INE177A01018</t>
  </si>
  <si>
    <t>INOXGREEN</t>
  </si>
  <si>
    <t>Inox Green Energy Services Limited</t>
  </si>
  <si>
    <t>INE510W01014</t>
  </si>
  <si>
    <t>INOXWIND</t>
  </si>
  <si>
    <t>Inox Wind Limited</t>
  </si>
  <si>
    <t>INE066P01011</t>
  </si>
  <si>
    <t>INSECTICID</t>
  </si>
  <si>
    <t>Insecticides (India) Limited</t>
  </si>
  <si>
    <t>INE070I01018</t>
  </si>
  <si>
    <t>INTELLECT</t>
  </si>
  <si>
    <t>Intellect Design Arena Limited</t>
  </si>
  <si>
    <t>INE306R01017</t>
  </si>
  <si>
    <t>INTENTECH</t>
  </si>
  <si>
    <t>Intense Technologies Limited</t>
  </si>
  <si>
    <t>INE781A01025</t>
  </si>
  <si>
    <t>INTLCONV</t>
  </si>
  <si>
    <t>International Conveyors Limited</t>
  </si>
  <si>
    <t>INE575C01027</t>
  </si>
  <si>
    <t>INVENTURE</t>
  </si>
  <si>
    <t>Inventure Growth &amp; Securities Limited</t>
  </si>
  <si>
    <t>INE878H01024</t>
  </si>
  <si>
    <t>IOB</t>
  </si>
  <si>
    <t>Indian Overseas Bank</t>
  </si>
  <si>
    <t>INE565A01014</t>
  </si>
  <si>
    <t>IOC</t>
  </si>
  <si>
    <t>Indian Oil Corporation Limited</t>
  </si>
  <si>
    <t>INE242A01010</t>
  </si>
  <si>
    <t>IOLCP</t>
  </si>
  <si>
    <t>IOL Chemicals and Pharmaceuticals Limited</t>
  </si>
  <si>
    <t>INE485C01011</t>
  </si>
  <si>
    <t>IONEXCHANG</t>
  </si>
  <si>
    <t>ION Exchange (India) Limited</t>
  </si>
  <si>
    <t>INE570A01022</t>
  </si>
  <si>
    <t>IPCALAB</t>
  </si>
  <si>
    <t>IPCA Laboratories Limited</t>
  </si>
  <si>
    <t>INE571A01038</t>
  </si>
  <si>
    <t>IPL</t>
  </si>
  <si>
    <t>India Pesticides Limited</t>
  </si>
  <si>
    <t>INE0D6701023</t>
  </si>
  <si>
    <t>IRB</t>
  </si>
  <si>
    <t>IRB Infrastructure Developers Limited</t>
  </si>
  <si>
    <t>INE821I01022</t>
  </si>
  <si>
    <t>IRCON</t>
  </si>
  <si>
    <t>Ircon International Limited</t>
  </si>
  <si>
    <t>INE962Y01021</t>
  </si>
  <si>
    <t>IRCTC</t>
  </si>
  <si>
    <t>Indian Railway Catering And Tourism Corporation Limited</t>
  </si>
  <si>
    <t>INE335Y01020</t>
  </si>
  <si>
    <t>IRFC</t>
  </si>
  <si>
    <t>Indian Railway Finance Corporation Limited</t>
  </si>
  <si>
    <t>INE053F01010</t>
  </si>
  <si>
    <t>IRIS</t>
  </si>
  <si>
    <t>Iris Business Services Limited</t>
  </si>
  <si>
    <t>INE864K01010</t>
  </si>
  <si>
    <t>IRISDOREME</t>
  </si>
  <si>
    <t>Iris Clothings Limited</t>
  </si>
  <si>
    <t>INE01GN01017</t>
  </si>
  <si>
    <t>ISEC</t>
  </si>
  <si>
    <t>ICICI Securities Limited</t>
  </si>
  <si>
    <t>INE763G01038</t>
  </si>
  <si>
    <t>ISFT</t>
  </si>
  <si>
    <t>Intrasoft Technologies Limited</t>
  </si>
  <si>
    <t>INE566K01011</t>
  </si>
  <si>
    <t>ISGEC</t>
  </si>
  <si>
    <t>Isgec Heavy Engineering Limited</t>
  </si>
  <si>
    <t>INE858B01029</t>
  </si>
  <si>
    <t>ISMTLTD</t>
  </si>
  <si>
    <t>ISMT Limited</t>
  </si>
  <si>
    <t>INE732F01019</t>
  </si>
  <si>
    <t>ITC</t>
  </si>
  <si>
    <t>ITC Limited</t>
  </si>
  <si>
    <t>INE154A01025</t>
  </si>
  <si>
    <t>ITDC</t>
  </si>
  <si>
    <t>India Tourism Development Corporation Limited</t>
  </si>
  <si>
    <t>INE353K01014</t>
  </si>
  <si>
    <t>ITDCEM</t>
  </si>
  <si>
    <t>ITD Cementation India Limited</t>
  </si>
  <si>
    <t>INE686A01026</t>
  </si>
  <si>
    <t>ITI</t>
  </si>
  <si>
    <t>ITI Limited</t>
  </si>
  <si>
    <t>INE248A01017</t>
  </si>
  <si>
    <t>IVC</t>
  </si>
  <si>
    <t>IL&amp;FS Investment Managers Limited</t>
  </si>
  <si>
    <t>INE050B01023</t>
  </si>
  <si>
    <t>IVP</t>
  </si>
  <si>
    <t>IVP Limited</t>
  </si>
  <si>
    <t>INE043C01018</t>
  </si>
  <si>
    <t>IWEL</t>
  </si>
  <si>
    <t>Inox Wind Energy Limited</t>
  </si>
  <si>
    <t>INE0FLR01028</t>
  </si>
  <si>
    <t>IZMO</t>
  </si>
  <si>
    <t>IZMO Limited</t>
  </si>
  <si>
    <t>INE848A01014</t>
  </si>
  <si>
    <t>J&amp;KBANK</t>
  </si>
  <si>
    <t>The Jammu &amp; Kashmir Bank Limited</t>
  </si>
  <si>
    <t>INE168A01041</t>
  </si>
  <si>
    <t>JAGRAN</t>
  </si>
  <si>
    <t>Jagran Prakashan Limited</t>
  </si>
  <si>
    <t>INE199G01027</t>
  </si>
  <si>
    <t>JAGSNPHARM</t>
  </si>
  <si>
    <t>Jagsonpal Pharmaceuticals Limited</t>
  </si>
  <si>
    <t>INE048B01027</t>
  </si>
  <si>
    <t>JAIBALAJI</t>
  </si>
  <si>
    <t>Jai Balaji Industries Limited</t>
  </si>
  <si>
    <t>INE091G01018</t>
  </si>
  <si>
    <t>JAICORPLTD</t>
  </si>
  <si>
    <t>Jai Corp Limited</t>
  </si>
  <si>
    <t>INE070D01027</t>
  </si>
  <si>
    <t>JAIPURKURT</t>
  </si>
  <si>
    <t>Nandani Creation Limited</t>
  </si>
  <si>
    <t>INE696V01013</t>
  </si>
  <si>
    <t>JAMNAAUTO</t>
  </si>
  <si>
    <t>Jamna Auto Industries Limited</t>
  </si>
  <si>
    <t>INE039C01032</t>
  </si>
  <si>
    <t>JASH</t>
  </si>
  <si>
    <t>Jash Engineering Limited</t>
  </si>
  <si>
    <t>INE039O01011</t>
  </si>
  <si>
    <t>JAYAGROGN</t>
  </si>
  <si>
    <t>Jayant Agro Organics Limited</t>
  </si>
  <si>
    <t>INE785A01026</t>
  </si>
  <si>
    <t>JAYBARMARU</t>
  </si>
  <si>
    <t>Jay Bharat Maruti Limited</t>
  </si>
  <si>
    <t>INE571B01028</t>
  </si>
  <si>
    <t>JAYNECOIND</t>
  </si>
  <si>
    <t>Jayaswal Neco Industries Limited</t>
  </si>
  <si>
    <t>INE854B01010</t>
  </si>
  <si>
    <t>JAYSREETEA</t>
  </si>
  <si>
    <t>Jayshree Tea &amp; Industries Limited</t>
  </si>
  <si>
    <t>INE364A01020</t>
  </si>
  <si>
    <t>JBCHEPHARM</t>
  </si>
  <si>
    <t>JB Chemicals &amp; Pharmaceuticals Limited</t>
  </si>
  <si>
    <t>INE572A01028</t>
  </si>
  <si>
    <t>JBMA</t>
  </si>
  <si>
    <t>JBM Auto Limited</t>
  </si>
  <si>
    <t>INE927D01044</t>
  </si>
  <si>
    <t>JCHAC</t>
  </si>
  <si>
    <t>Johnson Controls - Hitachi Air Conditioning India Limited</t>
  </si>
  <si>
    <t>INE782A01015</t>
  </si>
  <si>
    <t>JETAIRWAYS</t>
  </si>
  <si>
    <t>Jet Airways (India) Limited</t>
  </si>
  <si>
    <t>INE802G01018</t>
  </si>
  <si>
    <t>JETFREIGHT</t>
  </si>
  <si>
    <t>Jet Freight Logistics Limited</t>
  </si>
  <si>
    <t>INE982V01025</t>
  </si>
  <si>
    <t>JHS</t>
  </si>
  <si>
    <t>JHS Svendgaard Laboratories Limited</t>
  </si>
  <si>
    <t>INE544H01014</t>
  </si>
  <si>
    <t>JINDALPHOT</t>
  </si>
  <si>
    <t>Jindal Photo Limited</t>
  </si>
  <si>
    <t>INE796G01012</t>
  </si>
  <si>
    <t>JINDALPOLY</t>
  </si>
  <si>
    <t>Jindal Poly Films Limited</t>
  </si>
  <si>
    <t>INE197D01010</t>
  </si>
  <si>
    <t>JINDALSAW</t>
  </si>
  <si>
    <t>Jindal Saw Limited</t>
  </si>
  <si>
    <t>INE324A01024</t>
  </si>
  <si>
    <t>JINDALSTEL</t>
  </si>
  <si>
    <t>Jindal Steel &amp; Power Limited</t>
  </si>
  <si>
    <t>INE749A01030</t>
  </si>
  <si>
    <t>JINDRILL</t>
  </si>
  <si>
    <t>Jindal Drilling And Industries Limited</t>
  </si>
  <si>
    <t>INE742C01031</t>
  </si>
  <si>
    <t>JINDWORLD</t>
  </si>
  <si>
    <t>Jindal Worldwide Limited</t>
  </si>
  <si>
    <t>INE247D01039</t>
  </si>
  <si>
    <t>JISLDVREQS</t>
  </si>
  <si>
    <t>Jain Irrigation Systems Limited</t>
  </si>
  <si>
    <t>IN9175A01010</t>
  </si>
  <si>
    <t>JISLJALEQS</t>
  </si>
  <si>
    <t>INE175A01038</t>
  </si>
  <si>
    <t>JITFINFRA</t>
  </si>
  <si>
    <t>JITF Infralogistics Limited</t>
  </si>
  <si>
    <t>INE863T01013</t>
  </si>
  <si>
    <t>JKCEMENT</t>
  </si>
  <si>
    <t>JK Cement Limited</t>
  </si>
  <si>
    <t>INE823G01014</t>
  </si>
  <si>
    <t>JKIL</t>
  </si>
  <si>
    <t>J.Kumar Infraprojects Limited</t>
  </si>
  <si>
    <t>INE576I01022</t>
  </si>
  <si>
    <t>JKLAKSHMI</t>
  </si>
  <si>
    <t>JK Lakshmi Cement Limited</t>
  </si>
  <si>
    <t>INE786A01032</t>
  </si>
  <si>
    <t>JKPAPER</t>
  </si>
  <si>
    <t>JK Paper Limited</t>
  </si>
  <si>
    <t>INE789E01012</t>
  </si>
  <si>
    <t>JKTYRE</t>
  </si>
  <si>
    <t>JK Tyre &amp; Industries Limited</t>
  </si>
  <si>
    <t>INE573A01042</t>
  </si>
  <si>
    <t>JMA</t>
  </si>
  <si>
    <t>Jullundur Motor Agency (Delhi) Limited</t>
  </si>
  <si>
    <t>INE412C01023</t>
  </si>
  <si>
    <t>JMFINANCIL</t>
  </si>
  <si>
    <t>JM Financial Limited</t>
  </si>
  <si>
    <t>INE780C01023</t>
  </si>
  <si>
    <t>JOCIL</t>
  </si>
  <si>
    <t>Jocil Limited</t>
  </si>
  <si>
    <t>INE839G01010</t>
  </si>
  <si>
    <t>JPASSOCIAT</t>
  </si>
  <si>
    <t>Jaiprakash Associates Limited</t>
  </si>
  <si>
    <t>INE455F01025</t>
  </si>
  <si>
    <t>JPOLYINVST</t>
  </si>
  <si>
    <t>Jindal Poly Investment and Finance Company Limited</t>
  </si>
  <si>
    <t>INE147P01019</t>
  </si>
  <si>
    <t>JPPOWER</t>
  </si>
  <si>
    <t>Jaiprakash Power Ventures Limited</t>
  </si>
  <si>
    <t>INE351F01018</t>
  </si>
  <si>
    <t>JSL</t>
  </si>
  <si>
    <t>Jindal Stainless Limited</t>
  </si>
  <si>
    <t>INE220G01021</t>
  </si>
  <si>
    <t>JSWENERGY</t>
  </si>
  <si>
    <t>JSW Energy Limited</t>
  </si>
  <si>
    <t>INE121E01018</t>
  </si>
  <si>
    <t>JSWHL</t>
  </si>
  <si>
    <t>JSW Holdings Limited</t>
  </si>
  <si>
    <t>INE824G01012</t>
  </si>
  <si>
    <t>JSWISPL</t>
  </si>
  <si>
    <t>JSW Ispat Special Products Limited</t>
  </si>
  <si>
    <t>INE743C01021</t>
  </si>
  <si>
    <t>JSWSTEEL</t>
  </si>
  <si>
    <t>JSW Steel Limited</t>
  </si>
  <si>
    <t>INE019A01038</t>
  </si>
  <si>
    <t>JTEKTINDIA</t>
  </si>
  <si>
    <t>Jtekt India Limited</t>
  </si>
  <si>
    <t>INE643A01035</t>
  </si>
  <si>
    <t>JTLIND</t>
  </si>
  <si>
    <t>JTL INDUSTRIES LIMITED</t>
  </si>
  <si>
    <t>INE391J01024</t>
  </si>
  <si>
    <t>JUBLFOOD</t>
  </si>
  <si>
    <t>Jubilant Foodworks Limited</t>
  </si>
  <si>
    <t>INE797F01020</t>
  </si>
  <si>
    <t>JUBLINDS</t>
  </si>
  <si>
    <t>Jubilant Industries Limited</t>
  </si>
  <si>
    <t>INE645L01011</t>
  </si>
  <si>
    <t>JUBLINGREA</t>
  </si>
  <si>
    <t>Jubilant Ingrevia Limited</t>
  </si>
  <si>
    <t>INE0BY001018</t>
  </si>
  <si>
    <t>JUBLPHARMA</t>
  </si>
  <si>
    <t>Jubilant Pharmova Limited</t>
  </si>
  <si>
    <t>INE700A01033</t>
  </si>
  <si>
    <t>JUSTDIAL</t>
  </si>
  <si>
    <t>Just Dial Limited</t>
  </si>
  <si>
    <t>INE599M01018</t>
  </si>
  <si>
    <t>JWL</t>
  </si>
  <si>
    <t>Jupiter Wagons Limited</t>
  </si>
  <si>
    <t>INE209L01016</t>
  </si>
  <si>
    <t>JYOTHYLAB</t>
  </si>
  <si>
    <t>Jyothy Labs Limited</t>
  </si>
  <si>
    <t>INE668F01031</t>
  </si>
  <si>
    <t>JYOTISTRUC</t>
  </si>
  <si>
    <t>Jyoti Structures Limited</t>
  </si>
  <si>
    <t>INE197A01024</t>
  </si>
  <si>
    <t>KABRAEXTRU</t>
  </si>
  <si>
    <t>Kabra Extrusion Technik Limited</t>
  </si>
  <si>
    <t>INE900B01029</t>
  </si>
  <si>
    <t>KAJARIACER</t>
  </si>
  <si>
    <t>Kajaria Ceramics Limited</t>
  </si>
  <si>
    <t>INE217B01036</t>
  </si>
  <si>
    <t>KAKATCEM</t>
  </si>
  <si>
    <t>Kakatiya Cement Sugar &amp; Industries Limited</t>
  </si>
  <si>
    <t>INE437B01014</t>
  </si>
  <si>
    <t>KALYANI</t>
  </si>
  <si>
    <t>Kalyani Commercials Limited</t>
  </si>
  <si>
    <t>INE610E01010</t>
  </si>
  <si>
    <t>KALYANIFRG</t>
  </si>
  <si>
    <t>Kalyani Forge Limited</t>
  </si>
  <si>
    <t>INE314G01014</t>
  </si>
  <si>
    <t>KALYANKJIL</t>
  </si>
  <si>
    <t>Kalyan Jewellers India Limited</t>
  </si>
  <si>
    <t>INE303R01014</t>
  </si>
  <si>
    <t>KAMATHOTEL</t>
  </si>
  <si>
    <t>Kamat Hotels (I) Limited</t>
  </si>
  <si>
    <t>INE967C01018</t>
  </si>
  <si>
    <t>KAMDHENU</t>
  </si>
  <si>
    <t>Kamdhenu Limited</t>
  </si>
  <si>
    <t>INE390H01012</t>
  </si>
  <si>
    <t>KAMOPAINTS</t>
  </si>
  <si>
    <t>Kamdhenu Ventures Limited</t>
  </si>
  <si>
    <t>INE0BTI01029</t>
  </si>
  <si>
    <t>KANANIIND</t>
  </si>
  <si>
    <t>Kanani Industries Limited</t>
  </si>
  <si>
    <t>INE879E01037</t>
  </si>
  <si>
    <t>KANORICHEM</t>
  </si>
  <si>
    <t>Kanoria Chemicals &amp; Industries Limited</t>
  </si>
  <si>
    <t>INE138C01024</t>
  </si>
  <si>
    <t>KANPRPLA</t>
  </si>
  <si>
    <t>Kanpur Plastipack Limited</t>
  </si>
  <si>
    <t>INE694E01014</t>
  </si>
  <si>
    <t>KANSAINER</t>
  </si>
  <si>
    <t>Kansai Nerolac Paints Limited</t>
  </si>
  <si>
    <t>INE531A01024</t>
  </si>
  <si>
    <t>KAPSTON</t>
  </si>
  <si>
    <t>Kapston Services Limited</t>
  </si>
  <si>
    <t>INE542Z01010</t>
  </si>
  <si>
    <t>KARMAENG</t>
  </si>
  <si>
    <t>Karma Energy Limited</t>
  </si>
  <si>
    <t>INE725L01011</t>
  </si>
  <si>
    <t>KARURVYSYA</t>
  </si>
  <si>
    <t>Karur Vysya Bank Limited</t>
  </si>
  <si>
    <t>INE036D01028</t>
  </si>
  <si>
    <t>KAUSHALYA</t>
  </si>
  <si>
    <t>Kaushalya Infrastructure Development Corporation Limited</t>
  </si>
  <si>
    <t>INE234I01010</t>
  </si>
  <si>
    <t>KAVVERITEL</t>
  </si>
  <si>
    <t>Kavveri Telecom Products Limited</t>
  </si>
  <si>
    <t>INE641C01019</t>
  </si>
  <si>
    <t>KAYA</t>
  </si>
  <si>
    <t>Kaya Limited</t>
  </si>
  <si>
    <t>INE587G01015</t>
  </si>
  <si>
    <t>KAYNES</t>
  </si>
  <si>
    <t>Kaynes Technology India Limited</t>
  </si>
  <si>
    <t>INE918Z01012</t>
  </si>
  <si>
    <t>KBCGLOBAL</t>
  </si>
  <si>
    <t>KBC Global Limited</t>
  </si>
  <si>
    <t>INE278R01034</t>
  </si>
  <si>
    <t>KCP</t>
  </si>
  <si>
    <t>KCP Limited</t>
  </si>
  <si>
    <t>INE805C01028</t>
  </si>
  <si>
    <t>KCPSUGIND</t>
  </si>
  <si>
    <t>KCP Sugar and Industries Corporation Limited</t>
  </si>
  <si>
    <t>INE790B01024</t>
  </si>
  <si>
    <t>KDDL</t>
  </si>
  <si>
    <t>KDDL Limited</t>
  </si>
  <si>
    <t>INE291D01011</t>
  </si>
  <si>
    <t>KEC</t>
  </si>
  <si>
    <t>KEC International Limited</t>
  </si>
  <si>
    <t>INE389H01022</t>
  </si>
  <si>
    <t>KECL</t>
  </si>
  <si>
    <t>Kirloskar Electric Company Limited</t>
  </si>
  <si>
    <t>INE134B01017</t>
  </si>
  <si>
    <t>KEI</t>
  </si>
  <si>
    <t>KEI Industries Limited</t>
  </si>
  <si>
    <t>INE878B01027</t>
  </si>
  <si>
    <t>KELLTONTEC</t>
  </si>
  <si>
    <t>Kellton Tech Solutions Limited</t>
  </si>
  <si>
    <t>INE164B01022</t>
  </si>
  <si>
    <t>KENNAMET</t>
  </si>
  <si>
    <t>Kennametal India Limited</t>
  </si>
  <si>
    <t>INE717A01029</t>
  </si>
  <si>
    <t>KERNEX</t>
  </si>
  <si>
    <t>Kernex Microsystems (India) Limited</t>
  </si>
  <si>
    <t>INE202H01019</t>
  </si>
  <si>
    <t>KESORAMIND</t>
  </si>
  <si>
    <t>Kesoram Industries Limited</t>
  </si>
  <si>
    <t>INE087A01019</t>
  </si>
  <si>
    <t>KEYFINSERV</t>
  </si>
  <si>
    <t>Keynote Financial Services Limited</t>
  </si>
  <si>
    <t>INE681C01015</t>
  </si>
  <si>
    <t>KFINTECH</t>
  </si>
  <si>
    <t>Kfin Technologies Limited</t>
  </si>
  <si>
    <t>INE138Y01010</t>
  </si>
  <si>
    <t>KHADIM</t>
  </si>
  <si>
    <t>Khadim India Limited</t>
  </si>
  <si>
    <t>INE834I01025</t>
  </si>
  <si>
    <t>KHAICHEM</t>
  </si>
  <si>
    <t>Khaitan Chemicals &amp; Fertilizers Limited</t>
  </si>
  <si>
    <t>INE745B01028</t>
  </si>
  <si>
    <t>KHAITANLTD</t>
  </si>
  <si>
    <t>Khaitan (India) Limited</t>
  </si>
  <si>
    <t>INE731C01018</t>
  </si>
  <si>
    <t>KHANDSE</t>
  </si>
  <si>
    <t>Khandwala Securities Limited</t>
  </si>
  <si>
    <t>INE060B01014</t>
  </si>
  <si>
    <t>KICL</t>
  </si>
  <si>
    <t>Kalyani Investment Company Limited</t>
  </si>
  <si>
    <t>INE029L01018</t>
  </si>
  <si>
    <t>KILITCH</t>
  </si>
  <si>
    <t>Kilitch Drugs (India) Limited</t>
  </si>
  <si>
    <t>INE729D01010</t>
  </si>
  <si>
    <t>KIMS</t>
  </si>
  <si>
    <t>Krishna Institute of Medical Sciences Limited</t>
  </si>
  <si>
    <t>INE967H01017</t>
  </si>
  <si>
    <t>KINGFA</t>
  </si>
  <si>
    <t>Kingfa Science &amp; Technology (India) Limited</t>
  </si>
  <si>
    <t>INE473D01015</t>
  </si>
  <si>
    <t>KIOCL</t>
  </si>
  <si>
    <t>KIOCL Limited</t>
  </si>
  <si>
    <t>INE880L01014</t>
  </si>
  <si>
    <t>KIRIINDUS</t>
  </si>
  <si>
    <t>Kiri Industries Limited</t>
  </si>
  <si>
    <t>INE415I01015</t>
  </si>
  <si>
    <t>KIRLFER</t>
  </si>
  <si>
    <t>Kirloskar Ferrous Industries Ltd</t>
  </si>
  <si>
    <t>INE884B01025</t>
  </si>
  <si>
    <t>KIRLOSBROS</t>
  </si>
  <si>
    <t>Kirloskar Brothers Limited</t>
  </si>
  <si>
    <t>INE732A01036</t>
  </si>
  <si>
    <t>KIRLOSENG</t>
  </si>
  <si>
    <t>Kirloskar Oil Engines Limited</t>
  </si>
  <si>
    <t>INE146L01010</t>
  </si>
  <si>
    <t>KIRLOSIND</t>
  </si>
  <si>
    <t>Kirloskar Industries Limited</t>
  </si>
  <si>
    <t>INE250A01039</t>
  </si>
  <si>
    <t>KIRLPNU</t>
  </si>
  <si>
    <t>Kirloskar Pneumatic Company Limited</t>
  </si>
  <si>
    <t>INE811A01020</t>
  </si>
  <si>
    <t>KITEX</t>
  </si>
  <si>
    <t>Kitex Garments Limited</t>
  </si>
  <si>
    <t>INE602G01020</t>
  </si>
  <si>
    <t>KKCL</t>
  </si>
  <si>
    <t>Kewal Kiran Clothing Limited</t>
  </si>
  <si>
    <t>INE401H01017</t>
  </si>
  <si>
    <t>KMSUGAR</t>
  </si>
  <si>
    <t>K.M.Sugar Mills Limited</t>
  </si>
  <si>
    <t>INE157H01023</t>
  </si>
  <si>
    <t>KNRCON</t>
  </si>
  <si>
    <t>KNR Constructions Limited</t>
  </si>
  <si>
    <t>INE634I01029</t>
  </si>
  <si>
    <t>KOHINOOR</t>
  </si>
  <si>
    <t>Kohinoor Foods Limited</t>
  </si>
  <si>
    <t>INE080B01012</t>
  </si>
  <si>
    <t>KOKUYOCMLN</t>
  </si>
  <si>
    <t>Kokuyo Camlin Limited</t>
  </si>
  <si>
    <t>INE760A01029</t>
  </si>
  <si>
    <t>KOLTEPATIL</t>
  </si>
  <si>
    <t>Kolte - Patil Developers Limited</t>
  </si>
  <si>
    <t>INE094I01018</t>
  </si>
  <si>
    <t>KOPRAN</t>
  </si>
  <si>
    <t>Kopran Limited</t>
  </si>
  <si>
    <t>INE082A01010</t>
  </si>
  <si>
    <t>KOTAKBANK</t>
  </si>
  <si>
    <t>Kotak Mahindra Bank Limited</t>
  </si>
  <si>
    <t>INE237A01028</t>
  </si>
  <si>
    <t>KOTARISUG</t>
  </si>
  <si>
    <t>Kothari Sugars And Chemicals Limited</t>
  </si>
  <si>
    <t>INE419A01022</t>
  </si>
  <si>
    <t>KOTHARIPET</t>
  </si>
  <si>
    <t>Kothari Petrochemicals Limited</t>
  </si>
  <si>
    <t>INE720A01015</t>
  </si>
  <si>
    <t>KOTHARIPRO</t>
  </si>
  <si>
    <t>Kothari Products Limited</t>
  </si>
  <si>
    <t>INE823A01017</t>
  </si>
  <si>
    <t>KOVAI</t>
  </si>
  <si>
    <t>Kovai Medical Center and Hospital Limited</t>
  </si>
  <si>
    <t>INE177F01017</t>
  </si>
  <si>
    <t>KPIGREEN</t>
  </si>
  <si>
    <t>KPI Green Energy Limited</t>
  </si>
  <si>
    <t>INE542W01017</t>
  </si>
  <si>
    <t>KPIL</t>
  </si>
  <si>
    <t>Kalpataru Projects International Limited</t>
  </si>
  <si>
    <t>INE220B01022</t>
  </si>
  <si>
    <t>KPITTECH</t>
  </si>
  <si>
    <t>KPIT Technologies Limited</t>
  </si>
  <si>
    <t>INE04I401011</t>
  </si>
  <si>
    <t>KPRMILL</t>
  </si>
  <si>
    <t>K.P.R. Mill Limited</t>
  </si>
  <si>
    <t>INE930H01031</t>
  </si>
  <si>
    <t>KRBL</t>
  </si>
  <si>
    <t>KRBL Limited</t>
  </si>
  <si>
    <t>INE001B01026</t>
  </si>
  <si>
    <t>KREBSBIO</t>
  </si>
  <si>
    <t>Krebs Biochemicals and Industries Limited</t>
  </si>
  <si>
    <t>INE268B01013</t>
  </si>
  <si>
    <t>KRIDHANINF</t>
  </si>
  <si>
    <t>Kridhan Infra Limited</t>
  </si>
  <si>
    <t>INE524L01026</t>
  </si>
  <si>
    <t>KRISHANA</t>
  </si>
  <si>
    <t>Krishana Phoschem Limited</t>
  </si>
  <si>
    <t>INE506W01012</t>
  </si>
  <si>
    <t>KRITI</t>
  </si>
  <si>
    <t>Kriti Industries (India) Limited</t>
  </si>
  <si>
    <t>INE479D01038</t>
  </si>
  <si>
    <t>KRITIKA</t>
  </si>
  <si>
    <t>Kritika Wires Limited</t>
  </si>
  <si>
    <t>INE00Z501029</t>
  </si>
  <si>
    <t>KRITINUT</t>
  </si>
  <si>
    <t>Kriti Nutrients Limited</t>
  </si>
  <si>
    <t>INE798K01010</t>
  </si>
  <si>
    <t>KRSNAA</t>
  </si>
  <si>
    <t>Krsnaa Diagnostics Limited</t>
  </si>
  <si>
    <t>INE08LI01020</t>
  </si>
  <si>
    <t>KSB</t>
  </si>
  <si>
    <t>Ksb Limited</t>
  </si>
  <si>
    <t>INE999A01015</t>
  </si>
  <si>
    <t>KSCL</t>
  </si>
  <si>
    <t>Kaveri Seed Company Limited</t>
  </si>
  <si>
    <t>INE455I01029</t>
  </si>
  <si>
    <t>KSL</t>
  </si>
  <si>
    <t>Kalyani Steels Limited</t>
  </si>
  <si>
    <t>INE907A01026</t>
  </si>
  <si>
    <t>KSOLVES</t>
  </si>
  <si>
    <t>Ksolves India Limited</t>
  </si>
  <si>
    <t>INE0D6I01015</t>
  </si>
  <si>
    <t>KTKBANK</t>
  </si>
  <si>
    <t>The Karnataka Bank Limited</t>
  </si>
  <si>
    <t>INE614B01018</t>
  </si>
  <si>
    <t>KUANTUM</t>
  </si>
  <si>
    <t>Kuantum Papers Limited</t>
  </si>
  <si>
    <t>INE529I01021</t>
  </si>
  <si>
    <t>L&amp;TFH</t>
  </si>
  <si>
    <t>L&amp;T Finance Holdings Limited</t>
  </si>
  <si>
    <t>INE498L01015</t>
  </si>
  <si>
    <t>LAGNAM</t>
  </si>
  <si>
    <t>Lagnam Spintex Limited</t>
  </si>
  <si>
    <t>INE548Z01017</t>
  </si>
  <si>
    <t>LAKPRE</t>
  </si>
  <si>
    <t>Lakshmi Precision Screws Limited</t>
  </si>
  <si>
    <t>INE651C01018</t>
  </si>
  <si>
    <t>LAL</t>
  </si>
  <si>
    <t>Lorenzini Apparels Limited</t>
  </si>
  <si>
    <t>INE740X01015</t>
  </si>
  <si>
    <t>LALPATHLAB</t>
  </si>
  <si>
    <t>Dr. Lal Path Labs Ltd.</t>
  </si>
  <si>
    <t>INE600L01024</t>
  </si>
  <si>
    <t>LAMBODHARA</t>
  </si>
  <si>
    <t>Lambodhara Textiles Limited</t>
  </si>
  <si>
    <t>INE112F01022</t>
  </si>
  <si>
    <t>LANDMARK</t>
  </si>
  <si>
    <t>Landmark Cars Limited</t>
  </si>
  <si>
    <t>INE559R01029</t>
  </si>
  <si>
    <t>LAOPALA</t>
  </si>
  <si>
    <t>La Opala RG Limited</t>
  </si>
  <si>
    <t>INE059D01020</t>
  </si>
  <si>
    <t>LASA</t>
  </si>
  <si>
    <t>Lasa Supergenerics Limited</t>
  </si>
  <si>
    <t>INE670X01014</t>
  </si>
  <si>
    <t>LATENTVIEW</t>
  </si>
  <si>
    <t>Latent View Analytics Limited</t>
  </si>
  <si>
    <t>INE0I7C01011</t>
  </si>
  <si>
    <t>LATTEYS</t>
  </si>
  <si>
    <t>Latteys Industries Limited</t>
  </si>
  <si>
    <t>INE262Z01023</t>
  </si>
  <si>
    <t>LAURUSLABS</t>
  </si>
  <si>
    <t>Laurus Labs Limited</t>
  </si>
  <si>
    <t>INE947Q01028</t>
  </si>
  <si>
    <t>LAXMICOT</t>
  </si>
  <si>
    <t>Laxmi Cotspin Limited</t>
  </si>
  <si>
    <t>INE801V01019</t>
  </si>
  <si>
    <t>LAXMIMACH</t>
  </si>
  <si>
    <t>Lakshmi Machine Works Limited</t>
  </si>
  <si>
    <t>INE269B01029</t>
  </si>
  <si>
    <t>LEMONTREE</t>
  </si>
  <si>
    <t>Lemon Tree Hotels Limited</t>
  </si>
  <si>
    <t>INE970X01018</t>
  </si>
  <si>
    <t>LEXUS</t>
  </si>
  <si>
    <t>Lexus Granito (India) Limited</t>
  </si>
  <si>
    <t>INE500X01013</t>
  </si>
  <si>
    <t>LFIC</t>
  </si>
  <si>
    <t>Lakshmi Finance &amp; Industrial Corporation Limited</t>
  </si>
  <si>
    <t>INE850E01012</t>
  </si>
  <si>
    <t>LGBBROSLTD</t>
  </si>
  <si>
    <t>LG Balakrishnan &amp; Bros Limited</t>
  </si>
  <si>
    <t>INE337A01034</t>
  </si>
  <si>
    <t>LGBFORGE</t>
  </si>
  <si>
    <t>LGB Forge Limited</t>
  </si>
  <si>
    <t>INE201J01017</t>
  </si>
  <si>
    <t>LIBAS</t>
  </si>
  <si>
    <t>Libas Consumer Products Limited</t>
  </si>
  <si>
    <t>INE908V01012</t>
  </si>
  <si>
    <t>LIBERTSHOE</t>
  </si>
  <si>
    <t>Liberty Shoes Limited</t>
  </si>
  <si>
    <t>INE557B01019</t>
  </si>
  <si>
    <t>LICHSGFIN</t>
  </si>
  <si>
    <t>LIC Housing Finance Limited</t>
  </si>
  <si>
    <t>INE115A01026</t>
  </si>
  <si>
    <t>LICI</t>
  </si>
  <si>
    <t>Life Insurance Corporation Of India</t>
  </si>
  <si>
    <t>INE0J1Y01017</t>
  </si>
  <si>
    <t>LIKHITHA</t>
  </si>
  <si>
    <t>Likhitha Infrastructure Limited</t>
  </si>
  <si>
    <t>INE060901027</t>
  </si>
  <si>
    <t>LINC</t>
  </si>
  <si>
    <t>Linc Limited</t>
  </si>
  <si>
    <t>INE802B01019</t>
  </si>
  <si>
    <t>LINCOLN</t>
  </si>
  <si>
    <t>Lincoln Pharmaceuticals Limited</t>
  </si>
  <si>
    <t>INE405C01035</t>
  </si>
  <si>
    <t>LINDEINDIA</t>
  </si>
  <si>
    <t>Linde India Limited</t>
  </si>
  <si>
    <t>INE473A01011</t>
  </si>
  <si>
    <t>LLOYDSME</t>
  </si>
  <si>
    <t>Lloyds Metals And Energy Limited</t>
  </si>
  <si>
    <t>INE281B01032</t>
  </si>
  <si>
    <t>LODHA</t>
  </si>
  <si>
    <t>Macrotech Developers Limited</t>
  </si>
  <si>
    <t>INE670K01029</t>
  </si>
  <si>
    <t>LOKESHMACH</t>
  </si>
  <si>
    <t>Lokesh Machines Limited</t>
  </si>
  <si>
    <t>INE397H01017</t>
  </si>
  <si>
    <t>LOTUSEYE</t>
  </si>
  <si>
    <t>Lotus Eye Hospital and Institute Limited</t>
  </si>
  <si>
    <t>INE947I01017</t>
  </si>
  <si>
    <t>LOVABLE</t>
  </si>
  <si>
    <t>Lovable Lingerie Limited</t>
  </si>
  <si>
    <t>INE597L01014</t>
  </si>
  <si>
    <t>LOYALTEX</t>
  </si>
  <si>
    <t>Loyal Textile Mills Limited</t>
  </si>
  <si>
    <t>INE970D01010</t>
  </si>
  <si>
    <t>LPDC</t>
  </si>
  <si>
    <t>Landmark Property Development Company Limited</t>
  </si>
  <si>
    <t>INE197J01017</t>
  </si>
  <si>
    <t>LSIL</t>
  </si>
  <si>
    <t>Lloyds Steels Industries Limited</t>
  </si>
  <si>
    <t>INE093R01011</t>
  </si>
  <si>
    <t>LT</t>
  </si>
  <si>
    <t>Larsen &amp; Toubro Limited</t>
  </si>
  <si>
    <t>INE018A01030</t>
  </si>
  <si>
    <t>LTIM</t>
  </si>
  <si>
    <t>LTIMindtree Limited</t>
  </si>
  <si>
    <t>INE214T01019</t>
  </si>
  <si>
    <t>LTTS</t>
  </si>
  <si>
    <t>L&amp;T Technology Services Limited</t>
  </si>
  <si>
    <t>INE010V01017</t>
  </si>
  <si>
    <t>LUMAXIND</t>
  </si>
  <si>
    <t>Lumax Industries Limited</t>
  </si>
  <si>
    <t>INE162B01018</t>
  </si>
  <si>
    <t>LUMAXTECH</t>
  </si>
  <si>
    <t>Lumax Auto Technologies Limited</t>
  </si>
  <si>
    <t>INE872H01027</t>
  </si>
  <si>
    <t>LUPIN</t>
  </si>
  <si>
    <t>Lupin Limited</t>
  </si>
  <si>
    <t>INE326A01037</t>
  </si>
  <si>
    <t>LUXIND</t>
  </si>
  <si>
    <t>Lux Industries Limited</t>
  </si>
  <si>
    <t>INE150G01020</t>
  </si>
  <si>
    <t>LXCHEM</t>
  </si>
  <si>
    <t>Laxmi Organic Industries Limited</t>
  </si>
  <si>
    <t>INE576O01020</t>
  </si>
  <si>
    <t>LYKALABS</t>
  </si>
  <si>
    <t>Lyka Labs Limited</t>
  </si>
  <si>
    <t>INE933A01014</t>
  </si>
  <si>
    <t>LYPSAGEMS</t>
  </si>
  <si>
    <t>Lypsa Gems &amp; Jewellery Limited</t>
  </si>
  <si>
    <t>INE142K01011</t>
  </si>
  <si>
    <t>M&amp;M</t>
  </si>
  <si>
    <t>Mahindra &amp; Mahindra Limited</t>
  </si>
  <si>
    <t>INE101A01026</t>
  </si>
  <si>
    <t>M&amp;MFIN</t>
  </si>
  <si>
    <t>Mahindra &amp; Mahindra Financial Services Limited</t>
  </si>
  <si>
    <t>INE774D01024</t>
  </si>
  <si>
    <t>MAANALU</t>
  </si>
  <si>
    <t>Maan Aluminium Limited</t>
  </si>
  <si>
    <t>INE215I01019</t>
  </si>
  <si>
    <t>MACPOWER</t>
  </si>
  <si>
    <t>Macpower CNC Machines Limited</t>
  </si>
  <si>
    <t>INE155Z01011</t>
  </si>
  <si>
    <t>MADHAV</t>
  </si>
  <si>
    <t>Madhav Marbles and Granites Limited</t>
  </si>
  <si>
    <t>INE925C01016</t>
  </si>
  <si>
    <t>MADHUCON</t>
  </si>
  <si>
    <t>Madhucon Projects Limited</t>
  </si>
  <si>
    <t>INE378D01032</t>
  </si>
  <si>
    <t>MADRASFERT</t>
  </si>
  <si>
    <t>Madras Fertilizers Limited</t>
  </si>
  <si>
    <t>INE414A01015</t>
  </si>
  <si>
    <t>MAGADSUGAR</t>
  </si>
  <si>
    <t>Magadh Sugar &amp; Energy Limited</t>
  </si>
  <si>
    <t>INE347W01011</t>
  </si>
  <si>
    <t>MAGNUM</t>
  </si>
  <si>
    <t>Magnum Ventures Limited</t>
  </si>
  <si>
    <t>INE387I01016</t>
  </si>
  <si>
    <t>MAHABANK</t>
  </si>
  <si>
    <t>Bank of Maharashtra</t>
  </si>
  <si>
    <t>INE457A01014</t>
  </si>
  <si>
    <t>MAHASTEEL</t>
  </si>
  <si>
    <t>Mahamaya Steel Industries Limited</t>
  </si>
  <si>
    <t>INE451L01014</t>
  </si>
  <si>
    <t>MAHEPC</t>
  </si>
  <si>
    <t>Mahindra EPC Irrigation Limited</t>
  </si>
  <si>
    <t>INE215D01010</t>
  </si>
  <si>
    <t>MAHESHWARI</t>
  </si>
  <si>
    <t>Maheshwari Logistics Limited</t>
  </si>
  <si>
    <t>INE263W01010</t>
  </si>
  <si>
    <t>MAHLIFE</t>
  </si>
  <si>
    <t>Mahindra Lifespace Developers Limited</t>
  </si>
  <si>
    <t>INE813A01018</t>
  </si>
  <si>
    <t>MAHLOG</t>
  </si>
  <si>
    <t>Mahindra Logistics Limited</t>
  </si>
  <si>
    <t>INE766P01016</t>
  </si>
  <si>
    <t>MAHSCOOTER</t>
  </si>
  <si>
    <t>Maharashtra Scooters Limited</t>
  </si>
  <si>
    <t>INE288A01013</t>
  </si>
  <si>
    <t>MAHSEAMLES</t>
  </si>
  <si>
    <t>Maharashtra Seamless Limited</t>
  </si>
  <si>
    <t>INE271B01025</t>
  </si>
  <si>
    <t>MAITHANALL</t>
  </si>
  <si>
    <t>Maithan Alloys Limited</t>
  </si>
  <si>
    <t>INE683C01011</t>
  </si>
  <si>
    <t>MALLCOM</t>
  </si>
  <si>
    <t>Mallcom (India) Limited</t>
  </si>
  <si>
    <t>INE389C01015</t>
  </si>
  <si>
    <t>MALUPAPER</t>
  </si>
  <si>
    <t>Malu Paper Mills Limited</t>
  </si>
  <si>
    <t>INE383H01017</t>
  </si>
  <si>
    <t>MANAKALUCO</t>
  </si>
  <si>
    <t>Manaksia Aluminium Company Limited</t>
  </si>
  <si>
    <t>INE859Q01017</t>
  </si>
  <si>
    <t>MANAKCOAT</t>
  </si>
  <si>
    <t>Manaksia Coated Metals &amp; Industries Limited</t>
  </si>
  <si>
    <t>INE830Q01018</t>
  </si>
  <si>
    <t>MANAKSIA</t>
  </si>
  <si>
    <t>Manaksia Limited</t>
  </si>
  <si>
    <t>INE015D01022</t>
  </si>
  <si>
    <t>MANAKSTEEL</t>
  </si>
  <si>
    <t>Manaksia Steels Limited</t>
  </si>
  <si>
    <t>INE824Q01011</t>
  </si>
  <si>
    <t>MANALIPETC</t>
  </si>
  <si>
    <t>Manali Petrochemicals Limited</t>
  </si>
  <si>
    <t>INE201A01024</t>
  </si>
  <si>
    <t>MANAPPURAM</t>
  </si>
  <si>
    <t>Manappuram Finance Limited</t>
  </si>
  <si>
    <t>INE522D01027</t>
  </si>
  <si>
    <t>MANGALAM</t>
  </si>
  <si>
    <t>Mangalam Drugs And Organics Limited</t>
  </si>
  <si>
    <t>INE584F01014</t>
  </si>
  <si>
    <t>MANGCHEFER</t>
  </si>
  <si>
    <t>Mangalore Chemicals &amp; Fertilizers Limited</t>
  </si>
  <si>
    <t>INE558B01017</t>
  </si>
  <si>
    <t>MANGLMCEM</t>
  </si>
  <si>
    <t>Mangalam Cement Limited</t>
  </si>
  <si>
    <t>INE347A01017</t>
  </si>
  <si>
    <t>MANINDS</t>
  </si>
  <si>
    <t>Man Industries (India) Limited</t>
  </si>
  <si>
    <t>INE993A01026</t>
  </si>
  <si>
    <t>MANINFRA</t>
  </si>
  <si>
    <t>Man Infraconstruction Limited</t>
  </si>
  <si>
    <t>INE949H01023</t>
  </si>
  <si>
    <t>MANKIND</t>
  </si>
  <si>
    <t>Mankind Pharma Limited</t>
  </si>
  <si>
    <t>INE634S01028</t>
  </si>
  <si>
    <t>MANOMAY</t>
  </si>
  <si>
    <t>Manomay Tex India Limited</t>
  </si>
  <si>
    <t>INE784W01015</t>
  </si>
  <si>
    <t>MANORAMA</t>
  </si>
  <si>
    <t>Manorama Industries Limited</t>
  </si>
  <si>
    <t>INE00VM01010</t>
  </si>
  <si>
    <t>MANORG</t>
  </si>
  <si>
    <t>Mangalam Organics Limited</t>
  </si>
  <si>
    <t>INE370D01013</t>
  </si>
  <si>
    <t>MANUGRAPH</t>
  </si>
  <si>
    <t>Manugraph India Limited</t>
  </si>
  <si>
    <t>INE867A01022</t>
  </si>
  <si>
    <t>MANYAVAR</t>
  </si>
  <si>
    <t>Vedant Fashions Limited</t>
  </si>
  <si>
    <t>INE825V01034</t>
  </si>
  <si>
    <t>MAPMYINDIA</t>
  </si>
  <si>
    <t>C.E. Info Systems Limited</t>
  </si>
  <si>
    <t>INE0BV301023</t>
  </si>
  <si>
    <t>MARALOVER</t>
  </si>
  <si>
    <t>Maral Overseas Limited</t>
  </si>
  <si>
    <t>INE882A01013</t>
  </si>
  <si>
    <t>MARATHON</t>
  </si>
  <si>
    <t>Marathon Nextgen Realty Limited</t>
  </si>
  <si>
    <t>INE182D01020</t>
  </si>
  <si>
    <t>MARICO</t>
  </si>
  <si>
    <t>Marico Limited</t>
  </si>
  <si>
    <t>INE196A01026</t>
  </si>
  <si>
    <t>MARINE</t>
  </si>
  <si>
    <t>Marine Electricals (India) Limited</t>
  </si>
  <si>
    <t>INE01JE01028</t>
  </si>
  <si>
    <t>MARKSANS</t>
  </si>
  <si>
    <t>Marksans Pharma Limited</t>
  </si>
  <si>
    <t>INE750C01026</t>
  </si>
  <si>
    <t>MARSHALL</t>
  </si>
  <si>
    <t>Marshall Machines Limited</t>
  </si>
  <si>
    <t>INE00SZ01018</t>
  </si>
  <si>
    <t>MARUTI</t>
  </si>
  <si>
    <t>Maruti Suzuki India Limited</t>
  </si>
  <si>
    <t>INE585B01010</t>
  </si>
  <si>
    <t>MASFIN</t>
  </si>
  <si>
    <t>MAS Financial Services Limited</t>
  </si>
  <si>
    <t>INE348L01012</t>
  </si>
  <si>
    <t>MASKINVEST</t>
  </si>
  <si>
    <t>Mask Investments Limited</t>
  </si>
  <si>
    <t>INE885F01015</t>
  </si>
  <si>
    <t>MASTEK</t>
  </si>
  <si>
    <t>Mastek Limited</t>
  </si>
  <si>
    <t>INE759A01021</t>
  </si>
  <si>
    <t>MATRIMONY</t>
  </si>
  <si>
    <t>Matrimony.Com Limited</t>
  </si>
  <si>
    <t>INE866R01028</t>
  </si>
  <si>
    <t>MAWANASUG</t>
  </si>
  <si>
    <t>Mawana Sugars Limited</t>
  </si>
  <si>
    <t>INE636A01039</t>
  </si>
  <si>
    <t>MAXHEALTH</t>
  </si>
  <si>
    <t>Max Healthcare Institute Limited</t>
  </si>
  <si>
    <t>INE027H01010</t>
  </si>
  <si>
    <t>MAXIND</t>
  </si>
  <si>
    <t>Max India Limited</t>
  </si>
  <si>
    <t>INE0CG601016</t>
  </si>
  <si>
    <t>MAXVIL</t>
  </si>
  <si>
    <t>Max Ventures and Industries Limited</t>
  </si>
  <si>
    <t>INE154U01015</t>
  </si>
  <si>
    <t>MAYURUNIQ</t>
  </si>
  <si>
    <t>Mayur Uniquoters Ltd</t>
  </si>
  <si>
    <t>INE040D01038</t>
  </si>
  <si>
    <t>MAZDA</t>
  </si>
  <si>
    <t>Mazda Limited</t>
  </si>
  <si>
    <t>INE885E01034</t>
  </si>
  <si>
    <t>MAZDOCK</t>
  </si>
  <si>
    <t>Mazagon Dock Shipbuilders Limited</t>
  </si>
  <si>
    <t>INE249Z01012</t>
  </si>
  <si>
    <t>MBAPL</t>
  </si>
  <si>
    <t>Madhya Bharat Agro Products Limited</t>
  </si>
  <si>
    <t>INE900L01010</t>
  </si>
  <si>
    <t>MBLINFRA</t>
  </si>
  <si>
    <t>MBL Infrastructure Limited</t>
  </si>
  <si>
    <t>INE912H01013</t>
  </si>
  <si>
    <t>MCDOWELL-N</t>
  </si>
  <si>
    <t>United Spirits Limited</t>
  </si>
  <si>
    <t>INE854D01024</t>
  </si>
  <si>
    <t>MCL</t>
  </si>
  <si>
    <t>Madhav Copper Limited</t>
  </si>
  <si>
    <t>INE813V01022</t>
  </si>
  <si>
    <t>MCLEODRUSS</t>
  </si>
  <si>
    <t>Mcleod Russel India Limited</t>
  </si>
  <si>
    <t>INE942G01012</t>
  </si>
  <si>
    <t>MCX</t>
  </si>
  <si>
    <t>Multi Commodity Exchange of India Limited</t>
  </si>
  <si>
    <t>INE745G01035</t>
  </si>
  <si>
    <t>MEDANTA</t>
  </si>
  <si>
    <t>Global Health Limited</t>
  </si>
  <si>
    <t>INE474Q01031</t>
  </si>
  <si>
    <t>MEDICAMEQ</t>
  </si>
  <si>
    <t>Medicamen Biotech Limited</t>
  </si>
  <si>
    <t>INE646B01010</t>
  </si>
  <si>
    <t>MEDICO</t>
  </si>
  <si>
    <t>Medico Remedies Limited</t>
  </si>
  <si>
    <t>INE630Y01024</t>
  </si>
  <si>
    <t>MEDPLUS</t>
  </si>
  <si>
    <t>Medplus Health Services Limited</t>
  </si>
  <si>
    <t>INE804L01022</t>
  </si>
  <si>
    <t>MEGASOFT</t>
  </si>
  <si>
    <t>Megasoft Limited</t>
  </si>
  <si>
    <t>INE933B01012</t>
  </si>
  <si>
    <t>MEGASTAR</t>
  </si>
  <si>
    <t>Megastar Foods Limited</t>
  </si>
  <si>
    <t>INE00EM01016</t>
  </si>
  <si>
    <t>MELSTAR</t>
  </si>
  <si>
    <t>Melstar Information Technologies Limited</t>
  </si>
  <si>
    <t>INE817A01019</t>
  </si>
  <si>
    <t>MENONBE</t>
  </si>
  <si>
    <t>Menon Bearings Limited</t>
  </si>
  <si>
    <t>INE071D01033</t>
  </si>
  <si>
    <t>MEP</t>
  </si>
  <si>
    <t>MEP Infrastructure Developers Limited</t>
  </si>
  <si>
    <t>INE776I01010</t>
  </si>
  <si>
    <t>METALFORGE</t>
  </si>
  <si>
    <t>Metalyst Forgings Limited</t>
  </si>
  <si>
    <t>INE425A01011</t>
  </si>
  <si>
    <t>METROBRAND</t>
  </si>
  <si>
    <t>Metro Brands Limited</t>
  </si>
  <si>
    <t>INE317I01021</t>
  </si>
  <si>
    <t>METROPOLIS</t>
  </si>
  <si>
    <t>Metropolis Healthcare Limited</t>
  </si>
  <si>
    <t>INE112L01020</t>
  </si>
  <si>
    <t>MFL</t>
  </si>
  <si>
    <t>Meghmani Finechem Limited</t>
  </si>
  <si>
    <t>INE071N01016</t>
  </si>
  <si>
    <t>MFSL</t>
  </si>
  <si>
    <t>Max Financial Services Limited</t>
  </si>
  <si>
    <t>INE180A01020</t>
  </si>
  <si>
    <t>MGEL</t>
  </si>
  <si>
    <t>Mangalam Global Enterprise Limited</t>
  </si>
  <si>
    <t>INE0APB01024</t>
  </si>
  <si>
    <t>MGL</t>
  </si>
  <si>
    <t>Mahanagar Gas Limited</t>
  </si>
  <si>
    <t>INE002S01010</t>
  </si>
  <si>
    <t>MHLXMIRU</t>
  </si>
  <si>
    <t>Mahalaxmi Rubtech Limited</t>
  </si>
  <si>
    <t>INE112D01035</t>
  </si>
  <si>
    <t>MHRIL</t>
  </si>
  <si>
    <t>Mahindra Holidays &amp; Resorts India Limited</t>
  </si>
  <si>
    <t>INE998I01010</t>
  </si>
  <si>
    <t>MIDHANI</t>
  </si>
  <si>
    <t>Mishra Dhatu Nigam Limited</t>
  </si>
  <si>
    <t>INE099Z01011</t>
  </si>
  <si>
    <t>MINDACORP</t>
  </si>
  <si>
    <t>Minda Corporation Limited</t>
  </si>
  <si>
    <t>INE842C01021</t>
  </si>
  <si>
    <t>MINDTECK</t>
  </si>
  <si>
    <t>Mindteck (India) Limited</t>
  </si>
  <si>
    <t>INE110B01017</t>
  </si>
  <si>
    <t>MIRCELECTR</t>
  </si>
  <si>
    <t>MIRC Electronics Limited</t>
  </si>
  <si>
    <t>INE831A01028</t>
  </si>
  <si>
    <t>MIRZAINT</t>
  </si>
  <si>
    <t>Mirza International Limited</t>
  </si>
  <si>
    <t>INE771A01026</t>
  </si>
  <si>
    <t>MITCON</t>
  </si>
  <si>
    <t>MITCON Consultancy &amp; Engineering Services Limited</t>
  </si>
  <si>
    <t>INE828O01033</t>
  </si>
  <si>
    <t>MITTAL</t>
  </si>
  <si>
    <t>Mittal Life Style Limited</t>
  </si>
  <si>
    <t>INE997Y01019</t>
  </si>
  <si>
    <t>MKPL</t>
  </si>
  <si>
    <t>M K Proteins Limited</t>
  </si>
  <si>
    <t>INE964W01013</t>
  </si>
  <si>
    <t>MMFL</t>
  </si>
  <si>
    <t>MM Forgings Limited</t>
  </si>
  <si>
    <t>INE227C01017</t>
  </si>
  <si>
    <t>MMTC</t>
  </si>
  <si>
    <t>MMTC Limited</t>
  </si>
  <si>
    <t>INE123F01029</t>
  </si>
  <si>
    <t>MODIRUBBER</t>
  </si>
  <si>
    <t>Modi Rubber Limited</t>
  </si>
  <si>
    <t>INE832A01018</t>
  </si>
  <si>
    <t>MODISONLTD</t>
  </si>
  <si>
    <t>MODISON LIMITED</t>
  </si>
  <si>
    <t>INE737D01021</t>
  </si>
  <si>
    <t>MOHITIND</t>
  </si>
  <si>
    <t>Mohit Industries Limited</t>
  </si>
  <si>
    <t>INE954E01012</t>
  </si>
  <si>
    <t>MOIL</t>
  </si>
  <si>
    <t>MOIL Limited</t>
  </si>
  <si>
    <t>INE490G01020</t>
  </si>
  <si>
    <t>MOKSH</t>
  </si>
  <si>
    <t>Moksh Ornaments Limited</t>
  </si>
  <si>
    <t>INE514Y01020</t>
  </si>
  <si>
    <t>MOL</t>
  </si>
  <si>
    <t>Meghmani Organics Limited</t>
  </si>
  <si>
    <t>INE0CT101020</t>
  </si>
  <si>
    <t>MOLDTECH</t>
  </si>
  <si>
    <t>Mold-Tek Technologies Limited</t>
  </si>
  <si>
    <t>INE835B01035</t>
  </si>
  <si>
    <t>MOLDTKPAC</t>
  </si>
  <si>
    <t>Mold-Tek Packaging Limited</t>
  </si>
  <si>
    <t>INE893J01029</t>
  </si>
  <si>
    <t>MONARCH</t>
  </si>
  <si>
    <t>Monarch Networth Capital Limited</t>
  </si>
  <si>
    <t>INE903D01011</t>
  </si>
  <si>
    <t>MONTECARLO</t>
  </si>
  <si>
    <t>Monte Carlo Fashions Limited</t>
  </si>
  <si>
    <t>INE950M01013</t>
  </si>
  <si>
    <t>MORARJEE</t>
  </si>
  <si>
    <t>Morarjee Textiles Limited</t>
  </si>
  <si>
    <t>INE161G01027</t>
  </si>
  <si>
    <t>MOREPENLAB</t>
  </si>
  <si>
    <t>Morepen Laboratories Limited</t>
  </si>
  <si>
    <t>INE083A01026</t>
  </si>
  <si>
    <t>MOTHERSON</t>
  </si>
  <si>
    <t>Samvardhana Motherson International Limited</t>
  </si>
  <si>
    <t>INE775A01035</t>
  </si>
  <si>
    <t>MOTILALOFS</t>
  </si>
  <si>
    <t>Motilal Oswal Financial Services Limited</t>
  </si>
  <si>
    <t>INE338I01027</t>
  </si>
  <si>
    <t>MOTOGENFIN</t>
  </si>
  <si>
    <t>The Motor &amp; General Finance Limited</t>
  </si>
  <si>
    <t>INE861B01023</t>
  </si>
  <si>
    <t>MPHASIS</t>
  </si>
  <si>
    <t>MphasiS Limited</t>
  </si>
  <si>
    <t>INE356A01018</t>
  </si>
  <si>
    <t>MPSLTD</t>
  </si>
  <si>
    <t>MPS Limited</t>
  </si>
  <si>
    <t>INE943D01017</t>
  </si>
  <si>
    <t>MRF</t>
  </si>
  <si>
    <t>MRF Limited</t>
  </si>
  <si>
    <t>INE883A01011</t>
  </si>
  <si>
    <t>MRO-TEK</t>
  </si>
  <si>
    <t>MRO-TEK Realty Limited</t>
  </si>
  <si>
    <t>INE398B01018</t>
  </si>
  <si>
    <t>MRPL</t>
  </si>
  <si>
    <t>Mangalore Refinery and Petrochemicals Limited</t>
  </si>
  <si>
    <t>INE103A01014</t>
  </si>
  <si>
    <t>MSPL</t>
  </si>
  <si>
    <t>MSP Steel &amp; Power Limited</t>
  </si>
  <si>
    <t>INE752G01015</t>
  </si>
  <si>
    <t>MSTCLTD</t>
  </si>
  <si>
    <t>Mstc Limited</t>
  </si>
  <si>
    <t>INE255X01014</t>
  </si>
  <si>
    <t>MSUMI</t>
  </si>
  <si>
    <t>Motherson Sumi Wiring India Limited</t>
  </si>
  <si>
    <t>INE0FS801015</t>
  </si>
  <si>
    <t>MTARTECH</t>
  </si>
  <si>
    <t>Mtar Technologies Limited</t>
  </si>
  <si>
    <t>INE864I01014</t>
  </si>
  <si>
    <t>MTEDUCARE</t>
  </si>
  <si>
    <t>MT Educare Limited</t>
  </si>
  <si>
    <t>INE472M01018</t>
  </si>
  <si>
    <t>MTNL</t>
  </si>
  <si>
    <t>Mahanagar Telephone Nigam Limited</t>
  </si>
  <si>
    <t>INE153A01019</t>
  </si>
  <si>
    <t>MUKANDLTD</t>
  </si>
  <si>
    <t>Mukand Limited</t>
  </si>
  <si>
    <t>INE304A01026</t>
  </si>
  <si>
    <t>MUKTAARTS</t>
  </si>
  <si>
    <t>Mukta Arts Limited</t>
  </si>
  <si>
    <t>INE374B01019</t>
  </si>
  <si>
    <t>MUNJALAU</t>
  </si>
  <si>
    <t>Munjal Auto Industries Limited</t>
  </si>
  <si>
    <t>INE672B01032</t>
  </si>
  <si>
    <t>MUNJALSHOW</t>
  </si>
  <si>
    <t>Munjal Showa Limited</t>
  </si>
  <si>
    <t>INE577A01027</t>
  </si>
  <si>
    <t>MURUDCERA</t>
  </si>
  <si>
    <t>Murudeshwar Ceramics Limited</t>
  </si>
  <si>
    <t>INE692B01014</t>
  </si>
  <si>
    <t>MUTHOOTCAP</t>
  </si>
  <si>
    <t>Muthoot Capital Services Limited</t>
  </si>
  <si>
    <t>INE296G01013</t>
  </si>
  <si>
    <t>MUTHOOTFIN</t>
  </si>
  <si>
    <t>Muthoot Finance Limited</t>
  </si>
  <si>
    <t>INE414G01012</t>
  </si>
  <si>
    <t>NACLIND</t>
  </si>
  <si>
    <t>NACL Industries Limited</t>
  </si>
  <si>
    <t>INE295D01020</t>
  </si>
  <si>
    <t>NAGAFERT</t>
  </si>
  <si>
    <t>Nagarjuna Fertilizers and Chemicals Limited</t>
  </si>
  <si>
    <t>INE454M01024</t>
  </si>
  <si>
    <t>NAGREEKCAP</t>
  </si>
  <si>
    <t>Nagreeka Capital &amp; Infrastructure Limited</t>
  </si>
  <si>
    <t>INE245I01016</t>
  </si>
  <si>
    <t>NAGREEKEXP</t>
  </si>
  <si>
    <t>Nagreeka Exports Limited</t>
  </si>
  <si>
    <t>INE123B01028</t>
  </si>
  <si>
    <t>NAHARCAP</t>
  </si>
  <si>
    <t>Nahar Capital and Financial Services Limited</t>
  </si>
  <si>
    <t>INE049I01012</t>
  </si>
  <si>
    <t>NAHARINDUS</t>
  </si>
  <si>
    <t>Nahar Industrial Enterprises Limited</t>
  </si>
  <si>
    <t>INE289A01011</t>
  </si>
  <si>
    <t>NAHARPOLY</t>
  </si>
  <si>
    <t>Nahar Poly Films Limited</t>
  </si>
  <si>
    <t>INE308A01027</t>
  </si>
  <si>
    <t>NAHARSPING</t>
  </si>
  <si>
    <t>Nahar Spinning Mills Limited</t>
  </si>
  <si>
    <t>INE290A01027</t>
  </si>
  <si>
    <t>NAM-INDIA</t>
  </si>
  <si>
    <t>Nippon Life India Asset Management Limited</t>
  </si>
  <si>
    <t>INE298J01013</t>
  </si>
  <si>
    <t>NARMADA</t>
  </si>
  <si>
    <t>Narmada Agrobase Limited</t>
  </si>
  <si>
    <t>INE117Z01011</t>
  </si>
  <si>
    <t>NATCOPHARM</t>
  </si>
  <si>
    <t>Natco Pharma Limited</t>
  </si>
  <si>
    <t>INE987B01026</t>
  </si>
  <si>
    <t>NATHBIOGEN</t>
  </si>
  <si>
    <t>Nath Bio-Genes (India) Limited</t>
  </si>
  <si>
    <t>INE448G01010</t>
  </si>
  <si>
    <t>NATIONALUM</t>
  </si>
  <si>
    <t>National Aluminium Company Limited</t>
  </si>
  <si>
    <t>INE139A01034</t>
  </si>
  <si>
    <t>NAUKRI</t>
  </si>
  <si>
    <t>Info Edge (India) Limited</t>
  </si>
  <si>
    <t>INE663F01024</t>
  </si>
  <si>
    <t>NAVA</t>
  </si>
  <si>
    <t>NAVA LIMITED</t>
  </si>
  <si>
    <t>INE725A01022</t>
  </si>
  <si>
    <t>NAVINFLUOR</t>
  </si>
  <si>
    <t>Navin Fluorine International Limited</t>
  </si>
  <si>
    <t>INE048G01026</t>
  </si>
  <si>
    <t>NAVKARCORP</t>
  </si>
  <si>
    <t>Navkar Corporation Limited</t>
  </si>
  <si>
    <t>INE278M01019</t>
  </si>
  <si>
    <t>NAVNETEDUL</t>
  </si>
  <si>
    <t>Navneet Education Limited</t>
  </si>
  <si>
    <t>INE060A01024</t>
  </si>
  <si>
    <t>NAZARA</t>
  </si>
  <si>
    <t>Nazara Technologies Limited</t>
  </si>
  <si>
    <t>INE418L01021</t>
  </si>
  <si>
    <t>NBCC</t>
  </si>
  <si>
    <t>NBCC (India) Limited</t>
  </si>
  <si>
    <t>INE095N01031</t>
  </si>
  <si>
    <t>NBIFIN</t>
  </si>
  <si>
    <t>N. B. I. Industrial Finance Company Limited</t>
  </si>
  <si>
    <t>INE365I01020</t>
  </si>
  <si>
    <t>NCC</t>
  </si>
  <si>
    <t>NCC Limited</t>
  </si>
  <si>
    <t>INE868B01028</t>
  </si>
  <si>
    <t>NCLIND</t>
  </si>
  <si>
    <t>NCL Industries Limited</t>
  </si>
  <si>
    <t>INE732C01016</t>
  </si>
  <si>
    <t>NDGL</t>
  </si>
  <si>
    <t>Naga Dhunseri Group Limited</t>
  </si>
  <si>
    <t>INE756C01015</t>
  </si>
  <si>
    <t>NDL</t>
  </si>
  <si>
    <t>Nandan Denim Limited</t>
  </si>
  <si>
    <t>INE875G01030</t>
  </si>
  <si>
    <t>NDLVENTURE</t>
  </si>
  <si>
    <t>NDL Ventures Limited</t>
  </si>
  <si>
    <t>INE353A01023</t>
  </si>
  <si>
    <t>NDTV</t>
  </si>
  <si>
    <t>New Delhi Television Limited</t>
  </si>
  <si>
    <t>INE155G01029</t>
  </si>
  <si>
    <t>NECCLTD</t>
  </si>
  <si>
    <t>North Eastern Carrying Corporation Limited</t>
  </si>
  <si>
    <t>INE553C01016</t>
  </si>
  <si>
    <t>NECLIFE</t>
  </si>
  <si>
    <t>Nectar Lifesciences Limited</t>
  </si>
  <si>
    <t>INE023H01027</t>
  </si>
  <si>
    <t>NELCAST</t>
  </si>
  <si>
    <t>Nelcast Limited</t>
  </si>
  <si>
    <t>INE189I01024</t>
  </si>
  <si>
    <t>NELCO</t>
  </si>
  <si>
    <t>NELCO Limited</t>
  </si>
  <si>
    <t>INE045B01015</t>
  </si>
  <si>
    <t>NEOGEN</t>
  </si>
  <si>
    <t>Neogen Chemicals Limited</t>
  </si>
  <si>
    <t>INE136S01016</t>
  </si>
  <si>
    <t>NESCO</t>
  </si>
  <si>
    <t>Nesco Limited</t>
  </si>
  <si>
    <t>INE317F01035</t>
  </si>
  <si>
    <t>NESTLEIND</t>
  </si>
  <si>
    <t>Nestle India Limited</t>
  </si>
  <si>
    <t>INE239A01016</t>
  </si>
  <si>
    <t>NETWORK18</t>
  </si>
  <si>
    <t>Network18 Media &amp; Investments Limited</t>
  </si>
  <si>
    <t>INE870H01013</t>
  </si>
  <si>
    <t>NEULANDLAB</t>
  </si>
  <si>
    <t>Neuland Laboratories Limited</t>
  </si>
  <si>
    <t>INE794A01010</t>
  </si>
  <si>
    <t>NEWGEN</t>
  </si>
  <si>
    <t>Newgen Software Technologies Limited</t>
  </si>
  <si>
    <t>INE619B01017</t>
  </si>
  <si>
    <t>NEXTMEDIA</t>
  </si>
  <si>
    <t>Next Mediaworks Limited</t>
  </si>
  <si>
    <t>INE747B01016</t>
  </si>
  <si>
    <t>NFL</t>
  </si>
  <si>
    <t>National Fertilizers Limited</t>
  </si>
  <si>
    <t>INE870D01012</t>
  </si>
  <si>
    <t>NGIL</t>
  </si>
  <si>
    <t>Nakoda Group of Industries Limited</t>
  </si>
  <si>
    <t>INE236Y01012</t>
  </si>
  <si>
    <t>NGLFINE</t>
  </si>
  <si>
    <t>NGL Fine-Chem Limited</t>
  </si>
  <si>
    <t>INE887E01022</t>
  </si>
  <si>
    <t>NH</t>
  </si>
  <si>
    <t>Narayana Hrudayalaya Ltd.</t>
  </si>
  <si>
    <t>INE410P01011</t>
  </si>
  <si>
    <t>NHPC</t>
  </si>
  <si>
    <t>NHPC Limited</t>
  </si>
  <si>
    <t>INE848E01016</t>
  </si>
  <si>
    <t>NIACL</t>
  </si>
  <si>
    <t>The New India Assurance Company Limited</t>
  </si>
  <si>
    <t>INE470Y01017</t>
  </si>
  <si>
    <t>NIBL</t>
  </si>
  <si>
    <t>NRB Industrial Bearings Limited</t>
  </si>
  <si>
    <t>INE047O01014</t>
  </si>
  <si>
    <t>NIITLTD</t>
  </si>
  <si>
    <t>NIIT Limited</t>
  </si>
  <si>
    <t>INE161A01038</t>
  </si>
  <si>
    <t>NILAINFRA</t>
  </si>
  <si>
    <t>Nila Infrastructures Limited</t>
  </si>
  <si>
    <t>INE937C01029</t>
  </si>
  <si>
    <t>NILASPACES</t>
  </si>
  <si>
    <t>Nila Spaces Limited</t>
  </si>
  <si>
    <t>INE00S901012</t>
  </si>
  <si>
    <t>NILKAMAL</t>
  </si>
  <si>
    <t>Nilkamal Limited</t>
  </si>
  <si>
    <t>INE310A01015</t>
  </si>
  <si>
    <t>NIPPOBATRY</t>
  </si>
  <si>
    <t>Indo-National Limited</t>
  </si>
  <si>
    <t>INE567A01028</t>
  </si>
  <si>
    <t>NIRAJ</t>
  </si>
  <si>
    <t>Niraj Cement Structurals Limited</t>
  </si>
  <si>
    <t>INE368I01016</t>
  </si>
  <si>
    <t>NIRAJISPAT</t>
  </si>
  <si>
    <t>Niraj Ispat Industries Limited</t>
  </si>
  <si>
    <t>INE326T01011</t>
  </si>
  <si>
    <t>NITCO</t>
  </si>
  <si>
    <t>Nitco Limited</t>
  </si>
  <si>
    <t>INE858F01012</t>
  </si>
  <si>
    <t>NITINSPIN</t>
  </si>
  <si>
    <t>Nitin Spinners Limited</t>
  </si>
  <si>
    <t>INE229H01012</t>
  </si>
  <si>
    <t>NITIRAJ</t>
  </si>
  <si>
    <t>Nitiraj Engineers Limited</t>
  </si>
  <si>
    <t>INE439T01012</t>
  </si>
  <si>
    <t>NKIND</t>
  </si>
  <si>
    <t>NK Industries Limited</t>
  </si>
  <si>
    <t>INE542C01019</t>
  </si>
  <si>
    <t>NLCINDIA</t>
  </si>
  <si>
    <t>NLC India Limited</t>
  </si>
  <si>
    <t>INE589A01014</t>
  </si>
  <si>
    <t>NMDC</t>
  </si>
  <si>
    <t>NMDC Limited</t>
  </si>
  <si>
    <t>INE584A01023</t>
  </si>
  <si>
    <t>NOCIL</t>
  </si>
  <si>
    <t>NOCIL Limited</t>
  </si>
  <si>
    <t>INE163A01018</t>
  </si>
  <si>
    <t>NOIDATOLL</t>
  </si>
  <si>
    <t>Noida Toll Bridge Company Limited</t>
  </si>
  <si>
    <t>INE781B01015</t>
  </si>
  <si>
    <t>NORBTEAEXP</t>
  </si>
  <si>
    <t>Norben Tea &amp; Exports Limited</t>
  </si>
  <si>
    <t>INE369C01017</t>
  </si>
  <si>
    <t>NOVARTIND</t>
  </si>
  <si>
    <t>Novartis India Limited</t>
  </si>
  <si>
    <t>INE234A01025</t>
  </si>
  <si>
    <t>NRAIL</t>
  </si>
  <si>
    <t>N R Agarwal Industries Limited</t>
  </si>
  <si>
    <t>INE740D01017</t>
  </si>
  <si>
    <t>NRBBEARING</t>
  </si>
  <si>
    <t>NRB Bearing Limited</t>
  </si>
  <si>
    <t>INE349A01021</t>
  </si>
  <si>
    <t>NRL</t>
  </si>
  <si>
    <t>Nupur Recyclers Limited</t>
  </si>
  <si>
    <t>INE0JM501013</t>
  </si>
  <si>
    <t>NSIL</t>
  </si>
  <si>
    <t>Nalwa Sons Investments Limited</t>
  </si>
  <si>
    <t>INE023A01030</t>
  </si>
  <si>
    <t>NSLNISP</t>
  </si>
  <si>
    <t>NMDC Steel Limited</t>
  </si>
  <si>
    <t>INE0NNS01018</t>
  </si>
  <si>
    <t>NTPC</t>
  </si>
  <si>
    <t>NTPC Limited</t>
  </si>
  <si>
    <t>INE733E01010</t>
  </si>
  <si>
    <t>NUCLEUS</t>
  </si>
  <si>
    <t>Nucleus Software Exports Limited</t>
  </si>
  <si>
    <t>INE096B01018</t>
  </si>
  <si>
    <t>NURECA</t>
  </si>
  <si>
    <t>Nureca Limited</t>
  </si>
  <si>
    <t>INE0DSF01015</t>
  </si>
  <si>
    <t>NUVOCO</t>
  </si>
  <si>
    <t>Nuvoco Vistas Corporation Limited</t>
  </si>
  <si>
    <t>INE118D01016</t>
  </si>
  <si>
    <t>NYKAA</t>
  </si>
  <si>
    <t>FSN E-Commerce Ventures Limited</t>
  </si>
  <si>
    <t>INE388Y01029</t>
  </si>
  <si>
    <t>OAL</t>
  </si>
  <si>
    <t>Oriental Aromatics Limited</t>
  </si>
  <si>
    <t>INE959C01023</t>
  </si>
  <si>
    <t>OBCL</t>
  </si>
  <si>
    <t>Orissa Bengal Carrier Limited</t>
  </si>
  <si>
    <t>INE426Z01016</t>
  </si>
  <si>
    <t>OBEROIRLTY</t>
  </si>
  <si>
    <t>Oberoi Realty Limited</t>
  </si>
  <si>
    <t>INE093I01010</t>
  </si>
  <si>
    <t>OCCL</t>
  </si>
  <si>
    <t>Oriental Carbon &amp; Chemicals Limited</t>
  </si>
  <si>
    <t>INE321D01016</t>
  </si>
  <si>
    <t>OFSS</t>
  </si>
  <si>
    <t>Oracle Financial Services Software Limited</t>
  </si>
  <si>
    <t>INE881D01027</t>
  </si>
  <si>
    <t>OIL</t>
  </si>
  <si>
    <t>Oil India Limited</t>
  </si>
  <si>
    <t>INE274J01014</t>
  </si>
  <si>
    <t>OLECTRA</t>
  </si>
  <si>
    <t>Olectra Greentech Limited</t>
  </si>
  <si>
    <t>INE260D01016</t>
  </si>
  <si>
    <t>OMAXAUTO</t>
  </si>
  <si>
    <t>Omax Autos Limited</t>
  </si>
  <si>
    <t>INE090B01011</t>
  </si>
  <si>
    <t>OMAXE</t>
  </si>
  <si>
    <t>Omaxe Limited</t>
  </si>
  <si>
    <t>INE800H01010</t>
  </si>
  <si>
    <t>OMINFRAL</t>
  </si>
  <si>
    <t>OM INFRA LIMITED</t>
  </si>
  <si>
    <t>INE239D01028</t>
  </si>
  <si>
    <t>ONELIFECAP</t>
  </si>
  <si>
    <t>Onelife Capital Advisors Limited</t>
  </si>
  <si>
    <t>INE912L01015</t>
  </si>
  <si>
    <t>ONEPOINT</t>
  </si>
  <si>
    <t>One Point One Solutions Limited</t>
  </si>
  <si>
    <t>INE840Y01029</t>
  </si>
  <si>
    <t>ONGC</t>
  </si>
  <si>
    <t>Oil &amp; Natural Gas Corporation Limited</t>
  </si>
  <si>
    <t>INE213A01029</t>
  </si>
  <si>
    <t>ONMOBILE</t>
  </si>
  <si>
    <t>OnMobile Global Limited</t>
  </si>
  <si>
    <t>INE809I01019</t>
  </si>
  <si>
    <t>ONWARDTEC</t>
  </si>
  <si>
    <t>Onward Technologies Limited</t>
  </si>
  <si>
    <t>INE229A01017</t>
  </si>
  <si>
    <t>OPTIEMUS</t>
  </si>
  <si>
    <t>Optiemus Infracom Limited</t>
  </si>
  <si>
    <t>INE350C01017</t>
  </si>
  <si>
    <t>ORBTEXP</t>
  </si>
  <si>
    <t>Orbit Exports Limited</t>
  </si>
  <si>
    <t>INE231G01010</t>
  </si>
  <si>
    <t>ORCHPHARMA</t>
  </si>
  <si>
    <t>Orchid Pharma Limited</t>
  </si>
  <si>
    <t>INE191A01027</t>
  </si>
  <si>
    <t>ORICONENT</t>
  </si>
  <si>
    <t>Oricon Enterprises Limited</t>
  </si>
  <si>
    <t>INE730A01022</t>
  </si>
  <si>
    <t>ORIENTABRA</t>
  </si>
  <si>
    <t>Orient Abrasives Limited</t>
  </si>
  <si>
    <t>INE569C01020</t>
  </si>
  <si>
    <t>ORIENTALTL</t>
  </si>
  <si>
    <t>Oriental Trimex Limited</t>
  </si>
  <si>
    <t>INE998H01012</t>
  </si>
  <si>
    <t>ORIENTBELL</t>
  </si>
  <si>
    <t>Orient Bell Limited</t>
  </si>
  <si>
    <t>INE607D01018</t>
  </si>
  <si>
    <t>ORIENTCEM</t>
  </si>
  <si>
    <t>Orient Cement Limited</t>
  </si>
  <si>
    <t>INE876N01018</t>
  </si>
  <si>
    <t>ORIENTELEC</t>
  </si>
  <si>
    <t>Orient Electric Limited</t>
  </si>
  <si>
    <t>INE142Z01019</t>
  </si>
  <si>
    <t>ORIENTHOT</t>
  </si>
  <si>
    <t>Oriental Hotels Limited</t>
  </si>
  <si>
    <t>INE750A01020</t>
  </si>
  <si>
    <t>ORIENTLTD</t>
  </si>
  <si>
    <t>Orient Press Limited</t>
  </si>
  <si>
    <t>INE609C01024</t>
  </si>
  <si>
    <t>ORIENTPPR</t>
  </si>
  <si>
    <t>Orient Paper &amp; Industries Limited</t>
  </si>
  <si>
    <t>INE592A01026</t>
  </si>
  <si>
    <t>ORISSAMINE</t>
  </si>
  <si>
    <t>The Orissa Minerals Development Company Limited</t>
  </si>
  <si>
    <t>INE725E01024</t>
  </si>
  <si>
    <t>ORTEL</t>
  </si>
  <si>
    <t>Ortel Communications Limited</t>
  </si>
  <si>
    <t>INE849L01019</t>
  </si>
  <si>
    <t>ORTINLAB</t>
  </si>
  <si>
    <t>Ortin Laboratories Limited</t>
  </si>
  <si>
    <t>INE749B01020</t>
  </si>
  <si>
    <t>OSIAHYPER</t>
  </si>
  <si>
    <t>Osia Hyper Retail Limited</t>
  </si>
  <si>
    <t>INE06IR01021</t>
  </si>
  <si>
    <t>OSWALAGRO</t>
  </si>
  <si>
    <t>Oswal Agro Mills Limited</t>
  </si>
  <si>
    <t>INE142A01012</t>
  </si>
  <si>
    <t>OSWALGREEN</t>
  </si>
  <si>
    <t>Oswal Greentech Limited</t>
  </si>
  <si>
    <t>INE143A01010</t>
  </si>
  <si>
    <t>OSWALSEEDS</t>
  </si>
  <si>
    <t>ShreeOswal Seeds And Chemicals Limited</t>
  </si>
  <si>
    <t>INE00IK01011</t>
  </si>
  <si>
    <t>PAGEIND</t>
  </si>
  <si>
    <t>Page Industries Limited</t>
  </si>
  <si>
    <t>INE761H01022</t>
  </si>
  <si>
    <t>PAISALO</t>
  </si>
  <si>
    <t>Paisalo Digital Limited</t>
  </si>
  <si>
    <t>INE420C01059</t>
  </si>
  <si>
    <t>PAKKA</t>
  </si>
  <si>
    <t>PAKKA LIMITED</t>
  </si>
  <si>
    <t>INE551D01018</t>
  </si>
  <si>
    <t>PALASHSECU</t>
  </si>
  <si>
    <t>Palash Securities Limited</t>
  </si>
  <si>
    <t>INE471W01019</t>
  </si>
  <si>
    <t>PALREDTEC</t>
  </si>
  <si>
    <t>Palred Technologies Limited</t>
  </si>
  <si>
    <t>INE218G01033</t>
  </si>
  <si>
    <t>PANACEABIO</t>
  </si>
  <si>
    <t>Panacea Biotec Limited</t>
  </si>
  <si>
    <t>INE922B01023</t>
  </si>
  <si>
    <t>PANACHE</t>
  </si>
  <si>
    <t>Panache Digilife Limited</t>
  </si>
  <si>
    <t>INE895W01019</t>
  </si>
  <si>
    <t>PANAMAPET</t>
  </si>
  <si>
    <t>Panama Petrochem Limited</t>
  </si>
  <si>
    <t>INE305C01029</t>
  </si>
  <si>
    <t>PANSARI</t>
  </si>
  <si>
    <t>Pansari Developers Limited</t>
  </si>
  <si>
    <t>INE697V01011</t>
  </si>
  <si>
    <t>PAR</t>
  </si>
  <si>
    <t>Par Drugs And Chemicals Limited</t>
  </si>
  <si>
    <t>INE04LG01015</t>
  </si>
  <si>
    <t>PARACABLES</t>
  </si>
  <si>
    <t>Paramount Communications Limited</t>
  </si>
  <si>
    <t>INE074B01023</t>
  </si>
  <si>
    <t>PARADEEP</t>
  </si>
  <si>
    <t>Paradeep Phosphates Limited</t>
  </si>
  <si>
    <t>INE088F01024</t>
  </si>
  <si>
    <t>PARAGMILK</t>
  </si>
  <si>
    <t>Parag Milk Foods Limited</t>
  </si>
  <si>
    <t>INE883N01014</t>
  </si>
  <si>
    <t>PARAS</t>
  </si>
  <si>
    <t>Paras Defence and Space Technologies Limited</t>
  </si>
  <si>
    <t>INE045601015</t>
  </si>
  <si>
    <t>PARASPETRO</t>
  </si>
  <si>
    <t>Paras Petrofils Limited</t>
  </si>
  <si>
    <t>INE162C01024</t>
  </si>
  <si>
    <t>PARSVNATH</t>
  </si>
  <si>
    <t>Parsvnath Developers Limited</t>
  </si>
  <si>
    <t>INE561H01026</t>
  </si>
  <si>
    <t>PASUPTAC</t>
  </si>
  <si>
    <t>Pasupati Acrylon Limited</t>
  </si>
  <si>
    <t>INE818B01023</t>
  </si>
  <si>
    <t>PATANJALI</t>
  </si>
  <si>
    <t>Patanjali Foods Limited</t>
  </si>
  <si>
    <t>INE619A01035</t>
  </si>
  <si>
    <t>PATELENG</t>
  </si>
  <si>
    <t>Patel Engineering Limited</t>
  </si>
  <si>
    <t>INE244B01030</t>
  </si>
  <si>
    <t>PATINTLOG</t>
  </si>
  <si>
    <t>Patel Integrated Logistics Limited</t>
  </si>
  <si>
    <t>INE529D01014</t>
  </si>
  <si>
    <t>PAVNAIND</t>
  </si>
  <si>
    <t>Pavna Industries Limited</t>
  </si>
  <si>
    <t>INE07S101020</t>
  </si>
  <si>
    <t>PAYTM</t>
  </si>
  <si>
    <t>One 97 Communications Limited</t>
  </si>
  <si>
    <t>INE982J01020</t>
  </si>
  <si>
    <t>PCBL</t>
  </si>
  <si>
    <t>PCBL LIMITED</t>
  </si>
  <si>
    <t>INE602A01031</t>
  </si>
  <si>
    <t>PCJEWELLER</t>
  </si>
  <si>
    <t>PC Jeweller Limited</t>
  </si>
  <si>
    <t>INE785M01013</t>
  </si>
  <si>
    <t>PDMJEPAPER</t>
  </si>
  <si>
    <t>Pudumjee Paper Products Limited</t>
  </si>
  <si>
    <t>INE865T01018</t>
  </si>
  <si>
    <t>PDSL</t>
  </si>
  <si>
    <t>PDS Limited</t>
  </si>
  <si>
    <t>INE111Q01021</t>
  </si>
  <si>
    <t>PEARLPOLY</t>
  </si>
  <si>
    <t>Pearl Polymers Limited</t>
  </si>
  <si>
    <t>INE844A01013</t>
  </si>
  <si>
    <t>PEL</t>
  </si>
  <si>
    <t>Piramal Enterprises Limited</t>
  </si>
  <si>
    <t>INE140A01024</t>
  </si>
  <si>
    <t>PENIND</t>
  </si>
  <si>
    <t>Pennar Industries Limited</t>
  </si>
  <si>
    <t>INE932A01024</t>
  </si>
  <si>
    <t>PENINLAND</t>
  </si>
  <si>
    <t>Peninsula Land Limited</t>
  </si>
  <si>
    <t>INE138A01028</t>
  </si>
  <si>
    <t>PERSISTENT</t>
  </si>
  <si>
    <t>Persistent Systems Limited</t>
  </si>
  <si>
    <t>INE262H01013</t>
  </si>
  <si>
    <t>PETRONET</t>
  </si>
  <si>
    <t>Petronet LNG Limited</t>
  </si>
  <si>
    <t>INE347G01014</t>
  </si>
  <si>
    <t>PFC</t>
  </si>
  <si>
    <t>Power Finance Corporation Limited</t>
  </si>
  <si>
    <t>INE134E01011</t>
  </si>
  <si>
    <t>PFIZER</t>
  </si>
  <si>
    <t>Pfizer Limited</t>
  </si>
  <si>
    <t>INE182A01018</t>
  </si>
  <si>
    <t>PFOCUS</t>
  </si>
  <si>
    <t>Prime Focus Limited</t>
  </si>
  <si>
    <t>INE367G01038</t>
  </si>
  <si>
    <t>PFS</t>
  </si>
  <si>
    <t>PTC India Financial Services Limited</t>
  </si>
  <si>
    <t>INE560K01014</t>
  </si>
  <si>
    <t>PGEL</t>
  </si>
  <si>
    <t>PG Electroplast Limited</t>
  </si>
  <si>
    <t>INE457L01011</t>
  </si>
  <si>
    <t>PGHH</t>
  </si>
  <si>
    <t>Procter &amp; Gamble Hygiene and Health Care Limited</t>
  </si>
  <si>
    <t>INE179A01014</t>
  </si>
  <si>
    <t>PGHL</t>
  </si>
  <si>
    <t>Procter &amp; Gamble Health Limited</t>
  </si>
  <si>
    <t>INE199A01012</t>
  </si>
  <si>
    <t>PGIL</t>
  </si>
  <si>
    <t>Pearl Global Industries Limited</t>
  </si>
  <si>
    <t>INE940H01014</t>
  </si>
  <si>
    <t>PHOENIXLTD</t>
  </si>
  <si>
    <t>The Phoenix Mills Limited</t>
  </si>
  <si>
    <t>INE211B01039</t>
  </si>
  <si>
    <t>PIDILITIND</t>
  </si>
  <si>
    <t>Pidilite Industries Limited</t>
  </si>
  <si>
    <t>INE318A01026</t>
  </si>
  <si>
    <t>PIGL</t>
  </si>
  <si>
    <t>Power &amp; Instrumentation (Gujarat) Limited</t>
  </si>
  <si>
    <t>INE557Z01018</t>
  </si>
  <si>
    <t>PIIND</t>
  </si>
  <si>
    <t>PI Industries Limited</t>
  </si>
  <si>
    <t>INE603J01030</t>
  </si>
  <si>
    <t>PILANIINVS</t>
  </si>
  <si>
    <t>Pilani Investment and Industries Corporation Limited</t>
  </si>
  <si>
    <t>INE417C01014</t>
  </si>
  <si>
    <t>PILITA</t>
  </si>
  <si>
    <t>PIL ITALICA LIFESTYLE LIMITED</t>
  </si>
  <si>
    <t>INE600A01035</t>
  </si>
  <si>
    <t>PIONEEREMB</t>
  </si>
  <si>
    <t>Pioneer Embroideries Limited</t>
  </si>
  <si>
    <t>INE156C01018</t>
  </si>
  <si>
    <t>PITTIENG</t>
  </si>
  <si>
    <t>Pitti Engineering Limited</t>
  </si>
  <si>
    <t>INE450D01021</t>
  </si>
  <si>
    <t>PIXTRANS</t>
  </si>
  <si>
    <t>Pix Transmissions Limited</t>
  </si>
  <si>
    <t>INE751B01018</t>
  </si>
  <si>
    <t>PKTEA</t>
  </si>
  <si>
    <t>The Peria Karamalai Tea &amp; Produce Company Limited</t>
  </si>
  <si>
    <t>INE431F01018</t>
  </si>
  <si>
    <t>PLASTIBLEN</t>
  </si>
  <si>
    <t>Plastiblends India Limited</t>
  </si>
  <si>
    <t>INE083C01022</t>
  </si>
  <si>
    <t>PNB</t>
  </si>
  <si>
    <t>Punjab National Bank</t>
  </si>
  <si>
    <t>INE160A01022</t>
  </si>
  <si>
    <t>PNBGILTS</t>
  </si>
  <si>
    <t>PNB Gilts Limited</t>
  </si>
  <si>
    <t>INE859A01011</t>
  </si>
  <si>
    <t>PNBHOUSING</t>
  </si>
  <si>
    <t>PNB Housing Finance Limited</t>
  </si>
  <si>
    <t>INE572E01012</t>
  </si>
  <si>
    <t>PNC</t>
  </si>
  <si>
    <t>Pritish Nandy Communications Limited</t>
  </si>
  <si>
    <t>INE392B01011</t>
  </si>
  <si>
    <t>PNCINFRA</t>
  </si>
  <si>
    <t>PNC Infratech Limited</t>
  </si>
  <si>
    <t>INE195J01029</t>
  </si>
  <si>
    <t>POCL</t>
  </si>
  <si>
    <t>Pondy Oxides &amp; Chemicals Limited</t>
  </si>
  <si>
    <t>INE063E01046</t>
  </si>
  <si>
    <t>PODDARHOUS</t>
  </si>
  <si>
    <t>Poddar Housing and Development Limited</t>
  </si>
  <si>
    <t>INE888B01018</t>
  </si>
  <si>
    <t>PODDARMENT</t>
  </si>
  <si>
    <t>Poddar Pigments Limited</t>
  </si>
  <si>
    <t>INE371C01013</t>
  </si>
  <si>
    <t>POKARNA</t>
  </si>
  <si>
    <t>Pokarna Limited</t>
  </si>
  <si>
    <t>INE637C01025</t>
  </si>
  <si>
    <t>POLICYBZR</t>
  </si>
  <si>
    <t>PB Fintech Limited</t>
  </si>
  <si>
    <t>INE417T01026</t>
  </si>
  <si>
    <t>POLYCAB</t>
  </si>
  <si>
    <t>Polycab India Limited</t>
  </si>
  <si>
    <t>INE455K01017</t>
  </si>
  <si>
    <t>POLYMED</t>
  </si>
  <si>
    <t>Poly Medicure Limited</t>
  </si>
  <si>
    <t>INE205C01021</t>
  </si>
  <si>
    <t>POLYPLEX</t>
  </si>
  <si>
    <t>Polyplex Corporation Limited</t>
  </si>
  <si>
    <t>INE633B01018</t>
  </si>
  <si>
    <t>PONNIERODE</t>
  </si>
  <si>
    <t>Ponni Sugars (Erode) Limited</t>
  </si>
  <si>
    <t>INE838E01017</t>
  </si>
  <si>
    <t>POONAWALLA</t>
  </si>
  <si>
    <t>Poonawalla Fincorp Limited</t>
  </si>
  <si>
    <t>INE511C01022</t>
  </si>
  <si>
    <t>POWERGRID</t>
  </si>
  <si>
    <t>Power Grid Corporation of India Limited</t>
  </si>
  <si>
    <t>INE752E01010</t>
  </si>
  <si>
    <t>POWERINDIA</t>
  </si>
  <si>
    <t>Hitachi Energy India Limited</t>
  </si>
  <si>
    <t>INE07Y701011</t>
  </si>
  <si>
    <t>POWERMECH</t>
  </si>
  <si>
    <t>Power Mech Projects Limited</t>
  </si>
  <si>
    <t>INE211R01019</t>
  </si>
  <si>
    <t>PPAP</t>
  </si>
  <si>
    <t>PPAP Automotive Limited</t>
  </si>
  <si>
    <t>INE095I01015</t>
  </si>
  <si>
    <t>PPL</t>
  </si>
  <si>
    <t>Prakash Pipes Limited</t>
  </si>
  <si>
    <t>INE050001010</t>
  </si>
  <si>
    <t>PPLPHARMA</t>
  </si>
  <si>
    <t>Piramal Pharma Limited</t>
  </si>
  <si>
    <t>INE0DK501011</t>
  </si>
  <si>
    <t>PRAENG</t>
  </si>
  <si>
    <t>Prajay Engineers Syndicate Limited</t>
  </si>
  <si>
    <t>INE505C01016</t>
  </si>
  <si>
    <t>PRAJIND</t>
  </si>
  <si>
    <t>Praj Industries Limited</t>
  </si>
  <si>
    <t>INE074A01025</t>
  </si>
  <si>
    <t>PRAKASH</t>
  </si>
  <si>
    <t>Prakash Industries Limited</t>
  </si>
  <si>
    <t>INE603A01013</t>
  </si>
  <si>
    <t>PRAKASHSTL</t>
  </si>
  <si>
    <t>Prakash Steelage Limited</t>
  </si>
  <si>
    <t>INE696K01024</t>
  </si>
  <si>
    <t>PRECAM</t>
  </si>
  <si>
    <t>Precision Camshafts Limited</t>
  </si>
  <si>
    <t>INE484I01029</t>
  </si>
  <si>
    <t>PRECOT</t>
  </si>
  <si>
    <t>Precot Limited</t>
  </si>
  <si>
    <t>INE283A01014</t>
  </si>
  <si>
    <t>PRECWIRE</t>
  </si>
  <si>
    <t>Precision Wires India Limited</t>
  </si>
  <si>
    <t>INE372C01037</t>
  </si>
  <si>
    <t>PREMEXPLN</t>
  </si>
  <si>
    <t>Premier Explosives Limited</t>
  </si>
  <si>
    <t>INE863B01011</t>
  </si>
  <si>
    <t>PREMIERPOL</t>
  </si>
  <si>
    <t>Premier Polyfilm Limited</t>
  </si>
  <si>
    <t>INE309M01012</t>
  </si>
  <si>
    <t>PRESTIGE</t>
  </si>
  <si>
    <t>Prestige Estates Projects Limited</t>
  </si>
  <si>
    <t>INE811K01011</t>
  </si>
  <si>
    <t>PRICOLLTD</t>
  </si>
  <si>
    <t>Pricol Limited</t>
  </si>
  <si>
    <t>INE726V01018</t>
  </si>
  <si>
    <t>PRIMESECU</t>
  </si>
  <si>
    <t>Prime Securities Limited</t>
  </si>
  <si>
    <t>INE032B01021</t>
  </si>
  <si>
    <t>PRINCEPIPE</t>
  </si>
  <si>
    <t>Prince Pipes And Fittings Limited</t>
  </si>
  <si>
    <t>INE689W01016</t>
  </si>
  <si>
    <t>PRITI</t>
  </si>
  <si>
    <t>Priti International Limited</t>
  </si>
  <si>
    <t>INE974Z01015</t>
  </si>
  <si>
    <t>PRITIKAUTO</t>
  </si>
  <si>
    <t>Pritika Auto Industries Limited</t>
  </si>
  <si>
    <t>INE583R01029</t>
  </si>
  <si>
    <t>PRIVISCL</t>
  </si>
  <si>
    <t>Privi Speciality Chemicals Limited</t>
  </si>
  <si>
    <t>INE959A01019</t>
  </si>
  <si>
    <t>PROZONINTU</t>
  </si>
  <si>
    <t>Prozone Intu Properties Limited</t>
  </si>
  <si>
    <t>INE195N01013</t>
  </si>
  <si>
    <t>PRSMJOHNSN</t>
  </si>
  <si>
    <t>Prism Johnson Limited</t>
  </si>
  <si>
    <t>INE010A01011</t>
  </si>
  <si>
    <t>PRUDENT</t>
  </si>
  <si>
    <t>Prudent Corporate Advisory Services Limited</t>
  </si>
  <si>
    <t>INE00F201020</t>
  </si>
  <si>
    <t>PSB</t>
  </si>
  <si>
    <t>Punjab &amp; Sind Bank</t>
  </si>
  <si>
    <t>INE608A01012</t>
  </si>
  <si>
    <t>PSPPROJECT</t>
  </si>
  <si>
    <t>PSP Projects Limited</t>
  </si>
  <si>
    <t>INE488V01015</t>
  </si>
  <si>
    <t>PTC</t>
  </si>
  <si>
    <t>PTC India Limited</t>
  </si>
  <si>
    <t>INE877F01012</t>
  </si>
  <si>
    <t>PTCIL</t>
  </si>
  <si>
    <t>PTC Industries Limited</t>
  </si>
  <si>
    <t>INE596F01018</t>
  </si>
  <si>
    <t>PTL</t>
  </si>
  <si>
    <t>PTL Enterprises Limited</t>
  </si>
  <si>
    <t>INE034D01049</t>
  </si>
  <si>
    <t>PUNJABCHEM</t>
  </si>
  <si>
    <t>Punjab Chemicals &amp; Crop Protection Limited</t>
  </si>
  <si>
    <t>INE277B01014</t>
  </si>
  <si>
    <t>PURVA</t>
  </si>
  <si>
    <t>Puravankara Limited</t>
  </si>
  <si>
    <t>INE323I01011</t>
  </si>
  <si>
    <t>PVP</t>
  </si>
  <si>
    <t>PVP Ventures Limited</t>
  </si>
  <si>
    <t>INE362A01016</t>
  </si>
  <si>
    <t>PVRINOX</t>
  </si>
  <si>
    <t>PVR INOX Limited</t>
  </si>
  <si>
    <t>INE191H01014</t>
  </si>
  <si>
    <t>QUESS</t>
  </si>
  <si>
    <t>Quess Corp Limited</t>
  </si>
  <si>
    <t>INE615P01015</t>
  </si>
  <si>
    <t>QUICKHEAL</t>
  </si>
  <si>
    <t>Quick Heal Technologies Limited</t>
  </si>
  <si>
    <t>INE306L01010</t>
  </si>
  <si>
    <t>RACE</t>
  </si>
  <si>
    <t>Race Eco Chain Limited</t>
  </si>
  <si>
    <t>INE084Q01012</t>
  </si>
  <si>
    <t>RADAAN</t>
  </si>
  <si>
    <t>Radaan Mediaworks India Limited</t>
  </si>
  <si>
    <t>INE874F01027</t>
  </si>
  <si>
    <t>RADHIKAJWE</t>
  </si>
  <si>
    <t>Radhika Jeweltech Limited</t>
  </si>
  <si>
    <t>INE583V01021</t>
  </si>
  <si>
    <t>RADIANTCMS</t>
  </si>
  <si>
    <t>Radiant Cash Management Services Limited</t>
  </si>
  <si>
    <t>INE855R01021</t>
  </si>
  <si>
    <t>RADICO</t>
  </si>
  <si>
    <t>Radico Khaitan Limited</t>
  </si>
  <si>
    <t>INE944F01028</t>
  </si>
  <si>
    <t>RAILTEL</t>
  </si>
  <si>
    <t>Railtel Corporation Of India Limited</t>
  </si>
  <si>
    <t>INE0DD101019</t>
  </si>
  <si>
    <t>RAIN</t>
  </si>
  <si>
    <t>Rain Industries Limited</t>
  </si>
  <si>
    <t>INE855B01025</t>
  </si>
  <si>
    <t>RAINBOW</t>
  </si>
  <si>
    <t>Rainbow Childrens Medicare Limited</t>
  </si>
  <si>
    <t>INE961O01016</t>
  </si>
  <si>
    <t>RAJESHEXPO</t>
  </si>
  <si>
    <t>Rajesh Exports Limited</t>
  </si>
  <si>
    <t>INE343B01030</t>
  </si>
  <si>
    <t>RAJMET</t>
  </si>
  <si>
    <t>Rajnandini Metal Limited</t>
  </si>
  <si>
    <t>INE00KV01022</t>
  </si>
  <si>
    <t>RAJRATAN</t>
  </si>
  <si>
    <t>Rajratan Global Wire Limited</t>
  </si>
  <si>
    <t>INE451D01029</t>
  </si>
  <si>
    <t>RAJRILTD</t>
  </si>
  <si>
    <t>Raj Rayon Industries Limited</t>
  </si>
  <si>
    <t>INE533D01032</t>
  </si>
  <si>
    <t>RAJSREESUG</t>
  </si>
  <si>
    <t>Rajshree Sugars &amp; Chemicals Limited</t>
  </si>
  <si>
    <t>INE562B01019</t>
  </si>
  <si>
    <t>RAJTV</t>
  </si>
  <si>
    <t>Raj Television Network Limited</t>
  </si>
  <si>
    <t>INE952H01027</t>
  </si>
  <si>
    <t>RALLIS</t>
  </si>
  <si>
    <t>Rallis India Limited</t>
  </si>
  <si>
    <t>INE613A01020</t>
  </si>
  <si>
    <t>RAMANEWS</t>
  </si>
  <si>
    <t>Shree Rama Newsprint Limited</t>
  </si>
  <si>
    <t>INE278B01020</t>
  </si>
  <si>
    <t>RAMAPHO</t>
  </si>
  <si>
    <t>Rama Phosphates Limited</t>
  </si>
  <si>
    <t>INE809A01024</t>
  </si>
  <si>
    <t>RAMASTEEL</t>
  </si>
  <si>
    <t>Rama Steel Tubes Limited</t>
  </si>
  <si>
    <t>INE230R01035</t>
  </si>
  <si>
    <t>RAMCOCEM</t>
  </si>
  <si>
    <t>The Ramco Cements Limited</t>
  </si>
  <si>
    <t>INE331A01037</t>
  </si>
  <si>
    <t>RAMCOIND</t>
  </si>
  <si>
    <t>Ramco Industries Limited</t>
  </si>
  <si>
    <t>INE614A01028</t>
  </si>
  <si>
    <t>RAMCOSYS</t>
  </si>
  <si>
    <t>Ramco Systems Limited</t>
  </si>
  <si>
    <t>INE246B01019</t>
  </si>
  <si>
    <t>RAMKY</t>
  </si>
  <si>
    <t>Ramky Infrastructure Limited</t>
  </si>
  <si>
    <t>INE874I01013</t>
  </si>
  <si>
    <t>RAMRAT</t>
  </si>
  <si>
    <t>Ram Ratna Wires Limited</t>
  </si>
  <si>
    <t>INE207E01023</t>
  </si>
  <si>
    <t>RANASUG</t>
  </si>
  <si>
    <t>Rana Sugars Limited</t>
  </si>
  <si>
    <t>INE625B01014</t>
  </si>
  <si>
    <t>RANEENGINE</t>
  </si>
  <si>
    <t>Rane Engine Valve Limited</t>
  </si>
  <si>
    <t>INE222J01013</t>
  </si>
  <si>
    <t>RANEHOLDIN</t>
  </si>
  <si>
    <t>Rane Holdings Limited</t>
  </si>
  <si>
    <t>INE384A01010</t>
  </si>
  <si>
    <t>RATEGAIN</t>
  </si>
  <si>
    <t>Rategain Travel Technologies Limited</t>
  </si>
  <si>
    <t>INE0CLI01024</t>
  </si>
  <si>
    <t>RATNAMANI</t>
  </si>
  <si>
    <t>Ratnamani Metals &amp; Tubes Limited</t>
  </si>
  <si>
    <t>INE703B01027</t>
  </si>
  <si>
    <t>RAYMOND</t>
  </si>
  <si>
    <t>Raymond Limited</t>
  </si>
  <si>
    <t>INE301A01014</t>
  </si>
  <si>
    <t>RBA</t>
  </si>
  <si>
    <t>Restaurant Brands Asia Limited</t>
  </si>
  <si>
    <t>INE07T201019</t>
  </si>
  <si>
    <t>RBL</t>
  </si>
  <si>
    <t>Rane Brake Lining Limited</t>
  </si>
  <si>
    <t>INE244J01017</t>
  </si>
  <si>
    <t>RBLBANK</t>
  </si>
  <si>
    <t>RBL Bank Limited</t>
  </si>
  <si>
    <t>INE976G01028</t>
  </si>
  <si>
    <t>RCF</t>
  </si>
  <si>
    <t>Rashtriya Chemicals and Fertilizers Limited</t>
  </si>
  <si>
    <t>INE027A01015</t>
  </si>
  <si>
    <t>RCOM</t>
  </si>
  <si>
    <t>Reliance Communications Limited</t>
  </si>
  <si>
    <t>INE330H01018</t>
  </si>
  <si>
    <t>RECLTD</t>
  </si>
  <si>
    <t>REC Limited</t>
  </si>
  <si>
    <t>INE020B01018</t>
  </si>
  <si>
    <t>REDINGTON</t>
  </si>
  <si>
    <t>Redington Limited</t>
  </si>
  <si>
    <t>INE891D01026</t>
  </si>
  <si>
    <t>REFEX</t>
  </si>
  <si>
    <t>Refex Industries Limited</t>
  </si>
  <si>
    <t>INE056I01017</t>
  </si>
  <si>
    <t>RELAXO</t>
  </si>
  <si>
    <t>Relaxo Footwears Limited</t>
  </si>
  <si>
    <t>INE131B01039</t>
  </si>
  <si>
    <t>RELCHEMQ</t>
  </si>
  <si>
    <t>Reliance Chemotex Industries Limited</t>
  </si>
  <si>
    <t>INE750D01016</t>
  </si>
  <si>
    <t>RELIANCE</t>
  </si>
  <si>
    <t>Reliance Industries Limited</t>
  </si>
  <si>
    <t>INE002A01018</t>
  </si>
  <si>
    <t>RELIGARE</t>
  </si>
  <si>
    <t>Religare Enterprises Limited</t>
  </si>
  <si>
    <t>INE621H01010</t>
  </si>
  <si>
    <t>RELINFRA</t>
  </si>
  <si>
    <t>Reliance Infrastructure Limited</t>
  </si>
  <si>
    <t>INE036A01016</t>
  </si>
  <si>
    <t>REMSONSIND</t>
  </si>
  <si>
    <t>Remsons Industries Limited</t>
  </si>
  <si>
    <t>INE474C01015</t>
  </si>
  <si>
    <t>RENUKA</t>
  </si>
  <si>
    <t>Shree Renuka Sugars Limited</t>
  </si>
  <si>
    <t>INE087H01022</t>
  </si>
  <si>
    <t>REPCOHOME</t>
  </si>
  <si>
    <t>Repco Home Finance Limited</t>
  </si>
  <si>
    <t>INE612J01015</t>
  </si>
  <si>
    <t>REPL</t>
  </si>
  <si>
    <t>Rudrabhishek Enterprises Limited</t>
  </si>
  <si>
    <t>INE364Z01019</t>
  </si>
  <si>
    <t>REPRO</t>
  </si>
  <si>
    <t>Repro India Limited</t>
  </si>
  <si>
    <t>INE461B01014</t>
  </si>
  <si>
    <t>RESPONIND</t>
  </si>
  <si>
    <t>Responsive Industries Limited</t>
  </si>
  <si>
    <t>INE688D01026</t>
  </si>
  <si>
    <t>REVATHI</t>
  </si>
  <si>
    <t>Revathi Equipment Limited</t>
  </si>
  <si>
    <t>INE617A01013</t>
  </si>
  <si>
    <t>RGL</t>
  </si>
  <si>
    <t>Renaissance Global Limited</t>
  </si>
  <si>
    <t>INE722H01024</t>
  </si>
  <si>
    <t>RHFL</t>
  </si>
  <si>
    <t>Reliance Home Finance Limited</t>
  </si>
  <si>
    <t>INE217K01011</t>
  </si>
  <si>
    <t>RHIM</t>
  </si>
  <si>
    <t>RHI MAGNESITA INDIA LIMITED</t>
  </si>
  <si>
    <t>INE743M01012</t>
  </si>
  <si>
    <t>RHL</t>
  </si>
  <si>
    <t>Robust Hotels Limited</t>
  </si>
  <si>
    <t>INE508K01013</t>
  </si>
  <si>
    <t>RICOAUTO</t>
  </si>
  <si>
    <t>Rico Auto Industries Limited</t>
  </si>
  <si>
    <t>INE209B01025</t>
  </si>
  <si>
    <t>RIIL</t>
  </si>
  <si>
    <t>Reliance Industrial Infrastructure Limited</t>
  </si>
  <si>
    <t>INE046A01015</t>
  </si>
  <si>
    <t>RITCO</t>
  </si>
  <si>
    <t>Ritco Logistics Limited</t>
  </si>
  <si>
    <t>INE01EG01016</t>
  </si>
  <si>
    <t>RITES</t>
  </si>
  <si>
    <t>RITES Limited</t>
  </si>
  <si>
    <t>INE320J01015</t>
  </si>
  <si>
    <t>RKEC</t>
  </si>
  <si>
    <t>RKEC Projects Limited</t>
  </si>
  <si>
    <t>INE786W01010</t>
  </si>
  <si>
    <t>RKFORGE</t>
  </si>
  <si>
    <t>Ramkrishna Forgings Limited</t>
  </si>
  <si>
    <t>INE399G01023</t>
  </si>
  <si>
    <t>RMCL</t>
  </si>
  <si>
    <t>Radha Madhav Corporation Limited</t>
  </si>
  <si>
    <t>INE172H01014</t>
  </si>
  <si>
    <t>RML</t>
  </si>
  <si>
    <t>Rane (Madras) Limited</t>
  </si>
  <si>
    <t>INE050H01012</t>
  </si>
  <si>
    <t>ROHLTD</t>
  </si>
  <si>
    <t>Royal Orchid Hotels Limited</t>
  </si>
  <si>
    <t>INE283H01019</t>
  </si>
  <si>
    <t>ROLEXRINGS</t>
  </si>
  <si>
    <t>Rolex Rings Limited</t>
  </si>
  <si>
    <t>INE645S01016</t>
  </si>
  <si>
    <t>ROML</t>
  </si>
  <si>
    <t>Raj Oil Mills Limited</t>
  </si>
  <si>
    <t>INE294G01026</t>
  </si>
  <si>
    <t>ROSSARI</t>
  </si>
  <si>
    <t>Rossari Biotech Limited</t>
  </si>
  <si>
    <t>INE02A801020</t>
  </si>
  <si>
    <t>ROSSELLIND</t>
  </si>
  <si>
    <t>Rossell India Limited</t>
  </si>
  <si>
    <t>INE847C01020</t>
  </si>
  <si>
    <t>ROTO</t>
  </si>
  <si>
    <t>Roto Pumps Limited</t>
  </si>
  <si>
    <t>INE535D01029</t>
  </si>
  <si>
    <t>ROUTE</t>
  </si>
  <si>
    <t>ROUTE MOBILE LIMITED</t>
  </si>
  <si>
    <t>INE450U01017</t>
  </si>
  <si>
    <t>RPGLIFE</t>
  </si>
  <si>
    <t>RPG Life Sciences Limited</t>
  </si>
  <si>
    <t>INE105J01010</t>
  </si>
  <si>
    <t>RPOWER</t>
  </si>
  <si>
    <t>Reliance Power Limited</t>
  </si>
  <si>
    <t>INE614G01033</t>
  </si>
  <si>
    <t>RPPINFRA</t>
  </si>
  <si>
    <t>R.P.P. Infra Projects Limited</t>
  </si>
  <si>
    <t>INE324L01013</t>
  </si>
  <si>
    <t>RPPL</t>
  </si>
  <si>
    <t>Rajshree Polypack Limited</t>
  </si>
  <si>
    <t>INE760W01015</t>
  </si>
  <si>
    <t>RPSGVENT</t>
  </si>
  <si>
    <t>RPSG VENTURES LIMITED</t>
  </si>
  <si>
    <t>INE425Y01011</t>
  </si>
  <si>
    <t>RSWM</t>
  </si>
  <si>
    <t>RSWM Limited</t>
  </si>
  <si>
    <t>INE611A01016</t>
  </si>
  <si>
    <t>RSYSTEMS</t>
  </si>
  <si>
    <t>R Systems International Limited</t>
  </si>
  <si>
    <t>INE411H01032</t>
  </si>
  <si>
    <t>RTNINDIA</t>
  </si>
  <si>
    <t>RattanIndia Enterprises Limited</t>
  </si>
  <si>
    <t>INE834M01019</t>
  </si>
  <si>
    <t>RTNPOWER</t>
  </si>
  <si>
    <t>RattanIndia Power Limited</t>
  </si>
  <si>
    <t>INE399K01017</t>
  </si>
  <si>
    <t>RUBYMILLS</t>
  </si>
  <si>
    <t>The Ruby Mills Limited</t>
  </si>
  <si>
    <t>INE301D01026</t>
  </si>
  <si>
    <t>RUCHINFRA</t>
  </si>
  <si>
    <t>Ruchi Infrastructure Limited</t>
  </si>
  <si>
    <t>INE413B01023</t>
  </si>
  <si>
    <t>RUCHIRA</t>
  </si>
  <si>
    <t>Ruchira Papers Limited</t>
  </si>
  <si>
    <t>INE803H01014</t>
  </si>
  <si>
    <t>RUPA</t>
  </si>
  <si>
    <t>Rupa &amp; Company Limited</t>
  </si>
  <si>
    <t>INE895B01021</t>
  </si>
  <si>
    <t>RUSHIL</t>
  </si>
  <si>
    <t>Rushil Decor Limited</t>
  </si>
  <si>
    <t>INE573K01017</t>
  </si>
  <si>
    <t>RUSTOMJEE</t>
  </si>
  <si>
    <t>Keystone Realtors Limited</t>
  </si>
  <si>
    <t>INE263M01029</t>
  </si>
  <si>
    <t>RVHL</t>
  </si>
  <si>
    <t>Ravinder Heights Limited</t>
  </si>
  <si>
    <t>INE09E501017</t>
  </si>
  <si>
    <t>RVNL</t>
  </si>
  <si>
    <t>Rail Vikas Nigam Limited</t>
  </si>
  <si>
    <t>INE415G01027</t>
  </si>
  <si>
    <t>SABEVENTS</t>
  </si>
  <si>
    <t>Sab Events &amp; Governance Now Media Limited</t>
  </si>
  <si>
    <t>INE860T01019</t>
  </si>
  <si>
    <t>SABTN</t>
  </si>
  <si>
    <t>Sri Adhikari Brothers Television Network Limited</t>
  </si>
  <si>
    <t>INE416A01036</t>
  </si>
  <si>
    <t>SADBHAV</t>
  </si>
  <si>
    <t>Sadbhav Engineering Limited</t>
  </si>
  <si>
    <t>INE226H01026</t>
  </si>
  <si>
    <t>SADBHIN</t>
  </si>
  <si>
    <t>Sadbhav Infrastructure Project Limited</t>
  </si>
  <si>
    <t>INE764L01010</t>
  </si>
  <si>
    <t>SADHNANIQ</t>
  </si>
  <si>
    <t>Sadhana Nitrochem Limited</t>
  </si>
  <si>
    <t>INE888C01040</t>
  </si>
  <si>
    <t>SAFARI</t>
  </si>
  <si>
    <t>Safari Industries (India) Limited</t>
  </si>
  <si>
    <t>INE429E01023</t>
  </si>
  <si>
    <t>SAGARDEEP</t>
  </si>
  <si>
    <t>Sagardeep Alloys Limited</t>
  </si>
  <si>
    <t>INE976T01013</t>
  </si>
  <si>
    <t>SAGCEM</t>
  </si>
  <si>
    <t>Sagar Cements Limited</t>
  </si>
  <si>
    <t>INE229C01021</t>
  </si>
  <si>
    <t>SAH</t>
  </si>
  <si>
    <t>Sah Polymers Limited</t>
  </si>
  <si>
    <t>INE035801013</t>
  </si>
  <si>
    <t>SAHYADRI</t>
  </si>
  <si>
    <t>Sahyadri Industries Limited</t>
  </si>
  <si>
    <t>INE280H01015</t>
  </si>
  <si>
    <t>SAIL</t>
  </si>
  <si>
    <t>Steel Authority of India Limited</t>
  </si>
  <si>
    <t>INE114A01011</t>
  </si>
  <si>
    <t>SAKAR</t>
  </si>
  <si>
    <t>Sakar Healthcare Limited</t>
  </si>
  <si>
    <t>INE732S01012</t>
  </si>
  <si>
    <t>SAKHTISUG</t>
  </si>
  <si>
    <t>Sakthi Sugars Limited</t>
  </si>
  <si>
    <t>INE623A01011</t>
  </si>
  <si>
    <t>SAKSOFT</t>
  </si>
  <si>
    <t>Saksoft Limited</t>
  </si>
  <si>
    <t>INE667G01023</t>
  </si>
  <si>
    <t>SAKUMA</t>
  </si>
  <si>
    <t>Sakuma Exports Limited</t>
  </si>
  <si>
    <t>INE190H01024</t>
  </si>
  <si>
    <t>SALASAR</t>
  </si>
  <si>
    <t>Salasar Techno Engineering Limited</t>
  </si>
  <si>
    <t>INE170V01027</t>
  </si>
  <si>
    <t>SALONA</t>
  </si>
  <si>
    <t>Salona Cotspin Limited</t>
  </si>
  <si>
    <t>INE498E01010</t>
  </si>
  <si>
    <t>SALSTEEL</t>
  </si>
  <si>
    <t>S.A.L. Steel Limited</t>
  </si>
  <si>
    <t>INE658G01014</t>
  </si>
  <si>
    <t>SALZERELEC</t>
  </si>
  <si>
    <t>Salzer Electronics Limited</t>
  </si>
  <si>
    <t>INE457F01013</t>
  </si>
  <si>
    <t>SAMBHAAV</t>
  </si>
  <si>
    <t>Sambhaav Media Limited</t>
  </si>
  <si>
    <t>INE699B01027</t>
  </si>
  <si>
    <t>SANDESH</t>
  </si>
  <si>
    <t>The Sandesh Limited</t>
  </si>
  <si>
    <t>INE583B01015</t>
  </si>
  <si>
    <t>SANDHAR</t>
  </si>
  <si>
    <t>Sandhar Technologies Limited</t>
  </si>
  <si>
    <t>INE278H01035</t>
  </si>
  <si>
    <t>SANGAMIND</t>
  </si>
  <si>
    <t>Sangam (India) Limited</t>
  </si>
  <si>
    <t>INE495C01010</t>
  </si>
  <si>
    <t>SANGHIIND</t>
  </si>
  <si>
    <t>Sanghi Industries Limited</t>
  </si>
  <si>
    <t>INE999B01013</t>
  </si>
  <si>
    <t>SANGHVIMOV</t>
  </si>
  <si>
    <t>Sanghvi Movers Limited</t>
  </si>
  <si>
    <t>INE989A01024</t>
  </si>
  <si>
    <t>SANGINITA</t>
  </si>
  <si>
    <t>Sanginita Chemicals Limited</t>
  </si>
  <si>
    <t>INE753W01010</t>
  </si>
  <si>
    <t>SANOFI</t>
  </si>
  <si>
    <t>Sanofi India Limited</t>
  </si>
  <si>
    <t>INE058A01010</t>
  </si>
  <si>
    <t>SANSERA</t>
  </si>
  <si>
    <t>Sansera Engineering Limited</t>
  </si>
  <si>
    <t>INE953O01021</t>
  </si>
  <si>
    <t>SAPPHIRE</t>
  </si>
  <si>
    <t>Sapphire Foods India Limited</t>
  </si>
  <si>
    <t>INE806T01012</t>
  </si>
  <si>
    <t>SARDAEN</t>
  </si>
  <si>
    <t>Sarda Energy &amp; Minerals Limited</t>
  </si>
  <si>
    <t>INE385C01013</t>
  </si>
  <si>
    <t>SAREGAMA</t>
  </si>
  <si>
    <t>Saregama India Limited</t>
  </si>
  <si>
    <t>INE979A01025</t>
  </si>
  <si>
    <t>SARLAPOLY</t>
  </si>
  <si>
    <t>Sarla Performance Fibers Limited</t>
  </si>
  <si>
    <t>INE453D01025</t>
  </si>
  <si>
    <t>SARVESHWAR</t>
  </si>
  <si>
    <t>Sarveshwar Foods Limited</t>
  </si>
  <si>
    <t>INE324X01018</t>
  </si>
  <si>
    <t>SASKEN</t>
  </si>
  <si>
    <t>Sasken Technologies Limited</t>
  </si>
  <si>
    <t>INE231F01020</t>
  </si>
  <si>
    <t>SASTASUNDR</t>
  </si>
  <si>
    <t>Sastasundar Ventures Limited</t>
  </si>
  <si>
    <t>INE019J01013</t>
  </si>
  <si>
    <t>SATIA</t>
  </si>
  <si>
    <t>Satia Industries Limited</t>
  </si>
  <si>
    <t>INE170E01023</t>
  </si>
  <si>
    <t>SATIN</t>
  </si>
  <si>
    <t>Satin Creditcare Network Limited</t>
  </si>
  <si>
    <t>INE836B01017</t>
  </si>
  <si>
    <t>SATINDLTD</t>
  </si>
  <si>
    <t>Sat Industries Limited</t>
  </si>
  <si>
    <t>INE065D01027</t>
  </si>
  <si>
    <t>SBC</t>
  </si>
  <si>
    <t>SBC Exports Limited</t>
  </si>
  <si>
    <t>INE04AK01028</t>
  </si>
  <si>
    <t>SBCL</t>
  </si>
  <si>
    <t>Shivalik Bimetal Controls Limited</t>
  </si>
  <si>
    <t>INE386D01027</t>
  </si>
  <si>
    <t>SBGLP</t>
  </si>
  <si>
    <t>Suratwwala Business Group Limited</t>
  </si>
  <si>
    <t>INE05ST01010</t>
  </si>
  <si>
    <t>SBICARD</t>
  </si>
  <si>
    <t>SBI Cards and Payment Services Limited</t>
  </si>
  <si>
    <t>INE018E01016</t>
  </si>
  <si>
    <t>SBILIFE</t>
  </si>
  <si>
    <t>SBI Life Insurance Company Limited</t>
  </si>
  <si>
    <t>INE123W01016</t>
  </si>
  <si>
    <t>SBIN</t>
  </si>
  <si>
    <t>State Bank of India</t>
  </si>
  <si>
    <t>INE062A01020</t>
  </si>
  <si>
    <t>SCAPDVR</t>
  </si>
  <si>
    <t>Stampede Capital Limited</t>
  </si>
  <si>
    <t>INE224E01036</t>
  </si>
  <si>
    <t>SCHAEFFLER</t>
  </si>
  <si>
    <t>Schaeffler India Limited</t>
  </si>
  <si>
    <t>INE513A01022</t>
  </si>
  <si>
    <t>SCHAND</t>
  </si>
  <si>
    <t>S Chand And Company Limited</t>
  </si>
  <si>
    <t>INE807K01035</t>
  </si>
  <si>
    <t>SCHNEIDER</t>
  </si>
  <si>
    <t>Schneider Electric Infrastructure Limited</t>
  </si>
  <si>
    <t>INE839M01018</t>
  </si>
  <si>
    <t>SCI</t>
  </si>
  <si>
    <t>Shipping Corporation Of India Limited</t>
  </si>
  <si>
    <t>INE109A01011</t>
  </si>
  <si>
    <t>SCPL</t>
  </si>
  <si>
    <t>Sheetal Cool Products Limited</t>
  </si>
  <si>
    <t>INE501Y01019</t>
  </si>
  <si>
    <t>SDBL</t>
  </si>
  <si>
    <t>Som Distilleries &amp; Breweries Limited</t>
  </si>
  <si>
    <t>INE480C01020</t>
  </si>
  <si>
    <t>SEAMECLTD</t>
  </si>
  <si>
    <t>Seamec Limited</t>
  </si>
  <si>
    <t>INE497B01018</t>
  </si>
  <si>
    <t>SECURCRED</t>
  </si>
  <si>
    <t>SecUR Credentials Limited</t>
  </si>
  <si>
    <t>INE195Y01010</t>
  </si>
  <si>
    <t>SECURKLOUD</t>
  </si>
  <si>
    <t>SECUREKLOUD TECHNOLOGIES LIMITED</t>
  </si>
  <si>
    <t>INE650K01021</t>
  </si>
  <si>
    <t>SEJALLTD</t>
  </si>
  <si>
    <t>Sejal Glass Limited</t>
  </si>
  <si>
    <t>INE955I01044</t>
  </si>
  <si>
    <t>SELAN</t>
  </si>
  <si>
    <t>Selan Exploration Technology Limited</t>
  </si>
  <si>
    <t>INE818A01017</t>
  </si>
  <si>
    <t>SELMC</t>
  </si>
  <si>
    <t>SEL Manufacturing Company Limited</t>
  </si>
  <si>
    <t>INE105I01020</t>
  </si>
  <si>
    <t>SENCO</t>
  </si>
  <si>
    <t>Senco Gold Limited</t>
  </si>
  <si>
    <t>INE602W01019</t>
  </si>
  <si>
    <t>SEPC</t>
  </si>
  <si>
    <t>SEPC Limited</t>
  </si>
  <si>
    <t>INE964H01014</t>
  </si>
  <si>
    <t>SEPOWER</t>
  </si>
  <si>
    <t>S.E. Power Limited</t>
  </si>
  <si>
    <t>INE735M01018</t>
  </si>
  <si>
    <t>SEQUENT</t>
  </si>
  <si>
    <t>Sequent Scientific Limited</t>
  </si>
  <si>
    <t>INE807F01027</t>
  </si>
  <si>
    <t>SERVOTECH</t>
  </si>
  <si>
    <t>Servotech Power Systems Limited</t>
  </si>
  <si>
    <t>INE782X01025</t>
  </si>
  <si>
    <t>SESHAPAPER</t>
  </si>
  <si>
    <t>Seshasayee Paper and Boards Limited</t>
  </si>
  <si>
    <t>INE630A01024</t>
  </si>
  <si>
    <t>SETCO</t>
  </si>
  <si>
    <t>Setco Automotive Limited</t>
  </si>
  <si>
    <t>INE878E01021</t>
  </si>
  <si>
    <t>SFL</t>
  </si>
  <si>
    <t>Sheela Foam Limited</t>
  </si>
  <si>
    <t>INE916U01025</t>
  </si>
  <si>
    <t>SGIL</t>
  </si>
  <si>
    <t>Synergy Green Industries Limited</t>
  </si>
  <si>
    <t>INE00QT01015</t>
  </si>
  <si>
    <t>SGL</t>
  </si>
  <si>
    <t>STL Global Limited</t>
  </si>
  <si>
    <t>INE353H01010</t>
  </si>
  <si>
    <t>SHAH</t>
  </si>
  <si>
    <t>Shah Metacorp Limited</t>
  </si>
  <si>
    <t>INE482J01021</t>
  </si>
  <si>
    <t>SHAHALLOYS</t>
  </si>
  <si>
    <t>Shah Alloys Limited</t>
  </si>
  <si>
    <t>INE640C01011</t>
  </si>
  <si>
    <t>SHAILY</t>
  </si>
  <si>
    <t>Shaily Engineering Plastics Limited</t>
  </si>
  <si>
    <t>INE151G01010</t>
  </si>
  <si>
    <t>SHAKTIPUMP</t>
  </si>
  <si>
    <t>Shakti Pumps (India) Limited</t>
  </si>
  <si>
    <t>INE908D01010</t>
  </si>
  <si>
    <t>SHALBY</t>
  </si>
  <si>
    <t>Shalby Limited</t>
  </si>
  <si>
    <t>INE597J01018</t>
  </si>
  <si>
    <t>SHALPAINTS</t>
  </si>
  <si>
    <t>Shalimar Paints Limited</t>
  </si>
  <si>
    <t>INE849C01026</t>
  </si>
  <si>
    <t>SHANKARA</t>
  </si>
  <si>
    <t>Shankara Building Products Limited</t>
  </si>
  <si>
    <t>INE274V01019</t>
  </si>
  <si>
    <t>SHANTI</t>
  </si>
  <si>
    <t>Shanti Overseas (India) Limited</t>
  </si>
  <si>
    <t>INE933X01016</t>
  </si>
  <si>
    <t>SHANTIGEAR</t>
  </si>
  <si>
    <t>Shanthi Gears Limited</t>
  </si>
  <si>
    <t>INE631A01022</t>
  </si>
  <si>
    <t>SHARDACROP</t>
  </si>
  <si>
    <t>Sharda Cropchem Limited</t>
  </si>
  <si>
    <t>INE221J01015</t>
  </si>
  <si>
    <t>SHARDAMOTR</t>
  </si>
  <si>
    <t>Sharda Motor Industries Limited</t>
  </si>
  <si>
    <t>INE597I01028</t>
  </si>
  <si>
    <t>SHAREINDIA</t>
  </si>
  <si>
    <t>Share India Securities Limited</t>
  </si>
  <si>
    <t>INE932X01018</t>
  </si>
  <si>
    <t>SHEMAROO</t>
  </si>
  <si>
    <t>Shemaroo Entertainment Limited</t>
  </si>
  <si>
    <t>INE363M01019</t>
  </si>
  <si>
    <t>SHILPAMED</t>
  </si>
  <si>
    <t>Shilpa Medicare Limited</t>
  </si>
  <si>
    <t>INE790G01031</t>
  </si>
  <si>
    <t>SHIVALIK</t>
  </si>
  <si>
    <t>Shivalik Rasayan Limited</t>
  </si>
  <si>
    <t>INE788J01021</t>
  </si>
  <si>
    <t>SHIVAMAUTO</t>
  </si>
  <si>
    <t>Shivam Autotech Limited</t>
  </si>
  <si>
    <t>INE637H01024</t>
  </si>
  <si>
    <t>SHIVAMILLS</t>
  </si>
  <si>
    <t>Shiva Mills Limited</t>
  </si>
  <si>
    <t>INE644Y01017</t>
  </si>
  <si>
    <t>SHIVATEX</t>
  </si>
  <si>
    <t>Shiva Texyarn Limited</t>
  </si>
  <si>
    <t>INE705C01020</t>
  </si>
  <si>
    <t>SHK</t>
  </si>
  <si>
    <t>S H Kelkar and Company Limited</t>
  </si>
  <si>
    <t>INE500L01026</t>
  </si>
  <si>
    <t>SHOPERSTOP</t>
  </si>
  <si>
    <t>Shoppers Stop Limited</t>
  </si>
  <si>
    <t>INE498B01024</t>
  </si>
  <si>
    <t>SHRADHA</t>
  </si>
  <si>
    <t>Shradha Infraprojects Limited</t>
  </si>
  <si>
    <t>INE715Y01023</t>
  </si>
  <si>
    <t>SHREDIGCEM</t>
  </si>
  <si>
    <t>Shree Digvijay Cement Co.Ltd</t>
  </si>
  <si>
    <t>INE232A01011</t>
  </si>
  <si>
    <t>SHREECEM</t>
  </si>
  <si>
    <t>SHREE CEMENT LIMITED</t>
  </si>
  <si>
    <t>INE070A01015</t>
  </si>
  <si>
    <t>SHREEPUSHK</t>
  </si>
  <si>
    <t>Shree Pushkar Chemicals &amp; Fertilisers Limited</t>
  </si>
  <si>
    <t>INE712K01011</t>
  </si>
  <si>
    <t>SHREERAMA</t>
  </si>
  <si>
    <t>Shree Rama Multi-Tech Limited</t>
  </si>
  <si>
    <t>INE879A01019</t>
  </si>
  <si>
    <t>SHRENIK</t>
  </si>
  <si>
    <t>Shrenik Limited</t>
  </si>
  <si>
    <t>INE632X01030</t>
  </si>
  <si>
    <t>SHREYANIND</t>
  </si>
  <si>
    <t>Shreyans Industries Limited</t>
  </si>
  <si>
    <t>INE231C01019</t>
  </si>
  <si>
    <t>SHREYAS</t>
  </si>
  <si>
    <t>Shreyas Shipping &amp; Logistics Limited</t>
  </si>
  <si>
    <t>INE757B01015</t>
  </si>
  <si>
    <t>SHRIPISTON</t>
  </si>
  <si>
    <t>Shriram Pistons &amp; Rings Limited</t>
  </si>
  <si>
    <t>INE526E01018</t>
  </si>
  <si>
    <t>SHRIRAMFIN</t>
  </si>
  <si>
    <t>Shriram Finance Limited</t>
  </si>
  <si>
    <t>INE721A01013</t>
  </si>
  <si>
    <t>SHRIRAMPPS</t>
  </si>
  <si>
    <t>Shriram Properties Limited</t>
  </si>
  <si>
    <t>INE217L01019</t>
  </si>
  <si>
    <t>SHYAMCENT</t>
  </si>
  <si>
    <t>Shyam Century Ferrous Limited</t>
  </si>
  <si>
    <t>INE979R01011</t>
  </si>
  <si>
    <t>SHYAMMETL</t>
  </si>
  <si>
    <t>Shyam Metalics and Energy Limited</t>
  </si>
  <si>
    <t>INE810G01011</t>
  </si>
  <si>
    <t>SHYAMTEL</t>
  </si>
  <si>
    <t>Shyam Telecom Limited</t>
  </si>
  <si>
    <t>INE635A01023</t>
  </si>
  <si>
    <t>SIEMENS</t>
  </si>
  <si>
    <t>Siemens Limited</t>
  </si>
  <si>
    <t>INE003A01024</t>
  </si>
  <si>
    <t>SIGACHI</t>
  </si>
  <si>
    <t>Sigachi Industries Limited</t>
  </si>
  <si>
    <t>INE0D0K01014</t>
  </si>
  <si>
    <t>SIGIND</t>
  </si>
  <si>
    <t>Signet Industries Limited</t>
  </si>
  <si>
    <t>INE529F01035</t>
  </si>
  <si>
    <t>SIGMA</t>
  </si>
  <si>
    <t>Sigma Solve Limited</t>
  </si>
  <si>
    <t>INE0A0S01010</t>
  </si>
  <si>
    <t>SIKKO</t>
  </si>
  <si>
    <t>Sikko Industries Limited</t>
  </si>
  <si>
    <t>INE112X01017</t>
  </si>
  <si>
    <t>SIL</t>
  </si>
  <si>
    <t>Standard Industries Limited</t>
  </si>
  <si>
    <t>INE173A01025</t>
  </si>
  <si>
    <t>SILGO</t>
  </si>
  <si>
    <t>Silgo Retail Limited</t>
  </si>
  <si>
    <t>INE01II01013</t>
  </si>
  <si>
    <t>SILINV</t>
  </si>
  <si>
    <t>SIL Investments Limited</t>
  </si>
  <si>
    <t>INE923A01015</t>
  </si>
  <si>
    <t>SILLYMONKS</t>
  </si>
  <si>
    <t>Silly Monks Entertainment Limited</t>
  </si>
  <si>
    <t>INE203Y01012</t>
  </si>
  <si>
    <t>SILVERTUC</t>
  </si>
  <si>
    <t>Silver Touch Technologies Limited</t>
  </si>
  <si>
    <t>INE625X01018</t>
  </si>
  <si>
    <t>SIMBHALS</t>
  </si>
  <si>
    <t>Simbhaoli Sugars Limited</t>
  </si>
  <si>
    <t>INE748T01016</t>
  </si>
  <si>
    <t>SIMPLEXINF</t>
  </si>
  <si>
    <t>Simplex Infrastructures Limited</t>
  </si>
  <si>
    <t>INE059B01024</t>
  </si>
  <si>
    <t>SINDHUTRAD</t>
  </si>
  <si>
    <t>Sindhu Trade Links Limited</t>
  </si>
  <si>
    <t>INE325D01025</t>
  </si>
  <si>
    <t>SINTERCOM</t>
  </si>
  <si>
    <t>Sintercom India Limited</t>
  </si>
  <si>
    <t>INE129Z01016</t>
  </si>
  <si>
    <t>SIRCA</t>
  </si>
  <si>
    <t>Sirca Paints India Limited</t>
  </si>
  <si>
    <t>INE792Z01011</t>
  </si>
  <si>
    <t>SIS</t>
  </si>
  <si>
    <t>SIS LIMITED</t>
  </si>
  <si>
    <t>INE285J01028</t>
  </si>
  <si>
    <t>SIYSIL</t>
  </si>
  <si>
    <t>Siyaram Silk Mills Limited</t>
  </si>
  <si>
    <t>INE076B01028</t>
  </si>
  <si>
    <t>SJS</t>
  </si>
  <si>
    <t>S.J.S. Enterprises Limited</t>
  </si>
  <si>
    <t>INE284S01014</t>
  </si>
  <si>
    <t>SJVN</t>
  </si>
  <si>
    <t>SJVN Limited</t>
  </si>
  <si>
    <t>INE002L01015</t>
  </si>
  <si>
    <t>SKFINDIA</t>
  </si>
  <si>
    <t>SKF India Limited</t>
  </si>
  <si>
    <t>INE640A01023</t>
  </si>
  <si>
    <t>SKIPPER</t>
  </si>
  <si>
    <t>Skipper Limited</t>
  </si>
  <si>
    <t>INE439E01022</t>
  </si>
  <si>
    <t>SKMEGGPROD</t>
  </si>
  <si>
    <t>SKM Egg Products Export (India) Limited</t>
  </si>
  <si>
    <t>INE411D01015</t>
  </si>
  <si>
    <t>SKYGOLD</t>
  </si>
  <si>
    <t>Sky Gold Limited</t>
  </si>
  <si>
    <t>INE01IU01018</t>
  </si>
  <si>
    <t>SMARTLINK</t>
  </si>
  <si>
    <t>Smartlink Holdings Limited</t>
  </si>
  <si>
    <t>INE178C01020</t>
  </si>
  <si>
    <t>SMCGLOBAL</t>
  </si>
  <si>
    <t>SMC Global Securities Limited</t>
  </si>
  <si>
    <t>INE103C01036</t>
  </si>
  <si>
    <t>SMLISUZU</t>
  </si>
  <si>
    <t>SML Isuzu Limited</t>
  </si>
  <si>
    <t>INE294B01019</t>
  </si>
  <si>
    <t>SMSLIFE</t>
  </si>
  <si>
    <t>SMS Lifesciences India Limited</t>
  </si>
  <si>
    <t>INE320X01016</t>
  </si>
  <si>
    <t>SMSPHARMA</t>
  </si>
  <si>
    <t>SMS Pharmaceuticals Limited</t>
  </si>
  <si>
    <t>INE812G01025</t>
  </si>
  <si>
    <t>SNOWMAN</t>
  </si>
  <si>
    <t>Snowman Logistics Limited</t>
  </si>
  <si>
    <t>INE734N01019</t>
  </si>
  <si>
    <t>SOBHA</t>
  </si>
  <si>
    <t>Sobha Limited</t>
  </si>
  <si>
    <t>INE671H01015</t>
  </si>
  <si>
    <t>SOFTTECH</t>
  </si>
  <si>
    <t>Softtech Engineers Limited</t>
  </si>
  <si>
    <t>INE728Z01015</t>
  </si>
  <si>
    <t>SOLARA</t>
  </si>
  <si>
    <t>Solara Active Pharma Sciences Limited</t>
  </si>
  <si>
    <t>INE624Z01016</t>
  </si>
  <si>
    <t>SOLARINDS</t>
  </si>
  <si>
    <t>Solar Industries India Limited</t>
  </si>
  <si>
    <t>INE343H01029</t>
  </si>
  <si>
    <t>SOMANYCERA</t>
  </si>
  <si>
    <t>Somany Ceramics Limited</t>
  </si>
  <si>
    <t>INE355A01028</t>
  </si>
  <si>
    <t>SOMATEX</t>
  </si>
  <si>
    <t>Soma Textiles &amp; Industries Limited</t>
  </si>
  <si>
    <t>INE314C01013</t>
  </si>
  <si>
    <t>SONACOMS</t>
  </si>
  <si>
    <t>Sona BLW Precision Forgings Limited</t>
  </si>
  <si>
    <t>INE073K01018</t>
  </si>
  <si>
    <t>SONAMCLOCK</t>
  </si>
  <si>
    <t>Sonam Clock Limited</t>
  </si>
  <si>
    <t>INE00LM01011</t>
  </si>
  <si>
    <t>SONATSOFTW</t>
  </si>
  <si>
    <t>Sonata Software Limited</t>
  </si>
  <si>
    <t>INE269A01021</t>
  </si>
  <si>
    <t>SOTL</t>
  </si>
  <si>
    <t>Savita Oil Technologies Limited</t>
  </si>
  <si>
    <t>INE035D01020</t>
  </si>
  <si>
    <t>SOUTHBANK</t>
  </si>
  <si>
    <t>The South Indian Bank Limited</t>
  </si>
  <si>
    <t>INE683A01023</t>
  </si>
  <si>
    <t>SOUTHWEST</t>
  </si>
  <si>
    <t>South West Pinnacle Exploration Limited</t>
  </si>
  <si>
    <t>INE980Y01015</t>
  </si>
  <si>
    <t>SPAL</t>
  </si>
  <si>
    <t>S. P. Apparels Limited</t>
  </si>
  <si>
    <t>INE212I01016</t>
  </si>
  <si>
    <t>SPANDANA</t>
  </si>
  <si>
    <t>Spandana Sphoorty Financial Limited</t>
  </si>
  <si>
    <t>INE572J01011</t>
  </si>
  <si>
    <t>SPARC</t>
  </si>
  <si>
    <t>Sun Pharma Advanced Research Company Limited</t>
  </si>
  <si>
    <t>INE232I01014</t>
  </si>
  <si>
    <t>SPCENET</t>
  </si>
  <si>
    <t>Spacenet Enterprises India Limited</t>
  </si>
  <si>
    <t>INE970N01027</t>
  </si>
  <si>
    <t>SPECIALITY</t>
  </si>
  <si>
    <t>Speciality Restaurants Limited</t>
  </si>
  <si>
    <t>INE247M01014</t>
  </si>
  <si>
    <t>SPENCERS</t>
  </si>
  <si>
    <t>Spencer's Retail Limited</t>
  </si>
  <si>
    <t>INE020801028</t>
  </si>
  <si>
    <t>SPENTEX</t>
  </si>
  <si>
    <t>Spentex Industries Limited</t>
  </si>
  <si>
    <t>INE376C01020</t>
  </si>
  <si>
    <t>SPIC</t>
  </si>
  <si>
    <t>Southern Petrochemicals Industries Corporation  Limited</t>
  </si>
  <si>
    <t>INE147A01011</t>
  </si>
  <si>
    <t>SPLIL</t>
  </si>
  <si>
    <t>SPL Industries Limited</t>
  </si>
  <si>
    <t>INE978G01016</t>
  </si>
  <si>
    <t>SPLPETRO</t>
  </si>
  <si>
    <t>Supreme Petrochem Limited</t>
  </si>
  <si>
    <t>INE663A01033</t>
  </si>
  <si>
    <t>SPORTKING</t>
  </si>
  <si>
    <t>Sportking India Limited</t>
  </si>
  <si>
    <t>INE885H01011</t>
  </si>
  <si>
    <t>SREEL</t>
  </si>
  <si>
    <t>Sreeleathers Limited</t>
  </si>
  <si>
    <t>INE099F01013</t>
  </si>
  <si>
    <t>SREINFRA</t>
  </si>
  <si>
    <t>SREI Infrastructure Finance Limited</t>
  </si>
  <si>
    <t>INE872A01014</t>
  </si>
  <si>
    <t>SRF</t>
  </si>
  <si>
    <t>SRF Limited</t>
  </si>
  <si>
    <t>INE647A01010</t>
  </si>
  <si>
    <t>SRHHYPOLTD</t>
  </si>
  <si>
    <t>Sree Rayalaseema Hi-Strength Hypo Limited</t>
  </si>
  <si>
    <t>INE917H01012</t>
  </si>
  <si>
    <t>SRPL</t>
  </si>
  <si>
    <t>Shree Ram Proteins Limited</t>
  </si>
  <si>
    <t>INE008Z01020</t>
  </si>
  <si>
    <t>SRPL-RE</t>
  </si>
  <si>
    <t>Shree Ram Pro Ltd-RE</t>
  </si>
  <si>
    <t>INE008Z20012</t>
  </si>
  <si>
    <t>SSWL</t>
  </si>
  <si>
    <t>Steel Strips Wheels Limited</t>
  </si>
  <si>
    <t>INE802C01033</t>
  </si>
  <si>
    <t>STAR</t>
  </si>
  <si>
    <t>Strides Pharma Science Limited</t>
  </si>
  <si>
    <t>INE939A01011</t>
  </si>
  <si>
    <t>STARCEMENT</t>
  </si>
  <si>
    <t>Star Cement Limited</t>
  </si>
  <si>
    <t>INE460H01021</t>
  </si>
  <si>
    <t>STARHEALTH</t>
  </si>
  <si>
    <t>Star Health and Allied Insurance Company Limited</t>
  </si>
  <si>
    <t>INE575P01011</t>
  </si>
  <si>
    <t>STARPAPER</t>
  </si>
  <si>
    <t>Star Paper Mills Limited</t>
  </si>
  <si>
    <t>INE733A01018</t>
  </si>
  <si>
    <t>STARTECK</t>
  </si>
  <si>
    <t>Starteck Finance Limited</t>
  </si>
  <si>
    <t>INE992I01013</t>
  </si>
  <si>
    <t>STCINDIA</t>
  </si>
  <si>
    <t>The State Trading Corporation of India Limited</t>
  </si>
  <si>
    <t>INE655A01013</t>
  </si>
  <si>
    <t>STEELCAS</t>
  </si>
  <si>
    <t>Steelcast Limited</t>
  </si>
  <si>
    <t>INE124E01020</t>
  </si>
  <si>
    <t>STEELCITY</t>
  </si>
  <si>
    <t>Steel City Securities Limited</t>
  </si>
  <si>
    <t>INE395H01011</t>
  </si>
  <si>
    <t>STEELXIND</t>
  </si>
  <si>
    <t>STEEL EXCHANGE INDIA LIMITED</t>
  </si>
  <si>
    <t>INE503B01021</t>
  </si>
  <si>
    <t>STEL</t>
  </si>
  <si>
    <t>Stel Holdings Limited</t>
  </si>
  <si>
    <t>INE577L01016</t>
  </si>
  <si>
    <t>STERTOOLS</t>
  </si>
  <si>
    <t>Sterling Tools Limited</t>
  </si>
  <si>
    <t>INE334A01023</t>
  </si>
  <si>
    <t>STLTECH</t>
  </si>
  <si>
    <t>Sterlite Technologies Limited</t>
  </si>
  <si>
    <t>INE089C01029</t>
  </si>
  <si>
    <t>STOVEKRAFT</t>
  </si>
  <si>
    <t>Stove Kraft Limited</t>
  </si>
  <si>
    <t>INE00IN01015</t>
  </si>
  <si>
    <t>STYLAMIND</t>
  </si>
  <si>
    <t>Stylam Industries Limited</t>
  </si>
  <si>
    <t>INE239C01020</t>
  </si>
  <si>
    <t>STYRENIX</t>
  </si>
  <si>
    <t>Styrenix Performance Materials Limited</t>
  </si>
  <si>
    <t>INE189B01011</t>
  </si>
  <si>
    <t>SUBEXLTD</t>
  </si>
  <si>
    <t>Subex Limited</t>
  </si>
  <si>
    <t>INE754A01055</t>
  </si>
  <si>
    <t>SUBROS</t>
  </si>
  <si>
    <t>Subros Limited</t>
  </si>
  <si>
    <t>INE287B01021</t>
  </si>
  <si>
    <t>SUDARSCHEM</t>
  </si>
  <si>
    <t>Sudarshan Chemical Industries Limited</t>
  </si>
  <si>
    <t>INE659A01023</t>
  </si>
  <si>
    <t>SUKHJITS</t>
  </si>
  <si>
    <t>Sukhjit Starch &amp; Chemicals Limited</t>
  </si>
  <si>
    <t>INE450E01011</t>
  </si>
  <si>
    <t>SULA</t>
  </si>
  <si>
    <t>Sula Vineyards Limited</t>
  </si>
  <si>
    <t>INE142Q01026</t>
  </si>
  <si>
    <t>SUMICHEM</t>
  </si>
  <si>
    <t>Sumitomo Chemical India Limited</t>
  </si>
  <si>
    <t>INE258G01013</t>
  </si>
  <si>
    <t>SUMIT</t>
  </si>
  <si>
    <t>Sumit Woods Limited</t>
  </si>
  <si>
    <t>INE748Z01013</t>
  </si>
  <si>
    <t>SUMMITSEC</t>
  </si>
  <si>
    <t>Summit Securities Limited</t>
  </si>
  <si>
    <t>INE519C01017</t>
  </si>
  <si>
    <t>SUNCLAYLTD</t>
  </si>
  <si>
    <t>Sundaram Clayton Limited</t>
  </si>
  <si>
    <t>INE105A01035</t>
  </si>
  <si>
    <t>SUNDARAM</t>
  </si>
  <si>
    <t>Sundaram Multi Pap Limited</t>
  </si>
  <si>
    <t>INE108E01023</t>
  </si>
  <si>
    <t>SUNDARMFIN</t>
  </si>
  <si>
    <t>Sundaram Finance Limited</t>
  </si>
  <si>
    <t>INE660A01013</t>
  </si>
  <si>
    <t>SUNDARMHLD</t>
  </si>
  <si>
    <t>Sundaram Finance Holdings Limited</t>
  </si>
  <si>
    <t>INE202Z01029</t>
  </si>
  <si>
    <t>SUNDRMBRAK</t>
  </si>
  <si>
    <t>Sundaram Brake Linings Limited</t>
  </si>
  <si>
    <t>INE073D01013</t>
  </si>
  <si>
    <t>SUNDRMFAST</t>
  </si>
  <si>
    <t>Sundram Fasteners Limited</t>
  </si>
  <si>
    <t>INE387A01021</t>
  </si>
  <si>
    <t>SUNFLAG</t>
  </si>
  <si>
    <t>Sunflag Iron And Steel Company Limited</t>
  </si>
  <si>
    <t>INE947A01014</t>
  </si>
  <si>
    <t>SUNPHARMA</t>
  </si>
  <si>
    <t>Sun Pharmaceutical Industries Limited</t>
  </si>
  <si>
    <t>INE044A01036</t>
  </si>
  <si>
    <t>SUNTECK</t>
  </si>
  <si>
    <t>Sunteck Realty Limited</t>
  </si>
  <si>
    <t>INE805D01034</t>
  </si>
  <si>
    <t>SUNTV</t>
  </si>
  <si>
    <t>Sun TV Network Limited</t>
  </si>
  <si>
    <t>INE424H01027</t>
  </si>
  <si>
    <t>SUPERHOUSE</t>
  </si>
  <si>
    <t>Superhouse Limited</t>
  </si>
  <si>
    <t>INE712B01010</t>
  </si>
  <si>
    <t>SUPERSPIN</t>
  </si>
  <si>
    <t>Super Spinning Mills Limited</t>
  </si>
  <si>
    <t>INE662A01027</t>
  </si>
  <si>
    <t>SUPRAJIT</t>
  </si>
  <si>
    <t>Suprajit Engineering Limited</t>
  </si>
  <si>
    <t>INE399C01030</t>
  </si>
  <si>
    <t>SUPREMEIND</t>
  </si>
  <si>
    <t>Supreme Industries Limited</t>
  </si>
  <si>
    <t>INE195A01028</t>
  </si>
  <si>
    <t>SUPREMEINF</t>
  </si>
  <si>
    <t>Supreme Infrastructure India Limited</t>
  </si>
  <si>
    <t>INE550H01011</t>
  </si>
  <si>
    <t>SUPRIYA</t>
  </si>
  <si>
    <t>Supriya Lifescience Limited</t>
  </si>
  <si>
    <t>INE07RO01027</t>
  </si>
  <si>
    <t>SURANASOL</t>
  </si>
  <si>
    <t>Surana Solar Limited</t>
  </si>
  <si>
    <t>INE272L01022</t>
  </si>
  <si>
    <t>SURANAT&amp;P</t>
  </si>
  <si>
    <t>Surana Telecom and Power Limited</t>
  </si>
  <si>
    <t>INE130B01031</t>
  </si>
  <si>
    <t>SURYALAXMI</t>
  </si>
  <si>
    <t>Suryalakshmi Cotton Mills Limited</t>
  </si>
  <si>
    <t>INE713B01026</t>
  </si>
  <si>
    <t>SURYAROSNI</t>
  </si>
  <si>
    <t>Surya Roshni Limited</t>
  </si>
  <si>
    <t>INE335A01012</t>
  </si>
  <si>
    <t>SURYODAY</t>
  </si>
  <si>
    <t>Suryoday Small Finance Bank Limited</t>
  </si>
  <si>
    <t>INE428Q01011</t>
  </si>
  <si>
    <t>SUTLEJTEX</t>
  </si>
  <si>
    <t>Sutlej Textiles and Industries Limited</t>
  </si>
  <si>
    <t>INE645H01027</t>
  </si>
  <si>
    <t>SUULD</t>
  </si>
  <si>
    <t>Suumaya Industries Limited</t>
  </si>
  <si>
    <t>INE591Q01016</t>
  </si>
  <si>
    <t>SUVEN</t>
  </si>
  <si>
    <t>Suven Life Sciences Limited</t>
  </si>
  <si>
    <t>INE495B01038</t>
  </si>
  <si>
    <t>SUVENPHAR</t>
  </si>
  <si>
    <t>Suven Pharmaceuticals Limited</t>
  </si>
  <si>
    <t>INE03QK01018</t>
  </si>
  <si>
    <t>SUVIDHAA</t>
  </si>
  <si>
    <t>Suvidhaa Infoserve Limited</t>
  </si>
  <si>
    <t>INE018401013</t>
  </si>
  <si>
    <t>SUZLON</t>
  </si>
  <si>
    <t>Suzlon Energy Limited</t>
  </si>
  <si>
    <t>INE040H01021</t>
  </si>
  <si>
    <t>SVLL</t>
  </si>
  <si>
    <t>Shree Vasu Logistics Limited</t>
  </si>
  <si>
    <t>INE00CE01017</t>
  </si>
  <si>
    <t>SVPGLOB</t>
  </si>
  <si>
    <t>SVP GLOBAL TEXTILES LIMITED</t>
  </si>
  <si>
    <t>INE308E01029</t>
  </si>
  <si>
    <t>SWANENERGY</t>
  </si>
  <si>
    <t>Swan Energy Limited</t>
  </si>
  <si>
    <t>INE665A01038</t>
  </si>
  <si>
    <t>SWARAJENG</t>
  </si>
  <si>
    <t>Swaraj Engines Limited</t>
  </si>
  <si>
    <t>INE277A01016</t>
  </si>
  <si>
    <t>SWELECTES</t>
  </si>
  <si>
    <t>Swelect Energy Systems Limited</t>
  </si>
  <si>
    <t>INE409B01013</t>
  </si>
  <si>
    <t>SWSOLAR</t>
  </si>
  <si>
    <t>Sterling and Wilson Renewable Energy Limited</t>
  </si>
  <si>
    <t>INE00M201021</t>
  </si>
  <si>
    <t>SYMPHONY</t>
  </si>
  <si>
    <t>Symphony Limited</t>
  </si>
  <si>
    <t>INE225D01027</t>
  </si>
  <si>
    <t>SYNCOMF</t>
  </si>
  <si>
    <t>Syncom Formulations (India) Limited</t>
  </si>
  <si>
    <t>INE312C01025</t>
  </si>
  <si>
    <t>SYNGENE</t>
  </si>
  <si>
    <t>Syngene International Limited</t>
  </si>
  <si>
    <t>INE398R01022</t>
  </si>
  <si>
    <t>SYRMA</t>
  </si>
  <si>
    <t>Syrma SGS Technology Limited</t>
  </si>
  <si>
    <t>INE0DYJ01015</t>
  </si>
  <si>
    <t>TAINWALCHM</t>
  </si>
  <si>
    <t>Tainwala Chemical and Plastic (I) Limited</t>
  </si>
  <si>
    <t>INE123C01018</t>
  </si>
  <si>
    <t>TAJGVK</t>
  </si>
  <si>
    <t>Taj GVK Hotels &amp; Resorts Limited</t>
  </si>
  <si>
    <t>INE586B01026</t>
  </si>
  <si>
    <t>TAKE</t>
  </si>
  <si>
    <t>Take Solutions Limited</t>
  </si>
  <si>
    <t>INE142I01023</t>
  </si>
  <si>
    <t>TALBROAUTO</t>
  </si>
  <si>
    <t>Talbros Automotive Components Limited</t>
  </si>
  <si>
    <t>INE187D01011</t>
  </si>
  <si>
    <t>TANLA</t>
  </si>
  <si>
    <t>Tanla Platforms Limited</t>
  </si>
  <si>
    <t>INE483C01032</t>
  </si>
  <si>
    <t>TANTIACONS</t>
  </si>
  <si>
    <t>Tantia Constructions Limited</t>
  </si>
  <si>
    <t>INE388G01018</t>
  </si>
  <si>
    <t>TARAPUR</t>
  </si>
  <si>
    <t>Tarapur Transformers Limited</t>
  </si>
  <si>
    <t>INE747K01017</t>
  </si>
  <si>
    <t>TARC</t>
  </si>
  <si>
    <t>TARC Limited</t>
  </si>
  <si>
    <t>INE0EK901012</t>
  </si>
  <si>
    <t>TARMAT</t>
  </si>
  <si>
    <t>Tarmat Limited</t>
  </si>
  <si>
    <t>INE924H01018</t>
  </si>
  <si>
    <t>TARSONS</t>
  </si>
  <si>
    <t>Tarsons Products Limited</t>
  </si>
  <si>
    <t>INE144Z01023</t>
  </si>
  <si>
    <t>TASTYBITE</t>
  </si>
  <si>
    <t>Tasty Bite Eatables Limited</t>
  </si>
  <si>
    <t>INE488B01017</t>
  </si>
  <si>
    <t>TATACHEM</t>
  </si>
  <si>
    <t>Tata Chemicals Limited</t>
  </si>
  <si>
    <t>INE092A01019</t>
  </si>
  <si>
    <t>TATACOFFEE</t>
  </si>
  <si>
    <t>Tata Coffee Limited</t>
  </si>
  <si>
    <t>INE493A01027</t>
  </si>
  <si>
    <t>TATACOMM</t>
  </si>
  <si>
    <t>Tata Communications Limited</t>
  </si>
  <si>
    <t>INE151A01013</t>
  </si>
  <si>
    <t>TATACONSUM</t>
  </si>
  <si>
    <t>TATA CONSUMER PRODUCTS LIMITED</t>
  </si>
  <si>
    <t>INE192A01025</t>
  </si>
  <si>
    <t>TATAELXSI</t>
  </si>
  <si>
    <t>Tata Elxsi Limited</t>
  </si>
  <si>
    <t>INE670A01012</t>
  </si>
  <si>
    <t>TATAINVEST</t>
  </si>
  <si>
    <t>Tata Investment Corporation Limited</t>
  </si>
  <si>
    <t>INE672A01018</t>
  </si>
  <si>
    <t>TATAMETALI</t>
  </si>
  <si>
    <t>Tata Metaliks Limited</t>
  </si>
  <si>
    <t>INE056C01010</t>
  </si>
  <si>
    <t>TATAMOTORS</t>
  </si>
  <si>
    <t>Tata Motors Limited</t>
  </si>
  <si>
    <t>INE155A01022</t>
  </si>
  <si>
    <t>TATAMTRDVR</t>
  </si>
  <si>
    <t>IN9155A01020</t>
  </si>
  <si>
    <t>TATAPOWER</t>
  </si>
  <si>
    <t>Tata Power Company Limited</t>
  </si>
  <si>
    <t>INE245A01021</t>
  </si>
  <si>
    <t>TATASTEEL</t>
  </si>
  <si>
    <t>Tata Steel Limited</t>
  </si>
  <si>
    <t>INE081A01020</t>
  </si>
  <si>
    <t>TATASTLLP</t>
  </si>
  <si>
    <t>Tata Steel Long Products Limited</t>
  </si>
  <si>
    <t>INE674A01014</t>
  </si>
  <si>
    <t>TATVA</t>
  </si>
  <si>
    <t>Tatva Chintan Pharma Chem Limited</t>
  </si>
  <si>
    <t>INE0GK401011</t>
  </si>
  <si>
    <t>TBZ</t>
  </si>
  <si>
    <t>Tribhovandas Bhimji Zaveri Limited</t>
  </si>
  <si>
    <t>INE760L01018</t>
  </si>
  <si>
    <t>TCI</t>
  </si>
  <si>
    <t>Transport Corporation of India Limited</t>
  </si>
  <si>
    <t>INE688A01022</t>
  </si>
  <si>
    <t>TCIEXP</t>
  </si>
  <si>
    <t>TCI Express Limited</t>
  </si>
  <si>
    <t>INE586V01016</t>
  </si>
  <si>
    <t>TCNSBRANDS</t>
  </si>
  <si>
    <t>TCNS Clothing Co. Limited</t>
  </si>
  <si>
    <t>INE778U01029</t>
  </si>
  <si>
    <t>TCPLPACK</t>
  </si>
  <si>
    <t>TCPL Packaging Limited</t>
  </si>
  <si>
    <t>INE822C01015</t>
  </si>
  <si>
    <t>TCS</t>
  </si>
  <si>
    <t>Tata Consultancy Services Limited</t>
  </si>
  <si>
    <t>INE467B01029</t>
  </si>
  <si>
    <t>TDPOWERSYS</t>
  </si>
  <si>
    <t>TD Power Systems Limited</t>
  </si>
  <si>
    <t>INE419M01027</t>
  </si>
  <si>
    <t>TEAMLEASE</t>
  </si>
  <si>
    <t>Teamlease Services Limited</t>
  </si>
  <si>
    <t>INE985S01024</t>
  </si>
  <si>
    <t>TECHIN</t>
  </si>
  <si>
    <t>Techindia Nirman Limited</t>
  </si>
  <si>
    <t>INE778A01021</t>
  </si>
  <si>
    <t>TECHM</t>
  </si>
  <si>
    <t>Tech Mahindra Limited</t>
  </si>
  <si>
    <t>INE669C01036</t>
  </si>
  <si>
    <t>TECHNOE</t>
  </si>
  <si>
    <t>Techno Electric &amp; Engineering Company Limited</t>
  </si>
  <si>
    <t>INE285K01026</t>
  </si>
  <si>
    <t>TECILCHEM</t>
  </si>
  <si>
    <t>TECIL Chemicals and Hydro Power Limited</t>
  </si>
  <si>
    <t>INE014B01011</t>
  </si>
  <si>
    <t>TEGA</t>
  </si>
  <si>
    <t>Tega Industries Limited</t>
  </si>
  <si>
    <t>INE011K01018</t>
  </si>
  <si>
    <t>TEJASNET</t>
  </si>
  <si>
    <t>Tejas Networks Limited</t>
  </si>
  <si>
    <t>INE010J01012</t>
  </si>
  <si>
    <t>TEMBO</t>
  </si>
  <si>
    <t>Tembo Global Industries Limited</t>
  </si>
  <si>
    <t>INE869Y01010</t>
  </si>
  <si>
    <t>TERASOFT</t>
  </si>
  <si>
    <t>Tera Software Limited</t>
  </si>
  <si>
    <t>INE482B01010</t>
  </si>
  <si>
    <t>TEXINFRA</t>
  </si>
  <si>
    <t>Texmaco Infrastructure &amp; Holdings Limited</t>
  </si>
  <si>
    <t>INE435C01024</t>
  </si>
  <si>
    <t>TEXMOPIPES</t>
  </si>
  <si>
    <t>Texmo Pipes and Products Limited</t>
  </si>
  <si>
    <t>INE141K01013</t>
  </si>
  <si>
    <t>TEXRAIL</t>
  </si>
  <si>
    <t>Texmaco Rail &amp; Engineering Limited</t>
  </si>
  <si>
    <t>INE621L01012</t>
  </si>
  <si>
    <t>TFCILTD</t>
  </si>
  <si>
    <t>Tourism Finance Corporation of India Limited</t>
  </si>
  <si>
    <t>INE305A01015</t>
  </si>
  <si>
    <t>TFL</t>
  </si>
  <si>
    <t>Transwarranty Finance Limited</t>
  </si>
  <si>
    <t>INE804H01012</t>
  </si>
  <si>
    <t>TGBHOTELS</t>
  </si>
  <si>
    <t>TGB Banquets And Hotels Limited</t>
  </si>
  <si>
    <t>INE797H01018</t>
  </si>
  <si>
    <t>THANGAMAYL</t>
  </si>
  <si>
    <t>Thangamayil Jewellery Limited</t>
  </si>
  <si>
    <t>INE085J01014</t>
  </si>
  <si>
    <t>THEINVEST</t>
  </si>
  <si>
    <t>The Investment Trust Of India Limited</t>
  </si>
  <si>
    <t>INE924D01017</t>
  </si>
  <si>
    <t>THEMISMED</t>
  </si>
  <si>
    <t>Themis Medicare Limited</t>
  </si>
  <si>
    <t>INE083B01016</t>
  </si>
  <si>
    <t>THERMAX</t>
  </si>
  <si>
    <t>Thermax Limited</t>
  </si>
  <si>
    <t>INE152A01029</t>
  </si>
  <si>
    <t>THOMASCOOK</t>
  </si>
  <si>
    <t>Thomas Cook  (India)  Limited</t>
  </si>
  <si>
    <t>INE332A01027</t>
  </si>
  <si>
    <t>THOMASCOTT</t>
  </si>
  <si>
    <t>Thomas Scott (India) Limited</t>
  </si>
  <si>
    <t>INE480M01011</t>
  </si>
  <si>
    <t>THYROCARE</t>
  </si>
  <si>
    <t>Thyrocare Technologies Limited</t>
  </si>
  <si>
    <t>INE594H01019</t>
  </si>
  <si>
    <t>TI</t>
  </si>
  <si>
    <t>Tilaknagar Industries Limited</t>
  </si>
  <si>
    <t>INE133E01013</t>
  </si>
  <si>
    <t>TIDEWATER</t>
  </si>
  <si>
    <t>Tide Water Oil Company (India) Limited</t>
  </si>
  <si>
    <t>INE484C01030</t>
  </si>
  <si>
    <t>TIIL</t>
  </si>
  <si>
    <t>Technocraft Industries (India) Limited</t>
  </si>
  <si>
    <t>INE545H01011</t>
  </si>
  <si>
    <t>TIINDIA</t>
  </si>
  <si>
    <t>Tube Investments of India Limited</t>
  </si>
  <si>
    <t>INE974X01010</t>
  </si>
  <si>
    <t>TIJARIA</t>
  </si>
  <si>
    <t>Tijaria Polypipes Limited</t>
  </si>
  <si>
    <t>INE440L01017</t>
  </si>
  <si>
    <t>TIL</t>
  </si>
  <si>
    <t>TIL Limited</t>
  </si>
  <si>
    <t>INE806C01018</t>
  </si>
  <si>
    <t>TIMESGTY</t>
  </si>
  <si>
    <t>Times Guaranty Limited</t>
  </si>
  <si>
    <t>INE289C01025</t>
  </si>
  <si>
    <t>TIMETECHNO</t>
  </si>
  <si>
    <t>Time Technoplast Limited</t>
  </si>
  <si>
    <t>INE508G01029</t>
  </si>
  <si>
    <t>TIMKEN</t>
  </si>
  <si>
    <t>Timken India Limited</t>
  </si>
  <si>
    <t>INE325A01013</t>
  </si>
  <si>
    <t>TINPLATE</t>
  </si>
  <si>
    <t>The Tinplate Company of India Limited</t>
  </si>
  <si>
    <t>INE422C01014</t>
  </si>
  <si>
    <t>TIPSFILMS</t>
  </si>
  <si>
    <t>Tips Films Limited</t>
  </si>
  <si>
    <t>INE0LQS01015</t>
  </si>
  <si>
    <t>TIPSINDLTD</t>
  </si>
  <si>
    <t>TIPS Industries Limited</t>
  </si>
  <si>
    <t>INE716B01029</t>
  </si>
  <si>
    <t>TIRUMALCHM</t>
  </si>
  <si>
    <t>Thirumalai Chemicals Limited</t>
  </si>
  <si>
    <t>INE338A01024</t>
  </si>
  <si>
    <t>TIRUPATIFL</t>
  </si>
  <si>
    <t>Tirupati Forge Limited</t>
  </si>
  <si>
    <t>INE319Y01024</t>
  </si>
  <si>
    <t>TITAGARH</t>
  </si>
  <si>
    <t>TITAGARH RAIL SYSTEMS LIMITED</t>
  </si>
  <si>
    <t>INE615H01020</t>
  </si>
  <si>
    <t>TITAN</t>
  </si>
  <si>
    <t>Titan Company Limited</t>
  </si>
  <si>
    <t>INE280A01028</t>
  </si>
  <si>
    <t>TMB</t>
  </si>
  <si>
    <t>Tamilnad Mercantile Bank Limited</t>
  </si>
  <si>
    <t>INE668A01016</t>
  </si>
  <si>
    <t>TNPETRO</t>
  </si>
  <si>
    <t>Tamilnadu PetroProducts Limited</t>
  </si>
  <si>
    <t>INE148A01019</t>
  </si>
  <si>
    <t>TNPL</t>
  </si>
  <si>
    <t>Tamil Nadu Newsprint &amp; Papers Limited</t>
  </si>
  <si>
    <t>INE107A01015</t>
  </si>
  <si>
    <t>TNTELE</t>
  </si>
  <si>
    <t>Tamilnadu Telecommunication Limited</t>
  </si>
  <si>
    <t>INE141D01018</t>
  </si>
  <si>
    <t>TOKYOPLAST</t>
  </si>
  <si>
    <t>Tokyo Plast International Limited</t>
  </si>
  <si>
    <t>INE932C01012</t>
  </si>
  <si>
    <t>TORNTPHARM</t>
  </si>
  <si>
    <t>Torrent Pharmaceuticals Limited</t>
  </si>
  <si>
    <t>INE685A01028</t>
  </si>
  <si>
    <t>TORNTPOWER</t>
  </si>
  <si>
    <t>Torrent Power Limited</t>
  </si>
  <si>
    <t>INE813H01021</t>
  </si>
  <si>
    <t>TOTAL</t>
  </si>
  <si>
    <t>Total Transport Systems Limited</t>
  </si>
  <si>
    <t>INE336X01012</t>
  </si>
  <si>
    <t>TOUCHWOOD</t>
  </si>
  <si>
    <t>Touchwood Entertainment Limited</t>
  </si>
  <si>
    <t>INE486Y01013</t>
  </si>
  <si>
    <t>TPLPLASTEH</t>
  </si>
  <si>
    <t>TPL Plastech Limited</t>
  </si>
  <si>
    <t>INE413G01022</t>
  </si>
  <si>
    <t>TRACXN</t>
  </si>
  <si>
    <t>Tracxn Technologies Limited</t>
  </si>
  <si>
    <t>INE0HMF01019</t>
  </si>
  <si>
    <t>TREEHOUSE</t>
  </si>
  <si>
    <t>Tree House Education &amp; Accessories Limited</t>
  </si>
  <si>
    <t>INE040M01013</t>
  </si>
  <si>
    <t>TREJHARA</t>
  </si>
  <si>
    <t>TREJHARA SOLUTIONS LIMITED</t>
  </si>
  <si>
    <t>INE00CA01015</t>
  </si>
  <si>
    <t>TRENT</t>
  </si>
  <si>
    <t>Trent Limited</t>
  </si>
  <si>
    <t>INE849A01020</t>
  </si>
  <si>
    <t>TRF</t>
  </si>
  <si>
    <t>TRF Limited</t>
  </si>
  <si>
    <t>INE391D01019</t>
  </si>
  <si>
    <t>TRIDENT</t>
  </si>
  <si>
    <t>Trident Limited</t>
  </si>
  <si>
    <t>INE064C01022</t>
  </si>
  <si>
    <t>TRIGYN</t>
  </si>
  <si>
    <t>Trigyn Technologies Limited</t>
  </si>
  <si>
    <t>INE948A01012</t>
  </si>
  <si>
    <t>TRIL</t>
  </si>
  <si>
    <t>Transformers And Rectifiers (India) Limited</t>
  </si>
  <si>
    <t>INE763I01026</t>
  </si>
  <si>
    <t>TRITURBINE</t>
  </si>
  <si>
    <t>Triveni Turbine Limited</t>
  </si>
  <si>
    <t>INE152M01016</t>
  </si>
  <si>
    <t>TRIVENI</t>
  </si>
  <si>
    <t>Triveni Engineering &amp; Industries Limited</t>
  </si>
  <si>
    <t>INE256C01024</t>
  </si>
  <si>
    <t>TRU</t>
  </si>
  <si>
    <t>TruCap Finance Limited</t>
  </si>
  <si>
    <t>INE615R01029</t>
  </si>
  <si>
    <t>TTKHLTCARE</t>
  </si>
  <si>
    <t>TTK Healthcare Limited</t>
  </si>
  <si>
    <t>INE910C01018</t>
  </si>
  <si>
    <t>TTKPRESTIG</t>
  </si>
  <si>
    <t>TTK Prestige Limited</t>
  </si>
  <si>
    <t>INE690A01028</t>
  </si>
  <si>
    <t>TTL</t>
  </si>
  <si>
    <t>T T Limited</t>
  </si>
  <si>
    <t>INE592B01016</t>
  </si>
  <si>
    <t>TTML</t>
  </si>
  <si>
    <t>Tata Teleservices (Maharashtra) Limited</t>
  </si>
  <si>
    <t>INE517B01013</t>
  </si>
  <si>
    <t>TV18BRDCST</t>
  </si>
  <si>
    <t>TV18 Broadcast Limited</t>
  </si>
  <si>
    <t>INE886H01027</t>
  </si>
  <si>
    <t>TVSELECT</t>
  </si>
  <si>
    <t>TVS Electronics Limited</t>
  </si>
  <si>
    <t>INE236G01019</t>
  </si>
  <si>
    <t>TVSMOTOR</t>
  </si>
  <si>
    <t>TVS Motor Company Limited</t>
  </si>
  <si>
    <t>INE494B01023</t>
  </si>
  <si>
    <t>TVSSRICHAK</t>
  </si>
  <si>
    <t>TVS Srichakra Limited</t>
  </si>
  <si>
    <t>INE421C01016</t>
  </si>
  <si>
    <t>TVTODAY</t>
  </si>
  <si>
    <t>TV Today Network Limited</t>
  </si>
  <si>
    <t>INE038F01029</t>
  </si>
  <si>
    <t>TVVISION</t>
  </si>
  <si>
    <t>TV Vision Limited</t>
  </si>
  <si>
    <t>INE871L01013</t>
  </si>
  <si>
    <t>UBL</t>
  </si>
  <si>
    <t>United Breweries Limited</t>
  </si>
  <si>
    <t>INE686F01025</t>
  </si>
  <si>
    <t>UCALFUEL</t>
  </si>
  <si>
    <t>Ucal Fuel Systems Limited</t>
  </si>
  <si>
    <t>INE139B01016</t>
  </si>
  <si>
    <t>UCOBANK</t>
  </si>
  <si>
    <t>UCO Bank</t>
  </si>
  <si>
    <t>INE691A01018</t>
  </si>
  <si>
    <t>UDAICEMENT</t>
  </si>
  <si>
    <t>Udaipur Cement Works Limited</t>
  </si>
  <si>
    <t>INE225C01029</t>
  </si>
  <si>
    <t>UFLEX</t>
  </si>
  <si>
    <t>UFLEX Limited</t>
  </si>
  <si>
    <t>INE516A01017</t>
  </si>
  <si>
    <t>UFO</t>
  </si>
  <si>
    <t>UFO Moviez India Limited</t>
  </si>
  <si>
    <t>INE527H01019</t>
  </si>
  <si>
    <t>UGARSUGAR</t>
  </si>
  <si>
    <t>The Ugar Sugar Works Limited</t>
  </si>
  <si>
    <t>INE071E01023</t>
  </si>
  <si>
    <t>UGROCAP</t>
  </si>
  <si>
    <t>Ugro Capital Limited</t>
  </si>
  <si>
    <t>INE583D01011</t>
  </si>
  <si>
    <t>UJAAS</t>
  </si>
  <si>
    <t>Ujaas Energy Limited</t>
  </si>
  <si>
    <t>INE899L01022</t>
  </si>
  <si>
    <t>UJJIVAN</t>
  </si>
  <si>
    <t>Ujjivan Financial Services Limited</t>
  </si>
  <si>
    <t>INE334L01012</t>
  </si>
  <si>
    <t>UJJIVANSFB</t>
  </si>
  <si>
    <t>Ujjivan Small Finance Bank Limited</t>
  </si>
  <si>
    <t>INE551W01018</t>
  </si>
  <si>
    <t>ULTRACEMCO</t>
  </si>
  <si>
    <t>UltraTech Cement Limited</t>
  </si>
  <si>
    <t>INE481G01011</t>
  </si>
  <si>
    <t>UMAEXPORTS</t>
  </si>
  <si>
    <t>Uma Exports Limited</t>
  </si>
  <si>
    <t>INE0GIU01018</t>
  </si>
  <si>
    <t>UMANGDAIRY</t>
  </si>
  <si>
    <t>Umang Dairies Limited</t>
  </si>
  <si>
    <t>INE864B01027</t>
  </si>
  <si>
    <t>UMESLTD</t>
  </si>
  <si>
    <t>Usha Martin Education &amp; Solutions Limited</t>
  </si>
  <si>
    <t>INE240C01028</t>
  </si>
  <si>
    <t>UNICHEMLAB</t>
  </si>
  <si>
    <t>Unichem Laboratories Limited</t>
  </si>
  <si>
    <t>INE351A01035</t>
  </si>
  <si>
    <t>UNIDT</t>
  </si>
  <si>
    <t>United Drilling Tools Limited</t>
  </si>
  <si>
    <t>INE961D01019</t>
  </si>
  <si>
    <t>UNIENTER</t>
  </si>
  <si>
    <t>Uniphos Enterprises Limited</t>
  </si>
  <si>
    <t>INE037A01022</t>
  </si>
  <si>
    <t>UNIINFO</t>
  </si>
  <si>
    <t>Uniinfo Telecom Services Limited</t>
  </si>
  <si>
    <t>INE481Z01011</t>
  </si>
  <si>
    <t>UNIONBANK</t>
  </si>
  <si>
    <t>Union Bank of India</t>
  </si>
  <si>
    <t>INE692A01016</t>
  </si>
  <si>
    <t>UNIPARTS</t>
  </si>
  <si>
    <t>Uniparts India Limited</t>
  </si>
  <si>
    <t>INE244O01017</t>
  </si>
  <si>
    <t>UNITECH</t>
  </si>
  <si>
    <t>Unitech Limited</t>
  </si>
  <si>
    <t>INE694A01020</t>
  </si>
  <si>
    <t>UNITEDPOLY</t>
  </si>
  <si>
    <t>United Polyfab Gujarat Limited</t>
  </si>
  <si>
    <t>INE368U01011</t>
  </si>
  <si>
    <t>UNITEDTEA</t>
  </si>
  <si>
    <t>The United Nilgiri Tea Estates Company Limited</t>
  </si>
  <si>
    <t>INE458F01011</t>
  </si>
  <si>
    <t>UNIVASTU</t>
  </si>
  <si>
    <t>Univastu India Limited</t>
  </si>
  <si>
    <t>INE562X01013</t>
  </si>
  <si>
    <t>UNIVCABLES</t>
  </si>
  <si>
    <t>Universal Cables Limited</t>
  </si>
  <si>
    <t>INE279A01012</t>
  </si>
  <si>
    <t>UNIVPHOTO</t>
  </si>
  <si>
    <t>Universus Photo Imagings Limited</t>
  </si>
  <si>
    <t>INE03V001013</t>
  </si>
  <si>
    <t>UNOMINDA</t>
  </si>
  <si>
    <t>UNO Minda Limited</t>
  </si>
  <si>
    <t>INE405E01023</t>
  </si>
  <si>
    <t>UPL</t>
  </si>
  <si>
    <t>UPL Limited</t>
  </si>
  <si>
    <t>INE628A01036</t>
  </si>
  <si>
    <t>URAVI</t>
  </si>
  <si>
    <t>Uravi T and Wedge Lamps Limited</t>
  </si>
  <si>
    <t>INE568Z01015</t>
  </si>
  <si>
    <t>URJA</t>
  </si>
  <si>
    <t>Urja Global Limited</t>
  </si>
  <si>
    <t>INE550C01020</t>
  </si>
  <si>
    <t>USHAMART</t>
  </si>
  <si>
    <t>Usha Martin Limited</t>
  </si>
  <si>
    <t>INE228A01035</t>
  </si>
  <si>
    <t>USK</t>
  </si>
  <si>
    <t>Udayshivakumar Infra Limited</t>
  </si>
  <si>
    <t>INE0N0Y01013</t>
  </si>
  <si>
    <t>UTIAMC</t>
  </si>
  <si>
    <t>UTI Asset Management Company Limited</t>
  </si>
  <si>
    <t>INE094J01016</t>
  </si>
  <si>
    <t>UTTAMSUGAR</t>
  </si>
  <si>
    <t>Uttam Sugar Mills Limited</t>
  </si>
  <si>
    <t>INE786F01031</t>
  </si>
  <si>
    <t>V2RETAIL</t>
  </si>
  <si>
    <t>V2 Retail Limited</t>
  </si>
  <si>
    <t>INE945H01013</t>
  </si>
  <si>
    <t>VADILALIND</t>
  </si>
  <si>
    <t>Vadilal Industries Limited</t>
  </si>
  <si>
    <t>INE694D01016</t>
  </si>
  <si>
    <t>VAIBHAVGBL</t>
  </si>
  <si>
    <t>Vaibhav Global Limited</t>
  </si>
  <si>
    <t>INE884A01027</t>
  </si>
  <si>
    <t>VAISHALI</t>
  </si>
  <si>
    <t>Vaishali Pharma Limited</t>
  </si>
  <si>
    <t>INE972X01014</t>
  </si>
  <si>
    <t>VAKRANGEE</t>
  </si>
  <si>
    <t>Vakrangee Limited</t>
  </si>
  <si>
    <t>INE051B01021</t>
  </si>
  <si>
    <t>VALIANTORG</t>
  </si>
  <si>
    <t>Valiant Organics Limited</t>
  </si>
  <si>
    <t>INE565V01010</t>
  </si>
  <si>
    <t>VARDHACRLC</t>
  </si>
  <si>
    <t>Vardhman Acrylics Limited</t>
  </si>
  <si>
    <t>INE116G01013</t>
  </si>
  <si>
    <t>VARROC</t>
  </si>
  <si>
    <t>Varroc Engineering Limited</t>
  </si>
  <si>
    <t>INE665L01035</t>
  </si>
  <si>
    <t>VASCONEQ</t>
  </si>
  <si>
    <t>Vascon Engineers Limited</t>
  </si>
  <si>
    <t>INE893I01013</t>
  </si>
  <si>
    <t>VASWANI</t>
  </si>
  <si>
    <t>Vaswani Industries Limited</t>
  </si>
  <si>
    <t>INE590L01019</t>
  </si>
  <si>
    <t>VBL</t>
  </si>
  <si>
    <t>Varun Beverages Limited</t>
  </si>
  <si>
    <t>INE200M01021</t>
  </si>
  <si>
    <t>VCL</t>
  </si>
  <si>
    <t>Vaxtex Cotfab Limited</t>
  </si>
  <si>
    <t>INE098201036</t>
  </si>
  <si>
    <t>VEDL</t>
  </si>
  <si>
    <t>Vedanta Limited</t>
  </si>
  <si>
    <t>INE205A01025</t>
  </si>
  <si>
    <t>VENKEYS</t>
  </si>
  <si>
    <t>Venky's (India) Limited</t>
  </si>
  <si>
    <t>INE398A01010</t>
  </si>
  <si>
    <t>VENUSPIPES</t>
  </si>
  <si>
    <t>Venus Pipes &amp; Tubes Limited</t>
  </si>
  <si>
    <t>INE0JA001018</t>
  </si>
  <si>
    <t>VERANDA</t>
  </si>
  <si>
    <t>Veranda Learning Solutions Limited</t>
  </si>
  <si>
    <t>INE0IQ001011</t>
  </si>
  <si>
    <t>VERTOZ</t>
  </si>
  <si>
    <t>Vertoz Advertising Limited</t>
  </si>
  <si>
    <t>INE188Y01015</t>
  </si>
  <si>
    <t>VESUVIUS</t>
  </si>
  <si>
    <t>Vesuvius India Limited</t>
  </si>
  <si>
    <t>INE386A01015</t>
  </si>
  <si>
    <t>VETO</t>
  </si>
  <si>
    <t>Veto Switchgears And Cables Limited</t>
  </si>
  <si>
    <t>INE918N01018</t>
  </si>
  <si>
    <t>VGUARD</t>
  </si>
  <si>
    <t>V-Guard Industries Limited</t>
  </si>
  <si>
    <t>INE951I01027</t>
  </si>
  <si>
    <t>VHL</t>
  </si>
  <si>
    <t>Vardhman Holdings Limited</t>
  </si>
  <si>
    <t>INE701A01023</t>
  </si>
  <si>
    <t>VIDHIING</t>
  </si>
  <si>
    <t>Vidhi Specialty Food Ingredients Limited</t>
  </si>
  <si>
    <t>INE632C01026</t>
  </si>
  <si>
    <t>VIJAYA</t>
  </si>
  <si>
    <t>Vijaya Diagnostic Centre Limited</t>
  </si>
  <si>
    <t>INE043W01024</t>
  </si>
  <si>
    <t>VIJIFIN</t>
  </si>
  <si>
    <t>Viji Finance Limited</t>
  </si>
  <si>
    <t>INE159N01027</t>
  </si>
  <si>
    <t>VIKASECO</t>
  </si>
  <si>
    <t>Vikas EcoTech Limited</t>
  </si>
  <si>
    <t>INE806A01020</t>
  </si>
  <si>
    <t>VIKASLIFE</t>
  </si>
  <si>
    <t>Vikas Lifecare Limited</t>
  </si>
  <si>
    <t>INE161L01027</t>
  </si>
  <si>
    <t>VIMTALABS</t>
  </si>
  <si>
    <t>Vimta Labs Limited</t>
  </si>
  <si>
    <t>INE579C01029</t>
  </si>
  <si>
    <t>VINATIORGA</t>
  </si>
  <si>
    <t>Vinati Organics Limited</t>
  </si>
  <si>
    <t>INE410B01037</t>
  </si>
  <si>
    <t>VINDHYATEL</t>
  </si>
  <si>
    <t>Vindhya Telelinks Limited</t>
  </si>
  <si>
    <t>INE707A01012</t>
  </si>
  <si>
    <t>VINEETLAB</t>
  </si>
  <si>
    <t>Vineet Laboratories Limited</t>
  </si>
  <si>
    <t>INE505Y01010</t>
  </si>
  <si>
    <t>VINNY</t>
  </si>
  <si>
    <t>Vinny Overseas Limited</t>
  </si>
  <si>
    <t>INE01KI01027</t>
  </si>
  <si>
    <t>VINYLINDIA</t>
  </si>
  <si>
    <t>Vinyl Chemicals (India) Limited</t>
  </si>
  <si>
    <t>INE250B01029</t>
  </si>
  <si>
    <t>VIPCLOTHNG</t>
  </si>
  <si>
    <t>VIP Clothing Limited</t>
  </si>
  <si>
    <t>INE450G01024</t>
  </si>
  <si>
    <t>VIPIND</t>
  </si>
  <si>
    <t>VIP Industries Limited</t>
  </si>
  <si>
    <t>INE054A01027</t>
  </si>
  <si>
    <t>VIPULLTD</t>
  </si>
  <si>
    <t>Vipul Limited</t>
  </si>
  <si>
    <t>INE946H01037</t>
  </si>
  <si>
    <t>VIRINCHI</t>
  </si>
  <si>
    <t>Virinchi Limited</t>
  </si>
  <si>
    <t>INE539B01017</t>
  </si>
  <si>
    <t>VISAKAIND</t>
  </si>
  <si>
    <t>Visaka Industries Limited</t>
  </si>
  <si>
    <t>INE392A01021</t>
  </si>
  <si>
    <t>VISASTEEL</t>
  </si>
  <si>
    <t>Visa Steel Limited</t>
  </si>
  <si>
    <t>INE286H01012</t>
  </si>
  <si>
    <t>VISESHINFO</t>
  </si>
  <si>
    <t>Visesh Infotecnics Limited</t>
  </si>
  <si>
    <t>INE861A01058</t>
  </si>
  <si>
    <t>VISHAL</t>
  </si>
  <si>
    <t>Vishal Fabrics Limited</t>
  </si>
  <si>
    <t>INE755Q01025</t>
  </si>
  <si>
    <t>VISHNU</t>
  </si>
  <si>
    <t>Vishnu Chemicals Limited</t>
  </si>
  <si>
    <t>INE270I01022</t>
  </si>
  <si>
    <t>VISHWARAJ</t>
  </si>
  <si>
    <t>Vishwaraj Sugar Industries Limited</t>
  </si>
  <si>
    <t>INE430N01022</t>
  </si>
  <si>
    <t>VIVIDHA</t>
  </si>
  <si>
    <t>Visagar Polytex Limited</t>
  </si>
  <si>
    <t>INE370E01029</t>
  </si>
  <si>
    <t>VLSFINANCE</t>
  </si>
  <si>
    <t>VLS Finance Limited</t>
  </si>
  <si>
    <t>INE709A01018</t>
  </si>
  <si>
    <t>VMART</t>
  </si>
  <si>
    <t>V-Mart Retail Limited</t>
  </si>
  <si>
    <t>INE665J01013</t>
  </si>
  <si>
    <t>VOLTAMP</t>
  </si>
  <si>
    <t>Voltamp Transformers Limited</t>
  </si>
  <si>
    <t>INE540H01012</t>
  </si>
  <si>
    <t>VOLTAS</t>
  </si>
  <si>
    <t>Voltas Limited</t>
  </si>
  <si>
    <t>INE226A01021</t>
  </si>
  <si>
    <t>VRLLOG</t>
  </si>
  <si>
    <t>VRL Logistics Limited</t>
  </si>
  <si>
    <t>INE366I01010</t>
  </si>
  <si>
    <t>VSSL</t>
  </si>
  <si>
    <t>Vardhman Special Steels Limited</t>
  </si>
  <si>
    <t>INE050M01012</t>
  </si>
  <si>
    <t>VSTIND</t>
  </si>
  <si>
    <t>VST Industries Limited</t>
  </si>
  <si>
    <t>INE710A01016</t>
  </si>
  <si>
    <t>VSTTILLERS</t>
  </si>
  <si>
    <t>V.S.T Tillers Tractors Limited</t>
  </si>
  <si>
    <t>INE764D01017</t>
  </si>
  <si>
    <t>VTL</t>
  </si>
  <si>
    <t>Vardhman Textiles Limited</t>
  </si>
  <si>
    <t>INE825A01020</t>
  </si>
  <si>
    <t>WABAG</t>
  </si>
  <si>
    <t>VA Tech Wabag Limited</t>
  </si>
  <si>
    <t>INE956G01038</t>
  </si>
  <si>
    <t>WANBURY</t>
  </si>
  <si>
    <t>Wanbury Limited</t>
  </si>
  <si>
    <t>INE107F01022</t>
  </si>
  <si>
    <t>WATERBASE</t>
  </si>
  <si>
    <t>Waterbase Limited</t>
  </si>
  <si>
    <t>INE054C01015</t>
  </si>
  <si>
    <t>WEALTH</t>
  </si>
  <si>
    <t>Wealth First Portfolio Managers Limited</t>
  </si>
  <si>
    <t>INE658T01017</t>
  </si>
  <si>
    <t>WEBELSOLAR</t>
  </si>
  <si>
    <t>Websol Energy System Limited</t>
  </si>
  <si>
    <t>INE855C01015</t>
  </si>
  <si>
    <t>WEIZMANIND</t>
  </si>
  <si>
    <t>Weizmann Limited</t>
  </si>
  <si>
    <t>INE080A01014</t>
  </si>
  <si>
    <t>WEL</t>
  </si>
  <si>
    <t>Wonder Electricals Limited</t>
  </si>
  <si>
    <t>INE02WG01016</t>
  </si>
  <si>
    <t>WELCORP</t>
  </si>
  <si>
    <t>Welspun Corp Limited</t>
  </si>
  <si>
    <t>INE191B01025</t>
  </si>
  <si>
    <t>WELENT</t>
  </si>
  <si>
    <t>Welspun Enterprises Limited</t>
  </si>
  <si>
    <t>INE625G01013</t>
  </si>
  <si>
    <t>WELINV</t>
  </si>
  <si>
    <t>Welspun Investments and Commercials Limited</t>
  </si>
  <si>
    <t>INE389K01018</t>
  </si>
  <si>
    <t>WELSPUNIND</t>
  </si>
  <si>
    <t>Welspun India Limited</t>
  </si>
  <si>
    <t>INE192B01031</t>
  </si>
  <si>
    <t>WENDT</t>
  </si>
  <si>
    <t>Wendt (India) Limited</t>
  </si>
  <si>
    <t>INE274C01019</t>
  </si>
  <si>
    <t>WESTLIFE</t>
  </si>
  <si>
    <t>WESTLIFE FOODWORLD LIMITED</t>
  </si>
  <si>
    <t>INE274F01020</t>
  </si>
  <si>
    <t>WEWIN</t>
  </si>
  <si>
    <t>WE WIN LIMITED</t>
  </si>
  <si>
    <t>INE082W01014</t>
  </si>
  <si>
    <t>WHEELS</t>
  </si>
  <si>
    <t>Wheels India Limited</t>
  </si>
  <si>
    <t>INE715A01015</t>
  </si>
  <si>
    <t>WHIRLPOOL</t>
  </si>
  <si>
    <t>Whirlpool of India Limited</t>
  </si>
  <si>
    <t>INE716A01013</t>
  </si>
  <si>
    <t>WILLAMAGOR</t>
  </si>
  <si>
    <t>Williamson Magor &amp; Company Limited</t>
  </si>
  <si>
    <t>INE210A01017</t>
  </si>
  <si>
    <t>WINDLAS</t>
  </si>
  <si>
    <t>Windlas Biotech Limited</t>
  </si>
  <si>
    <t>INE0H5O01029</t>
  </si>
  <si>
    <t>WINDMACHIN</t>
  </si>
  <si>
    <t>Windsor Machines Limited</t>
  </si>
  <si>
    <t>INE052A01021</t>
  </si>
  <si>
    <t>WIPL</t>
  </si>
  <si>
    <t>The Western India Plywoods Limited</t>
  </si>
  <si>
    <t>INE215F01023</t>
  </si>
  <si>
    <t>WIPRO</t>
  </si>
  <si>
    <t>Wipro Limited</t>
  </si>
  <si>
    <t>INE075A01022</t>
  </si>
  <si>
    <t>WOCKPHARMA</t>
  </si>
  <si>
    <t>Wockhardt Limited</t>
  </si>
  <si>
    <t>INE049B01025</t>
  </si>
  <si>
    <t>WONDERLA</t>
  </si>
  <si>
    <t>Wonderla Holidays Limited</t>
  </si>
  <si>
    <t>INE066O01014</t>
  </si>
  <si>
    <t>WORTH</t>
  </si>
  <si>
    <t>Worth Peripherals Limited</t>
  </si>
  <si>
    <t>INE196Y01018</t>
  </si>
  <si>
    <t>WSTCSTPAPR</t>
  </si>
  <si>
    <t>West Coast Paper Mills Limited</t>
  </si>
  <si>
    <t>INE976A01021</t>
  </si>
  <si>
    <t>XCHANGING</t>
  </si>
  <si>
    <t>Xchanging Solutions Limited</t>
  </si>
  <si>
    <t>INE692G01013</t>
  </si>
  <si>
    <t>XELPMOC</t>
  </si>
  <si>
    <t>Xelpmoc Design And Tech Limited</t>
  </si>
  <si>
    <t>INE01P501012</t>
  </si>
  <si>
    <t>XPROINDIA</t>
  </si>
  <si>
    <t>Xpro India Limited</t>
  </si>
  <si>
    <t>INE445C01015</t>
  </si>
  <si>
    <t>YAARI</t>
  </si>
  <si>
    <t>Yaari Digital Integrated Services Limited</t>
  </si>
  <si>
    <t>INE126M01010</t>
  </si>
  <si>
    <t>YESBANK</t>
  </si>
  <si>
    <t>Yes Bank Limited</t>
  </si>
  <si>
    <t>INE528G01035</t>
  </si>
  <si>
    <t>YUKEN</t>
  </si>
  <si>
    <t>Yuken India Limited</t>
  </si>
  <si>
    <t>INE384C01016</t>
  </si>
  <si>
    <t>ZEEL</t>
  </si>
  <si>
    <t>Zee Entertainment Enterprises Limited</t>
  </si>
  <si>
    <t>INE256A01028</t>
  </si>
  <si>
    <t>ZEEMEDIA</t>
  </si>
  <si>
    <t>Zee Media Corporation Limited</t>
  </si>
  <si>
    <t>INE966H01019</t>
  </si>
  <si>
    <t>ZENITHEXPO</t>
  </si>
  <si>
    <t>Zenith Exports Limited</t>
  </si>
  <si>
    <t>INE058B01018</t>
  </si>
  <si>
    <t>ZENITHSTL</t>
  </si>
  <si>
    <t>Zenith Steel Pipes &amp; Industries Limited</t>
  </si>
  <si>
    <t>INE318D01020</t>
  </si>
  <si>
    <t>ZENSARTECH</t>
  </si>
  <si>
    <t>Zensar Technologies Limited</t>
  </si>
  <si>
    <t>INE520A01027</t>
  </si>
  <si>
    <t>ZENTEC</t>
  </si>
  <si>
    <t>Zen Technologies Limited</t>
  </si>
  <si>
    <t>INE251B01027</t>
  </si>
  <si>
    <t>ZFCVINDIA</t>
  </si>
  <si>
    <t>ZF Commercial Vehicle Control Systems India Limited</t>
  </si>
  <si>
    <t>INE342J01019</t>
  </si>
  <si>
    <t>ZIMLAB</t>
  </si>
  <si>
    <t>Zim Laboratories Limited</t>
  </si>
  <si>
    <t>INE518E01015</t>
  </si>
  <si>
    <t>ZODIAC</t>
  </si>
  <si>
    <t>Zodiac Energy Limited</t>
  </si>
  <si>
    <t>INE761Y01019</t>
  </si>
  <si>
    <t>ZODIACLOTH</t>
  </si>
  <si>
    <t>Zodiac Clothing Company Limited</t>
  </si>
  <si>
    <t>INE206B01013</t>
  </si>
  <si>
    <t>ZOMATO</t>
  </si>
  <si>
    <t>Zomato Limited</t>
  </si>
  <si>
    <t>INE758T01015</t>
  </si>
  <si>
    <t>ZOTA</t>
  </si>
  <si>
    <t>Zota Health Care LImited</t>
  </si>
  <si>
    <t>INE358U01012</t>
  </si>
  <si>
    <t>ZUARI</t>
  </si>
  <si>
    <t>Zuari Agro Chemicals Limited</t>
  </si>
  <si>
    <t>INE840M01016</t>
  </si>
  <si>
    <t>ZUARIIND</t>
  </si>
  <si>
    <t>ZUARI INDUSTRIES LIMITED</t>
  </si>
  <si>
    <t>INE217A01012</t>
  </si>
  <si>
    <t>ZYDUSLIFE</t>
  </si>
  <si>
    <t>Zydus Lifesciences Limited</t>
  </si>
  <si>
    <t>INE010B01027</t>
  </si>
  <si>
    <t>ZYDUSWELL</t>
  </si>
  <si>
    <t>Zydus Wellness Limited</t>
  </si>
  <si>
    <t>INE768C01010</t>
  </si>
  <si>
    <t>YEAR</t>
  </si>
  <si>
    <t>MAX</t>
  </si>
  <si>
    <t>MIN</t>
  </si>
  <si>
    <t>DIFF</t>
  </si>
  <si>
    <t>1993-1998</t>
  </si>
  <si>
    <t>1999-2004</t>
  </si>
  <si>
    <t>2005-2010</t>
  </si>
  <si>
    <t>2011-</t>
  </si>
  <si>
    <t>Day</t>
  </si>
  <si>
    <t>Month</t>
  </si>
  <si>
    <t>Year</t>
  </si>
  <si>
    <t>1994-1999</t>
  </si>
  <si>
    <t>1999 not included</t>
  </si>
  <si>
    <t>2004-2009</t>
  </si>
  <si>
    <t>2009-2014</t>
  </si>
  <si>
    <t>2014-2019</t>
  </si>
  <si>
    <t>2019-2024</t>
  </si>
  <si>
    <t>Table showing numbers of shares issued in different year groups</t>
  </si>
  <si>
    <t>Years</t>
  </si>
  <si>
    <t>Row Labels</t>
  </si>
  <si>
    <t>Jan</t>
  </si>
  <si>
    <t>Feb</t>
  </si>
  <si>
    <t>Mar</t>
  </si>
  <si>
    <t>Apr</t>
  </si>
  <si>
    <t>May</t>
  </si>
  <si>
    <t>Jun</t>
  </si>
  <si>
    <t>Jul</t>
  </si>
  <si>
    <t>Aug</t>
  </si>
  <si>
    <t>Sep</t>
  </si>
  <si>
    <t>Oct</t>
  </si>
  <si>
    <t>Nov</t>
  </si>
  <si>
    <t>Dec</t>
  </si>
  <si>
    <t>Grand Total</t>
  </si>
  <si>
    <t>Count of SYMBOL</t>
  </si>
  <si>
    <t>Months</t>
  </si>
  <si>
    <t>Number of Stocks issued</t>
  </si>
  <si>
    <t>Use Bar Chart</t>
  </si>
  <si>
    <t>Static Histogram showing "Year vs No. of stocks Issued"</t>
  </si>
  <si>
    <t>Dynamic Bar Graph showing "Months vs No. of stocks issued"</t>
  </si>
  <si>
    <t>Frequency</t>
  </si>
  <si>
    <t>Count of  SERIES</t>
  </si>
  <si>
    <t>Two ways to do the same thing</t>
  </si>
  <si>
    <t>Count of  SERIES2</t>
  </si>
  <si>
    <t>Static Pi Chart showing "Types of shares"</t>
  </si>
  <si>
    <t>Dynamic Donut chart showing "% of shares having intraday feature"</t>
  </si>
  <si>
    <t>Intra or Not</t>
  </si>
  <si>
    <t>Intra</t>
  </si>
  <si>
    <t>Not</t>
  </si>
  <si>
    <t>Count of Intra or Not</t>
  </si>
  <si>
    <t>Count of Intra or Not2</t>
  </si>
  <si>
    <t>Face Value Group</t>
  </si>
  <si>
    <t>1-2</t>
  </si>
  <si>
    <t>3-4</t>
  </si>
  <si>
    <t>5-6</t>
  </si>
  <si>
    <t>7-8</t>
  </si>
  <si>
    <t>9-10</t>
  </si>
  <si>
    <t>FACE VALUE TEXT</t>
  </si>
  <si>
    <t>=IFS(DA2="1","'1'",DA2=2,"'2'",DA2=3,"'3'",DA2=4,"'4'",DA2="5","'5'",DA2=6,"'6'",DA2=7,"'7'",DA2=8,"'8'",DA2=10,"'10'")</t>
  </si>
  <si>
    <t>dxf</t>
  </si>
  <si>
    <t>Count of  FACE VALUE</t>
  </si>
  <si>
    <t>DAY</t>
  </si>
  <si>
    <t>MONTH(W)</t>
  </si>
  <si>
    <t>MONTH(N)</t>
  </si>
  <si>
    <t>INTRA OR NOT</t>
  </si>
  <si>
    <t>Count of INTRA OR NOT</t>
  </si>
  <si>
    <t>1st</t>
  </si>
  <si>
    <t>2nd</t>
  </si>
  <si>
    <t>lookup for 1st</t>
  </si>
  <si>
    <t>lookup for 2nd</t>
  </si>
  <si>
    <t>1st+2nd</t>
  </si>
  <si>
    <t>% of Intra</t>
  </si>
  <si>
    <t>Mater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</si>
</sst>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4"/>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59999389629810485"/>
        <bgColor theme="4"/>
      </patternFill>
    </fill>
    <fill>
      <patternFill patternType="solid">
        <fgColor theme="6" tint="0.59999389629810485"/>
        <bgColor theme="4" tint="0.79998168889431442"/>
      </patternFill>
    </fill>
    <fill>
      <patternFill patternType="solid">
        <fgColor theme="1"/>
        <bgColor indexed="64"/>
      </patternFill>
    </fill>
    <fill>
      <patternFill patternType="solid">
        <fgColor theme="5" tint="0.39997558519241921"/>
        <bgColor indexed="64"/>
      </patternFill>
    </fill>
  </fills>
  <borders count="7">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ck">
        <color theme="4"/>
      </left>
      <right/>
      <top style="thin">
        <color indexed="64"/>
      </top>
      <bottom/>
      <diagonal/>
    </border>
    <border>
      <left style="thick">
        <color theme="4"/>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4" fontId="0" fillId="0" borderId="0" xfId="0" applyNumberFormat="1"/>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4" borderId="3" xfId="0" applyFill="1" applyBorder="1"/>
    <xf numFmtId="0" fontId="0" fillId="0" borderId="5" xfId="0" applyBorder="1"/>
    <xf numFmtId="0" fontId="0" fillId="0" borderId="0" xfId="0" pivotButton="1"/>
    <xf numFmtId="0" fontId="0" fillId="0" borderId="0" xfId="0" applyAlignment="1">
      <alignment horizontal="left"/>
    </xf>
    <xf numFmtId="10" fontId="0" fillId="0" borderId="0" xfId="0" applyNumberFormat="1"/>
    <xf numFmtId="0" fontId="0" fillId="5" borderId="0" xfId="0" applyFill="1"/>
    <xf numFmtId="0" fontId="2" fillId="6" borderId="1" xfId="0" applyFont="1" applyFill="1" applyBorder="1"/>
    <xf numFmtId="0" fontId="0" fillId="7" borderId="1" xfId="0" applyFill="1" applyBorder="1"/>
    <xf numFmtId="0" fontId="0" fillId="5" borderId="1" xfId="0" applyFill="1" applyBorder="1"/>
    <xf numFmtId="0" fontId="0" fillId="5" borderId="0" xfId="0" applyFill="1" applyAlignment="1">
      <alignment horizontal="left"/>
    </xf>
    <xf numFmtId="10" fontId="0" fillId="5" borderId="0" xfId="0" applyNumberFormat="1" applyFill="1"/>
    <xf numFmtId="9" fontId="0" fillId="5" borderId="0" xfId="1" applyFont="1" applyFill="1"/>
    <xf numFmtId="49" fontId="2" fillId="6" borderId="1" xfId="0" applyNumberFormat="1" applyFont="1" applyFill="1" applyBorder="1"/>
    <xf numFmtId="49" fontId="0" fillId="7" borderId="1" xfId="0" applyNumberFormat="1" applyFill="1" applyBorder="1"/>
    <xf numFmtId="49" fontId="0" fillId="5" borderId="0" xfId="0" applyNumberFormat="1" applyFill="1"/>
    <xf numFmtId="49" fontId="0" fillId="5" borderId="1" xfId="0" applyNumberFormat="1" applyFill="1" applyBorder="1"/>
    <xf numFmtId="0" fontId="0" fillId="0" borderId="6" xfId="0" applyBorder="1"/>
    <xf numFmtId="0" fontId="3" fillId="0" borderId="3" xfId="0" applyFont="1" applyBorder="1"/>
    <xf numFmtId="0" fontId="0" fillId="0" borderId="3" xfId="0" applyBorder="1"/>
    <xf numFmtId="49" fontId="0" fillId="0" borderId="0" xfId="0" applyNumberFormat="1"/>
    <xf numFmtId="0" fontId="0" fillId="8" borderId="0" xfId="0" applyFill="1"/>
    <xf numFmtId="0" fontId="0" fillId="9" borderId="0" xfId="0" applyFill="1"/>
    <xf numFmtId="9" fontId="0" fillId="0" borderId="0" xfId="1" applyFont="1"/>
    <xf numFmtId="0" fontId="5" fillId="0" borderId="5" xfId="0" applyFont="1" applyBorder="1" applyAlignment="1">
      <alignment horizontal="center" vertical="center" textRotation="90"/>
    </xf>
    <xf numFmtId="0" fontId="5" fillId="0" borderId="4" xfId="0" applyFont="1" applyBorder="1" applyAlignment="1">
      <alignment horizontal="center" vertical="center" textRotation="90"/>
    </xf>
    <xf numFmtId="0" fontId="0" fillId="0" borderId="0" xfId="0" applyNumberFormat="1"/>
  </cellXfs>
  <cellStyles count="2">
    <cellStyle name="Normal" xfId="0" builtinId="0"/>
    <cellStyle name="Percent" xfId="1" builtinId="5"/>
  </cellStyles>
  <dxfs count="3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ill>
        <patternFill>
          <bgColor theme="1"/>
        </patternFill>
      </fill>
    </dxf>
    <dxf>
      <fill>
        <patternFill>
          <bgColor theme="0"/>
        </patternFill>
      </fill>
    </dxf>
  </dxfs>
  <tableStyles count="2" defaultTableStyle="TableStyleMedium2" defaultPivotStyle="PivotStyleLight16">
    <tableStyle name="Slicer Style 1" pivot="0" table="0" count="4" xr9:uid="{AA8A01A8-055A-46E4-83B1-B2BC0F3BCC69}">
      <tableStyleElement type="headerRow" dxfId="33"/>
    </tableStyle>
    <tableStyle name="Slicer Style 1 2" pivot="0" table="0" count="5" xr9:uid="{25601320-665D-4C4E-BC25-AF6CEB01148B}">
      <tableStyleElement type="wholeTable" dxfId="32"/>
      <tableStyleElement type="headerRow" dxfId="31"/>
    </tableStyle>
  </tableStyles>
  <colors>
    <mruColors>
      <color rgb="FFFF6CBF"/>
      <color rgb="FF9947F7"/>
      <color rgb="FFDC25FA"/>
      <color rgb="FF194AFE"/>
      <color rgb="FF00194C"/>
      <color rgb="FF002F8E"/>
    </mruColors>
  </colors>
  <extLst>
    <ext xmlns:x14="http://schemas.microsoft.com/office/spreadsheetml/2009/9/main" uri="{46F421CA-312F-682f-3DD2-61675219B42D}">
      <x14:dxfs count="6">
        <dxf>
          <font>
            <color theme="0"/>
          </font>
          <fill>
            <patternFill>
              <bgColor rgb="FF7030A0"/>
            </patternFill>
          </fill>
        </dxf>
        <dxf>
          <font>
            <color theme="1"/>
          </font>
          <fill>
            <patternFill>
              <bgColor theme="0"/>
            </patternFill>
          </fill>
        </dxf>
        <dxf>
          <font>
            <color theme="0"/>
          </font>
          <fill>
            <patternFill>
              <bgColor theme="1"/>
            </patternFill>
          </fill>
        </dxf>
        <dxf>
          <font>
            <color theme="0"/>
          </font>
          <fill>
            <patternFill>
              <bgColor rgb="FF7030A0"/>
            </patternFill>
          </fill>
        </dxf>
        <dxf>
          <font>
            <color theme="1"/>
          </font>
          <fill>
            <patternFill>
              <bgColor theme="0"/>
            </patternFill>
          </fill>
        </dxf>
        <dxf>
          <font>
            <color theme="0"/>
          </font>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hoveredUnselectedItemWithData" dxfId="3"/>
          </x14:slicerStyleElements>
        </x14:slicerStyle>
        <x14:slicerStyle name="Slicer Style 1 2">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56000">
                  <a:srgbClr val="194AFE"/>
                </a:gs>
                <a:gs pos="100000">
                  <a:srgbClr val="00B0F0"/>
                </a:gs>
              </a:gsLst>
              <a:lin ang="10800000" scaled="1"/>
            </a:gradFill>
            <a:ln w="53975">
              <a:solidFill>
                <a:schemeClr val="tx1"/>
              </a:solidFill>
            </a:ln>
          </c:spPr>
          <c:dPt>
            <c:idx val="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1-723E-461F-989C-71218F283C33}"/>
              </c:ext>
            </c:extLst>
          </c:dPt>
          <c:dPt>
            <c:idx val="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3-723E-461F-989C-71218F283C33}"/>
              </c:ext>
            </c:extLst>
          </c:dPt>
          <c:dPt>
            <c:idx val="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5-723E-461F-989C-71218F283C33}"/>
              </c:ext>
            </c:extLst>
          </c:dPt>
          <c:dPt>
            <c:idx val="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7-723E-461F-989C-71218F283C33}"/>
              </c:ext>
            </c:extLst>
          </c:dPt>
          <c:dPt>
            <c:idx val="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9-723E-461F-989C-71218F283C33}"/>
              </c:ext>
            </c:extLst>
          </c:dPt>
          <c:dPt>
            <c:idx val="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B-723E-461F-989C-71218F283C33}"/>
              </c:ext>
            </c:extLst>
          </c:dPt>
          <c:dPt>
            <c:idx val="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D-723E-461F-989C-71218F283C33}"/>
              </c:ext>
            </c:extLst>
          </c:dPt>
          <c:dPt>
            <c:idx val="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F-723E-461F-989C-71218F283C33}"/>
              </c:ext>
            </c:extLst>
          </c:dPt>
          <c:dPt>
            <c:idx val="8"/>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1-723E-461F-989C-71218F283C33}"/>
              </c:ext>
            </c:extLst>
          </c:dPt>
          <c:dPt>
            <c:idx val="9"/>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3-723E-461F-989C-71218F283C33}"/>
              </c:ext>
            </c:extLst>
          </c:dPt>
          <c:dPt>
            <c:idx val="1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5-723E-461F-989C-71218F283C33}"/>
              </c:ext>
            </c:extLst>
          </c:dPt>
          <c:dPt>
            <c:idx val="1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7-723E-461F-989C-71218F283C33}"/>
              </c:ext>
            </c:extLst>
          </c:dPt>
          <c:dPt>
            <c:idx val="1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9-723E-461F-989C-71218F283C33}"/>
              </c:ext>
            </c:extLst>
          </c:dPt>
          <c:dPt>
            <c:idx val="1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B-723E-461F-989C-71218F283C33}"/>
              </c:ext>
            </c:extLst>
          </c:dPt>
          <c:dPt>
            <c:idx val="1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D-723E-461F-989C-71218F283C33}"/>
              </c:ext>
            </c:extLst>
          </c:dPt>
          <c:dPt>
            <c:idx val="1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F-723E-461F-989C-71218F283C33}"/>
              </c:ext>
            </c:extLst>
          </c:dPt>
          <c:dPt>
            <c:idx val="1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1-723E-461F-989C-71218F283C33}"/>
              </c:ext>
            </c:extLst>
          </c:dPt>
          <c:dPt>
            <c:idx val="1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3-723E-461F-989C-71218F283C33}"/>
              </c:ext>
            </c:extLst>
          </c:dPt>
          <c:dPt>
            <c:idx val="18"/>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5-723E-461F-989C-71218F283C33}"/>
              </c:ext>
            </c:extLst>
          </c:dPt>
          <c:dPt>
            <c:idx val="19"/>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7-723E-461F-989C-71218F283C33}"/>
              </c:ext>
            </c:extLst>
          </c:dPt>
          <c:dPt>
            <c:idx val="2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9-723E-461F-989C-71218F283C33}"/>
              </c:ext>
            </c:extLst>
          </c:dPt>
          <c:dPt>
            <c:idx val="2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B-723E-461F-989C-71218F283C33}"/>
              </c:ext>
            </c:extLst>
          </c:dPt>
          <c:dPt>
            <c:idx val="2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D-723E-461F-989C-71218F283C33}"/>
              </c:ext>
            </c:extLst>
          </c:dPt>
          <c:dPt>
            <c:idx val="2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F-723E-461F-989C-71218F283C33}"/>
              </c:ext>
            </c:extLst>
          </c:dPt>
          <c:dPt>
            <c:idx val="2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1-723E-461F-989C-71218F283C33}"/>
              </c:ext>
            </c:extLst>
          </c:dPt>
          <c:dPt>
            <c:idx val="2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3-723E-461F-989C-71218F283C33}"/>
              </c:ext>
            </c:extLst>
          </c:dPt>
          <c:dPt>
            <c:idx val="2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5-723E-461F-989C-71218F283C33}"/>
              </c:ext>
            </c:extLst>
          </c:dPt>
          <c:dPt>
            <c:idx val="2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7-723E-461F-989C-71218F283C33}"/>
              </c:ext>
            </c:extLst>
          </c:dPt>
          <c:dPt>
            <c:idx val="28"/>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9-723E-461F-989C-71218F283C33}"/>
              </c:ext>
            </c:extLst>
          </c:dPt>
          <c:dPt>
            <c:idx val="29"/>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B-723E-461F-989C-71218F283C33}"/>
              </c:ext>
            </c:extLst>
          </c:dPt>
          <c:dPt>
            <c:idx val="3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D-723E-461F-989C-71218F283C33}"/>
              </c:ext>
            </c:extLst>
          </c:dPt>
          <c:dPt>
            <c:idx val="3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F-723E-461F-989C-71218F283C33}"/>
              </c:ext>
            </c:extLst>
          </c:dPt>
          <c:dPt>
            <c:idx val="3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1-723E-461F-989C-71218F283C33}"/>
              </c:ext>
            </c:extLst>
          </c:dPt>
          <c:dPt>
            <c:idx val="3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3-723E-461F-989C-71218F283C33}"/>
              </c:ext>
            </c:extLst>
          </c:dPt>
          <c:dPt>
            <c:idx val="3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5-723E-461F-989C-71218F283C33}"/>
              </c:ext>
            </c:extLst>
          </c:dPt>
          <c:dPt>
            <c:idx val="3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7-723E-461F-989C-71218F283C33}"/>
              </c:ext>
            </c:extLst>
          </c:dPt>
          <c:dPt>
            <c:idx val="3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9-723E-461F-989C-71218F283C33}"/>
              </c:ext>
            </c:extLst>
          </c:dPt>
          <c:dPt>
            <c:idx val="3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B-723E-461F-989C-71218F283C33}"/>
              </c:ext>
            </c:extLst>
          </c:dPt>
          <c:dPt>
            <c:idx val="38"/>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D-723E-461F-989C-71218F283C33}"/>
              </c:ext>
            </c:extLst>
          </c:dPt>
          <c:dPt>
            <c:idx val="39"/>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F-723E-461F-989C-71218F283C33}"/>
              </c:ext>
            </c:extLst>
          </c:dPt>
          <c:dPt>
            <c:idx val="4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1-723E-461F-989C-71218F283C33}"/>
              </c:ext>
            </c:extLst>
          </c:dPt>
          <c:dPt>
            <c:idx val="4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3-723E-461F-989C-71218F283C33}"/>
              </c:ext>
            </c:extLst>
          </c:dPt>
          <c:dPt>
            <c:idx val="4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5-723E-461F-989C-71218F283C33}"/>
              </c:ext>
            </c:extLst>
          </c:dPt>
          <c:dPt>
            <c:idx val="4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7-723E-461F-989C-71218F283C33}"/>
              </c:ext>
            </c:extLst>
          </c:dPt>
          <c:dPt>
            <c:idx val="4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9-723E-461F-989C-71218F283C33}"/>
              </c:ext>
            </c:extLst>
          </c:dPt>
          <c:dPt>
            <c:idx val="4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B-723E-461F-989C-71218F283C33}"/>
              </c:ext>
            </c:extLst>
          </c:dPt>
          <c:dPt>
            <c:idx val="4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D-723E-461F-989C-71218F283C33}"/>
              </c:ext>
            </c:extLst>
          </c:dPt>
          <c:dPt>
            <c:idx val="4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F-723E-461F-989C-71218F283C33}"/>
              </c:ext>
            </c:extLst>
          </c:dPt>
          <c:dPt>
            <c:idx val="48"/>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1-723E-461F-989C-71218F283C33}"/>
              </c:ext>
            </c:extLst>
          </c:dPt>
          <c:dPt>
            <c:idx val="49"/>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3-723E-461F-989C-71218F283C33}"/>
              </c:ext>
            </c:extLst>
          </c:dPt>
          <c:dPt>
            <c:idx val="50"/>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5-723E-461F-989C-71218F283C33}"/>
              </c:ext>
            </c:extLst>
          </c:dPt>
          <c:dPt>
            <c:idx val="51"/>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7-723E-461F-989C-71218F283C33}"/>
              </c:ext>
            </c:extLst>
          </c:dPt>
          <c:dPt>
            <c:idx val="52"/>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9-723E-461F-989C-71218F283C33}"/>
              </c:ext>
            </c:extLst>
          </c:dPt>
          <c:dPt>
            <c:idx val="53"/>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B-723E-461F-989C-71218F283C33}"/>
              </c:ext>
            </c:extLst>
          </c:dPt>
          <c:dPt>
            <c:idx val="54"/>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D-723E-461F-989C-71218F283C33}"/>
              </c:ext>
            </c:extLst>
          </c:dPt>
          <c:dPt>
            <c:idx val="55"/>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F-723E-461F-989C-71218F283C33}"/>
              </c:ext>
            </c:extLst>
          </c:dPt>
          <c:dPt>
            <c:idx val="56"/>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71-723E-461F-989C-71218F283C33}"/>
              </c:ext>
            </c:extLst>
          </c:dPt>
          <c:dPt>
            <c:idx val="57"/>
            <c:bubble3D val="0"/>
            <c:spPr>
              <a:gradFill>
                <a:gsLst>
                  <a:gs pos="56000">
                    <a:srgbClr val="194AFE"/>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73-723E-461F-989C-71218F283C33}"/>
              </c:ext>
            </c:extLst>
          </c:dPt>
          <c:val>
            <c:numRef>
              <c:f>'Dynamic Report'!$N$2:$N$59</c:f>
              <c:numCache>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Cache>
            </c:numRef>
          </c:val>
          <c:extLst>
            <c:ext xmlns:c16="http://schemas.microsoft.com/office/drawing/2014/chart" uri="{C3380CC4-5D6E-409C-BE32-E72D297353CC}">
              <c16:uniqueId val="{00000074-723E-461F-989C-71218F283C3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2nd</c:v>
          </c:tx>
          <c:dPt>
            <c:idx val="0"/>
            <c:bubble3D val="0"/>
            <c:spPr>
              <a:noFill/>
              <a:ln w="19050">
                <a:noFill/>
              </a:ln>
              <a:effectLst/>
            </c:spPr>
            <c:extLst>
              <c:ext xmlns:c16="http://schemas.microsoft.com/office/drawing/2014/chart" uri="{C3380CC4-5D6E-409C-BE32-E72D297353CC}">
                <c16:uniqueId val="{00000076-723E-461F-989C-71218F283C33}"/>
              </c:ext>
            </c:extLst>
          </c:dPt>
          <c:dPt>
            <c:idx val="1"/>
            <c:bubble3D val="0"/>
            <c:spPr>
              <a:solidFill>
                <a:schemeClr val="tx1">
                  <a:alpha val="73000"/>
                </a:schemeClr>
              </a:solidFill>
              <a:ln w="19050">
                <a:noFill/>
              </a:ln>
              <a:effectLst/>
            </c:spPr>
            <c:extLst>
              <c:ext xmlns:c16="http://schemas.microsoft.com/office/drawing/2014/chart" uri="{C3380CC4-5D6E-409C-BE32-E72D297353CC}">
                <c16:uniqueId val="{00000078-723E-461F-989C-71218F283C33}"/>
              </c:ext>
            </c:extLst>
          </c:dPt>
          <c:val>
            <c:numRef>
              <c:f>'Dynamic Report'!$S$4:$S$5</c:f>
              <c:numCache>
                <c:formatCode>General</c:formatCode>
                <c:ptCount val="2"/>
                <c:pt idx="0">
                  <c:v>66</c:v>
                </c:pt>
                <c:pt idx="1">
                  <c:v>13</c:v>
                </c:pt>
              </c:numCache>
            </c:numRef>
          </c:val>
          <c:extLst>
            <c:ext xmlns:c16="http://schemas.microsoft.com/office/drawing/2014/chart" uri="{C3380CC4-5D6E-409C-BE32-E72D297353CC}">
              <c16:uniqueId val="{00000079-723E-461F-989C-71218F283C3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cat>
            <c:strRef>
              <c:f>'Static Report'!$AF$3:$AF$14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'Static Report'!$AG$3:$AG$14</c:f>
              <c:numCache>
                <c:formatCode>General</c:formatCode>
                <c:ptCount val="12"/>
                <c:pt idx="0">
                  <c:v>4</c:v>
                </c:pt>
                <c:pt idx="1">
                  <c:v>0</c:v>
                </c:pt>
                <c:pt idx="2">
                  <c:v>2</c:v>
                </c:pt>
                <c:pt idx="3">
                  <c:v>1</c:v>
                </c:pt>
                <c:pt idx="4">
                  <c:v>2</c:v>
                </c:pt>
                <c:pt idx="5">
                  <c:v>3</c:v>
                </c:pt>
                <c:pt idx="6">
                  <c:v>1</c:v>
                </c:pt>
                <c:pt idx="7">
                  <c:v>0</c:v>
                </c:pt>
                <c:pt idx="8">
                  <c:v>3</c:v>
                </c:pt>
                <c:pt idx="9">
                  <c:v>4</c:v>
                </c:pt>
                <c:pt idx="10">
                  <c:v>0</c:v>
                </c:pt>
                <c:pt idx="11">
                  <c:v>3</c:v>
                </c:pt>
              </c:numCache>
            </c:numRef>
          </c:val>
          <c:extLst>
            <c:ext xmlns:c16="http://schemas.microsoft.com/office/drawing/2014/chart" uri="{C3380CC4-5D6E-409C-BE32-E72D297353CC}">
              <c16:uniqueId val="{00000000-8743-4506-ABE3-8A69BC27BF0D}"/>
            </c:ext>
          </c:extLst>
        </c:ser>
        <c:dLbls>
          <c:showLegendKey val="0"/>
          <c:showVal val="0"/>
          <c:showCatName val="0"/>
          <c:showSerName val="0"/>
          <c:showPercent val="0"/>
          <c:showBubbleSize val="0"/>
        </c:dLbls>
        <c:axId val="346963087"/>
        <c:axId val="346978447"/>
      </c:areaChart>
      <c:catAx>
        <c:axId val="34696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8447"/>
        <c:crosses val="autoZero"/>
        <c:auto val="1"/>
        <c:lblAlgn val="ctr"/>
        <c:lblOffset val="100"/>
        <c:noMultiLvlLbl val="0"/>
      </c:catAx>
      <c:valAx>
        <c:axId val="34697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6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'Static Report'!$AF$3:$AF$14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'Static Report'!$AG$3:$AG$14</c:f>
              <c:numCache>
                <c:formatCode>General</c:formatCode>
                <c:ptCount val="12"/>
                <c:pt idx="0">
                  <c:v>4</c:v>
                </c:pt>
                <c:pt idx="1">
                  <c:v>0</c:v>
                </c:pt>
                <c:pt idx="2">
                  <c:v>2</c:v>
                </c:pt>
                <c:pt idx="3">
                  <c:v>1</c:v>
                </c:pt>
                <c:pt idx="4">
                  <c:v>2</c:v>
                </c:pt>
                <c:pt idx="5">
                  <c:v>3</c:v>
                </c:pt>
                <c:pt idx="6">
                  <c:v>1</c:v>
                </c:pt>
                <c:pt idx="7">
                  <c:v>0</c:v>
                </c:pt>
                <c:pt idx="8">
                  <c:v>3</c:v>
                </c:pt>
                <c:pt idx="9">
                  <c:v>4</c:v>
                </c:pt>
                <c:pt idx="10">
                  <c:v>0</c:v>
                </c:pt>
                <c:pt idx="11">
                  <c:v>3</c:v>
                </c:pt>
              </c:numCache>
            </c:numRef>
          </c:val>
          <c:extLst>
            <c:ext xmlns:c16="http://schemas.microsoft.com/office/drawing/2014/chart" uri="{C3380CC4-5D6E-409C-BE32-E72D297353CC}">
              <c16:uniqueId val="{00000000-4755-41C3-889E-08EFB2F246D2}"/>
            </c:ext>
          </c:extLst>
        </c:ser>
        <c:dLbls>
          <c:showLegendKey val="0"/>
          <c:showVal val="0"/>
          <c:showCatName val="0"/>
          <c:showSerName val="0"/>
          <c:showPercent val="0"/>
          <c:showBubbleSize val="0"/>
        </c:dLbls>
        <c:gapWidth val="219"/>
        <c:overlap val="-27"/>
        <c:axId val="346984207"/>
        <c:axId val="346984687"/>
      </c:barChart>
      <c:catAx>
        <c:axId val="3469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84687"/>
        <c:crosses val="autoZero"/>
        <c:auto val="1"/>
        <c:lblAlgn val="ctr"/>
        <c:lblOffset val="100"/>
        <c:noMultiLvlLbl val="0"/>
      </c:catAx>
      <c:valAx>
        <c:axId val="34698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8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Worksheet(AutoRecovered).xlsx]Static Report!PivotTable11</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FF6CBF"/>
          </a:solidFill>
          <a:ln w="19050">
            <a:solidFill>
              <a:schemeClr val="lt1"/>
            </a:solidFill>
          </a:ln>
          <a:effectLst/>
        </c:spPr>
      </c:pivotFmt>
      <c:pivotFmt>
        <c:idx val="4"/>
        <c:spPr>
          <a:solidFill>
            <a:schemeClr val="bg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'Static Report'!$BJ$2</c:f>
              <c:strCache>
                <c:ptCount val="1"/>
                <c:pt idx="0">
                  <c:v>Count of  SERIES</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1-81FB-4266-B898-E9AFA1BC1642}"/>
              </c:ext>
            </c:extLst>
          </c:dPt>
          <c:dPt>
            <c:idx val="1"/>
            <c:bubble3D val="0"/>
            <c:spPr>
              <a:solidFill>
                <a:srgbClr val="FF6CBF"/>
              </a:solidFill>
              <a:ln w="19050">
                <a:solidFill>
                  <a:schemeClr val="lt1"/>
                </a:solidFill>
              </a:ln>
              <a:effectLst/>
            </c:spPr>
            <c:extLst>
              <c:ext xmlns:c16="http://schemas.microsoft.com/office/drawing/2014/chart" uri="{C3380CC4-5D6E-409C-BE32-E72D297353CC}">
                <c16:uniqueId val="{00000003-81FB-4266-B898-E9AFA1BC1642}"/>
              </c:ext>
            </c:extLst>
          </c:dPt>
          <c:dPt>
            <c:idx val="2"/>
            <c:bubble3D val="0"/>
            <c:explosion val="134"/>
            <c:spPr>
              <a:solidFill>
                <a:schemeClr val="bg1"/>
              </a:solidFill>
              <a:ln w="19050">
                <a:solidFill>
                  <a:schemeClr val="lt1"/>
                </a:solidFill>
              </a:ln>
              <a:effectLst/>
            </c:spPr>
            <c:extLst>
              <c:ext xmlns:c16="http://schemas.microsoft.com/office/drawing/2014/chart" uri="{C3380CC4-5D6E-409C-BE32-E72D297353CC}">
                <c16:uniqueId val="{00000005-81FB-4266-B898-E9AFA1BC1642}"/>
              </c:ext>
            </c:extLst>
          </c:dPt>
          <c:cat>
            <c:strRef>
              <c:f>'Static Report'!$BI$3:$BI$6</c:f>
              <c:strCache>
                <c:ptCount val="3"/>
                <c:pt idx="0">
                  <c:v>BE</c:v>
                </c:pt>
                <c:pt idx="1">
                  <c:v>BZ</c:v>
                </c:pt>
                <c:pt idx="2">
                  <c:v>EQ</c:v>
                </c:pt>
              </c:strCache>
            </c:strRef>
          </c:cat>
          <c:val>
            <c:numRef>
              <c:f>'Static Report'!$BJ$3:$BJ$6</c:f>
              <c:numCache>
                <c:formatCode>General</c:formatCode>
                <c:ptCount val="3"/>
                <c:pt idx="0">
                  <c:v>243</c:v>
                </c:pt>
                <c:pt idx="1">
                  <c:v>19</c:v>
                </c:pt>
                <c:pt idx="2">
                  <c:v>1583</c:v>
                </c:pt>
              </c:numCache>
            </c:numRef>
          </c:val>
          <c:extLst>
            <c:ext xmlns:c16="http://schemas.microsoft.com/office/drawing/2014/chart" uri="{C3380CC4-5D6E-409C-BE32-E72D297353CC}">
              <c16:uniqueId val="{00000000-0FC2-44E3-A16B-C3711B2F2CEA}"/>
            </c:ext>
          </c:extLst>
        </c:ser>
        <c:ser>
          <c:idx val="1"/>
          <c:order val="1"/>
          <c:tx>
            <c:strRef>
              <c:f>'Static Report'!$BK$2</c:f>
              <c:strCache>
                <c:ptCount val="1"/>
                <c:pt idx="0">
                  <c:v>Count of  SERIES2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1FB-4266-B898-E9AFA1BC16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81FB-4266-B898-E9AFA1BC16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81FB-4266-B898-E9AFA1BC1642}"/>
              </c:ext>
            </c:extLst>
          </c:dPt>
          <c:cat>
            <c:strRef>
              <c:f>'Static Report'!$BI$3:$BI$6</c:f>
              <c:strCache>
                <c:ptCount val="3"/>
                <c:pt idx="0">
                  <c:v>BE</c:v>
                </c:pt>
                <c:pt idx="1">
                  <c:v>BZ</c:v>
                </c:pt>
                <c:pt idx="2">
                  <c:v>EQ</c:v>
                </c:pt>
              </c:strCache>
            </c:strRef>
          </c:cat>
          <c:val>
            <c:numRef>
              <c:f>'Static Report'!$BK$3:$BK$6</c:f>
              <c:numCache>
                <c:formatCode>0.00%</c:formatCode>
                <c:ptCount val="3"/>
                <c:pt idx="0">
                  <c:v>0.13170731707317074</c:v>
                </c:pt>
                <c:pt idx="1">
                  <c:v>1.0298102981029811E-2</c:v>
                </c:pt>
                <c:pt idx="2">
                  <c:v>0.85799457994579942</c:v>
                </c:pt>
              </c:numCache>
            </c:numRef>
          </c:val>
          <c:extLst>
            <c:ext xmlns:c16="http://schemas.microsoft.com/office/drawing/2014/chart" uri="{C3380CC4-5D6E-409C-BE32-E72D297353CC}">
              <c16:uniqueId val="{00000001-0FC2-44E3-A16B-C3711B2F2CE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77F0-4DC9-B45F-A0DAB52AA665}"/>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77F0-4DC9-B45F-A0DAB52AA66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7F0-4DC9-B45F-A0DAB52AA665}"/>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77F0-4DC9-B45F-A0DAB52AA66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77F0-4DC9-B45F-A0DAB52AA665}"/>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77F0-4DC9-B45F-A0DAB52AA665}"/>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77F0-4DC9-B45F-A0DAB52AA665}"/>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77F0-4DC9-B45F-A0DAB52AA665}"/>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77F0-4DC9-B45F-A0DAB52AA665}"/>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77F0-4DC9-B45F-A0DAB52AA665}"/>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77F0-4DC9-B45F-A0DAB52AA665}"/>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77F0-4DC9-B45F-A0DAB52AA665}"/>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77F0-4DC9-B45F-A0DAB52AA665}"/>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77F0-4DC9-B45F-A0DAB52AA665}"/>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77F0-4DC9-B45F-A0DAB52AA665}"/>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77F0-4DC9-B45F-A0DAB52AA665}"/>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77F0-4DC9-B45F-A0DAB52AA665}"/>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77F0-4DC9-B45F-A0DAB52AA665}"/>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77F0-4DC9-B45F-A0DAB52AA665}"/>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77F0-4DC9-B45F-A0DAB52AA665}"/>
              </c:ext>
            </c:extLst>
          </c:dPt>
          <c:dPt>
            <c:idx val="20"/>
            <c:bubble3D val="0"/>
            <c:spPr>
              <a:solidFill>
                <a:srgbClr val="0070C0"/>
              </a:solidFill>
              <a:ln w="19050">
                <a:solidFill>
                  <a:schemeClr val="lt1"/>
                </a:solidFill>
              </a:ln>
              <a:effectLst/>
            </c:spPr>
            <c:extLst>
              <c:ext xmlns:c16="http://schemas.microsoft.com/office/drawing/2014/chart" uri="{C3380CC4-5D6E-409C-BE32-E72D297353CC}">
                <c16:uniqueId val="{00000029-77F0-4DC9-B45F-A0DAB52AA665}"/>
              </c:ext>
            </c:extLst>
          </c:dPt>
          <c:dPt>
            <c:idx val="21"/>
            <c:bubble3D val="0"/>
            <c:spPr>
              <a:solidFill>
                <a:srgbClr val="0070C0"/>
              </a:solidFill>
              <a:ln w="19050">
                <a:solidFill>
                  <a:schemeClr val="lt1"/>
                </a:solidFill>
              </a:ln>
              <a:effectLst/>
            </c:spPr>
            <c:extLst>
              <c:ext xmlns:c16="http://schemas.microsoft.com/office/drawing/2014/chart" uri="{C3380CC4-5D6E-409C-BE32-E72D297353CC}">
                <c16:uniqueId val="{0000002B-77F0-4DC9-B45F-A0DAB52AA665}"/>
              </c:ext>
            </c:extLst>
          </c:dPt>
          <c:dPt>
            <c:idx val="22"/>
            <c:bubble3D val="0"/>
            <c:spPr>
              <a:solidFill>
                <a:srgbClr val="0070C0"/>
              </a:solidFill>
              <a:ln w="19050">
                <a:solidFill>
                  <a:schemeClr val="lt1"/>
                </a:solidFill>
              </a:ln>
              <a:effectLst/>
            </c:spPr>
            <c:extLst>
              <c:ext xmlns:c16="http://schemas.microsoft.com/office/drawing/2014/chart" uri="{C3380CC4-5D6E-409C-BE32-E72D297353CC}">
                <c16:uniqueId val="{0000002D-77F0-4DC9-B45F-A0DAB52AA665}"/>
              </c:ext>
            </c:extLst>
          </c:dPt>
          <c:dPt>
            <c:idx val="23"/>
            <c:bubble3D val="0"/>
            <c:spPr>
              <a:solidFill>
                <a:srgbClr val="0070C0"/>
              </a:solidFill>
              <a:ln w="19050">
                <a:solidFill>
                  <a:schemeClr val="lt1"/>
                </a:solidFill>
              </a:ln>
              <a:effectLst/>
            </c:spPr>
            <c:extLst>
              <c:ext xmlns:c16="http://schemas.microsoft.com/office/drawing/2014/chart" uri="{C3380CC4-5D6E-409C-BE32-E72D297353CC}">
                <c16:uniqueId val="{0000002F-77F0-4DC9-B45F-A0DAB52AA665}"/>
              </c:ext>
            </c:extLst>
          </c:dPt>
          <c:dPt>
            <c:idx val="24"/>
            <c:bubble3D val="0"/>
            <c:spPr>
              <a:solidFill>
                <a:srgbClr val="0070C0"/>
              </a:solidFill>
              <a:ln w="19050">
                <a:solidFill>
                  <a:schemeClr val="lt1"/>
                </a:solidFill>
              </a:ln>
              <a:effectLst/>
            </c:spPr>
            <c:extLst>
              <c:ext xmlns:c16="http://schemas.microsoft.com/office/drawing/2014/chart" uri="{C3380CC4-5D6E-409C-BE32-E72D297353CC}">
                <c16:uniqueId val="{00000031-77F0-4DC9-B45F-A0DAB52AA665}"/>
              </c:ext>
            </c:extLst>
          </c:dPt>
          <c:dPt>
            <c:idx val="25"/>
            <c:bubble3D val="0"/>
            <c:spPr>
              <a:solidFill>
                <a:srgbClr val="0070C0"/>
              </a:solidFill>
              <a:ln w="19050">
                <a:solidFill>
                  <a:schemeClr val="lt1"/>
                </a:solidFill>
              </a:ln>
              <a:effectLst/>
            </c:spPr>
            <c:extLst>
              <c:ext xmlns:c16="http://schemas.microsoft.com/office/drawing/2014/chart" uri="{C3380CC4-5D6E-409C-BE32-E72D297353CC}">
                <c16:uniqueId val="{00000033-77F0-4DC9-B45F-A0DAB52AA665}"/>
              </c:ext>
            </c:extLst>
          </c:dPt>
          <c:dPt>
            <c:idx val="26"/>
            <c:bubble3D val="0"/>
            <c:spPr>
              <a:solidFill>
                <a:srgbClr val="0070C0"/>
              </a:solidFill>
              <a:ln w="19050">
                <a:solidFill>
                  <a:schemeClr val="lt1"/>
                </a:solidFill>
              </a:ln>
              <a:effectLst/>
            </c:spPr>
            <c:extLst>
              <c:ext xmlns:c16="http://schemas.microsoft.com/office/drawing/2014/chart" uri="{C3380CC4-5D6E-409C-BE32-E72D297353CC}">
                <c16:uniqueId val="{00000035-77F0-4DC9-B45F-A0DAB52AA665}"/>
              </c:ext>
            </c:extLst>
          </c:dPt>
          <c:dPt>
            <c:idx val="27"/>
            <c:bubble3D val="0"/>
            <c:spPr>
              <a:solidFill>
                <a:srgbClr val="0070C0"/>
              </a:solidFill>
              <a:ln w="19050">
                <a:solidFill>
                  <a:schemeClr val="lt1"/>
                </a:solidFill>
              </a:ln>
              <a:effectLst/>
            </c:spPr>
            <c:extLst>
              <c:ext xmlns:c16="http://schemas.microsoft.com/office/drawing/2014/chart" uri="{C3380CC4-5D6E-409C-BE32-E72D297353CC}">
                <c16:uniqueId val="{00000037-77F0-4DC9-B45F-A0DAB52AA665}"/>
              </c:ext>
            </c:extLst>
          </c:dPt>
          <c:dPt>
            <c:idx val="28"/>
            <c:bubble3D val="0"/>
            <c:spPr>
              <a:solidFill>
                <a:srgbClr val="0070C0"/>
              </a:solidFill>
              <a:ln w="19050">
                <a:solidFill>
                  <a:schemeClr val="lt1"/>
                </a:solidFill>
              </a:ln>
              <a:effectLst/>
            </c:spPr>
            <c:extLst>
              <c:ext xmlns:c16="http://schemas.microsoft.com/office/drawing/2014/chart" uri="{C3380CC4-5D6E-409C-BE32-E72D297353CC}">
                <c16:uniqueId val="{00000039-77F0-4DC9-B45F-A0DAB52AA665}"/>
              </c:ext>
            </c:extLst>
          </c:dPt>
          <c:dPt>
            <c:idx val="29"/>
            <c:bubble3D val="0"/>
            <c:spPr>
              <a:solidFill>
                <a:srgbClr val="0070C0"/>
              </a:solidFill>
              <a:ln w="19050">
                <a:solidFill>
                  <a:schemeClr val="lt1"/>
                </a:solidFill>
              </a:ln>
              <a:effectLst/>
            </c:spPr>
            <c:extLst>
              <c:ext xmlns:c16="http://schemas.microsoft.com/office/drawing/2014/chart" uri="{C3380CC4-5D6E-409C-BE32-E72D297353CC}">
                <c16:uniqueId val="{0000003B-77F0-4DC9-B45F-A0DAB52AA665}"/>
              </c:ext>
            </c:extLst>
          </c:dPt>
          <c:dPt>
            <c:idx val="30"/>
            <c:bubble3D val="0"/>
            <c:spPr>
              <a:solidFill>
                <a:srgbClr val="0070C0"/>
              </a:solidFill>
              <a:ln w="19050">
                <a:solidFill>
                  <a:schemeClr val="lt1"/>
                </a:solidFill>
              </a:ln>
              <a:effectLst/>
            </c:spPr>
            <c:extLst>
              <c:ext xmlns:c16="http://schemas.microsoft.com/office/drawing/2014/chart" uri="{C3380CC4-5D6E-409C-BE32-E72D297353CC}">
                <c16:uniqueId val="{0000003D-77F0-4DC9-B45F-A0DAB52AA665}"/>
              </c:ext>
            </c:extLst>
          </c:dPt>
          <c:dPt>
            <c:idx val="31"/>
            <c:bubble3D val="0"/>
            <c:spPr>
              <a:solidFill>
                <a:srgbClr val="0070C0"/>
              </a:solidFill>
              <a:ln w="19050">
                <a:solidFill>
                  <a:schemeClr val="lt1"/>
                </a:solidFill>
              </a:ln>
              <a:effectLst/>
            </c:spPr>
            <c:extLst>
              <c:ext xmlns:c16="http://schemas.microsoft.com/office/drawing/2014/chart" uri="{C3380CC4-5D6E-409C-BE32-E72D297353CC}">
                <c16:uniqueId val="{0000003F-77F0-4DC9-B45F-A0DAB52AA665}"/>
              </c:ext>
            </c:extLst>
          </c:dPt>
          <c:dPt>
            <c:idx val="32"/>
            <c:bubble3D val="0"/>
            <c:spPr>
              <a:solidFill>
                <a:srgbClr val="0070C0"/>
              </a:solidFill>
              <a:ln w="19050">
                <a:solidFill>
                  <a:schemeClr val="lt1"/>
                </a:solidFill>
              </a:ln>
              <a:effectLst/>
            </c:spPr>
            <c:extLst>
              <c:ext xmlns:c16="http://schemas.microsoft.com/office/drawing/2014/chart" uri="{C3380CC4-5D6E-409C-BE32-E72D297353CC}">
                <c16:uniqueId val="{00000041-77F0-4DC9-B45F-A0DAB52AA665}"/>
              </c:ext>
            </c:extLst>
          </c:dPt>
          <c:dPt>
            <c:idx val="33"/>
            <c:bubble3D val="0"/>
            <c:spPr>
              <a:solidFill>
                <a:srgbClr val="0070C0"/>
              </a:solidFill>
              <a:ln w="19050">
                <a:solidFill>
                  <a:schemeClr val="lt1"/>
                </a:solidFill>
              </a:ln>
              <a:effectLst/>
            </c:spPr>
            <c:extLst>
              <c:ext xmlns:c16="http://schemas.microsoft.com/office/drawing/2014/chart" uri="{C3380CC4-5D6E-409C-BE32-E72D297353CC}">
                <c16:uniqueId val="{00000043-77F0-4DC9-B45F-A0DAB52AA665}"/>
              </c:ext>
            </c:extLst>
          </c:dPt>
          <c:dPt>
            <c:idx val="34"/>
            <c:bubble3D val="0"/>
            <c:spPr>
              <a:solidFill>
                <a:srgbClr val="0070C0"/>
              </a:solidFill>
              <a:ln w="19050">
                <a:solidFill>
                  <a:schemeClr val="lt1"/>
                </a:solidFill>
              </a:ln>
              <a:effectLst/>
            </c:spPr>
            <c:extLst>
              <c:ext xmlns:c16="http://schemas.microsoft.com/office/drawing/2014/chart" uri="{C3380CC4-5D6E-409C-BE32-E72D297353CC}">
                <c16:uniqueId val="{00000045-77F0-4DC9-B45F-A0DAB52AA665}"/>
              </c:ext>
            </c:extLst>
          </c:dPt>
          <c:dPt>
            <c:idx val="35"/>
            <c:bubble3D val="0"/>
            <c:spPr>
              <a:solidFill>
                <a:srgbClr val="0070C0"/>
              </a:solidFill>
              <a:ln w="19050">
                <a:solidFill>
                  <a:schemeClr val="lt1"/>
                </a:solidFill>
              </a:ln>
              <a:effectLst/>
            </c:spPr>
            <c:extLst>
              <c:ext xmlns:c16="http://schemas.microsoft.com/office/drawing/2014/chart" uri="{C3380CC4-5D6E-409C-BE32-E72D297353CC}">
                <c16:uniqueId val="{00000047-77F0-4DC9-B45F-A0DAB52AA665}"/>
              </c:ext>
            </c:extLst>
          </c:dPt>
          <c:dPt>
            <c:idx val="36"/>
            <c:bubble3D val="0"/>
            <c:spPr>
              <a:solidFill>
                <a:srgbClr val="0070C0"/>
              </a:solidFill>
              <a:ln w="19050">
                <a:solidFill>
                  <a:schemeClr val="lt1"/>
                </a:solidFill>
              </a:ln>
              <a:effectLst/>
            </c:spPr>
            <c:extLst>
              <c:ext xmlns:c16="http://schemas.microsoft.com/office/drawing/2014/chart" uri="{C3380CC4-5D6E-409C-BE32-E72D297353CC}">
                <c16:uniqueId val="{00000049-77F0-4DC9-B45F-A0DAB52AA665}"/>
              </c:ext>
            </c:extLst>
          </c:dPt>
          <c:dPt>
            <c:idx val="37"/>
            <c:bubble3D val="0"/>
            <c:spPr>
              <a:solidFill>
                <a:srgbClr val="0070C0"/>
              </a:solidFill>
              <a:ln w="19050">
                <a:solidFill>
                  <a:schemeClr val="lt1"/>
                </a:solidFill>
              </a:ln>
              <a:effectLst/>
            </c:spPr>
            <c:extLst>
              <c:ext xmlns:c16="http://schemas.microsoft.com/office/drawing/2014/chart" uri="{C3380CC4-5D6E-409C-BE32-E72D297353CC}">
                <c16:uniqueId val="{0000004B-77F0-4DC9-B45F-A0DAB52AA665}"/>
              </c:ext>
            </c:extLst>
          </c:dPt>
          <c:dPt>
            <c:idx val="38"/>
            <c:bubble3D val="0"/>
            <c:spPr>
              <a:solidFill>
                <a:srgbClr val="0070C0"/>
              </a:solidFill>
              <a:ln w="19050">
                <a:solidFill>
                  <a:schemeClr val="lt1"/>
                </a:solidFill>
              </a:ln>
              <a:effectLst/>
            </c:spPr>
            <c:extLst>
              <c:ext xmlns:c16="http://schemas.microsoft.com/office/drawing/2014/chart" uri="{C3380CC4-5D6E-409C-BE32-E72D297353CC}">
                <c16:uniqueId val="{0000004D-77F0-4DC9-B45F-A0DAB52AA665}"/>
              </c:ext>
            </c:extLst>
          </c:dPt>
          <c:dPt>
            <c:idx val="39"/>
            <c:bubble3D val="0"/>
            <c:spPr>
              <a:solidFill>
                <a:srgbClr val="0070C0"/>
              </a:solidFill>
              <a:ln w="19050">
                <a:solidFill>
                  <a:schemeClr val="lt1"/>
                </a:solidFill>
              </a:ln>
              <a:effectLst/>
            </c:spPr>
            <c:extLst>
              <c:ext xmlns:c16="http://schemas.microsoft.com/office/drawing/2014/chart" uri="{C3380CC4-5D6E-409C-BE32-E72D297353CC}">
                <c16:uniqueId val="{0000004F-77F0-4DC9-B45F-A0DAB52AA665}"/>
              </c:ext>
            </c:extLst>
          </c:dPt>
          <c:dPt>
            <c:idx val="40"/>
            <c:bubble3D val="0"/>
            <c:spPr>
              <a:solidFill>
                <a:srgbClr val="0070C0"/>
              </a:solidFill>
              <a:ln w="19050">
                <a:solidFill>
                  <a:schemeClr val="lt1"/>
                </a:solidFill>
              </a:ln>
              <a:effectLst/>
            </c:spPr>
            <c:extLst>
              <c:ext xmlns:c16="http://schemas.microsoft.com/office/drawing/2014/chart" uri="{C3380CC4-5D6E-409C-BE32-E72D297353CC}">
                <c16:uniqueId val="{00000051-77F0-4DC9-B45F-A0DAB52AA665}"/>
              </c:ext>
            </c:extLst>
          </c:dPt>
          <c:dPt>
            <c:idx val="41"/>
            <c:bubble3D val="0"/>
            <c:spPr>
              <a:solidFill>
                <a:srgbClr val="0070C0"/>
              </a:solidFill>
              <a:ln w="19050">
                <a:solidFill>
                  <a:schemeClr val="lt1"/>
                </a:solidFill>
              </a:ln>
              <a:effectLst/>
            </c:spPr>
            <c:extLst>
              <c:ext xmlns:c16="http://schemas.microsoft.com/office/drawing/2014/chart" uri="{C3380CC4-5D6E-409C-BE32-E72D297353CC}">
                <c16:uniqueId val="{00000053-77F0-4DC9-B45F-A0DAB52AA665}"/>
              </c:ext>
            </c:extLst>
          </c:dPt>
          <c:dPt>
            <c:idx val="42"/>
            <c:bubble3D val="0"/>
            <c:spPr>
              <a:solidFill>
                <a:srgbClr val="0070C0"/>
              </a:solidFill>
              <a:ln w="19050">
                <a:solidFill>
                  <a:schemeClr val="lt1"/>
                </a:solidFill>
              </a:ln>
              <a:effectLst/>
            </c:spPr>
            <c:extLst>
              <c:ext xmlns:c16="http://schemas.microsoft.com/office/drawing/2014/chart" uri="{C3380CC4-5D6E-409C-BE32-E72D297353CC}">
                <c16:uniqueId val="{00000055-77F0-4DC9-B45F-A0DAB52AA665}"/>
              </c:ext>
            </c:extLst>
          </c:dPt>
          <c:dPt>
            <c:idx val="43"/>
            <c:bubble3D val="0"/>
            <c:spPr>
              <a:solidFill>
                <a:srgbClr val="0070C0"/>
              </a:solidFill>
              <a:ln w="19050">
                <a:solidFill>
                  <a:schemeClr val="lt1"/>
                </a:solidFill>
              </a:ln>
              <a:effectLst/>
            </c:spPr>
            <c:extLst>
              <c:ext xmlns:c16="http://schemas.microsoft.com/office/drawing/2014/chart" uri="{C3380CC4-5D6E-409C-BE32-E72D297353CC}">
                <c16:uniqueId val="{00000057-77F0-4DC9-B45F-A0DAB52AA665}"/>
              </c:ext>
            </c:extLst>
          </c:dPt>
          <c:dPt>
            <c:idx val="44"/>
            <c:bubble3D val="0"/>
            <c:spPr>
              <a:solidFill>
                <a:srgbClr val="0070C0"/>
              </a:solidFill>
              <a:ln w="19050">
                <a:solidFill>
                  <a:schemeClr val="lt1"/>
                </a:solidFill>
              </a:ln>
              <a:effectLst/>
            </c:spPr>
            <c:extLst>
              <c:ext xmlns:c16="http://schemas.microsoft.com/office/drawing/2014/chart" uri="{C3380CC4-5D6E-409C-BE32-E72D297353CC}">
                <c16:uniqueId val="{00000059-77F0-4DC9-B45F-A0DAB52AA665}"/>
              </c:ext>
            </c:extLst>
          </c:dPt>
          <c:dPt>
            <c:idx val="45"/>
            <c:bubble3D val="0"/>
            <c:spPr>
              <a:solidFill>
                <a:srgbClr val="0070C0"/>
              </a:solidFill>
              <a:ln w="19050">
                <a:solidFill>
                  <a:schemeClr val="lt1"/>
                </a:solidFill>
              </a:ln>
              <a:effectLst/>
            </c:spPr>
            <c:extLst>
              <c:ext xmlns:c16="http://schemas.microsoft.com/office/drawing/2014/chart" uri="{C3380CC4-5D6E-409C-BE32-E72D297353CC}">
                <c16:uniqueId val="{0000005B-77F0-4DC9-B45F-A0DAB52AA665}"/>
              </c:ext>
            </c:extLst>
          </c:dPt>
          <c:dPt>
            <c:idx val="46"/>
            <c:bubble3D val="0"/>
            <c:spPr>
              <a:solidFill>
                <a:srgbClr val="0070C0"/>
              </a:solidFill>
              <a:ln w="19050">
                <a:solidFill>
                  <a:schemeClr val="lt1"/>
                </a:solidFill>
              </a:ln>
              <a:effectLst/>
            </c:spPr>
            <c:extLst>
              <c:ext xmlns:c16="http://schemas.microsoft.com/office/drawing/2014/chart" uri="{C3380CC4-5D6E-409C-BE32-E72D297353CC}">
                <c16:uniqueId val="{0000005D-77F0-4DC9-B45F-A0DAB52AA665}"/>
              </c:ext>
            </c:extLst>
          </c:dPt>
          <c:dPt>
            <c:idx val="47"/>
            <c:bubble3D val="0"/>
            <c:spPr>
              <a:solidFill>
                <a:srgbClr val="0070C0"/>
              </a:solidFill>
              <a:ln w="19050">
                <a:solidFill>
                  <a:schemeClr val="lt1"/>
                </a:solidFill>
              </a:ln>
              <a:effectLst/>
            </c:spPr>
            <c:extLst>
              <c:ext xmlns:c16="http://schemas.microsoft.com/office/drawing/2014/chart" uri="{C3380CC4-5D6E-409C-BE32-E72D297353CC}">
                <c16:uniqueId val="{0000005F-77F0-4DC9-B45F-A0DAB52AA665}"/>
              </c:ext>
            </c:extLst>
          </c:dPt>
          <c:dPt>
            <c:idx val="48"/>
            <c:bubble3D val="0"/>
            <c:spPr>
              <a:solidFill>
                <a:srgbClr val="0070C0"/>
              </a:solidFill>
              <a:ln w="19050">
                <a:solidFill>
                  <a:schemeClr val="lt1"/>
                </a:solidFill>
              </a:ln>
              <a:effectLst/>
            </c:spPr>
            <c:extLst>
              <c:ext xmlns:c16="http://schemas.microsoft.com/office/drawing/2014/chart" uri="{C3380CC4-5D6E-409C-BE32-E72D297353CC}">
                <c16:uniqueId val="{00000061-77F0-4DC9-B45F-A0DAB52AA665}"/>
              </c:ext>
            </c:extLst>
          </c:dPt>
          <c:dPt>
            <c:idx val="49"/>
            <c:bubble3D val="0"/>
            <c:spPr>
              <a:solidFill>
                <a:srgbClr val="0070C0"/>
              </a:solidFill>
              <a:ln w="19050">
                <a:solidFill>
                  <a:schemeClr val="lt1"/>
                </a:solidFill>
              </a:ln>
              <a:effectLst/>
            </c:spPr>
            <c:extLst>
              <c:ext xmlns:c16="http://schemas.microsoft.com/office/drawing/2014/chart" uri="{C3380CC4-5D6E-409C-BE32-E72D297353CC}">
                <c16:uniqueId val="{00000063-77F0-4DC9-B45F-A0DAB52AA665}"/>
              </c:ext>
            </c:extLst>
          </c:dPt>
          <c:dPt>
            <c:idx val="50"/>
            <c:bubble3D val="0"/>
            <c:spPr>
              <a:solidFill>
                <a:srgbClr val="0070C0"/>
              </a:solidFill>
              <a:ln w="19050">
                <a:solidFill>
                  <a:schemeClr val="lt1"/>
                </a:solidFill>
              </a:ln>
              <a:effectLst/>
            </c:spPr>
            <c:extLst>
              <c:ext xmlns:c16="http://schemas.microsoft.com/office/drawing/2014/chart" uri="{C3380CC4-5D6E-409C-BE32-E72D297353CC}">
                <c16:uniqueId val="{00000065-77F0-4DC9-B45F-A0DAB52AA665}"/>
              </c:ext>
            </c:extLst>
          </c:dPt>
          <c:dPt>
            <c:idx val="51"/>
            <c:bubble3D val="0"/>
            <c:spPr>
              <a:solidFill>
                <a:srgbClr val="0070C0"/>
              </a:solidFill>
              <a:ln w="19050">
                <a:solidFill>
                  <a:schemeClr val="lt1"/>
                </a:solidFill>
              </a:ln>
              <a:effectLst/>
            </c:spPr>
            <c:extLst>
              <c:ext xmlns:c16="http://schemas.microsoft.com/office/drawing/2014/chart" uri="{C3380CC4-5D6E-409C-BE32-E72D297353CC}">
                <c16:uniqueId val="{00000067-77F0-4DC9-B45F-A0DAB52AA665}"/>
              </c:ext>
            </c:extLst>
          </c:dPt>
          <c:dPt>
            <c:idx val="52"/>
            <c:bubble3D val="0"/>
            <c:spPr>
              <a:solidFill>
                <a:srgbClr val="0070C0"/>
              </a:solidFill>
              <a:ln w="19050">
                <a:solidFill>
                  <a:schemeClr val="lt1"/>
                </a:solidFill>
              </a:ln>
              <a:effectLst/>
            </c:spPr>
            <c:extLst>
              <c:ext xmlns:c16="http://schemas.microsoft.com/office/drawing/2014/chart" uri="{C3380CC4-5D6E-409C-BE32-E72D297353CC}">
                <c16:uniqueId val="{00000069-77F0-4DC9-B45F-A0DAB52AA665}"/>
              </c:ext>
            </c:extLst>
          </c:dPt>
          <c:dPt>
            <c:idx val="53"/>
            <c:bubble3D val="0"/>
            <c:spPr>
              <a:solidFill>
                <a:srgbClr val="0070C0"/>
              </a:solidFill>
              <a:ln w="19050">
                <a:solidFill>
                  <a:schemeClr val="lt1"/>
                </a:solidFill>
              </a:ln>
              <a:effectLst/>
            </c:spPr>
            <c:extLst>
              <c:ext xmlns:c16="http://schemas.microsoft.com/office/drawing/2014/chart" uri="{C3380CC4-5D6E-409C-BE32-E72D297353CC}">
                <c16:uniqueId val="{0000006B-77F0-4DC9-B45F-A0DAB52AA665}"/>
              </c:ext>
            </c:extLst>
          </c:dPt>
          <c:dPt>
            <c:idx val="54"/>
            <c:bubble3D val="0"/>
            <c:spPr>
              <a:solidFill>
                <a:srgbClr val="0070C0"/>
              </a:solidFill>
              <a:ln w="19050">
                <a:solidFill>
                  <a:schemeClr val="lt1"/>
                </a:solidFill>
              </a:ln>
              <a:effectLst/>
            </c:spPr>
            <c:extLst>
              <c:ext xmlns:c16="http://schemas.microsoft.com/office/drawing/2014/chart" uri="{C3380CC4-5D6E-409C-BE32-E72D297353CC}">
                <c16:uniqueId val="{0000006D-77F0-4DC9-B45F-A0DAB52AA665}"/>
              </c:ext>
            </c:extLst>
          </c:dPt>
          <c:dPt>
            <c:idx val="55"/>
            <c:bubble3D val="0"/>
            <c:spPr>
              <a:solidFill>
                <a:srgbClr val="0070C0"/>
              </a:solidFill>
              <a:ln w="19050">
                <a:solidFill>
                  <a:schemeClr val="lt1"/>
                </a:solidFill>
              </a:ln>
              <a:effectLst/>
            </c:spPr>
            <c:extLst>
              <c:ext xmlns:c16="http://schemas.microsoft.com/office/drawing/2014/chart" uri="{C3380CC4-5D6E-409C-BE32-E72D297353CC}">
                <c16:uniqueId val="{0000006F-77F0-4DC9-B45F-A0DAB52AA665}"/>
              </c:ext>
            </c:extLst>
          </c:dPt>
          <c:dPt>
            <c:idx val="56"/>
            <c:bubble3D val="0"/>
            <c:spPr>
              <a:solidFill>
                <a:srgbClr val="0070C0"/>
              </a:solidFill>
              <a:ln w="19050">
                <a:solidFill>
                  <a:schemeClr val="lt1"/>
                </a:solidFill>
              </a:ln>
              <a:effectLst/>
            </c:spPr>
            <c:extLst>
              <c:ext xmlns:c16="http://schemas.microsoft.com/office/drawing/2014/chart" uri="{C3380CC4-5D6E-409C-BE32-E72D297353CC}">
                <c16:uniqueId val="{00000071-77F0-4DC9-B45F-A0DAB52AA665}"/>
              </c:ext>
            </c:extLst>
          </c:dPt>
          <c:dPt>
            <c:idx val="57"/>
            <c:bubble3D val="0"/>
            <c:spPr>
              <a:solidFill>
                <a:srgbClr val="0070C0"/>
              </a:solidFill>
              <a:ln w="19050">
                <a:solidFill>
                  <a:schemeClr val="lt1"/>
                </a:solidFill>
              </a:ln>
              <a:effectLst/>
            </c:spPr>
            <c:extLst>
              <c:ext xmlns:c16="http://schemas.microsoft.com/office/drawing/2014/chart" uri="{C3380CC4-5D6E-409C-BE32-E72D297353CC}">
                <c16:uniqueId val="{00000073-77F0-4DC9-B45F-A0DAB52AA66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3E16-49D6-BF04-50B05C087C7A}"/>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2nd</c:v>
          </c:tx>
          <c:spPr>
            <a:ln>
              <a:solidFill>
                <a:schemeClr val="accent1"/>
              </a:solidFill>
            </a:ln>
          </c:spPr>
          <c:dPt>
            <c:idx val="0"/>
            <c:bubble3D val="0"/>
            <c:spPr>
              <a:noFill/>
              <a:ln w="19050">
                <a:solidFill>
                  <a:schemeClr val="accent1"/>
                </a:solidFill>
              </a:ln>
              <a:effectLst/>
            </c:spPr>
            <c:extLst>
              <c:ext xmlns:c16="http://schemas.microsoft.com/office/drawing/2014/chart" uri="{C3380CC4-5D6E-409C-BE32-E72D297353CC}">
                <c16:uniqueId val="{00000002-3E16-49D6-BF04-50B05C087C7A}"/>
              </c:ext>
            </c:extLst>
          </c:dPt>
          <c:dPt>
            <c:idx val="1"/>
            <c:bubble3D val="0"/>
            <c:spPr>
              <a:solidFill>
                <a:schemeClr val="tx1">
                  <a:alpha val="65000"/>
                </a:schemeClr>
              </a:solidFill>
              <a:ln w="19050">
                <a:solidFill>
                  <a:schemeClr val="accent1"/>
                </a:solidFill>
              </a:ln>
              <a:effectLst/>
            </c:spPr>
            <c:extLst>
              <c:ext xmlns:c16="http://schemas.microsoft.com/office/drawing/2014/chart" uri="{C3380CC4-5D6E-409C-BE32-E72D297353CC}">
                <c16:uniqueId val="{00000003-3E16-49D6-BF04-50B05C087C7A}"/>
              </c:ext>
            </c:extLst>
          </c:dPt>
          <c:val>
            <c:numRef>
              <c:f>'Static Report'!$BZ$2:$BZ$3</c:f>
              <c:numCache>
                <c:formatCode>General</c:formatCode>
                <c:ptCount val="2"/>
                <c:pt idx="0">
                  <c:v>1583</c:v>
                </c:pt>
                <c:pt idx="1">
                  <c:v>262</c:v>
                </c:pt>
              </c:numCache>
            </c:numRef>
          </c:val>
          <c:extLst>
            <c:ext xmlns:c16="http://schemas.microsoft.com/office/drawing/2014/chart" uri="{C3380CC4-5D6E-409C-BE32-E72D297353CC}">
              <c16:uniqueId val="{00000001-3E16-49D6-BF04-50B05C087C7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B0B2-4E68-B24C-F3CA129B564A}"/>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0B2-4E68-B24C-F3CA129B564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0B2-4E68-B24C-F3CA129B564A}"/>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B0B2-4E68-B24C-F3CA129B56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0B2-4E68-B24C-F3CA129B564A}"/>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B0B2-4E68-B24C-F3CA129B564A}"/>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B0B2-4E68-B24C-F3CA129B564A}"/>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B0B2-4E68-B24C-F3CA129B564A}"/>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B0B2-4E68-B24C-F3CA129B564A}"/>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B0B2-4E68-B24C-F3CA129B564A}"/>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B0B2-4E68-B24C-F3CA129B564A}"/>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B0B2-4E68-B24C-F3CA129B564A}"/>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B0B2-4E68-B24C-F3CA129B564A}"/>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B0B2-4E68-B24C-F3CA129B564A}"/>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B0B2-4E68-B24C-F3CA129B564A}"/>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B0B2-4E68-B24C-F3CA129B564A}"/>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B0B2-4E68-B24C-F3CA129B564A}"/>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B0B2-4E68-B24C-F3CA129B564A}"/>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B0B2-4E68-B24C-F3CA129B564A}"/>
              </c:ext>
            </c:extLst>
          </c:dPt>
          <c:dPt>
            <c:idx val="19"/>
            <c:bubble3D val="0"/>
            <c:spPr>
              <a:solidFill>
                <a:schemeClr val="accent5"/>
              </a:solidFill>
              <a:ln w="19050">
                <a:solidFill>
                  <a:schemeClr val="lt1"/>
                </a:solidFill>
              </a:ln>
              <a:effectLst/>
            </c:spPr>
            <c:extLst>
              <c:ext xmlns:c16="http://schemas.microsoft.com/office/drawing/2014/chart" uri="{C3380CC4-5D6E-409C-BE32-E72D297353CC}">
                <c16:uniqueId val="{00000027-B0B2-4E68-B24C-F3CA129B564A}"/>
              </c:ext>
            </c:extLst>
          </c:dPt>
          <c:dPt>
            <c:idx val="20"/>
            <c:bubble3D val="0"/>
            <c:spPr>
              <a:solidFill>
                <a:schemeClr val="accent5"/>
              </a:solidFill>
              <a:ln w="19050">
                <a:solidFill>
                  <a:schemeClr val="lt1"/>
                </a:solidFill>
              </a:ln>
              <a:effectLst/>
            </c:spPr>
            <c:extLst>
              <c:ext xmlns:c16="http://schemas.microsoft.com/office/drawing/2014/chart" uri="{C3380CC4-5D6E-409C-BE32-E72D297353CC}">
                <c16:uniqueId val="{00000029-B0B2-4E68-B24C-F3CA129B564A}"/>
              </c:ext>
            </c:extLst>
          </c:dPt>
          <c:dPt>
            <c:idx val="21"/>
            <c:bubble3D val="0"/>
            <c:spPr>
              <a:solidFill>
                <a:schemeClr val="accent5"/>
              </a:solidFill>
              <a:ln w="19050">
                <a:solidFill>
                  <a:schemeClr val="lt1"/>
                </a:solidFill>
              </a:ln>
              <a:effectLst/>
            </c:spPr>
            <c:extLst>
              <c:ext xmlns:c16="http://schemas.microsoft.com/office/drawing/2014/chart" uri="{C3380CC4-5D6E-409C-BE32-E72D297353CC}">
                <c16:uniqueId val="{0000002B-B0B2-4E68-B24C-F3CA129B564A}"/>
              </c:ext>
            </c:extLst>
          </c:dPt>
          <c:dPt>
            <c:idx val="22"/>
            <c:bubble3D val="0"/>
            <c:spPr>
              <a:solidFill>
                <a:schemeClr val="accent5"/>
              </a:solidFill>
              <a:ln w="19050">
                <a:solidFill>
                  <a:schemeClr val="lt1"/>
                </a:solidFill>
              </a:ln>
              <a:effectLst/>
            </c:spPr>
            <c:extLst>
              <c:ext xmlns:c16="http://schemas.microsoft.com/office/drawing/2014/chart" uri="{C3380CC4-5D6E-409C-BE32-E72D297353CC}">
                <c16:uniqueId val="{0000002D-B0B2-4E68-B24C-F3CA129B564A}"/>
              </c:ext>
            </c:extLst>
          </c:dPt>
          <c:dPt>
            <c:idx val="23"/>
            <c:bubble3D val="0"/>
            <c:spPr>
              <a:solidFill>
                <a:schemeClr val="accent5"/>
              </a:solidFill>
              <a:ln w="19050">
                <a:solidFill>
                  <a:schemeClr val="lt1"/>
                </a:solidFill>
              </a:ln>
              <a:effectLst/>
            </c:spPr>
            <c:extLst>
              <c:ext xmlns:c16="http://schemas.microsoft.com/office/drawing/2014/chart" uri="{C3380CC4-5D6E-409C-BE32-E72D297353CC}">
                <c16:uniqueId val="{0000002F-B0B2-4E68-B24C-F3CA129B564A}"/>
              </c:ext>
            </c:extLst>
          </c:dPt>
          <c:dPt>
            <c:idx val="24"/>
            <c:bubble3D val="0"/>
            <c:spPr>
              <a:solidFill>
                <a:schemeClr val="accent5"/>
              </a:solidFill>
              <a:ln w="19050">
                <a:solidFill>
                  <a:schemeClr val="lt1"/>
                </a:solidFill>
              </a:ln>
              <a:effectLst/>
            </c:spPr>
            <c:extLst>
              <c:ext xmlns:c16="http://schemas.microsoft.com/office/drawing/2014/chart" uri="{C3380CC4-5D6E-409C-BE32-E72D297353CC}">
                <c16:uniqueId val="{00000031-B0B2-4E68-B24C-F3CA129B564A}"/>
              </c:ext>
            </c:extLst>
          </c:dPt>
          <c:dPt>
            <c:idx val="25"/>
            <c:bubble3D val="0"/>
            <c:spPr>
              <a:solidFill>
                <a:schemeClr val="accent5"/>
              </a:solidFill>
              <a:ln w="19050">
                <a:solidFill>
                  <a:schemeClr val="lt1"/>
                </a:solidFill>
              </a:ln>
              <a:effectLst/>
            </c:spPr>
            <c:extLst>
              <c:ext xmlns:c16="http://schemas.microsoft.com/office/drawing/2014/chart" uri="{C3380CC4-5D6E-409C-BE32-E72D297353CC}">
                <c16:uniqueId val="{00000033-B0B2-4E68-B24C-F3CA129B564A}"/>
              </c:ext>
            </c:extLst>
          </c:dPt>
          <c:dPt>
            <c:idx val="26"/>
            <c:bubble3D val="0"/>
            <c:spPr>
              <a:solidFill>
                <a:schemeClr val="accent5"/>
              </a:solidFill>
              <a:ln w="19050">
                <a:solidFill>
                  <a:schemeClr val="lt1"/>
                </a:solidFill>
              </a:ln>
              <a:effectLst/>
            </c:spPr>
            <c:extLst>
              <c:ext xmlns:c16="http://schemas.microsoft.com/office/drawing/2014/chart" uri="{C3380CC4-5D6E-409C-BE32-E72D297353CC}">
                <c16:uniqueId val="{00000035-B0B2-4E68-B24C-F3CA129B564A}"/>
              </c:ext>
            </c:extLst>
          </c:dPt>
          <c:dPt>
            <c:idx val="27"/>
            <c:bubble3D val="0"/>
            <c:spPr>
              <a:solidFill>
                <a:schemeClr val="accent5"/>
              </a:solidFill>
              <a:ln w="19050">
                <a:solidFill>
                  <a:schemeClr val="lt1"/>
                </a:solidFill>
              </a:ln>
              <a:effectLst/>
            </c:spPr>
            <c:extLst>
              <c:ext xmlns:c16="http://schemas.microsoft.com/office/drawing/2014/chart" uri="{C3380CC4-5D6E-409C-BE32-E72D297353CC}">
                <c16:uniqueId val="{00000037-B0B2-4E68-B24C-F3CA129B564A}"/>
              </c:ext>
            </c:extLst>
          </c:dPt>
          <c:dPt>
            <c:idx val="28"/>
            <c:bubble3D val="0"/>
            <c:spPr>
              <a:solidFill>
                <a:schemeClr val="accent5"/>
              </a:solidFill>
              <a:ln w="19050">
                <a:solidFill>
                  <a:schemeClr val="lt1"/>
                </a:solidFill>
              </a:ln>
              <a:effectLst/>
            </c:spPr>
            <c:extLst>
              <c:ext xmlns:c16="http://schemas.microsoft.com/office/drawing/2014/chart" uri="{C3380CC4-5D6E-409C-BE32-E72D297353CC}">
                <c16:uniqueId val="{00000039-B0B2-4E68-B24C-F3CA129B564A}"/>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B0B2-4E68-B24C-F3CA129B564A}"/>
              </c:ext>
            </c:extLst>
          </c:dPt>
          <c:dPt>
            <c:idx val="30"/>
            <c:bubble3D val="0"/>
            <c:spPr>
              <a:solidFill>
                <a:schemeClr val="accent5"/>
              </a:solidFill>
              <a:ln w="19050">
                <a:solidFill>
                  <a:schemeClr val="lt1"/>
                </a:solidFill>
              </a:ln>
              <a:effectLst/>
            </c:spPr>
            <c:extLst>
              <c:ext xmlns:c16="http://schemas.microsoft.com/office/drawing/2014/chart" uri="{C3380CC4-5D6E-409C-BE32-E72D297353CC}">
                <c16:uniqueId val="{0000003D-B0B2-4E68-B24C-F3CA129B564A}"/>
              </c:ext>
            </c:extLst>
          </c:dPt>
          <c:dPt>
            <c:idx val="31"/>
            <c:bubble3D val="0"/>
            <c:spPr>
              <a:solidFill>
                <a:schemeClr val="accent5"/>
              </a:solidFill>
              <a:ln w="19050">
                <a:solidFill>
                  <a:schemeClr val="lt1"/>
                </a:solidFill>
              </a:ln>
              <a:effectLst/>
            </c:spPr>
            <c:extLst>
              <c:ext xmlns:c16="http://schemas.microsoft.com/office/drawing/2014/chart" uri="{C3380CC4-5D6E-409C-BE32-E72D297353CC}">
                <c16:uniqueId val="{0000003F-B0B2-4E68-B24C-F3CA129B564A}"/>
              </c:ext>
            </c:extLst>
          </c:dPt>
          <c:dPt>
            <c:idx val="32"/>
            <c:bubble3D val="0"/>
            <c:spPr>
              <a:solidFill>
                <a:schemeClr val="accent5"/>
              </a:solidFill>
              <a:ln w="19050">
                <a:solidFill>
                  <a:schemeClr val="lt1"/>
                </a:solidFill>
              </a:ln>
              <a:effectLst/>
            </c:spPr>
            <c:extLst>
              <c:ext xmlns:c16="http://schemas.microsoft.com/office/drawing/2014/chart" uri="{C3380CC4-5D6E-409C-BE32-E72D297353CC}">
                <c16:uniqueId val="{00000041-B0B2-4E68-B24C-F3CA129B564A}"/>
              </c:ext>
            </c:extLst>
          </c:dPt>
          <c:dPt>
            <c:idx val="33"/>
            <c:bubble3D val="0"/>
            <c:spPr>
              <a:solidFill>
                <a:schemeClr val="accent5"/>
              </a:solidFill>
              <a:ln w="19050">
                <a:solidFill>
                  <a:schemeClr val="lt1"/>
                </a:solidFill>
              </a:ln>
              <a:effectLst/>
            </c:spPr>
            <c:extLst>
              <c:ext xmlns:c16="http://schemas.microsoft.com/office/drawing/2014/chart" uri="{C3380CC4-5D6E-409C-BE32-E72D297353CC}">
                <c16:uniqueId val="{00000043-B0B2-4E68-B24C-F3CA129B564A}"/>
              </c:ext>
            </c:extLst>
          </c:dPt>
          <c:dPt>
            <c:idx val="34"/>
            <c:bubble3D val="0"/>
            <c:spPr>
              <a:solidFill>
                <a:schemeClr val="accent5"/>
              </a:solidFill>
              <a:ln w="19050">
                <a:solidFill>
                  <a:schemeClr val="lt1"/>
                </a:solidFill>
              </a:ln>
              <a:effectLst/>
            </c:spPr>
            <c:extLst>
              <c:ext xmlns:c16="http://schemas.microsoft.com/office/drawing/2014/chart" uri="{C3380CC4-5D6E-409C-BE32-E72D297353CC}">
                <c16:uniqueId val="{00000045-B0B2-4E68-B24C-F3CA129B564A}"/>
              </c:ext>
            </c:extLst>
          </c:dPt>
          <c:dPt>
            <c:idx val="35"/>
            <c:bubble3D val="0"/>
            <c:spPr>
              <a:solidFill>
                <a:schemeClr val="accent5"/>
              </a:solidFill>
              <a:ln w="19050">
                <a:solidFill>
                  <a:schemeClr val="lt1"/>
                </a:solidFill>
              </a:ln>
              <a:effectLst/>
            </c:spPr>
            <c:extLst>
              <c:ext xmlns:c16="http://schemas.microsoft.com/office/drawing/2014/chart" uri="{C3380CC4-5D6E-409C-BE32-E72D297353CC}">
                <c16:uniqueId val="{00000047-B0B2-4E68-B24C-F3CA129B564A}"/>
              </c:ext>
            </c:extLst>
          </c:dPt>
          <c:dPt>
            <c:idx val="36"/>
            <c:bubble3D val="0"/>
            <c:spPr>
              <a:solidFill>
                <a:schemeClr val="accent5"/>
              </a:solidFill>
              <a:ln w="19050">
                <a:solidFill>
                  <a:schemeClr val="lt1"/>
                </a:solidFill>
              </a:ln>
              <a:effectLst/>
            </c:spPr>
            <c:extLst>
              <c:ext xmlns:c16="http://schemas.microsoft.com/office/drawing/2014/chart" uri="{C3380CC4-5D6E-409C-BE32-E72D297353CC}">
                <c16:uniqueId val="{00000049-B0B2-4E68-B24C-F3CA129B564A}"/>
              </c:ext>
            </c:extLst>
          </c:dPt>
          <c:dPt>
            <c:idx val="37"/>
            <c:bubble3D val="0"/>
            <c:spPr>
              <a:solidFill>
                <a:schemeClr val="accent5"/>
              </a:solidFill>
              <a:ln w="19050">
                <a:solidFill>
                  <a:schemeClr val="lt1"/>
                </a:solidFill>
              </a:ln>
              <a:effectLst/>
            </c:spPr>
            <c:extLst>
              <c:ext xmlns:c16="http://schemas.microsoft.com/office/drawing/2014/chart" uri="{C3380CC4-5D6E-409C-BE32-E72D297353CC}">
                <c16:uniqueId val="{0000004B-B0B2-4E68-B24C-F3CA129B564A}"/>
              </c:ext>
            </c:extLst>
          </c:dPt>
          <c:dPt>
            <c:idx val="38"/>
            <c:bubble3D val="0"/>
            <c:spPr>
              <a:solidFill>
                <a:schemeClr val="accent5"/>
              </a:solidFill>
              <a:ln w="19050">
                <a:solidFill>
                  <a:schemeClr val="lt1"/>
                </a:solidFill>
              </a:ln>
              <a:effectLst/>
            </c:spPr>
            <c:extLst>
              <c:ext xmlns:c16="http://schemas.microsoft.com/office/drawing/2014/chart" uri="{C3380CC4-5D6E-409C-BE32-E72D297353CC}">
                <c16:uniqueId val="{0000004D-B0B2-4E68-B24C-F3CA129B564A}"/>
              </c:ext>
            </c:extLst>
          </c:dPt>
          <c:dPt>
            <c:idx val="39"/>
            <c:bubble3D val="0"/>
            <c:spPr>
              <a:solidFill>
                <a:schemeClr val="accent5"/>
              </a:solidFill>
              <a:ln w="19050">
                <a:solidFill>
                  <a:schemeClr val="lt1"/>
                </a:solidFill>
              </a:ln>
              <a:effectLst/>
            </c:spPr>
            <c:extLst>
              <c:ext xmlns:c16="http://schemas.microsoft.com/office/drawing/2014/chart" uri="{C3380CC4-5D6E-409C-BE32-E72D297353CC}">
                <c16:uniqueId val="{0000004F-B0B2-4E68-B24C-F3CA129B564A}"/>
              </c:ext>
            </c:extLst>
          </c:dPt>
          <c:dPt>
            <c:idx val="40"/>
            <c:bubble3D val="0"/>
            <c:spPr>
              <a:solidFill>
                <a:schemeClr val="accent5"/>
              </a:solidFill>
              <a:ln w="19050">
                <a:solidFill>
                  <a:schemeClr val="lt1"/>
                </a:solidFill>
              </a:ln>
              <a:effectLst/>
            </c:spPr>
            <c:extLst>
              <c:ext xmlns:c16="http://schemas.microsoft.com/office/drawing/2014/chart" uri="{C3380CC4-5D6E-409C-BE32-E72D297353CC}">
                <c16:uniqueId val="{00000051-B0B2-4E68-B24C-F3CA129B564A}"/>
              </c:ext>
            </c:extLst>
          </c:dPt>
          <c:dPt>
            <c:idx val="41"/>
            <c:bubble3D val="0"/>
            <c:spPr>
              <a:solidFill>
                <a:schemeClr val="accent5"/>
              </a:solidFill>
              <a:ln w="19050">
                <a:solidFill>
                  <a:schemeClr val="lt1"/>
                </a:solidFill>
              </a:ln>
              <a:effectLst/>
            </c:spPr>
            <c:extLst>
              <c:ext xmlns:c16="http://schemas.microsoft.com/office/drawing/2014/chart" uri="{C3380CC4-5D6E-409C-BE32-E72D297353CC}">
                <c16:uniqueId val="{00000053-B0B2-4E68-B24C-F3CA129B564A}"/>
              </c:ext>
            </c:extLst>
          </c:dPt>
          <c:dPt>
            <c:idx val="42"/>
            <c:bubble3D val="0"/>
            <c:spPr>
              <a:solidFill>
                <a:schemeClr val="accent5"/>
              </a:solidFill>
              <a:ln w="19050">
                <a:solidFill>
                  <a:schemeClr val="lt1"/>
                </a:solidFill>
              </a:ln>
              <a:effectLst/>
            </c:spPr>
            <c:extLst>
              <c:ext xmlns:c16="http://schemas.microsoft.com/office/drawing/2014/chart" uri="{C3380CC4-5D6E-409C-BE32-E72D297353CC}">
                <c16:uniqueId val="{00000055-B0B2-4E68-B24C-F3CA129B564A}"/>
              </c:ext>
            </c:extLst>
          </c:dPt>
          <c:dPt>
            <c:idx val="43"/>
            <c:bubble3D val="0"/>
            <c:spPr>
              <a:solidFill>
                <a:schemeClr val="accent5"/>
              </a:solidFill>
              <a:ln w="19050">
                <a:solidFill>
                  <a:schemeClr val="lt1"/>
                </a:solidFill>
              </a:ln>
              <a:effectLst/>
            </c:spPr>
            <c:extLst>
              <c:ext xmlns:c16="http://schemas.microsoft.com/office/drawing/2014/chart" uri="{C3380CC4-5D6E-409C-BE32-E72D297353CC}">
                <c16:uniqueId val="{00000057-B0B2-4E68-B24C-F3CA129B564A}"/>
              </c:ext>
            </c:extLst>
          </c:dPt>
          <c:dPt>
            <c:idx val="44"/>
            <c:bubble3D val="0"/>
            <c:spPr>
              <a:solidFill>
                <a:schemeClr val="accent5"/>
              </a:solidFill>
              <a:ln w="19050">
                <a:solidFill>
                  <a:schemeClr val="lt1"/>
                </a:solidFill>
              </a:ln>
              <a:effectLst/>
            </c:spPr>
            <c:extLst>
              <c:ext xmlns:c16="http://schemas.microsoft.com/office/drawing/2014/chart" uri="{C3380CC4-5D6E-409C-BE32-E72D297353CC}">
                <c16:uniqueId val="{00000059-B0B2-4E68-B24C-F3CA129B564A}"/>
              </c:ext>
            </c:extLst>
          </c:dPt>
          <c:dPt>
            <c:idx val="45"/>
            <c:bubble3D val="0"/>
            <c:spPr>
              <a:solidFill>
                <a:schemeClr val="accent5"/>
              </a:solidFill>
              <a:ln w="19050">
                <a:solidFill>
                  <a:schemeClr val="lt1"/>
                </a:solidFill>
              </a:ln>
              <a:effectLst/>
            </c:spPr>
            <c:extLst>
              <c:ext xmlns:c16="http://schemas.microsoft.com/office/drawing/2014/chart" uri="{C3380CC4-5D6E-409C-BE32-E72D297353CC}">
                <c16:uniqueId val="{0000005B-B0B2-4E68-B24C-F3CA129B564A}"/>
              </c:ext>
            </c:extLst>
          </c:dPt>
          <c:dPt>
            <c:idx val="46"/>
            <c:bubble3D val="0"/>
            <c:spPr>
              <a:solidFill>
                <a:schemeClr val="accent5"/>
              </a:solidFill>
              <a:ln w="19050">
                <a:solidFill>
                  <a:schemeClr val="lt1"/>
                </a:solidFill>
              </a:ln>
              <a:effectLst/>
            </c:spPr>
            <c:extLst>
              <c:ext xmlns:c16="http://schemas.microsoft.com/office/drawing/2014/chart" uri="{C3380CC4-5D6E-409C-BE32-E72D297353CC}">
                <c16:uniqueId val="{0000005D-B0B2-4E68-B24C-F3CA129B564A}"/>
              </c:ext>
            </c:extLst>
          </c:dPt>
          <c:dPt>
            <c:idx val="47"/>
            <c:bubble3D val="0"/>
            <c:spPr>
              <a:solidFill>
                <a:schemeClr val="accent5"/>
              </a:solidFill>
              <a:ln w="19050">
                <a:solidFill>
                  <a:schemeClr val="lt1"/>
                </a:solidFill>
              </a:ln>
              <a:effectLst/>
            </c:spPr>
            <c:extLst>
              <c:ext xmlns:c16="http://schemas.microsoft.com/office/drawing/2014/chart" uri="{C3380CC4-5D6E-409C-BE32-E72D297353CC}">
                <c16:uniqueId val="{0000005F-B0B2-4E68-B24C-F3CA129B564A}"/>
              </c:ext>
            </c:extLst>
          </c:dPt>
          <c:dPt>
            <c:idx val="48"/>
            <c:bubble3D val="0"/>
            <c:spPr>
              <a:solidFill>
                <a:schemeClr val="accent5"/>
              </a:solidFill>
              <a:ln w="19050">
                <a:solidFill>
                  <a:schemeClr val="lt1"/>
                </a:solidFill>
              </a:ln>
              <a:effectLst/>
            </c:spPr>
            <c:extLst>
              <c:ext xmlns:c16="http://schemas.microsoft.com/office/drawing/2014/chart" uri="{C3380CC4-5D6E-409C-BE32-E72D297353CC}">
                <c16:uniqueId val="{00000061-B0B2-4E68-B24C-F3CA129B564A}"/>
              </c:ext>
            </c:extLst>
          </c:dPt>
          <c:dPt>
            <c:idx val="49"/>
            <c:bubble3D val="0"/>
            <c:spPr>
              <a:solidFill>
                <a:schemeClr val="accent5"/>
              </a:solidFill>
              <a:ln w="19050">
                <a:solidFill>
                  <a:schemeClr val="lt1"/>
                </a:solidFill>
              </a:ln>
              <a:effectLst/>
            </c:spPr>
            <c:extLst>
              <c:ext xmlns:c16="http://schemas.microsoft.com/office/drawing/2014/chart" uri="{C3380CC4-5D6E-409C-BE32-E72D297353CC}">
                <c16:uniqueId val="{00000063-B0B2-4E68-B24C-F3CA129B564A}"/>
              </c:ext>
            </c:extLst>
          </c:dPt>
          <c:dPt>
            <c:idx val="50"/>
            <c:bubble3D val="0"/>
            <c:spPr>
              <a:solidFill>
                <a:schemeClr val="accent5"/>
              </a:solidFill>
              <a:ln w="19050">
                <a:solidFill>
                  <a:schemeClr val="lt1"/>
                </a:solidFill>
              </a:ln>
              <a:effectLst/>
            </c:spPr>
            <c:extLst>
              <c:ext xmlns:c16="http://schemas.microsoft.com/office/drawing/2014/chart" uri="{C3380CC4-5D6E-409C-BE32-E72D297353CC}">
                <c16:uniqueId val="{00000065-B0B2-4E68-B24C-F3CA129B564A}"/>
              </c:ext>
            </c:extLst>
          </c:dPt>
          <c:dPt>
            <c:idx val="51"/>
            <c:bubble3D val="0"/>
            <c:spPr>
              <a:solidFill>
                <a:schemeClr val="accent5"/>
              </a:solidFill>
              <a:ln w="19050">
                <a:solidFill>
                  <a:schemeClr val="lt1"/>
                </a:solidFill>
              </a:ln>
              <a:effectLst/>
            </c:spPr>
            <c:extLst>
              <c:ext xmlns:c16="http://schemas.microsoft.com/office/drawing/2014/chart" uri="{C3380CC4-5D6E-409C-BE32-E72D297353CC}">
                <c16:uniqueId val="{00000067-B0B2-4E68-B24C-F3CA129B564A}"/>
              </c:ext>
            </c:extLst>
          </c:dPt>
          <c:dPt>
            <c:idx val="52"/>
            <c:bubble3D val="0"/>
            <c:spPr>
              <a:solidFill>
                <a:schemeClr val="accent5"/>
              </a:solidFill>
              <a:ln w="19050">
                <a:solidFill>
                  <a:schemeClr val="lt1"/>
                </a:solidFill>
              </a:ln>
              <a:effectLst/>
            </c:spPr>
            <c:extLst>
              <c:ext xmlns:c16="http://schemas.microsoft.com/office/drawing/2014/chart" uri="{C3380CC4-5D6E-409C-BE32-E72D297353CC}">
                <c16:uniqueId val="{00000069-B0B2-4E68-B24C-F3CA129B564A}"/>
              </c:ext>
            </c:extLst>
          </c:dPt>
          <c:dPt>
            <c:idx val="53"/>
            <c:bubble3D val="0"/>
            <c:spPr>
              <a:solidFill>
                <a:schemeClr val="accent5"/>
              </a:solidFill>
              <a:ln w="19050">
                <a:solidFill>
                  <a:schemeClr val="lt1"/>
                </a:solidFill>
              </a:ln>
              <a:effectLst/>
            </c:spPr>
            <c:extLst>
              <c:ext xmlns:c16="http://schemas.microsoft.com/office/drawing/2014/chart" uri="{C3380CC4-5D6E-409C-BE32-E72D297353CC}">
                <c16:uniqueId val="{0000006B-B0B2-4E68-B24C-F3CA129B564A}"/>
              </c:ext>
            </c:extLst>
          </c:dPt>
          <c:dPt>
            <c:idx val="54"/>
            <c:bubble3D val="0"/>
            <c:spPr>
              <a:solidFill>
                <a:schemeClr val="accent5"/>
              </a:solidFill>
              <a:ln w="19050">
                <a:solidFill>
                  <a:schemeClr val="lt1"/>
                </a:solidFill>
              </a:ln>
              <a:effectLst/>
            </c:spPr>
            <c:extLst>
              <c:ext xmlns:c16="http://schemas.microsoft.com/office/drawing/2014/chart" uri="{C3380CC4-5D6E-409C-BE32-E72D297353CC}">
                <c16:uniqueId val="{0000006D-B0B2-4E68-B24C-F3CA129B564A}"/>
              </c:ext>
            </c:extLst>
          </c:dPt>
          <c:dPt>
            <c:idx val="55"/>
            <c:bubble3D val="0"/>
            <c:spPr>
              <a:solidFill>
                <a:schemeClr val="accent5"/>
              </a:solidFill>
              <a:ln w="19050">
                <a:solidFill>
                  <a:schemeClr val="lt1"/>
                </a:solidFill>
              </a:ln>
              <a:effectLst/>
            </c:spPr>
            <c:extLst>
              <c:ext xmlns:c16="http://schemas.microsoft.com/office/drawing/2014/chart" uri="{C3380CC4-5D6E-409C-BE32-E72D297353CC}">
                <c16:uniqueId val="{0000006F-B0B2-4E68-B24C-F3CA129B564A}"/>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B0B2-4E68-B24C-F3CA129B564A}"/>
              </c:ext>
            </c:extLst>
          </c:dPt>
          <c:dPt>
            <c:idx val="57"/>
            <c:bubble3D val="0"/>
            <c:spPr>
              <a:solidFill>
                <a:schemeClr val="accent5"/>
              </a:solidFill>
              <a:ln w="19050">
                <a:solidFill>
                  <a:schemeClr val="lt1"/>
                </a:solidFill>
              </a:ln>
              <a:effectLst/>
            </c:spPr>
            <c:extLst>
              <c:ext xmlns:c16="http://schemas.microsoft.com/office/drawing/2014/chart" uri="{C3380CC4-5D6E-409C-BE32-E72D297353CC}">
                <c16:uniqueId val="{00000073-B0B2-4E68-B24C-F3CA129B564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E9F4-493E-9858-284E60C5B328}"/>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2nd</c:v>
          </c:tx>
          <c:dPt>
            <c:idx val="0"/>
            <c:bubble3D val="0"/>
            <c:spPr>
              <a:noFill/>
              <a:ln w="19050">
                <a:solidFill>
                  <a:schemeClr val="lt1"/>
                </a:solidFill>
              </a:ln>
              <a:effectLst/>
            </c:spPr>
            <c:extLst>
              <c:ext xmlns:c16="http://schemas.microsoft.com/office/drawing/2014/chart" uri="{C3380CC4-5D6E-409C-BE32-E72D297353CC}">
                <c16:uniqueId val="{00000002-E9F4-493E-9858-284E60C5B328}"/>
              </c:ext>
            </c:extLst>
          </c:dPt>
          <c:dPt>
            <c:idx val="1"/>
            <c:bubble3D val="0"/>
            <c:spPr>
              <a:solidFill>
                <a:schemeClr val="tx1">
                  <a:alpha val="62000"/>
                </a:schemeClr>
              </a:solidFill>
              <a:ln w="19050">
                <a:solidFill>
                  <a:schemeClr val="lt1"/>
                </a:solidFill>
              </a:ln>
              <a:effectLst/>
            </c:spPr>
            <c:extLst>
              <c:ext xmlns:c16="http://schemas.microsoft.com/office/drawing/2014/chart" uri="{C3380CC4-5D6E-409C-BE32-E72D297353CC}">
                <c16:uniqueId val="{00000003-E9F4-493E-9858-284E60C5B328}"/>
              </c:ext>
            </c:extLst>
          </c:dPt>
          <c:val>
            <c:numRef>
              <c:f>'Static Report'!$CU$3:$CU$4</c:f>
              <c:numCache>
                <c:formatCode>0%</c:formatCode>
                <c:ptCount val="2"/>
                <c:pt idx="0">
                  <c:v>0.95833333333333337</c:v>
                </c:pt>
                <c:pt idx="1">
                  <c:v>4.1666666666666664E-2</c:v>
                </c:pt>
              </c:numCache>
            </c:numRef>
          </c:val>
          <c:extLst>
            <c:ext xmlns:c16="http://schemas.microsoft.com/office/drawing/2014/chart" uri="{C3380CC4-5D6E-409C-BE32-E72D297353CC}">
              <c16:uniqueId val="{00000001-E9F4-493E-9858-284E60C5B328}"/>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C-4080-940C-78B75E61B6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AC-4080-940C-78B75E61B63B}"/>
              </c:ext>
            </c:extLst>
          </c:dPt>
          <c:cat>
            <c:strRef>
              <c:f>'Static Report'!$CT$3:$CT$4</c:f>
              <c:strCache>
                <c:ptCount val="2"/>
                <c:pt idx="0">
                  <c:v>Intra</c:v>
                </c:pt>
                <c:pt idx="1">
                  <c:v>Not</c:v>
                </c:pt>
              </c:strCache>
            </c:strRef>
          </c:cat>
          <c:val>
            <c:numRef>
              <c:f>'Static Report'!$CU$3:$CU$4</c:f>
              <c:numCache>
                <c:formatCode>0%</c:formatCode>
                <c:ptCount val="2"/>
                <c:pt idx="0">
                  <c:v>0.95833333333333337</c:v>
                </c:pt>
                <c:pt idx="1">
                  <c:v>4.1666666666666664E-2</c:v>
                </c:pt>
              </c:numCache>
            </c:numRef>
          </c:val>
          <c:extLst>
            <c:ext xmlns:c16="http://schemas.microsoft.com/office/drawing/2014/chart" uri="{C3380CC4-5D6E-409C-BE32-E72D297353CC}">
              <c16:uniqueId val="{00000000-4BEF-4C8F-963E-26B88639A8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latin typeface="Avenir LT Std 55 Roman" panose="020B0503020203020204" pitchFamily="34" charset="0"/>
              </a:rPr>
              <a:t>No</a:t>
            </a:r>
            <a:r>
              <a:rPr lang="en-IN" baseline="0">
                <a:solidFill>
                  <a:schemeClr val="bg1"/>
                </a:solidFill>
                <a:latin typeface="Avenir LT Std 55 Roman" panose="020B0503020203020204" pitchFamily="34" charset="0"/>
              </a:rPr>
              <a:t>. of Shares listed in different Months</a:t>
            </a:r>
            <a:endParaRPr lang="en-IN">
              <a:solidFill>
                <a:schemeClr val="bg1"/>
              </a:solidFill>
              <a:latin typeface="Avenir LT Std 55 Roman" panose="020B0503020203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gradFill>
              <a:gsLst>
                <a:gs pos="83000">
                  <a:srgbClr val="194AFE"/>
                </a:gs>
                <a:gs pos="100000">
                  <a:srgbClr val="00B0F0"/>
                </a:gs>
              </a:gsLst>
              <a:lin ang="10800000" scaled="1"/>
            </a:gradFill>
            <a:ln>
              <a:noFill/>
            </a:ln>
            <a:effectLst/>
          </c:spPr>
          <c:cat>
            <c:strRef>
              <c:f>'Dynamic Report'!$D$2:$D$13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'Dynamic Report'!$E$2:$E$13</c:f>
              <c:numCache>
                <c:formatCode>General</c:formatCode>
                <c:ptCount val="12"/>
                <c:pt idx="0">
                  <c:v>10</c:v>
                </c:pt>
                <c:pt idx="1">
                  <c:v>5</c:v>
                </c:pt>
                <c:pt idx="2">
                  <c:v>13</c:v>
                </c:pt>
                <c:pt idx="3">
                  <c:v>8</c:v>
                </c:pt>
                <c:pt idx="4">
                  <c:v>9</c:v>
                </c:pt>
                <c:pt idx="5">
                  <c:v>1</c:v>
                </c:pt>
                <c:pt idx="6">
                  <c:v>4</c:v>
                </c:pt>
                <c:pt idx="7">
                  <c:v>10</c:v>
                </c:pt>
                <c:pt idx="8">
                  <c:v>5</c:v>
                </c:pt>
                <c:pt idx="9">
                  <c:v>#N/A</c:v>
                </c:pt>
                <c:pt idx="10">
                  <c:v>6</c:v>
                </c:pt>
                <c:pt idx="11">
                  <c:v>8</c:v>
                </c:pt>
              </c:numCache>
            </c:numRef>
          </c:val>
          <c:extLst>
            <c:ext xmlns:c16="http://schemas.microsoft.com/office/drawing/2014/chart" uri="{C3380CC4-5D6E-409C-BE32-E72D297353CC}">
              <c16:uniqueId val="{00000000-D564-4F4F-B000-B82E00316298}"/>
            </c:ext>
          </c:extLst>
        </c:ser>
        <c:dLbls>
          <c:showLegendKey val="0"/>
          <c:showVal val="0"/>
          <c:showCatName val="0"/>
          <c:showSerName val="0"/>
          <c:showPercent val="0"/>
          <c:showBubbleSize val="0"/>
        </c:dLbls>
        <c:axId val="1217402271"/>
        <c:axId val="1217372031"/>
      </c:areaChart>
      <c:catAx>
        <c:axId val="1217402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372031"/>
        <c:crosses val="autoZero"/>
        <c:auto val="1"/>
        <c:lblAlgn val="ctr"/>
        <c:lblOffset val="100"/>
        <c:noMultiLvlLbl val="0"/>
      </c:catAx>
      <c:valAx>
        <c:axId val="12173720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402271"/>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flip="none" rotWithShape="1">
              <a:gsLst>
                <a:gs pos="83000">
                  <a:srgbClr val="194AFE"/>
                </a:gs>
                <a:gs pos="100000">
                  <a:srgbClr val="00B0F0"/>
                </a:gs>
              </a:gsLst>
              <a:lin ang="10800000" scaled="1"/>
              <a:tileRect/>
            </a:gradFill>
            <a:ln>
              <a:noFill/>
            </a:ln>
            <a:effectLst/>
          </c:spPr>
          <c:invertIfNegative val="0"/>
          <c:cat>
            <c:strRef>
              <c:f>'Dynamic Report'!$AF$2:$AF$6</c:f>
              <c:strCache>
                <c:ptCount val="5"/>
                <c:pt idx="0">
                  <c:v>1-2</c:v>
                </c:pt>
                <c:pt idx="1">
                  <c:v>3-4</c:v>
                </c:pt>
                <c:pt idx="2">
                  <c:v>5-6</c:v>
                </c:pt>
                <c:pt idx="3">
                  <c:v>7-8</c:v>
                </c:pt>
                <c:pt idx="4">
                  <c:v>9-10</c:v>
                </c:pt>
              </c:strCache>
            </c:strRef>
          </c:cat>
          <c:val>
            <c:numRef>
              <c:f>'Dynamic Report'!$AI$2:$AI$6</c:f>
              <c:numCache>
                <c:formatCode>General</c:formatCode>
                <c:ptCount val="5"/>
                <c:pt idx="0">
                  <c:v>33</c:v>
                </c:pt>
                <c:pt idx="1">
                  <c:v>0</c:v>
                </c:pt>
                <c:pt idx="2">
                  <c:v>5</c:v>
                </c:pt>
                <c:pt idx="3">
                  <c:v>0</c:v>
                </c:pt>
                <c:pt idx="4">
                  <c:v>41</c:v>
                </c:pt>
              </c:numCache>
            </c:numRef>
          </c:val>
          <c:extLst>
            <c:ext xmlns:c16="http://schemas.microsoft.com/office/drawing/2014/chart" uri="{C3380CC4-5D6E-409C-BE32-E72D297353CC}">
              <c16:uniqueId val="{00000000-CD79-4854-B52C-764662FF8CC3}"/>
            </c:ext>
          </c:extLst>
        </c:ser>
        <c:dLbls>
          <c:showLegendKey val="0"/>
          <c:showVal val="0"/>
          <c:showCatName val="0"/>
          <c:showSerName val="0"/>
          <c:showPercent val="0"/>
          <c:showBubbleSize val="0"/>
        </c:dLbls>
        <c:gapWidth val="0"/>
        <c:axId val="1204927439"/>
        <c:axId val="1204925519"/>
      </c:barChart>
      <c:catAx>
        <c:axId val="1204927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Face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4925519"/>
        <c:crosses val="autoZero"/>
        <c:auto val="1"/>
        <c:lblAlgn val="ctr"/>
        <c:lblOffset val="100"/>
        <c:noMultiLvlLbl val="0"/>
      </c:catAx>
      <c:valAx>
        <c:axId val="120492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49274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Year vs No. of stocks Issued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194AFE"/>
            </a:solidFill>
            <a:ln>
              <a:noFill/>
            </a:ln>
            <a:effectLst/>
          </c:spPr>
          <c:invertIfNegative val="0"/>
          <c:cat>
            <c:strRef>
              <c:f>'Static Report'!$H$2:$H$7</c:f>
              <c:strCache>
                <c:ptCount val="6"/>
                <c:pt idx="0">
                  <c:v>1994-1999</c:v>
                </c:pt>
                <c:pt idx="1">
                  <c:v>1999-2004</c:v>
                </c:pt>
                <c:pt idx="2">
                  <c:v>2004-2009</c:v>
                </c:pt>
                <c:pt idx="3">
                  <c:v>2009-2014</c:v>
                </c:pt>
                <c:pt idx="4">
                  <c:v>2014-2019</c:v>
                </c:pt>
                <c:pt idx="5">
                  <c:v>2019-2024</c:v>
                </c:pt>
              </c:strCache>
            </c:strRef>
          </c:cat>
          <c:val>
            <c:numRef>
              <c:f>'Static Report'!$I$2:$I$7</c:f>
              <c:numCache>
                <c:formatCode>General</c:formatCode>
                <c:ptCount val="6"/>
                <c:pt idx="0">
                  <c:v>280</c:v>
                </c:pt>
                <c:pt idx="1">
                  <c:v>192</c:v>
                </c:pt>
                <c:pt idx="2">
                  <c:v>403</c:v>
                </c:pt>
                <c:pt idx="3">
                  <c:v>209</c:v>
                </c:pt>
                <c:pt idx="4">
                  <c:v>296</c:v>
                </c:pt>
                <c:pt idx="5">
                  <c:v>465</c:v>
                </c:pt>
              </c:numCache>
            </c:numRef>
          </c:val>
          <c:extLst>
            <c:ext xmlns:c16="http://schemas.microsoft.com/office/drawing/2014/chart" uri="{C3380CC4-5D6E-409C-BE32-E72D297353CC}">
              <c16:uniqueId val="{00000000-75AA-460F-8474-9876799129CB}"/>
            </c:ext>
          </c:extLst>
        </c:ser>
        <c:dLbls>
          <c:showLegendKey val="0"/>
          <c:showVal val="0"/>
          <c:showCatName val="0"/>
          <c:showSerName val="0"/>
          <c:showPercent val="0"/>
          <c:showBubbleSize val="0"/>
        </c:dLbls>
        <c:gapWidth val="0"/>
        <c:axId val="346975567"/>
        <c:axId val="346971727"/>
      </c:barChart>
      <c:catAx>
        <c:axId val="3469755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6971727"/>
        <c:crosses val="autoZero"/>
        <c:auto val="1"/>
        <c:lblAlgn val="ctr"/>
        <c:lblOffset val="100"/>
        <c:noMultiLvlLbl val="0"/>
      </c:catAx>
      <c:valAx>
        <c:axId val="34697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69755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Worksheet(AutoRecovered).xlsx]Static Report!PivotTable11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FF6CBF"/>
          </a:solidFill>
          <a:ln w="19050">
            <a:solidFill>
              <a:schemeClr val="lt1"/>
            </a:solidFill>
          </a:ln>
          <a:effectLst/>
        </c:spPr>
      </c:pivotFmt>
      <c:pivotFmt>
        <c:idx val="4"/>
        <c:spPr>
          <a:solidFill>
            <a:schemeClr val="bg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FF6CBF"/>
          </a:solidFill>
          <a:ln w="19050">
            <a:solidFill>
              <a:schemeClr val="lt1"/>
            </a:solidFill>
          </a:ln>
          <a:effectLst/>
        </c:spPr>
      </c:pivotFmt>
      <c:pivotFmt>
        <c:idx val="11"/>
        <c:spPr>
          <a:solidFill>
            <a:schemeClr val="bg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noFill/>
          </a:ln>
          <a:effectLst/>
        </c:spPr>
        <c:marker>
          <c:symbol val="none"/>
        </c:marker>
        <c:dLbl>
          <c:idx val="0"/>
          <c:spPr>
            <a:solidFill>
              <a:sysClr val="window" lastClr="FFFFFF"/>
            </a:solidFill>
            <a:ln>
              <a:solidFill>
                <a:srgbClr val="FF6CB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194AFE"/>
          </a:solidFill>
          <a:ln w="19050">
            <a:noFill/>
          </a:ln>
          <a:effectLst/>
        </c:spPr>
        <c:dLbl>
          <c:idx val="0"/>
          <c:layout>
            <c:manualLayout>
              <c:x val="-9.3984962406015032E-2"/>
              <c:y val="0.153153153153153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FF6CBF"/>
          </a:solidFill>
          <a:ln w="19050">
            <a:noFill/>
          </a:ln>
          <a:effectLst/>
        </c:spPr>
        <c:dLbl>
          <c:idx val="0"/>
          <c:layout>
            <c:manualLayout>
              <c:x val="0.14411027568922294"/>
              <c:y val="2.7027027027027008E-2"/>
            </c:manualLayout>
          </c:layout>
          <c:spPr>
            <a:noFill/>
            <a:ln>
              <a:solidFill>
                <a:srgbClr val="FF6CB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9947F7"/>
          </a:solidFill>
          <a:ln w="19050">
            <a:noFill/>
          </a:ln>
          <a:effectLst/>
        </c:spPr>
        <c:dLbl>
          <c:idx val="0"/>
          <c:layout>
            <c:manualLayout>
              <c:x val="0.11278195488721804"/>
              <c:y val="-9.90990990990991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'Static Report'!$BJ$2</c:f>
              <c:strCache>
                <c:ptCount val="1"/>
                <c:pt idx="0">
                  <c:v>Count of  SERIES</c:v>
                </c:pt>
              </c:strCache>
            </c:strRef>
          </c:tx>
          <c:spPr>
            <a:ln>
              <a:noFill/>
            </a:ln>
          </c:spPr>
          <c:dPt>
            <c:idx val="0"/>
            <c:bubble3D val="0"/>
            <c:spPr>
              <a:solidFill>
                <a:srgbClr val="194AFE"/>
              </a:solidFill>
              <a:ln w="19050">
                <a:noFill/>
              </a:ln>
              <a:effectLst/>
            </c:spPr>
            <c:extLst>
              <c:ext xmlns:c16="http://schemas.microsoft.com/office/drawing/2014/chart" uri="{C3380CC4-5D6E-409C-BE32-E72D297353CC}">
                <c16:uniqueId val="{00000001-5040-4CCA-BB17-09B95E8417DA}"/>
              </c:ext>
            </c:extLst>
          </c:dPt>
          <c:dPt>
            <c:idx val="1"/>
            <c:bubble3D val="0"/>
            <c:spPr>
              <a:solidFill>
                <a:srgbClr val="FF6CBF"/>
              </a:solidFill>
              <a:ln w="19050">
                <a:noFill/>
              </a:ln>
              <a:effectLst/>
            </c:spPr>
            <c:extLst>
              <c:ext xmlns:c16="http://schemas.microsoft.com/office/drawing/2014/chart" uri="{C3380CC4-5D6E-409C-BE32-E72D297353CC}">
                <c16:uniqueId val="{00000003-5040-4CCA-BB17-09B95E8417DA}"/>
              </c:ext>
            </c:extLst>
          </c:dPt>
          <c:dPt>
            <c:idx val="2"/>
            <c:bubble3D val="0"/>
            <c:spPr>
              <a:solidFill>
                <a:srgbClr val="9947F7"/>
              </a:solidFill>
              <a:ln w="19050">
                <a:noFill/>
              </a:ln>
              <a:effectLst/>
            </c:spPr>
            <c:extLst>
              <c:ext xmlns:c16="http://schemas.microsoft.com/office/drawing/2014/chart" uri="{C3380CC4-5D6E-409C-BE32-E72D297353CC}">
                <c16:uniqueId val="{00000005-5040-4CCA-BB17-09B95E8417DA}"/>
              </c:ext>
            </c:extLst>
          </c:dPt>
          <c:dLbls>
            <c:dLbl>
              <c:idx val="0"/>
              <c:layout>
                <c:manualLayout>
                  <c:x val="-9.3984962406015032E-2"/>
                  <c:y val="0.15315315315315314"/>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040-4CCA-BB17-09B95E8417DA}"/>
                </c:ext>
              </c:extLst>
            </c:dLbl>
            <c:dLbl>
              <c:idx val="1"/>
              <c:layout>
                <c:manualLayout>
                  <c:x val="0.14411027568922294"/>
                  <c:y val="2.7027027027027008E-2"/>
                </c:manualLayout>
              </c:layout>
              <c:spPr>
                <a:noFill/>
                <a:ln>
                  <a:solidFill>
                    <a:srgbClr val="FF6CB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040-4CCA-BB17-09B95E8417DA}"/>
                </c:ext>
              </c:extLst>
            </c:dLbl>
            <c:dLbl>
              <c:idx val="2"/>
              <c:layout>
                <c:manualLayout>
                  <c:x val="0.11278195488721804"/>
                  <c:y val="-9.90990990990991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040-4CCA-BB17-09B95E8417DA}"/>
                </c:ext>
              </c:extLst>
            </c:dLbl>
            <c:spPr>
              <a:solidFill>
                <a:sysClr val="window" lastClr="FFFFFF"/>
              </a:solidFill>
              <a:ln>
                <a:solidFill>
                  <a:srgbClr val="FF6CB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'Static Report'!$BI$3:$BI$6</c:f>
              <c:strCache>
                <c:ptCount val="3"/>
                <c:pt idx="0">
                  <c:v>BE</c:v>
                </c:pt>
                <c:pt idx="1">
                  <c:v>BZ</c:v>
                </c:pt>
                <c:pt idx="2">
                  <c:v>EQ</c:v>
                </c:pt>
              </c:strCache>
            </c:strRef>
          </c:cat>
          <c:val>
            <c:numRef>
              <c:f>'Static Report'!$BJ$3:$BJ$6</c:f>
              <c:numCache>
                <c:formatCode>General</c:formatCode>
                <c:ptCount val="3"/>
                <c:pt idx="0">
                  <c:v>243</c:v>
                </c:pt>
                <c:pt idx="1">
                  <c:v>19</c:v>
                </c:pt>
                <c:pt idx="2">
                  <c:v>1583</c:v>
                </c:pt>
              </c:numCache>
            </c:numRef>
          </c:val>
          <c:extLst>
            <c:ext xmlns:c16="http://schemas.microsoft.com/office/drawing/2014/chart" uri="{C3380CC4-5D6E-409C-BE32-E72D297353CC}">
              <c16:uniqueId val="{00000006-5040-4CCA-BB17-09B95E8417DA}"/>
            </c:ext>
          </c:extLst>
        </c:ser>
        <c:ser>
          <c:idx val="1"/>
          <c:order val="1"/>
          <c:tx>
            <c:strRef>
              <c:f>'Static Report'!$BK$2</c:f>
              <c:strCache>
                <c:ptCount val="1"/>
                <c:pt idx="0">
                  <c:v>Count of  SERIES2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040-4CCA-BB17-09B95E8417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040-4CCA-BB17-09B95E8417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040-4CCA-BB17-09B95E8417D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'Static Report'!$BI$3:$BI$6</c:f>
              <c:strCache>
                <c:ptCount val="3"/>
                <c:pt idx="0">
                  <c:v>BE</c:v>
                </c:pt>
                <c:pt idx="1">
                  <c:v>BZ</c:v>
                </c:pt>
                <c:pt idx="2">
                  <c:v>EQ</c:v>
                </c:pt>
              </c:strCache>
            </c:strRef>
          </c:cat>
          <c:val>
            <c:numRef>
              <c:f>'Static Report'!$BK$3:$BK$6</c:f>
              <c:numCache>
                <c:formatCode>0.00%</c:formatCode>
                <c:ptCount val="3"/>
                <c:pt idx="0">
                  <c:v>0.13170731707317074</c:v>
                </c:pt>
                <c:pt idx="1">
                  <c:v>1.0298102981029811E-2</c:v>
                </c:pt>
                <c:pt idx="2">
                  <c:v>0.85799457994579942</c:v>
                </c:pt>
              </c:numCache>
            </c:numRef>
          </c:val>
          <c:extLst>
            <c:ext xmlns:c16="http://schemas.microsoft.com/office/drawing/2014/chart" uri="{C3380CC4-5D6E-409C-BE32-E72D297353CC}">
              <c16:uniqueId val="{0000000D-5040-4CCA-BB17-09B95E8417D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spPr>
            <a:gradFill>
              <a:gsLst>
                <a:gs pos="83000">
                  <a:srgbClr val="002060"/>
                </a:gs>
                <a:gs pos="100000">
                  <a:srgbClr val="00B0F0"/>
                </a:gs>
              </a:gsLst>
              <a:lin ang="5400000" scaled="1"/>
            </a:gradFill>
            <a:ln>
              <a:noFill/>
            </a:ln>
            <a:effectLst/>
          </c:spPr>
          <c:cat>
            <c:strRef>
              <c:f>'Dynamic Report'!$D$2:$D$13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'Dynamic Report'!$E$2:$E$13</c:f>
              <c:numCache>
                <c:formatCode>General</c:formatCode>
                <c:ptCount val="12"/>
                <c:pt idx="0">
                  <c:v>10</c:v>
                </c:pt>
                <c:pt idx="1">
                  <c:v>5</c:v>
                </c:pt>
                <c:pt idx="2">
                  <c:v>13</c:v>
                </c:pt>
                <c:pt idx="3">
                  <c:v>8</c:v>
                </c:pt>
                <c:pt idx="4">
                  <c:v>9</c:v>
                </c:pt>
                <c:pt idx="5">
                  <c:v>1</c:v>
                </c:pt>
                <c:pt idx="6">
                  <c:v>4</c:v>
                </c:pt>
                <c:pt idx="7">
                  <c:v>10</c:v>
                </c:pt>
                <c:pt idx="8">
                  <c:v>5</c:v>
                </c:pt>
                <c:pt idx="9">
                  <c:v>#N/A</c:v>
                </c:pt>
                <c:pt idx="10">
                  <c:v>6</c:v>
                </c:pt>
                <c:pt idx="11">
                  <c:v>8</c:v>
                </c:pt>
              </c:numCache>
            </c:numRef>
          </c:val>
          <c:extLst>
            <c:ext xmlns:c16="http://schemas.microsoft.com/office/drawing/2014/chart" uri="{C3380CC4-5D6E-409C-BE32-E72D297353CC}">
              <c16:uniqueId val="{00000000-3F82-4736-9C59-03A9F67734A0}"/>
            </c:ext>
          </c:extLst>
        </c:ser>
        <c:dLbls>
          <c:showLegendKey val="0"/>
          <c:showVal val="0"/>
          <c:showCatName val="0"/>
          <c:showSerName val="0"/>
          <c:showPercent val="0"/>
          <c:showBubbleSize val="0"/>
        </c:dLbls>
        <c:axId val="1217402271"/>
        <c:axId val="1217372031"/>
      </c:areaChart>
      <c:catAx>
        <c:axId val="1217402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372031"/>
        <c:crosses val="autoZero"/>
        <c:auto val="1"/>
        <c:lblAlgn val="ctr"/>
        <c:lblOffset val="100"/>
        <c:noMultiLvlLbl val="0"/>
      </c:catAx>
      <c:valAx>
        <c:axId val="12173720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402271"/>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83000">
                  <a:srgbClr val="002060"/>
                </a:gs>
                <a:gs pos="100000">
                  <a:srgbClr val="00B0F0"/>
                </a:gs>
              </a:gsLst>
              <a:lin ang="5400000" scaled="1"/>
            </a:gradFill>
            <a:ln>
              <a:noFill/>
            </a:ln>
            <a:effectLst/>
          </c:spPr>
          <c:invertIfNegative val="0"/>
          <c:cat>
            <c:strRef>
              <c:f>'Dynamic Report'!$AF$2:$AF$6</c:f>
              <c:strCache>
                <c:ptCount val="5"/>
                <c:pt idx="0">
                  <c:v>1-2</c:v>
                </c:pt>
                <c:pt idx="1">
                  <c:v>3-4</c:v>
                </c:pt>
                <c:pt idx="2">
                  <c:v>5-6</c:v>
                </c:pt>
                <c:pt idx="3">
                  <c:v>7-8</c:v>
                </c:pt>
                <c:pt idx="4">
                  <c:v>9-10</c:v>
                </c:pt>
              </c:strCache>
            </c:strRef>
          </c:cat>
          <c:val>
            <c:numRef>
              <c:f>'Dynamic Report'!$AI$2:$AI$6</c:f>
              <c:numCache>
                <c:formatCode>General</c:formatCode>
                <c:ptCount val="5"/>
                <c:pt idx="0">
                  <c:v>33</c:v>
                </c:pt>
                <c:pt idx="1">
                  <c:v>0</c:v>
                </c:pt>
                <c:pt idx="2">
                  <c:v>5</c:v>
                </c:pt>
                <c:pt idx="3">
                  <c:v>0</c:v>
                </c:pt>
                <c:pt idx="4">
                  <c:v>41</c:v>
                </c:pt>
              </c:numCache>
            </c:numRef>
          </c:val>
          <c:extLst>
            <c:ext xmlns:c16="http://schemas.microsoft.com/office/drawing/2014/chart" uri="{C3380CC4-5D6E-409C-BE32-E72D297353CC}">
              <c16:uniqueId val="{00000000-24F7-4158-ABF9-C0B5E53AB9BE}"/>
            </c:ext>
          </c:extLst>
        </c:ser>
        <c:dLbls>
          <c:showLegendKey val="0"/>
          <c:showVal val="0"/>
          <c:showCatName val="0"/>
          <c:showSerName val="0"/>
          <c:showPercent val="0"/>
          <c:showBubbleSize val="0"/>
        </c:dLbls>
        <c:gapWidth val="0"/>
        <c:overlap val="-12"/>
        <c:axId val="1204927439"/>
        <c:axId val="1204925519"/>
      </c:barChart>
      <c:catAx>
        <c:axId val="120492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25519"/>
        <c:crosses val="autoZero"/>
        <c:auto val="1"/>
        <c:lblAlgn val="ctr"/>
        <c:lblOffset val="100"/>
        <c:noMultiLvlLbl val="0"/>
      </c:catAx>
      <c:valAx>
        <c:axId val="1204925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27439"/>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a:gsLst>
                <a:gs pos="56000">
                  <a:srgbClr val="002060">
                    <a:lumMod val="100000"/>
                  </a:srgbClr>
                </a:gs>
                <a:gs pos="100000">
                  <a:srgbClr val="00B0F0"/>
                </a:gs>
              </a:gsLst>
              <a:lin ang="10800000" scaled="1"/>
            </a:gradFill>
            <a:ln w="53975">
              <a:solidFill>
                <a:schemeClr val="tx1"/>
              </a:solidFill>
            </a:ln>
          </c:spPr>
          <c:dPt>
            <c:idx val="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1-2AE3-43D3-8882-68E788E86ABB}"/>
              </c:ext>
            </c:extLst>
          </c:dPt>
          <c:dPt>
            <c:idx val="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3-2AE3-43D3-8882-68E788E86ABB}"/>
              </c:ext>
            </c:extLst>
          </c:dPt>
          <c:dPt>
            <c:idx val="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5-2AE3-43D3-8882-68E788E86ABB}"/>
              </c:ext>
            </c:extLst>
          </c:dPt>
          <c:dPt>
            <c:idx val="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7-2AE3-43D3-8882-68E788E86ABB}"/>
              </c:ext>
            </c:extLst>
          </c:dPt>
          <c:dPt>
            <c:idx val="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9-2AE3-43D3-8882-68E788E86ABB}"/>
              </c:ext>
            </c:extLst>
          </c:dPt>
          <c:dPt>
            <c:idx val="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B-2AE3-43D3-8882-68E788E86ABB}"/>
              </c:ext>
            </c:extLst>
          </c:dPt>
          <c:dPt>
            <c:idx val="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D-2AE3-43D3-8882-68E788E86ABB}"/>
              </c:ext>
            </c:extLst>
          </c:dPt>
          <c:dPt>
            <c:idx val="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0F-2AE3-43D3-8882-68E788E86ABB}"/>
              </c:ext>
            </c:extLst>
          </c:dPt>
          <c:dPt>
            <c:idx val="8"/>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1-2AE3-43D3-8882-68E788E86ABB}"/>
              </c:ext>
            </c:extLst>
          </c:dPt>
          <c:dPt>
            <c:idx val="9"/>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3-2AE3-43D3-8882-68E788E86ABB}"/>
              </c:ext>
            </c:extLst>
          </c:dPt>
          <c:dPt>
            <c:idx val="1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5-2AE3-43D3-8882-68E788E86ABB}"/>
              </c:ext>
            </c:extLst>
          </c:dPt>
          <c:dPt>
            <c:idx val="1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7-2AE3-43D3-8882-68E788E86ABB}"/>
              </c:ext>
            </c:extLst>
          </c:dPt>
          <c:dPt>
            <c:idx val="1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9-2AE3-43D3-8882-68E788E86ABB}"/>
              </c:ext>
            </c:extLst>
          </c:dPt>
          <c:dPt>
            <c:idx val="1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B-2AE3-43D3-8882-68E788E86ABB}"/>
              </c:ext>
            </c:extLst>
          </c:dPt>
          <c:dPt>
            <c:idx val="1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D-2AE3-43D3-8882-68E788E86ABB}"/>
              </c:ext>
            </c:extLst>
          </c:dPt>
          <c:dPt>
            <c:idx val="1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1F-2AE3-43D3-8882-68E788E86ABB}"/>
              </c:ext>
            </c:extLst>
          </c:dPt>
          <c:dPt>
            <c:idx val="1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1-2AE3-43D3-8882-68E788E86ABB}"/>
              </c:ext>
            </c:extLst>
          </c:dPt>
          <c:dPt>
            <c:idx val="1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3-2AE3-43D3-8882-68E788E86ABB}"/>
              </c:ext>
            </c:extLst>
          </c:dPt>
          <c:dPt>
            <c:idx val="18"/>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5-2AE3-43D3-8882-68E788E86ABB}"/>
              </c:ext>
            </c:extLst>
          </c:dPt>
          <c:dPt>
            <c:idx val="19"/>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7-2AE3-43D3-8882-68E788E86ABB}"/>
              </c:ext>
            </c:extLst>
          </c:dPt>
          <c:dPt>
            <c:idx val="2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9-2AE3-43D3-8882-68E788E86ABB}"/>
              </c:ext>
            </c:extLst>
          </c:dPt>
          <c:dPt>
            <c:idx val="2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B-2AE3-43D3-8882-68E788E86ABB}"/>
              </c:ext>
            </c:extLst>
          </c:dPt>
          <c:dPt>
            <c:idx val="2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D-2AE3-43D3-8882-68E788E86ABB}"/>
              </c:ext>
            </c:extLst>
          </c:dPt>
          <c:dPt>
            <c:idx val="2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2F-2AE3-43D3-8882-68E788E86ABB}"/>
              </c:ext>
            </c:extLst>
          </c:dPt>
          <c:dPt>
            <c:idx val="2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1-2AE3-43D3-8882-68E788E86ABB}"/>
              </c:ext>
            </c:extLst>
          </c:dPt>
          <c:dPt>
            <c:idx val="2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3-2AE3-43D3-8882-68E788E86ABB}"/>
              </c:ext>
            </c:extLst>
          </c:dPt>
          <c:dPt>
            <c:idx val="2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5-2AE3-43D3-8882-68E788E86ABB}"/>
              </c:ext>
            </c:extLst>
          </c:dPt>
          <c:dPt>
            <c:idx val="2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7-2AE3-43D3-8882-68E788E86ABB}"/>
              </c:ext>
            </c:extLst>
          </c:dPt>
          <c:dPt>
            <c:idx val="28"/>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9-2AE3-43D3-8882-68E788E86ABB}"/>
              </c:ext>
            </c:extLst>
          </c:dPt>
          <c:dPt>
            <c:idx val="29"/>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B-2AE3-43D3-8882-68E788E86ABB}"/>
              </c:ext>
            </c:extLst>
          </c:dPt>
          <c:dPt>
            <c:idx val="3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D-2AE3-43D3-8882-68E788E86ABB}"/>
              </c:ext>
            </c:extLst>
          </c:dPt>
          <c:dPt>
            <c:idx val="3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3F-2AE3-43D3-8882-68E788E86ABB}"/>
              </c:ext>
            </c:extLst>
          </c:dPt>
          <c:dPt>
            <c:idx val="3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1-2AE3-43D3-8882-68E788E86ABB}"/>
              </c:ext>
            </c:extLst>
          </c:dPt>
          <c:dPt>
            <c:idx val="3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3-2AE3-43D3-8882-68E788E86ABB}"/>
              </c:ext>
            </c:extLst>
          </c:dPt>
          <c:dPt>
            <c:idx val="3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5-2AE3-43D3-8882-68E788E86ABB}"/>
              </c:ext>
            </c:extLst>
          </c:dPt>
          <c:dPt>
            <c:idx val="3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7-2AE3-43D3-8882-68E788E86ABB}"/>
              </c:ext>
            </c:extLst>
          </c:dPt>
          <c:dPt>
            <c:idx val="3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9-2AE3-43D3-8882-68E788E86ABB}"/>
              </c:ext>
            </c:extLst>
          </c:dPt>
          <c:dPt>
            <c:idx val="3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B-2AE3-43D3-8882-68E788E86ABB}"/>
              </c:ext>
            </c:extLst>
          </c:dPt>
          <c:dPt>
            <c:idx val="38"/>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D-2AE3-43D3-8882-68E788E86ABB}"/>
              </c:ext>
            </c:extLst>
          </c:dPt>
          <c:dPt>
            <c:idx val="39"/>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4F-2AE3-43D3-8882-68E788E86ABB}"/>
              </c:ext>
            </c:extLst>
          </c:dPt>
          <c:dPt>
            <c:idx val="4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1-2AE3-43D3-8882-68E788E86ABB}"/>
              </c:ext>
            </c:extLst>
          </c:dPt>
          <c:dPt>
            <c:idx val="4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3-2AE3-43D3-8882-68E788E86ABB}"/>
              </c:ext>
            </c:extLst>
          </c:dPt>
          <c:dPt>
            <c:idx val="4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5-2AE3-43D3-8882-68E788E86ABB}"/>
              </c:ext>
            </c:extLst>
          </c:dPt>
          <c:dPt>
            <c:idx val="4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7-2AE3-43D3-8882-68E788E86ABB}"/>
              </c:ext>
            </c:extLst>
          </c:dPt>
          <c:dPt>
            <c:idx val="4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9-2AE3-43D3-8882-68E788E86ABB}"/>
              </c:ext>
            </c:extLst>
          </c:dPt>
          <c:dPt>
            <c:idx val="4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B-2AE3-43D3-8882-68E788E86ABB}"/>
              </c:ext>
            </c:extLst>
          </c:dPt>
          <c:dPt>
            <c:idx val="4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D-2AE3-43D3-8882-68E788E86ABB}"/>
              </c:ext>
            </c:extLst>
          </c:dPt>
          <c:dPt>
            <c:idx val="4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5F-2AE3-43D3-8882-68E788E86ABB}"/>
              </c:ext>
            </c:extLst>
          </c:dPt>
          <c:dPt>
            <c:idx val="48"/>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1-2AE3-43D3-8882-68E788E86ABB}"/>
              </c:ext>
            </c:extLst>
          </c:dPt>
          <c:dPt>
            <c:idx val="49"/>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3-2AE3-43D3-8882-68E788E86ABB}"/>
              </c:ext>
            </c:extLst>
          </c:dPt>
          <c:dPt>
            <c:idx val="50"/>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5-2AE3-43D3-8882-68E788E86ABB}"/>
              </c:ext>
            </c:extLst>
          </c:dPt>
          <c:dPt>
            <c:idx val="51"/>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7-2AE3-43D3-8882-68E788E86ABB}"/>
              </c:ext>
            </c:extLst>
          </c:dPt>
          <c:dPt>
            <c:idx val="52"/>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9-2AE3-43D3-8882-68E788E86ABB}"/>
              </c:ext>
            </c:extLst>
          </c:dPt>
          <c:dPt>
            <c:idx val="53"/>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B-2AE3-43D3-8882-68E788E86ABB}"/>
              </c:ext>
            </c:extLst>
          </c:dPt>
          <c:dPt>
            <c:idx val="54"/>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D-2AE3-43D3-8882-68E788E86ABB}"/>
              </c:ext>
            </c:extLst>
          </c:dPt>
          <c:dPt>
            <c:idx val="55"/>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6F-2AE3-43D3-8882-68E788E86ABB}"/>
              </c:ext>
            </c:extLst>
          </c:dPt>
          <c:dPt>
            <c:idx val="56"/>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71-2AE3-43D3-8882-68E788E86ABB}"/>
              </c:ext>
            </c:extLst>
          </c:dPt>
          <c:dPt>
            <c:idx val="57"/>
            <c:bubble3D val="0"/>
            <c:spPr>
              <a:gradFill>
                <a:gsLst>
                  <a:gs pos="56000">
                    <a:srgbClr val="002060">
                      <a:lumMod val="100000"/>
                    </a:srgbClr>
                  </a:gs>
                  <a:gs pos="100000">
                    <a:srgbClr val="00B0F0"/>
                  </a:gs>
                </a:gsLst>
                <a:lin ang="10800000" scaled="1"/>
              </a:gradFill>
              <a:ln w="53975">
                <a:solidFill>
                  <a:schemeClr val="tx1"/>
                </a:solidFill>
              </a:ln>
              <a:effectLst/>
            </c:spPr>
            <c:extLst>
              <c:ext xmlns:c16="http://schemas.microsoft.com/office/drawing/2014/chart" uri="{C3380CC4-5D6E-409C-BE32-E72D297353CC}">
                <c16:uniqueId val="{00000073-2AE3-43D3-8882-68E788E86ABB}"/>
              </c:ext>
            </c:extLst>
          </c:dPt>
          <c:val>
            <c:numRef>
              <c:f>'Dynamic Report'!$N$2:$N$59</c:f>
              <c:numCache>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Cache>
            </c:numRef>
          </c:val>
          <c:extLst>
            <c:ext xmlns:c16="http://schemas.microsoft.com/office/drawing/2014/chart" uri="{C3380CC4-5D6E-409C-BE32-E72D297353CC}">
              <c16:uniqueId val="{00000001-5AF4-4312-B4CB-6858DB18857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2nd</c:v>
          </c:tx>
          <c:dPt>
            <c:idx val="0"/>
            <c:bubble3D val="0"/>
            <c:spPr>
              <a:noFill/>
              <a:ln w="19050">
                <a:noFill/>
              </a:ln>
              <a:effectLst/>
            </c:spPr>
            <c:extLst>
              <c:ext xmlns:c16="http://schemas.microsoft.com/office/drawing/2014/chart" uri="{C3380CC4-5D6E-409C-BE32-E72D297353CC}">
                <c16:uniqueId val="{00000003-5AF4-4312-B4CB-6858DB188579}"/>
              </c:ext>
            </c:extLst>
          </c:dPt>
          <c:dPt>
            <c:idx val="1"/>
            <c:bubble3D val="0"/>
            <c:spPr>
              <a:solidFill>
                <a:schemeClr val="tx1">
                  <a:alpha val="73000"/>
                </a:schemeClr>
              </a:solidFill>
              <a:ln w="19050">
                <a:noFill/>
              </a:ln>
              <a:effectLst/>
            </c:spPr>
            <c:extLst>
              <c:ext xmlns:c16="http://schemas.microsoft.com/office/drawing/2014/chart" uri="{C3380CC4-5D6E-409C-BE32-E72D297353CC}">
                <c16:uniqueId val="{00000004-5AF4-4312-B4CB-6858DB188579}"/>
              </c:ext>
            </c:extLst>
          </c:dPt>
          <c:val>
            <c:numRef>
              <c:f>'Dynamic Report'!$S$4:$S$5</c:f>
              <c:numCache>
                <c:formatCode>General</c:formatCode>
                <c:ptCount val="2"/>
                <c:pt idx="0">
                  <c:v>66</c:v>
                </c:pt>
                <c:pt idx="1">
                  <c:v>13</c:v>
                </c:pt>
              </c:numCache>
            </c:numRef>
          </c:val>
          <c:extLst>
            <c:ext xmlns:c16="http://schemas.microsoft.com/office/drawing/2014/chart" uri="{C3380CC4-5D6E-409C-BE32-E72D297353CC}">
              <c16:uniqueId val="{00000002-5AF4-4312-B4CB-6858DB18857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Year vs No. of stocks Issued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2F8E"/>
            </a:solidFill>
            <a:ln>
              <a:noFill/>
            </a:ln>
            <a:effectLst/>
          </c:spPr>
          <c:invertIfNegative val="0"/>
          <c:cat>
            <c:strRef>
              <c:f>'Static Report'!$H$2:$H$7</c:f>
              <c:strCache>
                <c:ptCount val="6"/>
                <c:pt idx="0">
                  <c:v>1994-1999</c:v>
                </c:pt>
                <c:pt idx="1">
                  <c:v>1999-2004</c:v>
                </c:pt>
                <c:pt idx="2">
                  <c:v>2004-2009</c:v>
                </c:pt>
                <c:pt idx="3">
                  <c:v>2009-2014</c:v>
                </c:pt>
                <c:pt idx="4">
                  <c:v>2014-2019</c:v>
                </c:pt>
                <c:pt idx="5">
                  <c:v>2019-2024</c:v>
                </c:pt>
              </c:strCache>
            </c:strRef>
          </c:cat>
          <c:val>
            <c:numRef>
              <c:f>'Static Report'!$I$2:$I$7</c:f>
              <c:numCache>
                <c:formatCode>General</c:formatCode>
                <c:ptCount val="6"/>
                <c:pt idx="0">
                  <c:v>280</c:v>
                </c:pt>
                <c:pt idx="1">
                  <c:v>192</c:v>
                </c:pt>
                <c:pt idx="2">
                  <c:v>403</c:v>
                </c:pt>
                <c:pt idx="3">
                  <c:v>209</c:v>
                </c:pt>
                <c:pt idx="4">
                  <c:v>296</c:v>
                </c:pt>
                <c:pt idx="5">
                  <c:v>465</c:v>
                </c:pt>
              </c:numCache>
            </c:numRef>
          </c:val>
          <c:extLst>
            <c:ext xmlns:c16="http://schemas.microsoft.com/office/drawing/2014/chart" uri="{C3380CC4-5D6E-409C-BE32-E72D297353CC}">
              <c16:uniqueId val="{00000000-E83F-4659-87A7-DFDEB7A346A7}"/>
            </c:ext>
          </c:extLst>
        </c:ser>
        <c:dLbls>
          <c:showLegendKey val="0"/>
          <c:showVal val="0"/>
          <c:showCatName val="0"/>
          <c:showSerName val="0"/>
          <c:showPercent val="0"/>
          <c:showBubbleSize val="0"/>
        </c:dLbls>
        <c:gapWidth val="0"/>
        <c:axId val="346975567"/>
        <c:axId val="346971727"/>
      </c:barChart>
      <c:catAx>
        <c:axId val="3469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1727"/>
        <c:crosses val="autoZero"/>
        <c:auto val="1"/>
        <c:lblAlgn val="ctr"/>
        <c:lblOffset val="100"/>
        <c:noMultiLvlLbl val="0"/>
      </c:catAx>
      <c:valAx>
        <c:axId val="34697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755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8459A62B-0A27-4215-B656-4BD13E16E181}" formatIdx="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20</xdr:col>
      <xdr:colOff>396240</xdr:colOff>
      <xdr:row>2</xdr:row>
      <xdr:rowOff>60960</xdr:rowOff>
    </xdr:from>
    <xdr:to>
      <xdr:col>28</xdr:col>
      <xdr:colOff>91440</xdr:colOff>
      <xdr:row>17</xdr:row>
      <xdr:rowOff>60960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3406747-BFA4-4AC3-B97D-CDAF8C9486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258020" y="4267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45720</xdr:rowOff>
    </xdr:from>
    <xdr:to>
      <xdr:col>23</xdr:col>
      <xdr:colOff>228600</xdr:colOff>
      <xdr:row>29</xdr:row>
      <xdr:rowOff>34919</xdr:rowOff>
    </xdr:to>
    <xdr:grpSp>
      <xdr:nvGrpSpPr>
        <xdr:cNvPr id="9" name="Group 8">
          <a:extLst>
            <a:ext uri="{FF2B5EF4-FFF2-40B4-BE49-F238E27FC236}">
              <a16:creationId xmlns:a16="http://schemas.microsoft.com/office/drawing/2014/main" id="{9BA01E3E-BFB7-27DA-5797-CDB54C88D9AD}"/>
            </a:ext>
          </a:extLst>
        </xdr:cNvPr>
        <xdr:cNvGrpSpPr/>
      </xdr:nvGrpSpPr>
      <xdr:grpSpPr>
        <a:xfrm>
          <a:off x="15240" y="45720"/>
          <a:ext cx="14234160" cy="5292719"/>
          <a:chOff x="15240" y="45720"/>
          <a:chExt cx="14234160" cy="5292719"/>
        </a:xfrm>
      </xdr:grpSpPr>
      <xdr:grpSp>
        <xdr:nvGrpSpPr>
          <xdr:cNvPr id="2" name="Group 1">
            <a:extLst>
              <a:ext uri="{FF2B5EF4-FFF2-40B4-BE49-F238E27FC236}">
                <a16:creationId xmlns:a16="http://schemas.microsoft.com/office/drawing/2014/main" id="{F9370F62-9284-3A33-C4E1-4E06AA663457}"/>
              </a:ext>
            </a:extLst>
          </xdr:cNvPr>
          <xdr:cNvGrpSpPr/>
        </xdr:nvGrpSpPr>
        <xdr:grpSpPr>
          <a:xfrm>
            <a:off x="15240" y="411480"/>
            <a:ext cx="14234160" cy="4926959"/>
            <a:chOff x="15240" y="411480"/>
            <a:chExt cx="14493240" cy="5448300"/>
          </a:xfrm>
        </xdr:grpSpPr>
        <xdr:grpSp>
          <xdr:nvGrpSpPr>
            <xdr:cNvPr id="13" name="Group 12">
              <a:extLst>
                <a:ext uri="{FF2B5EF4-FFF2-40B4-BE49-F238E27FC236}">
                  <a16:creationId xmlns:a16="http://schemas.microsoft.com/office/drawing/2014/main" id="{1D5189C7-52B7-672B-5792-B075EDC1F513}"/>
                </a:ext>
              </a:extLst>
            </xdr:cNvPr>
            <xdr:cNvGrpSpPr/>
          </xdr:nvGrpSpPr>
          <xdr:grpSpPr>
            <a:xfrm>
              <a:off x="3364702" y="1630680"/>
              <a:ext cx="6015517" cy="4068000"/>
              <a:chOff x="3364702" y="1264920"/>
              <a:chExt cx="6015517" cy="4068000"/>
            </a:xfrm>
          </xdr:grpSpPr>
          <xdr:graphicFrame macro="">
            <xdr:nvGraphicFramePr>
              <xdr:cNvPr id="12" name="Chart 11">
                <a:extLst>
                  <a:ext uri="{FF2B5EF4-FFF2-40B4-BE49-F238E27FC236}">
                    <a16:creationId xmlns:a16="http://schemas.microsoft.com/office/drawing/2014/main" id="{FA482681-6BCF-4F66-915E-0ACB073B77B9}"/>
                  </a:ext>
                </a:extLst>
              </xdr:cNvPr>
              <xdr:cNvGraphicFramePr>
                <a:graphicFrameLocks/>
              </xdr:cNvGraphicFramePr>
            </xdr:nvGraphicFramePr>
            <xdr:xfrm>
              <a:off x="3364702" y="1264920"/>
              <a:ext cx="6015517" cy="4068000"/>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6" name="Group 5">
                <a:extLst>
                  <a:ext uri="{FF2B5EF4-FFF2-40B4-BE49-F238E27FC236}">
                    <a16:creationId xmlns:a16="http://schemas.microsoft.com/office/drawing/2014/main" id="{B1C0F5E6-3005-DADC-D064-4ED81013F0DD}"/>
                  </a:ext>
                </a:extLst>
              </xdr:cNvPr>
              <xdr:cNvGrpSpPr/>
            </xdr:nvGrpSpPr>
            <xdr:grpSpPr>
              <a:xfrm>
                <a:off x="5621890" y="2674620"/>
                <a:ext cx="1501140" cy="1150620"/>
                <a:chOff x="6652260" y="2781300"/>
                <a:chExt cx="1501140" cy="1150620"/>
              </a:xfrm>
            </xdr:grpSpPr>
            <xdr:sp macro="" textlink="">
              <xdr:nvSpPr>
                <xdr:cNvPr id="4" name="TextBox 3">
                  <a:extLst>
                    <a:ext uri="{FF2B5EF4-FFF2-40B4-BE49-F238E27FC236}">
                      <a16:creationId xmlns:a16="http://schemas.microsoft.com/office/drawing/2014/main" id="{4B963239-109F-090B-FCE8-F2186D2AC0DD}"/>
                    </a:ext>
                  </a:extLst>
                </xdr:cNvPr>
                <xdr:cNvSpPr txBox="1"/>
              </xdr:nvSpPr>
              <xdr:spPr>
                <a:xfrm>
                  <a:off x="6652260" y="2781300"/>
                  <a:ext cx="150114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venir LT Std 55 Roman" panose="020B0503020203020204" pitchFamily="34" charset="0"/>
                    </a:rPr>
                    <a:t>Shares Registered</a:t>
                  </a:r>
                  <a:r>
                    <a:rPr lang="en-US" sz="1100" baseline="0">
                      <a:solidFill>
                        <a:schemeClr val="bg1"/>
                      </a:solidFill>
                      <a:latin typeface="Avenir LT Std 55 Roman" panose="020B0503020203020204" pitchFamily="34" charset="0"/>
                    </a:rPr>
                    <a:t> For </a:t>
                  </a:r>
                  <a:r>
                    <a:rPr lang="en-US" sz="1100">
                      <a:solidFill>
                        <a:schemeClr val="bg1"/>
                      </a:solidFill>
                      <a:latin typeface="Avenir LT Std 55 Roman" panose="020B0503020203020204" pitchFamily="34" charset="0"/>
                    </a:rPr>
                    <a:t>Intraday</a:t>
                  </a:r>
                </a:p>
              </xdr:txBody>
            </xdr:sp>
            <xdr:sp macro="" textlink="'Dynamic Report'!U4">
              <xdr:nvSpPr>
                <xdr:cNvPr id="5" name="TextBox 4">
                  <a:extLst>
                    <a:ext uri="{FF2B5EF4-FFF2-40B4-BE49-F238E27FC236}">
                      <a16:creationId xmlns:a16="http://schemas.microsoft.com/office/drawing/2014/main" id="{E82BE739-2CCC-AE1F-F8D6-A1DCB6A532ED}"/>
                    </a:ext>
                  </a:extLst>
                </xdr:cNvPr>
                <xdr:cNvSpPr txBox="1"/>
              </xdr:nvSpPr>
              <xdr:spPr>
                <a:xfrm>
                  <a:off x="6652260" y="3322320"/>
                  <a:ext cx="150114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16755B-D93A-462C-8785-7996E70E085A}" type="TxLink">
                    <a:rPr lang="en-US" sz="5400" b="0" i="0" u="none" strike="noStrike">
                      <a:solidFill>
                        <a:schemeClr val="bg1"/>
                      </a:solidFill>
                      <a:latin typeface="Calibri"/>
                      <a:cs typeface="Calibri"/>
                    </a:rPr>
                    <a:pPr algn="ctr"/>
                    <a:t>84%</a:t>
                  </a:fld>
                  <a:endParaRPr lang="en-US" sz="5400">
                    <a:solidFill>
                      <a:schemeClr val="bg1"/>
                    </a:solidFill>
                    <a:latin typeface="Avenir LT Std 55 Roman" panose="020B0503020203020204" pitchFamily="34" charset="0"/>
                  </a:endParaRPr>
                </a:p>
              </xdr:txBody>
            </xdr:sp>
          </xdr:grpSp>
        </xdr:grpSp>
        <xdr:graphicFrame macro="">
          <xdr:nvGraphicFramePr>
            <xdr:cNvPr id="7" name="Chart 6">
              <a:extLst>
                <a:ext uri="{FF2B5EF4-FFF2-40B4-BE49-F238E27FC236}">
                  <a16:creationId xmlns:a16="http://schemas.microsoft.com/office/drawing/2014/main" id="{C4F9EA99-96C7-4169-8BEE-64508177B83A}"/>
                </a:ext>
              </a:extLst>
            </xdr:cNvPr>
            <xdr:cNvGraphicFramePr>
              <a:graphicFrameLocks/>
            </xdr:cNvGraphicFramePr>
          </xdr:nvGraphicFramePr>
          <xdr:xfrm>
            <a:off x="8793480" y="2308860"/>
            <a:ext cx="5715000" cy="34975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5FE3805B-70AE-4065-9DF9-061F45E9DB2A}"/>
                </a:ext>
              </a:extLst>
            </xdr:cNvPr>
            <xdr:cNvGraphicFramePr>
              <a:graphicFrameLocks/>
            </xdr:cNvGraphicFramePr>
          </xdr:nvGraphicFramePr>
          <xdr:xfrm>
            <a:off x="15240" y="3390900"/>
            <a:ext cx="3771900" cy="246888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11" name="YEAR 3">
                  <a:extLst>
                    <a:ext uri="{FF2B5EF4-FFF2-40B4-BE49-F238E27FC236}">
                      <a16:creationId xmlns:a16="http://schemas.microsoft.com/office/drawing/2014/main" id="{4D526AB6-4B20-4787-A840-E38EB751B07C}"/>
                    </a:ext>
                  </a:extLst>
                </xdr:cNvPr>
                <xdr:cNvGraphicFramePr/>
              </xdr:nvGraphicFramePr>
              <xdr:xfrm>
                <a:off x="4290060" y="472440"/>
                <a:ext cx="5326380" cy="1066799"/>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4213644" y="466607"/>
                  <a:ext cx="5231166" cy="964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5" name="Chart 14">
              <a:extLst>
                <a:ext uri="{FF2B5EF4-FFF2-40B4-BE49-F238E27FC236}">
                  <a16:creationId xmlns:a16="http://schemas.microsoft.com/office/drawing/2014/main" id="{1E929A76-A017-4AF5-9557-0995FB83CE6C}"/>
                </a:ext>
              </a:extLst>
            </xdr:cNvPr>
            <xdr:cNvGraphicFramePr>
              <a:graphicFrameLocks/>
            </xdr:cNvGraphicFramePr>
          </xdr:nvGraphicFramePr>
          <xdr:xfrm>
            <a:off x="220980" y="586740"/>
            <a:ext cx="3924300" cy="2583180"/>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9" name="Group 18">
              <a:extLst>
                <a:ext uri="{FF2B5EF4-FFF2-40B4-BE49-F238E27FC236}">
                  <a16:creationId xmlns:a16="http://schemas.microsoft.com/office/drawing/2014/main" id="{056F34A9-3CF0-7E52-4709-5D928A1BA5A4}"/>
                </a:ext>
              </a:extLst>
            </xdr:cNvPr>
            <xdr:cNvGrpSpPr/>
          </xdr:nvGrpSpPr>
          <xdr:grpSpPr>
            <a:xfrm>
              <a:off x="10568940" y="411480"/>
              <a:ext cx="2026920" cy="1424940"/>
              <a:chOff x="9738360" y="30480"/>
              <a:chExt cx="2026920" cy="1424940"/>
            </a:xfrm>
          </xdr:grpSpPr>
          <xdr:sp macro="" textlink="">
            <xdr:nvSpPr>
              <xdr:cNvPr id="18" name="Circle: Hollow 17">
                <a:extLst>
                  <a:ext uri="{FF2B5EF4-FFF2-40B4-BE49-F238E27FC236}">
                    <a16:creationId xmlns:a16="http://schemas.microsoft.com/office/drawing/2014/main" id="{3D257112-3E80-C19D-ACBA-8219C07347AC}"/>
                  </a:ext>
                </a:extLst>
              </xdr:cNvPr>
              <xdr:cNvSpPr/>
            </xdr:nvSpPr>
            <xdr:spPr>
              <a:xfrm>
                <a:off x="10050780" y="53340"/>
                <a:ext cx="1402080" cy="1402080"/>
              </a:xfrm>
              <a:prstGeom prst="donut">
                <a:avLst>
                  <a:gd name="adj" fmla="val 49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aphicFrame macro="">
            <xdr:nvGraphicFramePr>
              <xdr:cNvPr id="16" name="Chart 15">
                <a:extLst>
                  <a:ext uri="{FF2B5EF4-FFF2-40B4-BE49-F238E27FC236}">
                    <a16:creationId xmlns:a16="http://schemas.microsoft.com/office/drawing/2014/main" id="{4138D6C2-F318-4D84-9AC3-2A1CBC71BDE2}"/>
                  </a:ext>
                </a:extLst>
              </xdr:cNvPr>
              <xdr:cNvGraphicFramePr>
                <a:graphicFrameLocks/>
              </xdr:cNvGraphicFramePr>
            </xdr:nvGraphicFramePr>
            <xdr:xfrm>
              <a:off x="9738360" y="30480"/>
              <a:ext cx="2026920" cy="1409700"/>
            </xdr:xfrm>
            <a:graphic>
              <a:graphicData uri="http://schemas.openxmlformats.org/drawingml/2006/chart">
                <c:chart xmlns:c="http://schemas.openxmlformats.org/drawingml/2006/chart" xmlns:r="http://schemas.openxmlformats.org/officeDocument/2006/relationships" r:id="rId5"/>
              </a:graphicData>
            </a:graphic>
          </xdr:graphicFrame>
        </xdr:grpSp>
      </xdr:grpSp>
      <xdr:sp macro="" textlink="">
        <xdr:nvSpPr>
          <xdr:cNvPr id="8" name="Rectangle: Rounded Corners 7">
            <a:extLst>
              <a:ext uri="{FF2B5EF4-FFF2-40B4-BE49-F238E27FC236}">
                <a16:creationId xmlns:a16="http://schemas.microsoft.com/office/drawing/2014/main" id="{FD7E4A9B-1F2A-489B-AC44-E79E7CC78741}"/>
              </a:ext>
            </a:extLst>
          </xdr:cNvPr>
          <xdr:cNvSpPr/>
        </xdr:nvSpPr>
        <xdr:spPr>
          <a:xfrm>
            <a:off x="3680460" y="45720"/>
            <a:ext cx="6667500" cy="320040"/>
          </a:xfrm>
          <a:prstGeom prst="roundRect">
            <a:avLst>
              <a:gd name="adj" fmla="val 50000"/>
            </a:avLst>
          </a:prstGeom>
          <a:solidFill>
            <a:srgbClr val="FF6CB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a:latin typeface="Avenir LT Std 65 Medium" panose="020B0803020203020204" pitchFamily="34" charset="0"/>
              </a:rPr>
              <a:t>REPORT</a:t>
            </a:r>
            <a:r>
              <a:rPr lang="en-IN" sz="1800" b="0" baseline="0">
                <a:latin typeface="Avenir LT Std 65 Medium" panose="020B0803020203020204" pitchFamily="34" charset="0"/>
              </a:rPr>
              <a:t> ON STOCKS LISTING IN NSE FROM1994-2023</a:t>
            </a:r>
            <a:endParaRPr lang="en-IN" sz="1800" b="0">
              <a:latin typeface="Avenir LT Std 65 Medium" panose="020B0803020203020204" pitchFamily="34" charset="0"/>
            </a:endParaRPr>
          </a:p>
        </xdr:txBody>
      </xdr:sp>
    </xdr:grpSp>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137160</xdr:colOff>
      <xdr:row>4</xdr:row>
      <xdr:rowOff>38100</xdr:rowOff>
    </xdr:from>
    <xdr:to>
      <xdr:col>27</xdr:col>
      <xdr:colOff>655320</xdr:colOff>
      <xdr:row>12</xdr:row>
      <xdr:rowOff>182879</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326A5AF1-02F4-C95E-924F-2C3815232DD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6040100" y="769620"/>
              <a:ext cx="3817620" cy="1607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12</xdr:row>
      <xdr:rowOff>83820</xdr:rowOff>
    </xdr:from>
    <xdr:to>
      <xdr:col>11</xdr:col>
      <xdr:colOff>419100</xdr:colOff>
      <xdr:row>27</xdr:row>
      <xdr:rowOff>83820</xdr:rowOff>
    </xdr:to>
    <xdr:graphicFrame macro="">
      <xdr:nvGraphicFramePr>
        <xdr:cNvPr id="6" name="Chart 5">
          <a:extLst>
            <a:ext uri="{FF2B5EF4-FFF2-40B4-BE49-F238E27FC236}">
              <a16:creationId xmlns:a16="http://schemas.microsoft.com/office/drawing/2014/main" id="{53780912-190D-9991-A31E-F3166C7A8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76200</xdr:colOff>
      <xdr:row>10</xdr:row>
      <xdr:rowOff>106680</xdr:rowOff>
    </xdr:from>
    <xdr:to>
      <xdr:col>37</xdr:col>
      <xdr:colOff>480060</xdr:colOff>
      <xdr:row>25</xdr:row>
      <xdr:rowOff>106680</xdr:rowOff>
    </xdr:to>
    <xdr:graphicFrame macro="">
      <xdr:nvGraphicFramePr>
        <xdr:cNvPr id="7" name="Chart 6">
          <a:extLst>
            <a:ext uri="{FF2B5EF4-FFF2-40B4-BE49-F238E27FC236}">
              <a16:creationId xmlns:a16="http://schemas.microsoft.com/office/drawing/2014/main" id="{9F1D1F2E-E015-50E1-3FC2-31040A45A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7</xdr:row>
      <xdr:rowOff>68580</xdr:rowOff>
    </xdr:from>
    <xdr:to>
      <xdr:col>20</xdr:col>
      <xdr:colOff>198120</xdr:colOff>
      <xdr:row>22</xdr:row>
      <xdr:rowOff>68580</xdr:rowOff>
    </xdr:to>
    <xdr:graphicFrame macro="">
      <xdr:nvGraphicFramePr>
        <xdr:cNvPr id="8" name="Chart 7">
          <a:extLst>
            <a:ext uri="{FF2B5EF4-FFF2-40B4-BE49-F238E27FC236}">
              <a16:creationId xmlns:a16="http://schemas.microsoft.com/office/drawing/2014/main" id="{FB656B42-6C04-31FD-FEB4-C2855ECB3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167640</xdr:colOff>
      <xdr:row>9</xdr:row>
      <xdr:rowOff>60960</xdr:rowOff>
    </xdr:from>
    <xdr:to>
      <xdr:col>14</xdr:col>
      <xdr:colOff>419100</xdr:colOff>
      <xdr:row>24</xdr:row>
      <xdr:rowOff>60960</xdr:rowOff>
    </xdr:to>
    <xdr:graphicFrame macro="">
      <xdr:nvGraphicFramePr>
        <xdr:cNvPr id="2" name="Chart 1">
          <a:extLst>
            <a:ext uri="{FF2B5EF4-FFF2-40B4-BE49-F238E27FC236}">
              <a16:creationId xmlns:a16="http://schemas.microsoft.com/office/drawing/2014/main" id="{0AD9458F-CC31-E8F1-A0A3-EF56B43A6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38</xdr:col>
      <xdr:colOff>129540</xdr:colOff>
      <xdr:row>5</xdr:row>
      <xdr:rowOff>0</xdr:rowOff>
    </xdr:from>
    <xdr:to>
      <xdr:col>45</xdr:col>
      <xdr:colOff>548640</xdr:colOff>
      <xdr:row>11</xdr:row>
      <xdr:rowOff>144779</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EE87D208-61A7-D1E7-C1CD-BF5C2FA24F6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5069800" y="914400"/>
              <a:ext cx="46863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114300</xdr:colOff>
      <xdr:row>12</xdr:row>
      <xdr:rowOff>137160</xdr:rowOff>
    </xdr:from>
    <xdr:to>
      <xdr:col>45</xdr:col>
      <xdr:colOff>419100</xdr:colOff>
      <xdr:row>27</xdr:row>
      <xdr:rowOff>137160</xdr:rowOff>
    </xdr:to>
    <xdr:graphicFrame macro="">
      <xdr:nvGraphicFramePr>
        <xdr:cNvPr id="4" name="Chart 3">
          <a:extLst>
            <a:ext uri="{FF2B5EF4-FFF2-40B4-BE49-F238E27FC236}">
              <a16:creationId xmlns:a16="http://schemas.microsoft.com/office/drawing/2014/main" id="{C9255D20-0F53-D603-B509-302F16D67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464820</xdr:colOff>
      <xdr:row>5</xdr:row>
      <xdr:rowOff>76200</xdr:rowOff>
    </xdr:from>
    <xdr:to>
      <xdr:col>52</xdr:col>
      <xdr:colOff>502920</xdr:colOff>
      <xdr:row>20</xdr:row>
      <xdr:rowOff>76200</xdr:rowOff>
    </xdr:to>
    <xdr:graphicFrame macro="">
      <xdr:nvGraphicFramePr>
        <xdr:cNvPr id="5" name="Chart 4">
          <a:extLst>
            <a:ext uri="{FF2B5EF4-FFF2-40B4-BE49-F238E27FC236}">
              <a16:creationId xmlns:a16="http://schemas.microsoft.com/office/drawing/2014/main" id="{810D965F-083E-080E-10EF-F900E920A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62</xdr:col>
      <xdr:colOff>510540</xdr:colOff>
      <xdr:row>8</xdr:row>
      <xdr:rowOff>38100</xdr:rowOff>
    </xdr:from>
    <xdr:to>
      <xdr:col>69</xdr:col>
      <xdr:colOff>327660</xdr:colOff>
      <xdr:row>23</xdr:row>
      <xdr:rowOff>38100</xdr:rowOff>
    </xdr:to>
    <xdr:graphicFrame macro="">
      <xdr:nvGraphicFramePr>
        <xdr:cNvPr id="7" name="Chart 6">
          <a:extLst>
            <a:ext uri="{FF2B5EF4-FFF2-40B4-BE49-F238E27FC236}">
              <a16:creationId xmlns:a16="http://schemas.microsoft.com/office/drawing/2014/main" id="{D4EA43A2-06A0-B01B-498F-772F7E7B6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78</xdr:col>
      <xdr:colOff>350520</xdr:colOff>
      <xdr:row>0</xdr:row>
      <xdr:rowOff>137160</xdr:rowOff>
    </xdr:from>
    <xdr:to>
      <xdr:col>86</xdr:col>
      <xdr:colOff>45720</xdr:colOff>
      <xdr:row>15</xdr:row>
      <xdr:rowOff>137160</xdr:rowOff>
    </xdr:to>
    <xdr:graphicFrame macro="">
      <xdr:nvGraphicFramePr>
        <xdr:cNvPr id="8" name="Chart 7">
          <a:extLst>
            <a:ext uri="{FF2B5EF4-FFF2-40B4-BE49-F238E27FC236}">
              <a16:creationId xmlns:a16="http://schemas.microsoft.com/office/drawing/2014/main" id="{BEFF0CB0-FCE0-9AB5-05D5-585C06C75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93</xdr:col>
      <xdr:colOff>129540</xdr:colOff>
      <xdr:row>1</xdr:row>
      <xdr:rowOff>68580</xdr:rowOff>
    </xdr:from>
    <xdr:to>
      <xdr:col>96</xdr:col>
      <xdr:colOff>129540</xdr:colOff>
      <xdr:row>25</xdr:row>
      <xdr:rowOff>167640</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85E81988-BC9F-0CA2-BE8F-E1A7096021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455300" y="251460"/>
              <a:ext cx="1828800" cy="448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89</xdr:col>
      <xdr:colOff>45720</xdr:colOff>
      <xdr:row>9</xdr:row>
      <xdr:rowOff>106680</xdr:rowOff>
    </xdr:from>
    <xdr:to>
      <xdr:col>93</xdr:col>
      <xdr:colOff>502920</xdr:colOff>
      <xdr:row>24</xdr:row>
      <xdr:rowOff>106680</xdr:rowOff>
    </xdr:to>
    <xdr:graphicFrame macro="">
      <xdr:nvGraphicFramePr>
        <xdr:cNvPr id="11" name="Chart 10">
          <a:extLst>
            <a:ext uri="{FF2B5EF4-FFF2-40B4-BE49-F238E27FC236}">
              <a16:creationId xmlns:a16="http://schemas.microsoft.com/office/drawing/2014/main" id="{2E2F1630-6630-3FF0-17D9-CCB97F60D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96</xdr:col>
      <xdr:colOff>289560</xdr:colOff>
      <xdr:row>6</xdr:row>
      <xdr:rowOff>160020</xdr:rowOff>
    </xdr:from>
    <xdr:to>
      <xdr:col>103</xdr:col>
      <xdr:colOff>594360</xdr:colOff>
      <xdr:row>21</xdr:row>
      <xdr:rowOff>160020</xdr:rowOff>
    </xdr:to>
    <xdr:graphicFrame macro="">
      <xdr:nvGraphicFramePr>
        <xdr:cNvPr id="13" name="Chart 12">
          <a:extLst>
            <a:ext uri="{FF2B5EF4-FFF2-40B4-BE49-F238E27FC236}">
              <a16:creationId xmlns:a16="http://schemas.microsoft.com/office/drawing/2014/main" id="{1C1A9D79-AC9B-F338-D683-BA18DBFE7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112</xdr:col>
      <xdr:colOff>304800</xdr:colOff>
      <xdr:row>7</xdr:row>
      <xdr:rowOff>121920</xdr:rowOff>
    </xdr:from>
    <xdr:to>
      <xdr:col>114</xdr:col>
      <xdr:colOff>381000</xdr:colOff>
      <xdr:row>21</xdr:row>
      <xdr:rowOff>28575</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790C430C-18F8-8B05-1CDC-79B5B2E5096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843640" y="140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7.45065590278" createdVersion="8" refreshedVersion="8" minRefreshableVersion="3" recordCount="1845" xr:uid="{04859319-958E-4321-B52B-9151E7A08472}">
  <cacheSource type="worksheet">
    <worksheetSource ref="Y1:AA1846" sheet="Static Report"/>
  </cacheSource>
  <cacheFields count="3">
    <cacheField name="Month" numFmtId="0">
      <sharedItems count="12">
        <s v="Nov"/>
        <s v="Dec"/>
        <s v="May"/>
        <s v="Jul"/>
        <s v="Feb"/>
        <s v="Mar"/>
        <s v="Sep"/>
        <s v="Oct"/>
        <s v="Apr"/>
        <s v="Jun"/>
        <s v="Aug"/>
        <s v="Jan"/>
      </sharedItems>
    </cacheField>
    <cacheField name="Years" numFmtId="0">
      <sharedItems containsSemiMixedTypes="0" containsString="0" containsNumber="1" containsInteger="1" minValue="1994" maxValue="2023" count="30">
        <n v="1994"/>
        <n v="1995"/>
        <n v="1996"/>
        <n v="1997"/>
        <n v="1998"/>
        <n v="1999"/>
        <n v="2000"/>
        <n v="2001"/>
        <n v="2002"/>
        <n v="2003"/>
        <n v="2004"/>
        <n v="2005"/>
        <n v="2006"/>
        <n v="2007"/>
        <n v="2008"/>
        <n v="2009"/>
        <n v="2010"/>
        <n v="2011"/>
        <n v="2012"/>
        <n v="2013"/>
        <n v="2014"/>
        <n v="2015"/>
        <n v="2016"/>
        <n v="2017"/>
        <n v="2018"/>
        <n v="2019"/>
        <n v="2020"/>
        <n v="2021"/>
        <n v="2022"/>
        <n v="2023"/>
      </sharedItems>
    </cacheField>
    <cacheField name="SYMBOL" numFmtId="0">
      <sharedItems count="1845">
        <s v="20MICRONS"/>
        <s v="21STCENMGM"/>
        <s v="360ONE"/>
        <s v="3IINFOLTD"/>
        <s v="3MINDIA"/>
        <s v="3PLAND"/>
        <s v="4THDIM"/>
        <s v="5PAISA"/>
        <s v="63MOONS"/>
        <s v="A2ZINFRA"/>
        <s v="AAATECH"/>
        <s v="AAKASH"/>
        <s v="AAREYDRUGS"/>
        <s v="AARON"/>
        <s v="AARTECH"/>
        <s v="AARTIDRUGS"/>
        <s v="AARTIIND"/>
        <s v="AARTIPHARM"/>
        <s v="AARTISURF"/>
        <s v="AARVEEDEN"/>
        <s v="AARVI"/>
        <s v="AAVAS"/>
        <s v="ABAN"/>
        <s v="ABB"/>
        <s v="ABBOTINDIA"/>
        <s v="ABCAPITAL"/>
        <s v="ABFRL"/>
        <s v="ABSLAMC"/>
        <s v="ACC"/>
        <s v="ACCELYA"/>
        <s v="ACCURACY"/>
        <s v="ACE"/>
        <s v="ACEINTEG"/>
        <s v="ACI"/>
        <s v="ACL"/>
        <s v="ADANIENT"/>
        <s v="ADANIGREEN"/>
        <s v="ADANIPORTS"/>
        <s v="ADANIPOWER"/>
        <s v="ADANITRANS"/>
        <s v="ADFFOODS"/>
        <s v="ADL"/>
        <s v="ADORWELD"/>
        <s v="ADROITINFO"/>
        <s v="ADSL"/>
        <s v="ADVANIHOTR"/>
        <s v="ADVENZYMES"/>
        <s v="AEGISCHEM"/>
        <s v="AETHER"/>
        <s v="AFFLE"/>
        <s v="AGARIND"/>
        <s v="AGI"/>
        <s v="AGRITECH"/>
        <s v="AGROPHOS"/>
        <s v="AGSTRA"/>
        <s v="AHL"/>
        <s v="AHLADA"/>
        <s v="AHLEAST"/>
        <s v="AHLUCONT"/>
        <s v="AIAENG"/>
        <s v="AIRAN"/>
        <s v="AIROLAM"/>
        <s v="AJANTPHARM"/>
        <s v="AJMERA"/>
        <s v="AJOONI"/>
        <s v="AKASH"/>
        <s v="AKG"/>
        <s v="AKI"/>
        <s v="AKSHAR"/>
        <s v="AKSHARCHEM"/>
        <s v="AKSHOPTFBR"/>
        <s v="AKZOINDIA"/>
        <s v="ALANKIT"/>
        <s v="ALBERTDAVD"/>
        <s v="ALEMBICLTD"/>
        <s v="ALICON"/>
        <s v="ALKALI"/>
        <s v="ALKEM"/>
        <s v="ALKYLAMINE"/>
        <s v="ALLCARGO"/>
        <s v="ALLSEC"/>
        <s v="ALMONDZ"/>
        <s v="ALOKINDS"/>
        <s v="ALPA"/>
        <s v="ALPHAGEO"/>
        <s v="ALPSINDUS"/>
        <s v="AMARAJABAT"/>
        <s v="AMBER"/>
        <s v="AMBICAAGAR"/>
        <s v="AMBIKCO"/>
        <s v="AMBUJACEM"/>
        <s v="AMDIND"/>
        <s v="AMIORG"/>
        <s v="AMJLAND"/>
        <s v="AMRUTANJAN"/>
        <s v="ANANDRATHI"/>
        <s v="ANANTRAJ"/>
        <s v="ANDHRAPAP"/>
        <s v="ANDHRSUGAR"/>
        <s v="ANDREWYU"/>
        <s v="ANGELONE"/>
        <s v="ANIKINDS"/>
        <s v="ANKITMETAL"/>
        <s v="ANMOL"/>
        <s v="ANSALAPI"/>
        <s v="ANTGRAPHIC"/>
        <s v="ANUP"/>
        <s v="ANURAS"/>
        <s v="APARINDS"/>
        <s v="APCL"/>
        <s v="APCOTEXIND"/>
        <s v="APEX"/>
        <s v="APLAPOLLO"/>
        <s v="APLLTD"/>
        <s v="APOLLO"/>
        <s v="APOLLOHOSP"/>
        <s v="APOLLOPIPE"/>
        <s v="APOLLOTYRE"/>
        <s v="APOLSINHOT"/>
        <s v="APTECHT"/>
        <s v="APTUS"/>
        <s v="ARCHIDPLY"/>
        <s v="ARCHIES"/>
        <s v="ARENTERP"/>
        <s v="ARIES"/>
        <s v="ARIHANTCAP"/>
        <s v="ARIHANTSUP"/>
        <s v="ARMANFIN"/>
        <s v="AROGRANITE"/>
        <s v="ARROWGREEN"/>
        <s v="ARSHIYA"/>
        <s v="ARSSINFRA"/>
        <s v="ARTEMISMED"/>
        <s v="ARTNIRMAN"/>
        <s v="ARVEE"/>
        <s v="ARVIND"/>
        <s v="ARVINDFASN"/>
        <s v="ARVSMART"/>
        <s v="ASAHIINDIA"/>
        <s v="ASAHISONG"/>
        <s v="ASAL"/>
        <s v="ASALCBR"/>
        <s v="ASHAPURMIN"/>
        <s v="ASHIANA"/>
        <s v="ASHIMASYN"/>
        <s v="ASHOKA"/>
        <s v="ASHOKAMET"/>
        <s v="ASHOKLEY"/>
        <s v="ASIANHOTNR"/>
        <s v="ASIANPAINT"/>
        <s v="ASIANTILES"/>
        <s v="ASPINWALL"/>
        <s v="ASTEC"/>
        <s v="ASTERDM"/>
        <s v="ASTRAL"/>
        <s v="ASTRAMICRO"/>
        <s v="ASTRAZEN"/>
        <s v="ASTRON"/>
        <s v="ATALREAL"/>
        <s v="ATAM"/>
        <s v="ATFL"/>
        <s v="ATGL"/>
        <s v="ATLANTA"/>
        <s v="ATUL"/>
        <s v="ATULAUTO"/>
        <s v="AUBANK"/>
        <s v="AURIONPRO"/>
        <s v="AUROPHARMA"/>
        <s v="AURUM"/>
        <s v="AUSOMENT"/>
        <s v="AUTOAXLES"/>
        <s v="AUTOIND"/>
        <s v="AVADHSUGAR"/>
        <s v="AVALON"/>
        <s v="AVANTIFEED"/>
        <s v="AVG"/>
        <s v="AVONMORE"/>
        <s v="AVROIND"/>
        <s v="AVTNPL"/>
        <s v="AWHCL"/>
        <s v="AWL"/>
        <s v="AXISBANK"/>
        <s v="AXISCADES"/>
        <s v="AXITA"/>
        <s v="AYMSYNTEX"/>
        <s v="BAGFILMS"/>
        <s v="BAIDFIN"/>
        <s v="BAJAJ-AUTO"/>
        <s v="BAJAJCON"/>
        <s v="BAJAJELEC"/>
        <s v="BAJAJFINSV"/>
        <s v="BAJAJHCARE"/>
        <s v="BAJAJHIND"/>
        <s v="BAJAJHLDNG"/>
        <s v="BAJFINANCE"/>
        <s v="BALAJITELE"/>
        <s v="BALAMINES"/>
        <s v="BALAXI"/>
        <s v="BALKRISHNA"/>
        <s v="BALKRISIND"/>
        <s v="BALMLAWRIE"/>
        <s v="BALPHARMA"/>
        <s v="BALRAMCHIN"/>
        <s v="BANARBEADS"/>
        <s v="BANARISUG"/>
        <s v="BANCOINDIA"/>
        <s v="BANDHANBNK"/>
        <s v="BANG"/>
        <s v="BANKA"/>
        <s v="BANKBARODA"/>
        <s v="BANKINDIA"/>
        <s v="BANSWRAS"/>
        <s v="BARBEQUE"/>
        <s v="BASF"/>
        <s v="BASML"/>
        <s v="BATAINDIA"/>
        <s v="BAYERCROP"/>
        <s v="BBL"/>
        <s v="BBOX"/>
        <s v="BBTC"/>
        <s v="BBTCL"/>
        <s v="BCG"/>
        <s v="BCLIND"/>
        <s v="BCONCEPTS"/>
        <s v="BDL"/>
        <s v="BEARDSELL"/>
        <s v="BECTORFOOD"/>
        <s v="BEDMUTHA"/>
        <s v="BEL"/>
        <s v="BEML"/>
        <s v="BEPL"/>
        <s v="BERGEPAINT"/>
        <s v="BESTAGRO"/>
        <s v="BFINVEST"/>
        <s v="BFUTILITIE"/>
        <s v="BGRENERGY"/>
        <s v="BHAGCHEM"/>
        <s v="BHAGERIA"/>
        <s v="BHAGYANGR"/>
        <s v="BHANDARI"/>
        <s v="BHARATFORG"/>
        <s v="BHARATGEAR"/>
        <s v="BHARATRAS"/>
        <s v="BHARATWIRE"/>
        <s v="BHARTIARTL"/>
        <s v="BHEL"/>
        <s v="BIGBLOC"/>
        <s v="BIKAJI"/>
        <s v="BIL"/>
        <s v="BINANIIND"/>
        <s v="BIOCON"/>
        <s v="BIOFILCHEM"/>
        <s v="BIRLACABLE"/>
        <s v="BIRLACORPN"/>
        <s v="BIRLAMONEY"/>
        <s v="BIRLATYRE"/>
        <s v="BKMINDST"/>
        <s v="BLAL"/>
        <s v="BLBLIMITED"/>
        <s v="BLISSGVS"/>
        <s v="BLKASHYAP"/>
        <s v="BLS"/>
        <s v="BLUEDART"/>
        <s v="BLUESTARCO"/>
        <s v="BODALCHEM"/>
        <s v="BOHRAIND"/>
        <s v="BOMDYEING"/>
        <s v="BOROLTD"/>
        <s v="BORORENEW"/>
        <s v="BOSCHLTD"/>
        <s v="BPCL"/>
        <s v="BPL"/>
        <s v="BRIGADE"/>
        <s v="BRITANNIA"/>
        <s v="BRNL"/>
        <s v="BROOKS"/>
        <s v="BSE"/>
        <s v="BSHSL"/>
        <s v="BSL"/>
        <s v="BSOFT"/>
        <s v="BTML"/>
        <s v="BURNPUR"/>
        <s v="BUTTERFLY"/>
        <s v="BVCL"/>
        <s v="BYKE"/>
        <s v="CALSOFT"/>
        <s v="CAMLINFINE"/>
        <s v="CAMPUS"/>
        <s v="CAMS"/>
        <s v="CANBK"/>
        <s v="CANFINHOME"/>
        <s v="CANTABIL"/>
        <s v="CAPACITE"/>
        <s v="CAPLIPOINT"/>
        <s v="CAPTRUST"/>
        <s v="CARBORUNIV"/>
        <s v="CAREERP"/>
        <s v="CARERATING"/>
        <s v="CARTRADE"/>
        <s v="CARYSIL"/>
        <s v="CASTROLIND"/>
        <s v="CCHHL"/>
        <s v="CCL"/>
        <s v="CDSL"/>
        <s v="CEATLTD"/>
        <s v="CELEBRITY"/>
        <s v="CENTENKA"/>
        <s v="CENTEXT"/>
        <s v="CENTRALBK"/>
        <s v="CENTRUM"/>
        <s v="CENTUM"/>
        <s v="CENTURYPLY"/>
        <s v="CENTURYTEX"/>
        <s v="CERA"/>
        <s v="CEREBRAINT"/>
        <s v="CESC"/>
        <s v="CGCL"/>
        <s v="CGPOWER"/>
        <s v="CHALET"/>
        <s v="CHAMBLFERT"/>
        <s v="CHEMBOND"/>
        <s v="CHEMCON"/>
        <s v="CHEMFAB"/>
        <s v="CHEMPLASTS"/>
        <s v="CHENNPETRO"/>
        <s v="CHEVIOT"/>
        <s v="CHOICEIN"/>
        <s v="CHOLAFIN"/>
        <s v="CHOLAHLDNG"/>
        <s v="CIEINDIA"/>
        <s v="CIGNITITEC"/>
        <s v="CINELINE"/>
        <s v="CINEVISTA"/>
        <s v="CIPLA"/>
        <s v="CLEAN"/>
        <s v="CLEDUCATE"/>
        <s v="CLSEL"/>
        <s v="CMSINFO"/>
        <s v="COALINDIA"/>
        <s v="COASTCORP"/>
        <s v="COCHINSHIP"/>
        <s v="COFFEEDAY"/>
        <s v="COFORGE"/>
        <s v="COLPAL"/>
        <s v="COMPINFO"/>
        <s v="COMPUSOFT"/>
        <s v="CONCOR"/>
        <s v="CONFIPET"/>
        <s v="CONSOFINVT"/>
        <s v="CONTROLPR"/>
        <s v="CORALFINAC"/>
        <s v="CORDSCABLE"/>
        <s v="COROMANDEL"/>
        <s v="COSMOFIRST"/>
        <s v="COUNCODOS"/>
        <s v="CRAFTSMAN"/>
        <s v="CREATIVE"/>
        <s v="CREATIVEYE"/>
        <s v="CREDITACC"/>
        <s v="CREST"/>
        <s v="CRISIL"/>
        <s v="CROMPTON"/>
        <s v="CROWN"/>
        <s v="CSBBANK"/>
        <s v="CSLFINANCE"/>
        <s v="CTE"/>
        <s v="CUB"/>
        <s v="CUBEXTUB"/>
        <s v="CUMMINSIND"/>
        <s v="CUPID"/>
        <s v="CYBERMEDIA"/>
        <s v="CYBERTECH"/>
        <s v="CYIENT"/>
        <s v="CYIENTDLM"/>
        <s v="DAAWAT"/>
        <s v="DABUR"/>
        <s v="DALBHARAT"/>
        <s v="DALMIASUG"/>
        <s v="DAMODARIND"/>
        <s v="DANGEE"/>
        <s v="DATAMATICS"/>
        <s v="DATAPATTNS"/>
        <s v="DBCORP"/>
        <s v="DBL"/>
        <s v="DBOL"/>
        <s v="DBREALTY"/>
        <s v="DBSTOCKBRO"/>
        <s v="DCAL"/>
        <s v="DCBBANK"/>
        <s v="DCI"/>
        <s v="DCM"/>
        <s v="DCMFINSERV"/>
        <s v="DCMNVL"/>
        <s v="DCMSHRIRAM"/>
        <s v="DCMSRIND"/>
        <s v="DCW"/>
        <s v="DCXINDIA"/>
        <s v="DECCANCE"/>
        <s v="DEEPAKFERT"/>
        <s v="DEEPAKNTR"/>
        <s v="DEEPENR"/>
        <s v="DEEPINDS"/>
        <s v="DELHIVERY"/>
        <s v="DELPHIFX"/>
        <s v="DELTACORP"/>
        <s v="DELTAMAGNT"/>
        <s v="DEN"/>
        <s v="DENORA"/>
        <s v="DEVIT"/>
        <s v="DEVYANI"/>
        <s v="DGCONTENT"/>
        <s v="DHAMPURSUG"/>
        <s v="DHANBANK"/>
        <s v="DHANI"/>
        <s v="DHANUKA"/>
        <s v="DHARMAJ"/>
        <s v="DHRUV"/>
        <s v="DHUNINV"/>
        <s v="DIAMONDYD"/>
        <s v="DICIND"/>
        <s v="DIGISPICE"/>
        <s v="DIGJAMLMTD"/>
        <s v="DIL"/>
        <s v="DISHTV"/>
        <s v="DIVGIITTS"/>
        <s v="DIVISLAB"/>
        <s v="DIXON"/>
        <s v="DJML"/>
        <s v="DLF"/>
        <s v="DLINKINDIA"/>
        <s v="DMART"/>
        <s v="DMCC"/>
        <s v="DNAMEDIA"/>
        <s v="DODLA"/>
        <s v="DOLATALGO"/>
        <s v="DOLLAR"/>
        <s v="DONEAR"/>
        <s v="DPABHUSHAN"/>
        <s v="DPSCLTD"/>
        <s v="DPWIRES"/>
        <s v="DRCSYSTEMS"/>
        <s v="DREAMFOLKS"/>
        <s v="DREDGECORP"/>
        <s v="DRREDDY"/>
        <s v="DSSL"/>
        <s v="DTIL"/>
        <s v="DUCON"/>
        <s v="DVL"/>
        <s v="DWARKESH"/>
        <s v="DYCL"/>
        <s v="DYNAMATECH"/>
        <s v="DYNPRO"/>
        <s v="E2E"/>
        <s v="EASEMYTRIP"/>
        <s v="EASTSILK"/>
        <s v="ECLERX"/>
        <s v="EDELWEISS"/>
        <s v="EICHERMOT"/>
        <s v="EIDPARRY"/>
        <s v="EIFFL"/>
        <s v="EIHAHOTELS"/>
        <s v="EIHOTEL"/>
        <s v="EIMCOELECO"/>
        <s v="EKC"/>
        <s v="ELDEHSG"/>
        <s v="ELECON"/>
        <s v="ELECTCAST"/>
        <s v="ELECTHERM"/>
        <s v="ELGIEQUIP"/>
        <s v="ELGIRUBCO"/>
        <s v="ELIN"/>
        <s v="EMAMILTD"/>
        <s v="EMAMIPAP"/>
        <s v="EMAMIREAL"/>
        <s v="EMIL"/>
        <s v="EMKAY"/>
        <s v="EMMBI"/>
        <s v="EMUDHRA"/>
        <s v="ENDURANCE"/>
        <s v="ENERGYDEV"/>
        <s v="ENGINERSIN"/>
        <s v="ENIL"/>
        <s v="EPL"/>
        <s v="EQUIPPP"/>
        <s v="EQUITASBNK"/>
        <s v="ERIS"/>
        <s v="EROSMEDIA"/>
        <s v="ESABINDIA"/>
        <s v="ESCORTS"/>
        <s v="ESSARSHPNG"/>
        <s v="ESSENTIA"/>
        <s v="ESTER"/>
        <s v="ETHOSLTD"/>
        <s v="EUROTEXIND"/>
        <s v="EVEREADY"/>
        <s v="EVERESTIND"/>
        <s v="EXCEL"/>
        <s v="EXCELINDUS"/>
        <s v="EXIDEIND"/>
        <s v="EXPLEOSOL"/>
        <s v="EXXARO"/>
        <s v="FACT"/>
        <s v="FAIRCHEMOR"/>
        <s v="FAZE3Q"/>
        <s v="FCL"/>
        <s v="FCSSOFT"/>
        <s v="FDC"/>
        <s v="FEDERALBNK"/>
        <s v="FELDVR"/>
        <s v="FIBERWEB"/>
        <s v="FIEMIND"/>
        <s v="FILATEX"/>
        <s v="FINCABLES"/>
        <s v="FINEORG"/>
        <s v="FINOPB"/>
        <s v="FINPIPE"/>
        <s v="FIVESTAR"/>
        <s v="FLEXITUFF"/>
        <s v="FLFL"/>
        <s v="FLUOROCHEM"/>
        <s v="FMGOETZE"/>
        <s v="FMNL"/>
        <s v="FOCUS"/>
        <s v="FOODSIN"/>
        <s v="FORCEMOT"/>
        <s v="FORTIS"/>
        <s v="FOSECOIND"/>
        <s v="FRETAIL"/>
        <s v="FSL"/>
        <s v="FUSION"/>
        <s v="GABRIEL"/>
        <s v="GAEL"/>
        <s v="GAIL"/>
        <s v="GALAXYSURF"/>
        <s v="GALLANTT"/>
        <s v="GANDHITUBE"/>
        <s v="GANECOS"/>
        <s v="GANESHBE"/>
        <s v="GANESHHOUC"/>
        <s v="GANGESSECU"/>
        <s v="GARFIBRES"/>
        <s v="GATEWAY"/>
        <s v="GATI"/>
        <s v="GAYAPROJ"/>
        <s v="GEECEE"/>
        <s v="GEEKAYWIRE"/>
        <s v="GENCON"/>
        <s v="GENESYS"/>
        <s v="GENSOL"/>
        <s v="GENUSPAPER"/>
        <s v="GENUSPOWER"/>
        <s v="GEOJITFSL"/>
        <s v="GEPIL"/>
        <s v="GESHIP"/>
        <s v="GET&amp;D"/>
        <s v="GFLLIMITED"/>
        <s v="GHCL"/>
        <s v="GHCLTEXTIL"/>
        <s v="GICHSGFIN"/>
        <s v="GICRE"/>
        <s v="GILLANDERS"/>
        <s v="GILLETTE"/>
        <s v="GINNIFILA"/>
        <s v="GIPCL"/>
        <s v="GKWLIMITED"/>
        <s v="GLAND"/>
        <s v="GLAXO"/>
        <s v="GLENMARK"/>
        <s v="GLFL"/>
        <s v="GLOBAL"/>
        <s v="GLOBALVECT"/>
        <s v="GLOBUSSPR"/>
        <s v="GLS"/>
        <s v="GMBREW"/>
        <s v="GMDCLTD"/>
        <s v="GMMPFAUDLR"/>
        <s v="GMRINFRA"/>
        <s v="GMRP&amp;UI"/>
        <s v="GNA"/>
        <s v="GNFC"/>
        <s v="GOACARBON"/>
        <s v="GOCLCORP"/>
        <s v="GOCOLORS"/>
        <s v="GODFRYPHLP"/>
        <s v="GODHA"/>
        <s v="GODREJAGRO"/>
        <s v="GODREJCP"/>
        <s v="GODREJIND"/>
        <s v="GODREJPROP"/>
        <s v="GOENKA"/>
        <s v="GOKEX"/>
        <s v="GOKUL"/>
        <s v="GOKULAGRO"/>
        <s v="GOLDENTOBC"/>
        <s v="GOLDIAM"/>
        <s v="GOODLUCK"/>
        <s v="GOODYEAR"/>
        <s v="GPIL"/>
        <s v="GPPL"/>
        <s v="GPTINFRA"/>
        <s v="GRANULES"/>
        <s v="GRAPHITE"/>
        <s v="GRASIM"/>
        <s v="GRAUWEIL"/>
        <s v="GRAVITA"/>
        <s v="GREAVESCOT"/>
        <s v="GREENLAM"/>
        <s v="GREENPANEL"/>
        <s v="GREENPLY"/>
        <s v="GREENPOWER"/>
        <s v="GRINDWELL"/>
        <s v="GRINFRA"/>
        <s v="GRMOVER"/>
        <s v="GROBTEA"/>
        <s v="GRPLTD"/>
        <s v="GRSE"/>
        <s v="GRWRHITECH"/>
        <s v="GSFC"/>
        <s v="GSLSU"/>
        <s v="GSPL"/>
        <s v="GSS"/>
        <s v="GTL"/>
        <s v="GTLINFRA"/>
        <s v="GTPL"/>
        <s v="GUFICBIO"/>
        <s v="GUJALKALI"/>
        <s v="GUJAPOLLO"/>
        <s v="GUJGASLTD"/>
        <s v="GUJRAFFIA"/>
        <s v="GULFOILLUB"/>
        <s v="GULFPETRO"/>
        <s v="GULPOLY"/>
        <s v="GVKPIL"/>
        <s v="HAL"/>
        <s v="HAPPSTMNDS"/>
        <s v="HARDWYN"/>
        <s v="HARIOMPIPE"/>
        <s v="HARRMALAYA"/>
        <s v="HARSHA"/>
        <s v="HATHWAY"/>
        <s v="HATSUN"/>
        <s v="HAVELLS"/>
        <s v="HAVISHA"/>
        <s v="HBLPOWER"/>
        <s v="HBSL"/>
        <s v="HCC"/>
        <s v="HCG"/>
        <s v="HCL-INSYS"/>
        <s v="HCLTECH"/>
        <s v="HDFCAMC"/>
        <s v="HDFCBANK"/>
        <s v="HDFCLIFE"/>
        <s v="HEADSUP"/>
        <s v="HECPROJECT"/>
        <s v="HEG"/>
        <s v="HEIDELBERG"/>
        <s v="HEMIPROP"/>
        <s v="HERANBA"/>
        <s v="HERCULES"/>
        <s v="HERITGFOOD"/>
        <s v="HEROMOTOCO"/>
        <s v="HESTERBIO"/>
        <s v="HEUBACHIND"/>
        <s v="HEXATRADEX"/>
        <s v="HFCL"/>
        <s v="HGINFRA"/>
        <s v="HGS"/>
        <s v="HIKAL"/>
        <s v="HIL"/>
        <s v="HILTON"/>
        <s v="HIMATSEIDE"/>
        <s v="HINDALCO"/>
        <s v="HINDCOMPOS"/>
        <s v="HINDCON"/>
        <s v="HINDCOPPER"/>
        <s v="HINDMOTORS"/>
        <s v="HINDOILEXP"/>
        <s v="HINDPETRO"/>
        <s v="HINDUNILVR"/>
        <s v="HINDWAREAP"/>
        <s v="HINDZINC"/>
        <s v="HIRECT"/>
        <s v="HISARMETAL"/>
        <s v="HITECH"/>
        <s v="HITECHCORP"/>
        <s v="HITECHGEAR"/>
        <s v="HLEGLAS"/>
        <s v="HLVLTD"/>
        <s v="HMAAGRO"/>
        <s v="HMT"/>
        <s v="HMVL"/>
        <s v="HNDFDS"/>
        <s v="HOMEFIRST"/>
        <s v="HONAUT"/>
        <s v="HONDAPOWER"/>
        <s v="HOVS"/>
        <s v="HPAL"/>
        <s v="HPIL"/>
        <s v="HPL"/>
        <s v="HSCL"/>
        <s v="HTMEDIA"/>
        <s v="HUBTOWN"/>
        <s v="HUDCO"/>
        <s v="HUHTAMAKI"/>
        <s v="HYBRIDFIN"/>
        <s v="IBREALEST"/>
        <s v="IBULHSGFIN"/>
        <s v="ICDSLTD"/>
        <s v="ICEMAKE"/>
        <s v="ICICIBANK"/>
        <s v="ICICIGI"/>
        <s v="ICICIPRULI"/>
        <s v="ICIL"/>
        <s v="ICRA"/>
        <s v="IDBI"/>
        <s v="IDEA"/>
        <s v="IDEAFORGE"/>
        <s v="IDFC"/>
        <s v="IDFCFIRSTB"/>
        <s v="IEX"/>
        <s v="IFBAGRO"/>
        <s v="IFBIND"/>
        <s v="IFCI"/>
        <s v="IFGLEXPOR"/>
        <s v="IGARASHI"/>
        <s v="IGL"/>
        <s v="IGPL"/>
        <s v="IIFL"/>
        <s v="IIFLSEC"/>
        <s v="IITL"/>
        <s v="IKIO"/>
        <s v="IL&amp;FSENGG"/>
        <s v="IL&amp;FSTRANS"/>
        <s v="IMAGICAA"/>
        <s v="IMFA"/>
        <s v="IMPAL"/>
        <s v="IMPEXFERRO"/>
        <s v="INCREDIBLE"/>
        <s v="INDBANK"/>
        <s v="INDHOTEL"/>
        <s v="INDIACEM"/>
        <s v="INDIAGLYCO"/>
        <s v="INDIAMART"/>
        <s v="INDIANB"/>
        <s v="INDIANCARD"/>
        <s v="INDIANHUME"/>
        <s v="INDIGO"/>
        <s v="INDIGOPNTS"/>
        <s v="INDLMETER"/>
        <s v="INDNIPPON"/>
        <s v="INDOAMIN"/>
        <s v="INDOBORAX"/>
        <s v="INDOCO"/>
        <s v="INDORAMA"/>
        <s v="INDOSTAR"/>
        <s v="INDOTHAI"/>
        <s v="INDOWIND"/>
        <s v="INDRAMEDCO"/>
        <s v="INDSWFTLAB"/>
        <s v="INDTERRAIN"/>
        <s v="INDUSINDBK"/>
        <s v="INDUSTOWER"/>
        <s v="INFIBEAM"/>
        <s v="INFOBEAN"/>
        <s v="INFOMEDIA"/>
        <s v="INFY"/>
        <s v="INGERRAND"/>
        <s v="INOXGREEN"/>
        <s v="INOXWIND"/>
        <s v="INSECTICID"/>
        <s v="INTELLECT"/>
        <s v="INTENTECH"/>
        <s v="INTLCONV"/>
        <s v="INVENTURE"/>
        <s v="IOB"/>
        <s v="IOC"/>
        <s v="IOLCP"/>
        <s v="IONEXCHANG"/>
        <s v="IPCALAB"/>
        <s v="IPL"/>
        <s v="IRB"/>
        <s v="IRCON"/>
        <s v="IRCTC"/>
        <s v="IRFC"/>
        <s v="IRIS"/>
        <s v="IRISDOREME"/>
        <s v="ISEC"/>
        <s v="ISFT"/>
        <s v="ISGEC"/>
        <s v="ISMTLTD"/>
        <s v="ITC"/>
        <s v="ITDC"/>
        <s v="ITDCEM"/>
        <s v="ITI"/>
        <s v="IVC"/>
        <s v="IVP"/>
        <s v="IWEL"/>
        <s v="IZMO"/>
        <s v="J&amp;KBANK"/>
        <s v="JAGRAN"/>
        <s v="JAGSNPHARM"/>
        <s v="JAIBALAJI"/>
        <s v="JAICORPLTD"/>
        <s v="JAIPURKURT"/>
        <s v="JAMNAAUTO"/>
        <s v="JASH"/>
        <s v="JAYAGROGN"/>
        <s v="JAYBARMARU"/>
        <s v="JAYNECOIND"/>
        <s v="JAYSREETEA"/>
        <s v="JBCHEPHARM"/>
        <s v="JBMA"/>
        <s v="JCHAC"/>
        <s v="JETAIRWAYS"/>
        <s v="JETFREIGHT"/>
        <s v="JHS"/>
        <s v="JINDALPHOT"/>
        <s v="JINDALPOLY"/>
        <s v="JINDALSAW"/>
        <s v="JINDALSTEL"/>
        <s v="JINDRILL"/>
        <s v="JINDWORLD"/>
        <s v="JISLDVREQS"/>
        <s v="JISLJALEQS"/>
        <s v="JITFINFRA"/>
        <s v="JKCEMENT"/>
        <s v="JKIL"/>
        <s v="JKLAKSHMI"/>
        <s v="JKPAPER"/>
        <s v="JKTYRE"/>
        <s v="JMA"/>
        <s v="JMFINANCIL"/>
        <s v="JOCIL"/>
        <s v="JPASSOCIAT"/>
        <s v="JPOLYINVST"/>
        <s v="JPPOWER"/>
        <s v="JSL"/>
        <s v="JSWENERGY"/>
        <s v="JSWHL"/>
        <s v="JSWISPL"/>
        <s v="JSWSTEEL"/>
        <s v="JTEKTINDIA"/>
        <s v="JTLIND"/>
        <s v="JUBLFOOD"/>
        <s v="JUBLINDS"/>
        <s v="JUBLINGREA"/>
        <s v="JUBLPHARMA"/>
        <s v="JUSTDIAL"/>
        <s v="JWL"/>
        <s v="JYOTHYLAB"/>
        <s v="JYOTISTRUC"/>
        <s v="KABRAEXTRU"/>
        <s v="KAJARIACER"/>
        <s v="KAKATCEM"/>
        <s v="KALYANI"/>
        <s v="KALYANIFRG"/>
        <s v="KALYANKJIL"/>
        <s v="KAMATHOTEL"/>
        <s v="KAMDHENU"/>
        <s v="KAMOPAINTS"/>
        <s v="KANANIIND"/>
        <s v="KANORICHEM"/>
        <s v="KANPRPLA"/>
        <s v="KANSAINER"/>
        <s v="KAPSTON"/>
        <s v="KARMAENG"/>
        <s v="KARURVYSYA"/>
        <s v="KAUSHALYA"/>
        <s v="KAVVERITEL"/>
        <s v="KAYA"/>
        <s v="KAYNES"/>
        <s v="KBCGLOBAL"/>
        <s v="KCP"/>
        <s v="KCPSUGIND"/>
        <s v="KDDL"/>
        <s v="KEC"/>
        <s v="KECL"/>
        <s v="KEI"/>
        <s v="KELLTONTEC"/>
        <s v="KENNAMET"/>
        <s v="KERNEX"/>
        <s v="KESORAMIND"/>
        <s v="KEYFINSERV"/>
        <s v="KFINTECH"/>
        <s v="KHADIM"/>
        <s v="KHAICHEM"/>
        <s v="KHAITANLTD"/>
        <s v="KHANDSE"/>
        <s v="KICL"/>
        <s v="KILITCH"/>
        <s v="KIMS"/>
        <s v="KINGFA"/>
        <s v="KIOCL"/>
        <s v="KIRIINDUS"/>
        <s v="KIRLFER"/>
        <s v="KIRLOSBROS"/>
        <s v="KIRLOSENG"/>
        <s v="KIRLOSIND"/>
        <s v="KIRLPNU"/>
        <s v="KITEX"/>
        <s v="KKCL"/>
        <s v="KMSUGAR"/>
        <s v="KNRCON"/>
        <s v="KOHINOOR"/>
        <s v="KOKUYOCMLN"/>
        <s v="KOLTEPATIL"/>
        <s v="KOPRAN"/>
        <s v="KOTAKBANK"/>
        <s v="KOTARISUG"/>
        <s v="KOTHARIPET"/>
        <s v="KOTHARIPRO"/>
        <s v="KOVAI"/>
        <s v="KPIGREEN"/>
        <s v="KPIL"/>
        <s v="KPITTECH"/>
        <s v="KPRMILL"/>
        <s v="KRBL"/>
        <s v="KREBSBIO"/>
        <s v="KRIDHANINF"/>
        <s v="KRISHANA"/>
        <s v="KRITI"/>
        <s v="KRITIKA"/>
        <s v="KRITINUT"/>
        <s v="KRSNAA"/>
        <s v="KSB"/>
        <s v="KSCL"/>
        <s v="KSL"/>
        <s v="KSOLVES"/>
        <s v="KTKBANK"/>
        <s v="KUANTUM"/>
        <s v="L&amp;TFH"/>
        <s v="LAGNAM"/>
        <s v="LAKPRE"/>
        <s v="LAL"/>
        <s v="LALPATHLAB"/>
        <s v="LAMBODHARA"/>
        <s v="LANDMARK"/>
        <s v="LAOPALA"/>
        <s v="LASA"/>
        <s v="LATENTVIEW"/>
        <s v="LATTEYS"/>
        <s v="LAURUSLABS"/>
        <s v="LAXMICOT"/>
        <s v="LAXMIMACH"/>
        <s v="LEMONTREE"/>
        <s v="LEXUS"/>
        <s v="LFIC"/>
        <s v="LGBBROSLTD"/>
        <s v="LGBFORGE"/>
        <s v="LIBAS"/>
        <s v="LIBERTSHOE"/>
        <s v="LICHSGFIN"/>
        <s v="LICI"/>
        <s v="LIKHITHA"/>
        <s v="LINC"/>
        <s v="LINCOLN"/>
        <s v="LINDEINDIA"/>
        <s v="LLOYDSME"/>
        <s v="LODHA"/>
        <s v="LOKESHMACH"/>
        <s v="LOTUSEYE"/>
        <s v="LOVABLE"/>
        <s v="LOYALTEX"/>
        <s v="LPDC"/>
        <s v="LSIL"/>
        <s v="LT"/>
        <s v="LTIM"/>
        <s v="LTTS"/>
        <s v="LUMAXIND"/>
        <s v="LUMAXTECH"/>
        <s v="LUPIN"/>
        <s v="LUXIND"/>
        <s v="LXCHEM"/>
        <s v="LYKALABS"/>
        <s v="LYPSAGEMS"/>
        <s v="M&amp;M"/>
        <s v="M&amp;MFIN"/>
        <s v="MAANALU"/>
        <s v="MACPOWER"/>
        <s v="MADHAV"/>
        <s v="MADHUCON"/>
        <s v="MADRASFERT"/>
        <s v="MAGADSUGAR"/>
        <s v="MAGNUM"/>
        <s v="MAHABANK"/>
        <s v="MAHASTEEL"/>
        <s v="MAHEPC"/>
        <s v="MAHESHWARI"/>
        <s v="MAHLIFE"/>
        <s v="MAHLOG"/>
        <s v="MAHSCOOTER"/>
        <s v="MAHSEAMLES"/>
        <s v="MAITHANALL"/>
        <s v="MALLCOM"/>
        <s v="MALUPAPER"/>
        <s v="MANAKALUCO"/>
        <s v="MANAKCOAT"/>
        <s v="MANAKSIA"/>
        <s v="MANAKSTEEL"/>
        <s v="MANALIPETC"/>
        <s v="MANAPPURAM"/>
        <s v="MANGALAM"/>
        <s v="MANGCHEFER"/>
        <s v="MANGLMCEM"/>
        <s v="MANINDS"/>
        <s v="MANINFRA"/>
        <s v="MANKIND"/>
        <s v="MANOMAY"/>
        <s v="MANORAMA"/>
        <s v="MANORG"/>
        <s v="MANUGRAPH"/>
        <s v="MANYAVAR"/>
        <s v="MAPMYINDIA"/>
        <s v="MARALOVER"/>
        <s v="MARATHON"/>
        <s v="MARICO"/>
        <s v="MARINE"/>
        <s v="MARKSANS"/>
        <s v="MARSHALL"/>
        <s v="MARUTI"/>
        <s v="MASFIN"/>
        <s v="MASKINVEST"/>
        <s v="MASTEK"/>
        <s v="MATRIMONY"/>
        <s v="MAWANASUG"/>
        <s v="MAXHEALTH"/>
        <s v="MAXIND"/>
        <s v="MAXVIL"/>
        <s v="MAYURUNIQ"/>
        <s v="MAZDA"/>
        <s v="MAZDOCK"/>
        <s v="MBAPL"/>
        <s v="MBLINFRA"/>
        <s v="MCDOWELL-N"/>
        <s v="MCL"/>
        <s v="MCLEODRUSS"/>
        <s v="MCX"/>
        <s v="MEDANTA"/>
        <s v="MEDICAMEQ"/>
        <s v="MEDICO"/>
        <s v="MEDPLUS"/>
        <s v="MEGASOFT"/>
        <s v="MEGASTAR"/>
        <s v="MELSTAR"/>
        <s v="MENONBE"/>
        <s v="MEP"/>
        <s v="METALFORGE"/>
        <s v="METROBRAND"/>
        <s v="METROPOLIS"/>
        <s v="MFL"/>
        <s v="MFSL"/>
        <s v="MGEL"/>
        <s v="MGL"/>
        <s v="MHLXMIRU"/>
        <s v="MHRIL"/>
        <s v="MIDHANI"/>
        <s v="MINDACORP"/>
        <s v="MINDTECK"/>
        <s v="MIRCELECTR"/>
        <s v="MIRZAINT"/>
        <s v="MITCON"/>
        <s v="MITTAL"/>
        <s v="MKPL"/>
        <s v="MMFL"/>
        <s v="MMTC"/>
        <s v="MODIRUBBER"/>
        <s v="MODISONLTD"/>
        <s v="MOHITIND"/>
        <s v="MOIL"/>
        <s v="MOKSH"/>
        <s v="MOL"/>
        <s v="MOLDTECH"/>
        <s v="MOLDTKPAC"/>
        <s v="MONARCH"/>
        <s v="MONTECARLO"/>
        <s v="MORARJEE"/>
        <s v="MOREPENLAB"/>
        <s v="MOTHERSON"/>
        <s v="MOTILALOFS"/>
        <s v="MOTOGENFIN"/>
        <s v="MPHASIS"/>
        <s v="MPSLTD"/>
        <s v="MRF"/>
        <s v="MRO-TEK"/>
        <s v="MRPL"/>
        <s v="MSPL"/>
        <s v="MSTCLTD"/>
        <s v="MSUMI"/>
        <s v="MTARTECH"/>
        <s v="MTEDUCARE"/>
        <s v="MTNL"/>
        <s v="MUKANDLTD"/>
        <s v="MUKTAARTS"/>
        <s v="MUNJALAU"/>
        <s v="MUNJALSHOW"/>
        <s v="MURUDCERA"/>
        <s v="MUTHOOTCAP"/>
        <s v="MUTHOOTFIN"/>
        <s v="NACLIND"/>
        <s v="NAGAFERT"/>
        <s v="NAGREEKCAP"/>
        <s v="NAGREEKEXP"/>
        <s v="NAHARCAP"/>
        <s v="NAHARINDUS"/>
        <s v="NAHARPOLY"/>
        <s v="NAHARSPING"/>
        <s v="NAM-INDIA"/>
        <s v="NARMADA"/>
        <s v="NATCOPHARM"/>
        <s v="NATHBIOGEN"/>
        <s v="NATIONALUM"/>
        <s v="NAUKRI"/>
        <s v="NAVA"/>
        <s v="NAVINFLUOR"/>
        <s v="NAVKARCORP"/>
        <s v="NAVNETEDUL"/>
        <s v="NAZARA"/>
        <s v="NBCC"/>
        <s v="NBIFIN"/>
        <s v="NCC"/>
        <s v="NCLIND"/>
        <s v="NDGL"/>
        <s v="NDL"/>
        <s v="NDLVENTURE"/>
        <s v="NDTV"/>
        <s v="NECCLTD"/>
        <s v="NECLIFE"/>
        <s v="NELCAST"/>
        <s v="NELCO"/>
        <s v="NEOGEN"/>
        <s v="NESCO"/>
        <s v="NESTLEIND"/>
        <s v="NETWORK18"/>
        <s v="NEULANDLAB"/>
        <s v="NEWGEN"/>
        <s v="NEXTMEDIA"/>
        <s v="NFL"/>
        <s v="NGIL"/>
        <s v="NGLFINE"/>
        <s v="NH"/>
        <s v="NHPC"/>
        <s v="NIACL"/>
        <s v="NIBL"/>
        <s v="NIITLTD"/>
        <s v="NILAINFRA"/>
        <s v="NILASPACES"/>
        <s v="NILKAMAL"/>
        <s v="NIPPOBATRY"/>
        <s v="NIRAJ"/>
        <s v="NIRAJISPAT"/>
        <s v="NITCO"/>
        <s v="NITINSPIN"/>
        <s v="NITIRAJ"/>
        <s v="NKIND"/>
        <s v="NLCINDIA"/>
        <s v="NMDC"/>
        <s v="NOCIL"/>
        <s v="NOIDATOLL"/>
        <s v="NORBTEAEXP"/>
        <s v="NOVARTIND"/>
        <s v="NRAIL"/>
        <s v="NRBBEARING"/>
        <s v="NRL"/>
        <s v="NSIL"/>
        <s v="NSLNISP"/>
        <s v="NTPC"/>
        <s v="NUCLEUS"/>
        <s v="NURECA"/>
        <s v="NUVOCO"/>
        <s v="NYKAA"/>
        <s v="OAL"/>
        <s v="OBCL"/>
        <s v="OBEROIRLTY"/>
        <s v="OCCL"/>
        <s v="OFSS"/>
        <s v="OIL"/>
        <s v="OLECTRA"/>
        <s v="OMAXAUTO"/>
        <s v="OMAXE"/>
        <s v="OMINFRAL"/>
        <s v="ONELIFECAP"/>
        <s v="ONEPOINT"/>
        <s v="ONGC"/>
        <s v="ONMOBILE"/>
        <s v="ONWARDTEC"/>
        <s v="OPTIEMUS"/>
        <s v="ORBTEXP"/>
        <s v="ORCHPHARMA"/>
        <s v="ORICONENT"/>
        <s v="ORIENTABRA"/>
        <s v="ORIENTALTL"/>
        <s v="ORIENTBELL"/>
        <s v="ORIENTCEM"/>
        <s v="ORIENTELEC"/>
        <s v="ORIENTHOT"/>
        <s v="ORIENTLTD"/>
        <s v="ORIENTPPR"/>
        <s v="ORISSAMINE"/>
        <s v="ORTEL"/>
        <s v="ORTINLAB"/>
        <s v="OSIAHYPER"/>
        <s v="OSWALAGRO"/>
        <s v="OSWALGREEN"/>
        <s v="OSWALSEEDS"/>
        <s v="PAGEIND"/>
        <s v="PAISALO"/>
        <s v="PAKKA"/>
        <s v="PALASHSECU"/>
        <s v="PALREDTEC"/>
        <s v="PANACEABIO"/>
        <s v="PANACHE"/>
        <s v="PANAMAPET"/>
        <s v="PANSARI"/>
        <s v="PAR"/>
        <s v="PARACABLES"/>
        <s v="PARADEEP"/>
        <s v="PARAGMILK"/>
        <s v="PARAS"/>
        <s v="PARASPETRO"/>
        <s v="PARSVNATH"/>
        <s v="PASUPTAC"/>
        <s v="PATANJALI"/>
        <s v="PATELENG"/>
        <s v="PATINTLOG"/>
        <s v="PAVNAIND"/>
        <s v="PAYTM"/>
        <s v="PCBL"/>
        <s v="PCJEWELLER"/>
        <s v="PDMJEPAPER"/>
        <s v="PDSL"/>
        <s v="PEARLPOLY"/>
        <s v="PEL"/>
        <s v="PENIND"/>
        <s v="PENINLAND"/>
        <s v="PERSISTENT"/>
        <s v="PETRONET"/>
        <s v="PFC"/>
        <s v="PFIZER"/>
        <s v="PFOCUS"/>
        <s v="PFS"/>
        <s v="PGEL"/>
        <s v="PGHH"/>
        <s v="PGHL"/>
        <s v="PGIL"/>
        <s v="PHOENIXLTD"/>
        <s v="PIDILITIND"/>
        <s v="PIGL"/>
        <s v="PIIND"/>
        <s v="PILANIINVS"/>
        <s v="PILITA"/>
        <s v="PIONEEREMB"/>
        <s v="PITTIENG"/>
        <s v="PIXTRANS"/>
        <s v="PKTEA"/>
        <s v="PLASTIBLEN"/>
        <s v="PNB"/>
        <s v="PNBGILTS"/>
        <s v="PNBHOUSING"/>
        <s v="PNC"/>
        <s v="PNCINFRA"/>
        <s v="POCL"/>
        <s v="PODDARHOUS"/>
        <s v="PODDARMENT"/>
        <s v="POKARNA"/>
        <s v="POLICYBZR"/>
        <s v="POLYCAB"/>
        <s v="POLYMED"/>
        <s v="POLYPLEX"/>
        <s v="PONNIERODE"/>
        <s v="POONAWALLA"/>
        <s v="POWERGRID"/>
        <s v="POWERINDIA"/>
        <s v="POWERMECH"/>
        <s v="PPAP"/>
        <s v="PPL"/>
        <s v="PPLPHARMA"/>
        <s v="PRAENG"/>
        <s v="PRAJIND"/>
        <s v="PRAKASH"/>
        <s v="PRAKASHSTL"/>
        <s v="PRECAM"/>
        <s v="PRECOT"/>
        <s v="PRECWIRE"/>
        <s v="PREMEXPLN"/>
        <s v="PREMIERPOL"/>
        <s v="PRESTIGE"/>
        <s v="PRICOLLTD"/>
        <s v="PRIMESECU"/>
        <s v="PRINCEPIPE"/>
        <s v="PRITI"/>
        <s v="PRITIKAUTO"/>
        <s v="PRIVISCL"/>
        <s v="PROZONINTU"/>
        <s v="PRSMJOHNSN"/>
        <s v="PRUDENT"/>
        <s v="PSB"/>
        <s v="PSPPROJECT"/>
        <s v="PTC"/>
        <s v="PTCIL"/>
        <s v="PTL"/>
        <s v="PUNJABCHEM"/>
        <s v="PURVA"/>
        <s v="PVP"/>
        <s v="PVRINOX"/>
        <s v="QUESS"/>
        <s v="QUICKHEAL"/>
        <s v="RACE"/>
        <s v="RADAAN"/>
        <s v="RADHIKAJWE"/>
        <s v="RADIANTCMS"/>
        <s v="RADICO"/>
        <s v="RAILTEL"/>
        <s v="RAIN"/>
        <s v="RAINBOW"/>
        <s v="RAJESHEXPO"/>
        <s v="RAJMET"/>
        <s v="RAJRATAN"/>
        <s v="RAJRILTD"/>
        <s v="RAJSREESUG"/>
        <s v="RAJTV"/>
        <s v="RALLIS"/>
        <s v="RAMANEWS"/>
        <s v="RAMAPHO"/>
        <s v="RAMASTEEL"/>
        <s v="RAMCOCEM"/>
        <s v="RAMCOIND"/>
        <s v="RAMCOSYS"/>
        <s v="RAMKY"/>
        <s v="RAMRAT"/>
        <s v="RANASUG"/>
        <s v="RANEENGINE"/>
        <s v="RANEHOLDIN"/>
        <s v="RATEGAIN"/>
        <s v="RATNAMANI"/>
        <s v="RAYMOND"/>
        <s v="RBA"/>
        <s v="RBL"/>
        <s v="RBLBANK"/>
        <s v="RCF"/>
        <s v="RCOM"/>
        <s v="RECLTD"/>
        <s v="REDINGTON"/>
        <s v="REFEX"/>
        <s v="RELAXO"/>
        <s v="RELCHEMQ"/>
        <s v="RELIANCE"/>
        <s v="RELIGARE"/>
        <s v="RELINFRA"/>
        <s v="REMSONSIND"/>
        <s v="RENUKA"/>
        <s v="REPCOHOME"/>
        <s v="REPL"/>
        <s v="REPRO"/>
        <s v="RESPONIND"/>
        <s v="REVATHI"/>
        <s v="RGL"/>
        <s v="RHFL"/>
        <s v="RHIM"/>
        <s v="RHL"/>
        <s v="RICOAUTO"/>
        <s v="RIIL"/>
        <s v="RITCO"/>
        <s v="RITES"/>
        <s v="RKEC"/>
        <s v="RKFORGE"/>
        <s v="RMCL"/>
        <s v="RML"/>
        <s v="ROHLTD"/>
        <s v="ROLEXRINGS"/>
        <s v="ROML"/>
        <s v="ROSSARI"/>
        <s v="ROSSELLIND"/>
        <s v="ROTO"/>
        <s v="ROUTE"/>
        <s v="RPGLIFE"/>
        <s v="RPOWER"/>
        <s v="RPPINFRA"/>
        <s v="RPPL"/>
        <s v="RPSGVENT"/>
        <s v="RSWM"/>
        <s v="RSYSTEMS"/>
        <s v="RTNINDIA"/>
        <s v="RTNPOWER"/>
        <s v="RUBYMILLS"/>
        <s v="RUCHINFRA"/>
        <s v="RUCHIRA"/>
        <s v="RUPA"/>
        <s v="RUSHIL"/>
        <s v="RUSTOMJEE"/>
        <s v="RVHL"/>
        <s v="RVNL"/>
        <s v="SABEVENTS"/>
        <s v="SABTN"/>
        <s v="SADBHAV"/>
        <s v="SADBHIN"/>
        <s v="SADHNANIQ"/>
        <s v="SAFARI"/>
        <s v="SAGARDEEP"/>
        <s v="SAGCEM"/>
        <s v="SAH"/>
        <s v="SAHYADRI"/>
        <s v="SAIL"/>
        <s v="SAKAR"/>
        <s v="SAKHTISUG"/>
        <s v="SAKSOFT"/>
        <s v="SAKUMA"/>
        <s v="SALASAR"/>
        <s v="SALONA"/>
        <s v="SALSTEEL"/>
        <s v="SALZERELEC"/>
        <s v="SAMBHAAV"/>
        <s v="SANDESH"/>
        <s v="SANDHAR"/>
        <s v="SANGAMIND"/>
        <s v="SANGHIIND"/>
        <s v="SANGHVIMOV"/>
        <s v="SANGINITA"/>
        <s v="SANOFI"/>
        <s v="SANSERA"/>
        <s v="SAPPHIRE"/>
        <s v="SARDAEN"/>
        <s v="SAREGAMA"/>
        <s v="SARLAPOLY"/>
        <s v="SARVESHWAR"/>
        <s v="SASKEN"/>
        <s v="SASTASUNDR"/>
        <s v="SATIA"/>
        <s v="SATIN"/>
        <s v="SATINDLTD"/>
        <s v="SBC"/>
        <s v="SBCL"/>
        <s v="SBGLP"/>
        <s v="SBICARD"/>
        <s v="SBILIFE"/>
        <s v="SBIN"/>
        <s v="SCAPDVR"/>
        <s v="SCHAEFFLER"/>
        <s v="SCHAND"/>
        <s v="SCHNEIDER"/>
        <s v="SCI"/>
        <s v="SCPL"/>
        <s v="SDBL"/>
        <s v="SEAMECLTD"/>
        <s v="SECURCRED"/>
        <s v="SECURKLOUD"/>
        <s v="SEJALLTD"/>
        <s v="SELAN"/>
        <s v="SELMC"/>
        <s v="SENCO"/>
        <s v="SEPC"/>
        <s v="SEPOWER"/>
        <s v="SEQUENT"/>
        <s v="SERVOTECH"/>
        <s v="SESHAPAPER"/>
        <s v="SETCO"/>
        <s v="SFL"/>
        <s v="SGIL"/>
        <s v="SGL"/>
        <s v="SHAH"/>
        <s v="SHAHALLOYS"/>
        <s v="SHAILY"/>
        <s v="SHAKTIPUMP"/>
        <s v="SHALBY"/>
        <s v="SHALPAINTS"/>
        <s v="SHANKARA"/>
        <s v="SHANTI"/>
        <s v="SHANTIGEAR"/>
        <s v="SHARDACROP"/>
        <s v="SHARDAMOTR"/>
        <s v="SHAREINDIA"/>
        <s v="SHEMAROO"/>
        <s v="SHILPAMED"/>
        <s v="SHIVALIK"/>
        <s v="SHIVAMAUTO"/>
        <s v="SHIVAMILLS"/>
        <s v="SHIVATEX"/>
        <s v="SHK"/>
        <s v="SHOPERSTOP"/>
        <s v="SHRADHA"/>
        <s v="SHREDIGCEM"/>
        <s v="SHREECEM"/>
        <s v="SHREEPUSHK"/>
        <s v="SHREERAMA"/>
        <s v="SHRENIK"/>
        <s v="SHREYANIND"/>
        <s v="SHREYAS"/>
        <s v="SHRIPISTON"/>
        <s v="SHRIRAMFIN"/>
        <s v="SHRIRAMPPS"/>
        <s v="SHYAMCENT"/>
        <s v="SHYAMMETL"/>
        <s v="SHYAMTEL"/>
        <s v="SIEMENS"/>
        <s v="SIGACHI"/>
        <s v="SIGIND"/>
        <s v="SIGMA"/>
        <s v="SIKKO"/>
        <s v="SIL"/>
        <s v="SILGO"/>
        <s v="SILINV"/>
        <s v="SILLYMONKS"/>
        <s v="SILVERTUC"/>
        <s v="SIMBHALS"/>
        <s v="SIMPLEXINF"/>
        <s v="SINDHUTRAD"/>
        <s v="SINTERCOM"/>
        <s v="SIRCA"/>
        <s v="SIS"/>
        <s v="SIYSIL"/>
        <s v="SJS"/>
        <s v="SJVN"/>
        <s v="SKFINDIA"/>
        <s v="SKIPPER"/>
        <s v="SKMEGGPROD"/>
        <s v="SKYGOLD"/>
        <s v="SMARTLINK"/>
        <s v="SMCGLOBAL"/>
        <s v="SMLISUZU"/>
        <s v="SMSLIFE"/>
        <s v="SMSPHARMA"/>
        <s v="SNOWMAN"/>
        <s v="SOBHA"/>
        <s v="SOFTTECH"/>
        <s v="SOLARA"/>
        <s v="SOLARINDS"/>
        <s v="SOMANYCERA"/>
        <s v="SOMATEX"/>
        <s v="SONACOMS"/>
        <s v="SONAMCLOCK"/>
        <s v="SONATSOFTW"/>
        <s v="SOTL"/>
        <s v="SOUTHBANK"/>
        <s v="SOUTHWEST"/>
        <s v="SPAL"/>
        <s v="SPANDANA"/>
        <s v="SPARC"/>
        <s v="SPCENET"/>
        <s v="SPECIALITY"/>
        <s v="SPENCERS"/>
        <s v="SPENTEX"/>
        <s v="SPIC"/>
        <s v="SPLIL"/>
        <s v="SPLPETRO"/>
        <s v="SPORTKING"/>
        <s v="SREEL"/>
        <s v="SREINFRA"/>
        <s v="SRF"/>
        <s v="SRHHYPOLTD"/>
        <s v="SRPL"/>
        <s v="SRPL-RE"/>
        <s v="SSWL"/>
        <s v="STAR"/>
        <s v="STARCEMENT"/>
        <s v="STARHEALTH"/>
        <s v="STARPAPER"/>
        <s v="STARTECK"/>
        <s v="STCINDIA"/>
        <s v="STEELCAS"/>
        <s v="STEELCITY"/>
        <s v="STEELXIND"/>
        <s v="STEL"/>
        <s v="STERTOOLS"/>
        <s v="STLTECH"/>
        <s v="STOVEKRAFT"/>
        <s v="STYLAMIND"/>
        <s v="STYRENIX"/>
        <s v="SUBEXLTD"/>
        <s v="SUBROS"/>
        <s v="SUDARSCHEM"/>
        <s v="SUKHJITS"/>
        <s v="SULA"/>
        <s v="SUMICHEM"/>
        <s v="SUMIT"/>
        <s v="SUMMITSEC"/>
        <s v="SUNCLAYLTD"/>
        <s v="SUNDARAM"/>
        <s v="SUNDARMFIN"/>
        <s v="SUNDARMHLD"/>
        <s v="SUNDRMBRAK"/>
        <s v="SUNDRMFAST"/>
        <s v="SUNFLAG"/>
        <s v="SUNPHARMA"/>
        <s v="SUNTECK"/>
        <s v="SUNTV"/>
        <s v="SUPERHOUSE"/>
        <s v="SUPERSPIN"/>
        <s v="SUPRAJIT"/>
        <s v="SUPREMEIND"/>
        <s v="SUPREMEINF"/>
        <s v="SUPRIYA"/>
        <s v="SURANASOL"/>
        <s v="SURANAT&amp;P"/>
        <s v="SURYALAXMI"/>
        <s v="SURYAROSNI"/>
        <s v="SURYODAY"/>
        <s v="SUTLEJTEX"/>
        <s v="SUULD"/>
        <s v="SUVEN"/>
        <s v="SUVENPHAR"/>
        <s v="SUVIDHAA"/>
        <s v="SUZLON"/>
        <s v="SVLL"/>
        <s v="SVPGLOB"/>
        <s v="SWANENERGY"/>
        <s v="SWARAJENG"/>
        <s v="SWELECTES"/>
        <s v="SWSOLAR"/>
        <s v="SYMPHONY"/>
        <s v="SYNCOMF"/>
        <s v="SYNGENE"/>
        <s v="SYRMA"/>
        <s v="TAINWALCHM"/>
        <s v="TAJGVK"/>
        <s v="TAKE"/>
        <s v="TALBROAUTO"/>
        <s v="TANLA"/>
        <s v="TANTIACONS"/>
        <s v="TARAPUR"/>
        <s v="TARC"/>
        <s v="TARMAT"/>
        <s v="TARSONS"/>
        <s v="TASTYBITE"/>
        <s v="TATACHEM"/>
        <s v="TATACOFFEE"/>
        <s v="TATACOMM"/>
        <s v="TATACONSUM"/>
        <s v="TATAELXSI"/>
        <s v="TATAINVEST"/>
        <s v="TATAMETALI"/>
        <s v="TATAMOTORS"/>
        <s v="TATAMTRDVR"/>
        <s v="TATAPOWER"/>
        <s v="TATASTEEL"/>
        <s v="TATASTLLP"/>
        <s v="TATVA"/>
        <s v="TBZ"/>
        <s v="TCI"/>
        <s v="TCIEXP"/>
        <s v="TCNSBRANDS"/>
        <s v="TCPLPACK"/>
        <s v="TCS"/>
        <s v="TDPOWERSYS"/>
        <s v="TEAMLEASE"/>
        <s v="TECHIN"/>
        <s v="TECHM"/>
        <s v="TECHNOE"/>
        <s v="TECILCHEM"/>
        <s v="TEGA"/>
        <s v="TEJASNET"/>
        <s v="TEMBO"/>
        <s v="TERASOFT"/>
        <s v="TEXINFRA"/>
        <s v="TEXMOPIPES"/>
        <s v="TEXRAIL"/>
        <s v="TFCILTD"/>
        <s v="TFL"/>
        <s v="TGBHOTELS"/>
        <s v="THANGAMAYL"/>
        <s v="THEINVEST"/>
        <s v="THEMISMED"/>
        <s v="THERMAX"/>
        <s v="THOMASCOOK"/>
        <s v="THOMASCOTT"/>
        <s v="THYROCARE"/>
        <s v="TI"/>
        <s v="TIDEWATER"/>
        <s v="TIIL"/>
        <s v="TIINDIA"/>
        <s v="TIJARIA"/>
        <s v="TIL"/>
        <s v="TIMESGTY"/>
        <s v="TIMETECHNO"/>
        <s v="TIMKEN"/>
        <s v="TINPLATE"/>
        <s v="TIPSFILMS"/>
        <s v="TIPSINDLTD"/>
        <s v="TIRUMALCHM"/>
        <s v="TIRUPATIFL"/>
        <s v="TITAGARH"/>
        <s v="TITAN"/>
        <s v="TMB"/>
        <s v="TNPETRO"/>
        <s v="TNPL"/>
        <s v="TNTELE"/>
        <s v="TOKYOPLAST"/>
        <s v="TORNTPHARM"/>
        <s v="TORNTPOWER"/>
        <s v="TOTAL"/>
        <s v="TOUCHWOOD"/>
        <s v="TPLPLASTEH"/>
        <s v="TRACXN"/>
        <s v="TREEHOUSE"/>
        <s v="TREJHARA"/>
        <s v="TRENT"/>
        <s v="TRF"/>
        <s v="TRIDENT"/>
        <s v="TRIGYN"/>
        <s v="TRIL"/>
        <s v="TRITURBINE"/>
        <s v="TRIVENI"/>
        <s v="TRU"/>
        <s v="TTKHLTCARE"/>
        <s v="TTKPRESTIG"/>
        <s v="TTL"/>
        <s v="TTML"/>
        <s v="TV18BRDCST"/>
        <s v="TVSELECT"/>
        <s v="TVSMOTOR"/>
        <s v="TVSSRICHAK"/>
        <s v="TVTODAY"/>
        <s v="TVVISION"/>
        <s v="UBL"/>
        <s v="UCALFUEL"/>
        <s v="UCOBANK"/>
        <s v="UDAICEMENT"/>
        <s v="UFLEX"/>
        <s v="UFO"/>
        <s v="UGARSUGAR"/>
        <s v="UGROCAP"/>
        <s v="UJAAS"/>
        <s v="UJJIVAN"/>
        <s v="UJJIVANSFB"/>
        <s v="ULTRACEMCO"/>
        <s v="UMAEXPORTS"/>
        <s v="UMANGDAIRY"/>
        <s v="UMESLTD"/>
        <s v="UNICHEMLAB"/>
        <s v="UNIDT"/>
        <s v="UNIENTER"/>
        <s v="UNIINFO"/>
        <s v="UNIONBANK"/>
        <s v="UNIPARTS"/>
        <s v="UNITECH"/>
        <s v="UNITEDPOLY"/>
        <s v="UNITEDTEA"/>
        <s v="UNIVASTU"/>
        <s v="UNIVCABLES"/>
        <s v="UNIVPHOTO"/>
        <s v="UNOMINDA"/>
        <s v="UPL"/>
        <s v="URAVI"/>
        <s v="URJA"/>
        <s v="USHAMART"/>
        <s v="USK"/>
        <s v="UTIAMC"/>
        <s v="UTTAMSUGAR"/>
        <s v="V2RETAIL"/>
        <s v="VADILALIND"/>
        <s v="VAIBHAVGBL"/>
        <s v="VAISHALI"/>
        <s v="VAKRANGEE"/>
        <s v="VALIANTORG"/>
        <s v="VARDHACRLC"/>
        <s v="VARROC"/>
        <s v="VASCONEQ"/>
        <s v="VASWANI"/>
        <s v="VBL"/>
        <s v="VCL"/>
        <s v="VEDL"/>
        <s v="VENKEYS"/>
        <s v="VENUSPIPES"/>
        <s v="VERANDA"/>
        <s v="VERTOZ"/>
        <s v="VESUVIUS"/>
        <s v="VETO"/>
        <s v="VGUARD"/>
        <s v="VHL"/>
        <s v="VIDHIING"/>
        <s v="VIJAYA"/>
        <s v="VIJIFIN"/>
        <s v="VIKASECO"/>
        <s v="VIKASLIFE"/>
        <s v="VIMTALABS"/>
        <s v="VINATIORGA"/>
        <s v="VINDHYATEL"/>
        <s v="VINEETLAB"/>
        <s v="VINNY"/>
        <s v="VINYLINDIA"/>
        <s v="VIPCLOTHNG"/>
        <s v="VIPIND"/>
        <s v="VIPULLTD"/>
        <s v="VIRINCHI"/>
        <s v="VISAKAIND"/>
        <s v="VISASTEEL"/>
        <s v="VISESHINFO"/>
        <s v="VISHAL"/>
        <s v="VISHNU"/>
        <s v="VISHWARAJ"/>
        <s v="VIVIDHA"/>
        <s v="VLSFINANCE"/>
        <s v="VMART"/>
        <s v="VOLTAMP"/>
        <s v="VOLTAS"/>
        <s v="VRLLOG"/>
        <s v="VSSL"/>
        <s v="VSTIND"/>
        <s v="VSTTILLERS"/>
        <s v="VTL"/>
        <s v="WABAG"/>
        <s v="WANBURY"/>
        <s v="WATERBASE"/>
        <s v="WEALTH"/>
        <s v="WEBELSOLAR"/>
        <s v="WEIZMANIND"/>
        <s v="WEL"/>
        <s v="WELCORP"/>
        <s v="WELENT"/>
        <s v="WELINV"/>
        <s v="WELSPUNIND"/>
        <s v="WENDT"/>
        <s v="WESTLIFE"/>
        <s v="WEWIN"/>
        <s v="WHEELS"/>
        <s v="WHIRLPOOL"/>
        <s v="WILLAMAGOR"/>
        <s v="WINDLAS"/>
        <s v="WINDMACHIN"/>
        <s v="WIPL"/>
        <s v="WIPRO"/>
        <s v="WOCKPHARMA"/>
        <s v="WONDERLA"/>
        <s v="WORTH"/>
        <s v="WSTCSTPAPR"/>
        <s v="XCHANGING"/>
        <s v="XELPMOC"/>
        <s v="XPROINDIA"/>
        <s v="YAARI"/>
        <s v="YESBANK"/>
        <s v="YUKEN"/>
        <s v="ZEEL"/>
        <s v="ZEEMEDIA"/>
        <s v="ZENITHEXPO"/>
        <s v="ZENITHSTL"/>
        <s v="ZENSARTECH"/>
        <s v="ZENTEC"/>
        <s v="ZFCVINDIA"/>
        <s v="ZIMLAB"/>
        <s v="ZODIAC"/>
        <s v="ZODIACLOTH"/>
        <s v="ZOMATO"/>
        <s v="ZOTA"/>
        <s v="ZUARI"/>
        <s v="ZUARIIND"/>
        <s v="ZYDUSLIFE"/>
        <s v="ZYDUSWELL"/>
      </sharedItems>
    </cacheField>
  </cacheFields>
  <extLst>
    <ext xmlns:x14="http://schemas.microsoft.com/office/spreadsheetml/2009/9/main" uri="{725AE2AE-9491-48be-B2B4-4EB974FC3084}">
      <x14:pivotCacheDefinition pivotCacheId="2014532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7.48249722222" createdVersion="8" refreshedVersion="8" minRefreshableVersion="3" recordCount="1845" xr:uid="{7B18EFAA-17CA-4082-87FE-B2F799C76F64}">
  <cacheSource type="worksheet">
    <worksheetSource ref="BG1:BG1846" sheet="Static Report"/>
  </cacheSource>
  <cacheFields count="1">
    <cacheField name=" SERIES" numFmtId="0">
      <sharedItems count="3">
        <s v="BE"/>
        <s v="EQ"/>
        <s v="BZ"/>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7.495634953702" createdVersion="8" refreshedVersion="8" minRefreshableVersion="3" recordCount="1845" xr:uid="{EBAB82B4-2E81-4A18-881F-E70D21882967}">
  <cacheSource type="worksheet">
    <worksheetSource ref="BW1:BW1846" sheet="Static Report"/>
  </cacheSource>
  <cacheFields count="1">
    <cacheField name="Intra or Not" numFmtId="0">
      <sharedItems count="2">
        <s v="Not"/>
        <s v="Intr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7.502372569441" createdVersion="8" refreshedVersion="8" minRefreshableVersion="3" recordCount="1845" xr:uid="{A78BE462-E33E-44BF-925D-857A06474E33}">
  <cacheSource type="worksheet">
    <worksheetSource ref="CI1:CK1846" sheet="Static Report"/>
  </cacheSource>
  <cacheFields count="3">
    <cacheField name=" SERIES" numFmtId="0">
      <sharedItems/>
    </cacheField>
    <cacheField name="Year" numFmtId="0">
      <sharedItems containsSemiMixedTypes="0" containsString="0" containsNumber="1" containsInteger="1" minValue="1994" maxValue="2023" count="30">
        <n v="2008"/>
        <n v="1995"/>
        <n v="2019"/>
        <n v="2021"/>
        <n v="2004"/>
        <n v="2022"/>
        <n v="2017"/>
        <n v="2005"/>
        <n v="2010"/>
        <n v="2020"/>
        <n v="2023"/>
        <n v="2003"/>
        <n v="2006"/>
        <n v="2018"/>
        <n v="2013"/>
        <n v="1996"/>
        <n v="1999"/>
        <n v="1997"/>
        <n v="2007"/>
        <n v="2009"/>
        <n v="2015"/>
        <n v="2016"/>
        <n v="2014"/>
        <n v="2000"/>
        <n v="2001"/>
        <n v="1998"/>
        <n v="2011"/>
        <n v="2002"/>
        <n v="2012"/>
        <n v="1994"/>
      </sharedItems>
    </cacheField>
    <cacheField name="Intra or Not" numFmtId="0">
      <sharedItems count="2">
        <s v="Not"/>
        <s v="Intra"/>
      </sharedItems>
    </cacheField>
  </cacheFields>
  <extLst>
    <ext xmlns:x14="http://schemas.microsoft.com/office/spreadsheetml/2009/9/main" uri="{725AE2AE-9491-48be-B2B4-4EB974FC3084}">
      <x14:pivotCacheDefinition pivotCacheId="207186700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27.530635416668" createdVersion="8" refreshedVersion="8" minRefreshableVersion="3" recordCount="1845" xr:uid="{2BF51854-EFA1-4A8D-A75B-19334219C9BC}">
  <cacheSource type="worksheet">
    <worksheetSource ref="DC1:DF1846" sheet="Static Report"/>
  </cacheSource>
  <cacheFields count="4">
    <cacheField name=" FACE VALUE" numFmtId="0">
      <sharedItems containsSemiMixedTypes="0" containsString="0" containsNumber="1" containsInteger="1" minValue="1" maxValue="10" count="9">
        <n v="5"/>
        <n v="10"/>
        <n v="1"/>
        <n v="2"/>
        <n v="6"/>
        <n v="4"/>
        <n v="3"/>
        <n v="7"/>
        <n v="8"/>
      </sharedItems>
    </cacheField>
    <cacheField name="FACE VALUE TEXT" numFmtId="49">
      <sharedItems containsSemiMixedTypes="0" containsString="0" containsNumber="1" containsInteger="1" minValue="1" maxValue="10"/>
    </cacheField>
    <cacheField name="dxf" numFmtId="49">
      <sharedItems containsBlank="1"/>
    </cacheField>
    <cacheField name="Year" numFmtId="0">
      <sharedItems containsSemiMixedTypes="0" containsString="0" containsNumber="1" containsInteger="1" minValue="1994" maxValue="2023" count="30">
        <n v="2008"/>
        <n v="1995"/>
        <n v="2019"/>
        <n v="2021"/>
        <n v="2004"/>
        <n v="2022"/>
        <n v="2017"/>
        <n v="2005"/>
        <n v="2010"/>
        <n v="2020"/>
        <n v="2023"/>
        <n v="2003"/>
        <n v="2006"/>
        <n v="2018"/>
        <n v="2013"/>
        <n v="1996"/>
        <n v="1999"/>
        <n v="1997"/>
        <n v="2007"/>
        <n v="2009"/>
        <n v="2015"/>
        <n v="2016"/>
        <n v="2014"/>
        <n v="2000"/>
        <n v="2001"/>
        <n v="1998"/>
        <n v="2011"/>
        <n v="2002"/>
        <n v="2012"/>
        <n v="1994"/>
      </sharedItems>
    </cacheField>
  </cacheFields>
  <extLst>
    <ext xmlns:x14="http://schemas.microsoft.com/office/spreadsheetml/2009/9/main" uri="{725AE2AE-9491-48be-B2B4-4EB974FC3084}">
      <x14:pivotCacheDefinition pivotCacheId="111777853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refreshedDate="45139.61871840278" createdVersion="8" refreshedVersion="8" minRefreshableVersion="3" recordCount="1845" xr:uid="{6C756438-E452-4905-8F64-67A0F8F9646E}">
  <cacheSource type="worksheet">
    <worksheetSource name="Table_EQUITY_L"/>
  </cacheSource>
  <cacheFields count="12">
    <cacheField name="SYMBOL" numFmtId="0">
      <sharedItems count="1845">
        <s v="20MICRONS"/>
        <s v="21STCENMGM"/>
        <s v="360ONE"/>
        <s v="3IINFOLTD"/>
        <s v="3MINDIA"/>
        <s v="3PLAND"/>
        <s v="4THDIM"/>
        <s v="5PAISA"/>
        <s v="63MOONS"/>
        <s v="A2ZINFRA"/>
        <s v="AAATECH"/>
        <s v="AAKASH"/>
        <s v="AAREYDRUGS"/>
        <s v="AARON"/>
        <s v="AARTECH"/>
        <s v="AARTIDRUGS"/>
        <s v="AARTIIND"/>
        <s v="AARTIPHARM"/>
        <s v="AARTISURF"/>
        <s v="AARVEEDEN"/>
        <s v="AARVI"/>
        <s v="AAVAS"/>
        <s v="ABAN"/>
        <s v="ABB"/>
        <s v="ABBOTINDIA"/>
        <s v="ABCAPITAL"/>
        <s v="ABFRL"/>
        <s v="ABSLAMC"/>
        <s v="ACC"/>
        <s v="ACCELYA"/>
        <s v="ACCURACY"/>
        <s v="ACE"/>
        <s v="ACEINTEG"/>
        <s v="ACI"/>
        <s v="ACL"/>
        <s v="ADANIENT"/>
        <s v="ADANIGREEN"/>
        <s v="ADANIPORTS"/>
        <s v="ADANIPOWER"/>
        <s v="ADANITRANS"/>
        <s v="ADFFOODS"/>
        <s v="ADL"/>
        <s v="ADORWELD"/>
        <s v="ADROITINFO"/>
        <s v="ADSL"/>
        <s v="ADVANIHOTR"/>
        <s v="ADVENZYMES"/>
        <s v="AEGISCHEM"/>
        <s v="AETHER"/>
        <s v="AFFLE"/>
        <s v="AGARIND"/>
        <s v="AGI"/>
        <s v="AGRITECH"/>
        <s v="AGROPHOS"/>
        <s v="AGSTRA"/>
        <s v="AHL"/>
        <s v="AHLADA"/>
        <s v="AHLEAST"/>
        <s v="AHLUCONT"/>
        <s v="AIAENG"/>
        <s v="AIRAN"/>
        <s v="AIROLAM"/>
        <s v="AJANTPHARM"/>
        <s v="AJMERA"/>
        <s v="AJOONI"/>
        <s v="AKASH"/>
        <s v="AKG"/>
        <s v="AKI"/>
        <s v="AKSHAR"/>
        <s v="AKSHARCHEM"/>
        <s v="AKSHOPTFBR"/>
        <s v="AKZOINDIA"/>
        <s v="ALANKIT"/>
        <s v="ALBERTDAVD"/>
        <s v="ALEMBICLTD"/>
        <s v="ALICON"/>
        <s v="ALKALI"/>
        <s v="ALKEM"/>
        <s v="ALKYLAMINE"/>
        <s v="ALLCARGO"/>
        <s v="ALLSEC"/>
        <s v="ALMONDZ"/>
        <s v="ALOKINDS"/>
        <s v="ALPA"/>
        <s v="ALPHAGEO"/>
        <s v="ALPSINDUS"/>
        <s v="AMARAJABAT"/>
        <s v="AMBER"/>
        <s v="AMBICAAGAR"/>
        <s v="AMBIKCO"/>
        <s v="AMBUJACEM"/>
        <s v="AMDIND"/>
        <s v="AMIORG"/>
        <s v="AMJLAND"/>
        <s v="AMRUTANJAN"/>
        <s v="ANANDRATHI"/>
        <s v="ANANTRAJ"/>
        <s v="ANDHRAPAP"/>
        <s v="ANDHRSUGAR"/>
        <s v="ANDREWYU"/>
        <s v="ANGELONE"/>
        <s v="ANIKINDS"/>
        <s v="ANKITMETAL"/>
        <s v="ANMOL"/>
        <s v="ANSALAPI"/>
        <s v="ANTGRAPHIC"/>
        <s v="ANUP"/>
        <s v="ANURAS"/>
        <s v="APARINDS"/>
        <s v="APCL"/>
        <s v="APCOTEXIND"/>
        <s v="APEX"/>
        <s v="APLAPOLLO"/>
        <s v="APLLTD"/>
        <s v="APOLLO"/>
        <s v="APOLLOHOSP"/>
        <s v="APOLLOPIPE"/>
        <s v="APOLLOTYRE"/>
        <s v="APOLSINHOT"/>
        <s v="APTECHT"/>
        <s v="APTUS"/>
        <s v="ARCHIDPLY"/>
        <s v="ARCHIES"/>
        <s v="ARENTERP"/>
        <s v="ARIES"/>
        <s v="ARIHANTCAP"/>
        <s v="ARIHANTSUP"/>
        <s v="ARMANFIN"/>
        <s v="AROGRANITE"/>
        <s v="ARROWGREEN"/>
        <s v="ARSHIYA"/>
        <s v="ARSSINFRA"/>
        <s v="ARTEMISMED"/>
        <s v="ARTNIRMAN"/>
        <s v="ARVEE"/>
        <s v="ARVIND"/>
        <s v="ARVINDFASN"/>
        <s v="ARVSMART"/>
        <s v="ASAHIINDIA"/>
        <s v="ASAHISONG"/>
        <s v="ASAL"/>
        <s v="ASALCBR"/>
        <s v="ASHAPURMIN"/>
        <s v="ASHIANA"/>
        <s v="ASHIMASYN"/>
        <s v="ASHOKA"/>
        <s v="ASHOKAMET"/>
        <s v="ASHOKLEY"/>
        <s v="ASIANHOTNR"/>
        <s v="ASIANPAINT"/>
        <s v="ASIANTILES"/>
        <s v="ASPINWALL"/>
        <s v="ASTEC"/>
        <s v="ASTERDM"/>
        <s v="ASTRAL"/>
        <s v="ASTRAMICRO"/>
        <s v="ASTRAZEN"/>
        <s v="ASTRON"/>
        <s v="ATALREAL"/>
        <s v="ATAM"/>
        <s v="ATFL"/>
        <s v="ATGL"/>
        <s v="ATLANTA"/>
        <s v="ATUL"/>
        <s v="ATULAUTO"/>
        <s v="AUBANK"/>
        <s v="AURIONPRO"/>
        <s v="AUROPHARMA"/>
        <s v="AURUM"/>
        <s v="AUSOMENT"/>
        <s v="AUTOAXLES"/>
        <s v="AUTOIND"/>
        <s v="AVADHSUGAR"/>
        <s v="AVALON"/>
        <s v="AVANTIFEED"/>
        <s v="AVG"/>
        <s v="AVONMORE"/>
        <s v="AVROIND"/>
        <s v="AVTNPL"/>
        <s v="AWHCL"/>
        <s v="AWL"/>
        <s v="AXISBANK"/>
        <s v="AXISCADES"/>
        <s v="AXITA"/>
        <s v="AYMSYNTEX"/>
        <s v="BAGFILMS"/>
        <s v="BAIDFIN"/>
        <s v="BAJAJ-AUTO"/>
        <s v="BAJAJCON"/>
        <s v="BAJAJELEC"/>
        <s v="BAJAJFINSV"/>
        <s v="BAJAJHCARE"/>
        <s v="BAJAJHIND"/>
        <s v="BAJAJHLDNG"/>
        <s v="BAJFINANCE"/>
        <s v="BALAJITELE"/>
        <s v="BALAMINES"/>
        <s v="BALAXI"/>
        <s v="BALKRISHNA"/>
        <s v="BALKRISIND"/>
        <s v="BALMLAWRIE"/>
        <s v="BALPHARMA"/>
        <s v="BALRAMCHIN"/>
        <s v="BANARBEADS"/>
        <s v="BANARISUG"/>
        <s v="BANCOINDIA"/>
        <s v="BANDHANBNK"/>
        <s v="BANG"/>
        <s v="BANKA"/>
        <s v="BANKBARODA"/>
        <s v="BANKINDIA"/>
        <s v="BANSWRAS"/>
        <s v="BARBEQUE"/>
        <s v="BASF"/>
        <s v="BASML"/>
        <s v="BATAINDIA"/>
        <s v="BAYERCROP"/>
        <s v="BBL"/>
        <s v="BBOX"/>
        <s v="BBTC"/>
        <s v="BBTCL"/>
        <s v="BCG"/>
        <s v="BCLIND"/>
        <s v="BCONCEPTS"/>
        <s v="BDL"/>
        <s v="BEARDSELL"/>
        <s v="BECTORFOOD"/>
        <s v="BEDMUTHA"/>
        <s v="BEL"/>
        <s v="BEML"/>
        <s v="BEPL"/>
        <s v="BERGEPAINT"/>
        <s v="BESTAGRO"/>
        <s v="BFINVEST"/>
        <s v="BFUTILITIE"/>
        <s v="BGRENERGY"/>
        <s v="BHAGCHEM"/>
        <s v="BHAGERIA"/>
        <s v="BHAGYANGR"/>
        <s v="BHANDARI"/>
        <s v="BHARATFORG"/>
        <s v="BHARATGEAR"/>
        <s v="BHARATRAS"/>
        <s v="BHARATWIRE"/>
        <s v="BHARTIARTL"/>
        <s v="BHEL"/>
        <s v="BIGBLOC"/>
        <s v="BIKAJI"/>
        <s v="BIL"/>
        <s v="BINANIIND"/>
        <s v="BIOCON"/>
        <s v="BIOFILCHEM"/>
        <s v="BIRLACABLE"/>
        <s v="BIRLACORPN"/>
        <s v="BIRLAMONEY"/>
        <s v="BIRLATYRE"/>
        <s v="BKMINDST"/>
        <s v="BLAL"/>
        <s v="BLBLIMITED"/>
        <s v="BLISSGVS"/>
        <s v="BLKASHYAP"/>
        <s v="BLS"/>
        <s v="BLUEDART"/>
        <s v="BLUESTARCO"/>
        <s v="BODALCHEM"/>
        <s v="BOHRAIND"/>
        <s v="BOMDYEING"/>
        <s v="BOROLTD"/>
        <s v="BORORENEW"/>
        <s v="BOSCHLTD"/>
        <s v="BPCL"/>
        <s v="BPL"/>
        <s v="BRIGADE"/>
        <s v="BRITANNIA"/>
        <s v="BRNL"/>
        <s v="BROOKS"/>
        <s v="BSE"/>
        <s v="BSHSL"/>
        <s v="BSL"/>
        <s v="BSOFT"/>
        <s v="BTML"/>
        <s v="BURNPUR"/>
        <s v="BUTTERFLY"/>
        <s v="BVCL"/>
        <s v="BYKE"/>
        <s v="CALSOFT"/>
        <s v="CAMLINFINE"/>
        <s v="CAMPUS"/>
        <s v="CAMS"/>
        <s v="CANBK"/>
        <s v="CANFINHOME"/>
        <s v="CANTABIL"/>
        <s v="CAPACITE"/>
        <s v="CAPLIPOINT"/>
        <s v="CAPTRUST"/>
        <s v="CARBORUNIV"/>
        <s v="CAREERP"/>
        <s v="CARERATING"/>
        <s v="CARTRADE"/>
        <s v="CARYSIL"/>
        <s v="CASTROLIND"/>
        <s v="CCHHL"/>
        <s v="CCL"/>
        <s v="CDSL"/>
        <s v="CEATLTD"/>
        <s v="CELEBRITY"/>
        <s v="CENTENKA"/>
        <s v="CENTEXT"/>
        <s v="CENTRALBK"/>
        <s v="CENTRUM"/>
        <s v="CENTUM"/>
        <s v="CENTURYPLY"/>
        <s v="CENTURYTEX"/>
        <s v="CERA"/>
        <s v="CEREBRAINT"/>
        <s v="CESC"/>
        <s v="CGCL"/>
        <s v="CGPOWER"/>
        <s v="CHALET"/>
        <s v="CHAMBLFERT"/>
        <s v="CHEMBOND"/>
        <s v="CHEMCON"/>
        <s v="CHEMFAB"/>
        <s v="CHEMPLASTS"/>
        <s v="CHENNPETRO"/>
        <s v="CHEVIOT"/>
        <s v="CHOICEIN"/>
        <s v="CHOLAFIN"/>
        <s v="CHOLAHLDNG"/>
        <s v="CIEINDIA"/>
        <s v="CIGNITITEC"/>
        <s v="CINELINE"/>
        <s v="CINEVISTA"/>
        <s v="CIPLA"/>
        <s v="CLEAN"/>
        <s v="CLEDUCATE"/>
        <s v="CLSEL"/>
        <s v="CMSINFO"/>
        <s v="COALINDIA"/>
        <s v="COASTCORP"/>
        <s v="COCHINSHIP"/>
        <s v="COFFEEDAY"/>
        <s v="COFORGE"/>
        <s v="COLPAL"/>
        <s v="COMPINFO"/>
        <s v="COMPUSOFT"/>
        <s v="CONCOR"/>
        <s v="CONFIPET"/>
        <s v="CONSOFINVT"/>
        <s v="CONTROLPR"/>
        <s v="CORALFINAC"/>
        <s v="CORDSCABLE"/>
        <s v="COROMANDEL"/>
        <s v="COSMOFIRST"/>
        <s v="COUNCODOS"/>
        <s v="CRAFTSMAN"/>
        <s v="CREATIVE"/>
        <s v="CREATIVEYE"/>
        <s v="CREDITACC"/>
        <s v="CREST"/>
        <s v="CRISIL"/>
        <s v="CROMPTON"/>
        <s v="CROWN"/>
        <s v="CSBBANK"/>
        <s v="CSLFINANCE"/>
        <s v="CTE"/>
        <s v="CUB"/>
        <s v="CUBEXTUB"/>
        <s v="CUMMINSIND"/>
        <s v="CUPID"/>
        <s v="CYBERMEDIA"/>
        <s v="CYBERTECH"/>
        <s v="CYIENT"/>
        <s v="CYIENTDLM"/>
        <s v="DAAWAT"/>
        <s v="DABUR"/>
        <s v="DALBHARAT"/>
        <s v="DALMIASUG"/>
        <s v="DAMODARIND"/>
        <s v="DANGEE"/>
        <s v="DATAMATICS"/>
        <s v="DATAPATTNS"/>
        <s v="DBCORP"/>
        <s v="DBL"/>
        <s v="DBOL"/>
        <s v="DBREALTY"/>
        <s v="DBSTOCKBRO"/>
        <s v="DCAL"/>
        <s v="DCBBANK"/>
        <s v="DCI"/>
        <s v="DCM"/>
        <s v="DCMFINSERV"/>
        <s v="DCMNVL"/>
        <s v="DCMSHRIRAM"/>
        <s v="DCMSRIND"/>
        <s v="DCW"/>
        <s v="DCXINDIA"/>
        <s v="DECCANCE"/>
        <s v="DEEPAKFERT"/>
        <s v="DEEPAKNTR"/>
        <s v="DEEPENR"/>
        <s v="DEEPINDS"/>
        <s v="DELHIVERY"/>
        <s v="DELPHIFX"/>
        <s v="DELTACORP"/>
        <s v="DELTAMAGNT"/>
        <s v="DEN"/>
        <s v="DENORA"/>
        <s v="DEVIT"/>
        <s v="DEVYANI"/>
        <s v="DGCONTENT"/>
        <s v="DHAMPURSUG"/>
        <s v="DHANBANK"/>
        <s v="DHANI"/>
        <s v="DHANUKA"/>
        <s v="DHARMAJ"/>
        <s v="DHRUV"/>
        <s v="DHUNINV"/>
        <s v="DIAMONDYD"/>
        <s v="DICIND"/>
        <s v="DIGISPICE"/>
        <s v="DIGJAMLMTD"/>
        <s v="DIL"/>
        <s v="DISHTV"/>
        <s v="DIVGIITTS"/>
        <s v="DIVISLAB"/>
        <s v="DIXON"/>
        <s v="DJML"/>
        <s v="DLF"/>
        <s v="DLINKINDIA"/>
        <s v="DMART"/>
        <s v="DMCC"/>
        <s v="DNAMEDIA"/>
        <s v="DODLA"/>
        <s v="DOLATALGO"/>
        <s v="DOLLAR"/>
        <s v="DONEAR"/>
        <s v="DPABHUSHAN"/>
        <s v="DPSCLTD"/>
        <s v="DPWIRES"/>
        <s v="DRCSYSTEMS"/>
        <s v="DREAMFOLKS"/>
        <s v="DREDGECORP"/>
        <s v="DRREDDY"/>
        <s v="DSSL"/>
        <s v="DTIL"/>
        <s v="DUCON"/>
        <s v="DVL"/>
        <s v="DWARKESH"/>
        <s v="DYCL"/>
        <s v="DYNAMATECH"/>
        <s v="DYNPRO"/>
        <s v="E2E"/>
        <s v="EASEMYTRIP"/>
        <s v="EASTSILK"/>
        <s v="ECLERX"/>
        <s v="EDELWEISS"/>
        <s v="EICHERMOT"/>
        <s v="EIDPARRY"/>
        <s v="EIFFL"/>
        <s v="EIHAHOTELS"/>
        <s v="EIHOTEL"/>
        <s v="EIMCOELECO"/>
        <s v="EKC"/>
        <s v="ELDEHSG"/>
        <s v="ELECON"/>
        <s v="ELECTCAST"/>
        <s v="ELECTHERM"/>
        <s v="ELGIEQUIP"/>
        <s v="ELGIRUBCO"/>
        <s v="ELIN"/>
        <s v="EMAMILTD"/>
        <s v="EMAMIPAP"/>
        <s v="EMAMIREAL"/>
        <s v="EMIL"/>
        <s v="EMKAY"/>
        <s v="EMMBI"/>
        <s v="EMUDHRA"/>
        <s v="ENDURANCE"/>
        <s v="ENERGYDEV"/>
        <s v="ENGINERSIN"/>
        <s v="ENIL"/>
        <s v="EPL"/>
        <s v="EQUIPPP"/>
        <s v="EQUITASBNK"/>
        <s v="ERIS"/>
        <s v="EROSMEDIA"/>
        <s v="ESABINDIA"/>
        <s v="ESCORTS"/>
        <s v="ESSARSHPNG"/>
        <s v="ESSENTIA"/>
        <s v="ESTER"/>
        <s v="ETHOSLTD"/>
        <s v="EUROTEXIND"/>
        <s v="EVEREADY"/>
        <s v="EVERESTIND"/>
        <s v="EXCEL"/>
        <s v="EXCELINDUS"/>
        <s v="EXIDEIND"/>
        <s v="EXPLEOSOL"/>
        <s v="EXXARO"/>
        <s v="FACT"/>
        <s v="FAIRCHEMOR"/>
        <s v="FAZE3Q"/>
        <s v="FCL"/>
        <s v="FCSSOFT"/>
        <s v="FDC"/>
        <s v="FEDERALBNK"/>
        <s v="FELDVR"/>
        <s v="FIBERWEB"/>
        <s v="FIEMIND"/>
        <s v="FILATEX"/>
        <s v="FINCABLES"/>
        <s v="FINEORG"/>
        <s v="FINOPB"/>
        <s v="FINPIPE"/>
        <s v="FIVESTAR"/>
        <s v="FLEXITUFF"/>
        <s v="FLFL"/>
        <s v="FLUOROCHEM"/>
        <s v="FMGOETZE"/>
        <s v="FMNL"/>
        <s v="FOCUS"/>
        <s v="FOODSIN"/>
        <s v="FORCEMOT"/>
        <s v="FORTIS"/>
        <s v="FOSECOIND"/>
        <s v="FRETAIL"/>
        <s v="FSL"/>
        <s v="FUSION"/>
        <s v="GABRIEL"/>
        <s v="GAEL"/>
        <s v="GAIL"/>
        <s v="GALAXYSURF"/>
        <s v="GALLANTT"/>
        <s v="GANDHITUBE"/>
        <s v="GANECOS"/>
        <s v="GANESHBE"/>
        <s v="GANESHHOUC"/>
        <s v="GANGESSECU"/>
        <s v="GARFIBRES"/>
        <s v="GATEWAY"/>
        <s v="GATI"/>
        <s v="GAYAPROJ"/>
        <s v="GEECEE"/>
        <s v="GEEKAYWIRE"/>
        <s v="GENCON"/>
        <s v="GENESYS"/>
        <s v="GENSOL"/>
        <s v="GENUSPAPER"/>
        <s v="GENUSPOWER"/>
        <s v="GEOJITFSL"/>
        <s v="GEPIL"/>
        <s v="GESHIP"/>
        <s v="GET&amp;D"/>
        <s v="GFLLIMITED"/>
        <s v="GHCL"/>
        <s v="GHCLTEXTIL"/>
        <s v="GICHSGFIN"/>
        <s v="GICRE"/>
        <s v="GILLANDERS"/>
        <s v="GILLETTE"/>
        <s v="GINNIFILA"/>
        <s v="GIPCL"/>
        <s v="GKWLIMITED"/>
        <s v="GLAND"/>
        <s v="GLAXO"/>
        <s v="GLENMARK"/>
        <s v="GLFL"/>
        <s v="GLOBAL"/>
        <s v="GLOBALVECT"/>
        <s v="GLOBUSSPR"/>
        <s v="GLS"/>
        <s v="GMBREW"/>
        <s v="GMDCLTD"/>
        <s v="GMMPFAUDLR"/>
        <s v="GMRINFRA"/>
        <s v="GMRP&amp;UI"/>
        <s v="GNA"/>
        <s v="GNFC"/>
        <s v="GOACARBON"/>
        <s v="GOCLCORP"/>
        <s v="GOCOLORS"/>
        <s v="GODFRYPHLP"/>
        <s v="GODHA"/>
        <s v="GODREJAGRO"/>
        <s v="GODREJCP"/>
        <s v="GODREJIND"/>
        <s v="GODREJPROP"/>
        <s v="GOENKA"/>
        <s v="GOKEX"/>
        <s v="GOKUL"/>
        <s v="GOKULAGRO"/>
        <s v="GOLDENTOBC"/>
        <s v="GOLDIAM"/>
        <s v="GOODLUCK"/>
        <s v="GOODYEAR"/>
        <s v="GPIL"/>
        <s v="GPPL"/>
        <s v="GPTINFRA"/>
        <s v="GRANULES"/>
        <s v="GRAPHITE"/>
        <s v="GRASIM"/>
        <s v="GRAUWEIL"/>
        <s v="GRAVITA"/>
        <s v="GREAVESCOT"/>
        <s v="GREENLAM"/>
        <s v="GREENPANEL"/>
        <s v="GREENPLY"/>
        <s v="GREENPOWER"/>
        <s v="GRINDWELL"/>
        <s v="GRINFRA"/>
        <s v="GRMOVER"/>
        <s v="GROBTEA"/>
        <s v="GRPLTD"/>
        <s v="GRSE"/>
        <s v="GRWRHITECH"/>
        <s v="GSFC"/>
        <s v="GSLSU"/>
        <s v="GSPL"/>
        <s v="GSS"/>
        <s v="GTL"/>
        <s v="GTLINFRA"/>
        <s v="GTPL"/>
        <s v="GUFICBIO"/>
        <s v="GUJALKALI"/>
        <s v="GUJAPOLLO"/>
        <s v="GUJGASLTD"/>
        <s v="GUJRAFFIA"/>
        <s v="GULFOILLUB"/>
        <s v="GULFPETRO"/>
        <s v="GULPOLY"/>
        <s v="GVKPIL"/>
        <s v="HAL"/>
        <s v="HAPPSTMNDS"/>
        <s v="HARDWYN"/>
        <s v="HARIOMPIPE"/>
        <s v="HARRMALAYA"/>
        <s v="HARSHA"/>
        <s v="HATHWAY"/>
        <s v="HATSUN"/>
        <s v="HAVELLS"/>
        <s v="HAVISHA"/>
        <s v="HBLPOWER"/>
        <s v="HBSL"/>
        <s v="HCC"/>
        <s v="HCG"/>
        <s v="HCL-INSYS"/>
        <s v="HCLTECH"/>
        <s v="HDFCAMC"/>
        <s v="HDFCBANK"/>
        <s v="HDFCLIFE"/>
        <s v="HEADSUP"/>
        <s v="HECPROJECT"/>
        <s v="HEG"/>
        <s v="HEIDELBERG"/>
        <s v="HEMIPROP"/>
        <s v="HERANBA"/>
        <s v="HERCULES"/>
        <s v="HERITGFOOD"/>
        <s v="HEROMOTOCO"/>
        <s v="HESTERBIO"/>
        <s v="HEUBACHIND"/>
        <s v="HEXATRADEX"/>
        <s v="HFCL"/>
        <s v="HGINFRA"/>
        <s v="HGS"/>
        <s v="HIKAL"/>
        <s v="HIL"/>
        <s v="HILTON"/>
        <s v="HIMATSEIDE"/>
        <s v="HINDALCO"/>
        <s v="HINDCOMPOS"/>
        <s v="HINDCON"/>
        <s v="HINDCOPPER"/>
        <s v="HINDMOTORS"/>
        <s v="HINDOILEXP"/>
        <s v="HINDPETRO"/>
        <s v="HINDUNILVR"/>
        <s v="HINDWAREAP"/>
        <s v="HINDZINC"/>
        <s v="HIRECT"/>
        <s v="HISARMETAL"/>
        <s v="HITECH"/>
        <s v="HITECHCORP"/>
        <s v="HITECHGEAR"/>
        <s v="HLEGLAS"/>
        <s v="HLVLTD"/>
        <s v="HMAAGRO"/>
        <s v="HMT"/>
        <s v="HMVL"/>
        <s v="HNDFDS"/>
        <s v="HOMEFIRST"/>
        <s v="HONAUT"/>
        <s v="HONDAPOWER"/>
        <s v="HOVS"/>
        <s v="HPAL"/>
        <s v="HPIL"/>
        <s v="HPL"/>
        <s v="HSCL"/>
        <s v="HTMEDIA"/>
        <s v="HUBTOWN"/>
        <s v="HUDCO"/>
        <s v="HUHTAMAKI"/>
        <s v="HYBRIDFIN"/>
        <s v="IBREALEST"/>
        <s v="IBULHSGFIN"/>
        <s v="ICDSLTD"/>
        <s v="ICEMAKE"/>
        <s v="ICICIBANK"/>
        <s v="ICICIGI"/>
        <s v="ICICIPRULI"/>
        <s v="ICIL"/>
        <s v="ICRA"/>
        <s v="IDBI"/>
        <s v="IDEA"/>
        <s v="IDEAFORGE"/>
        <s v="IDFC"/>
        <s v="IDFCFIRSTB"/>
        <s v="IEX"/>
        <s v="IFBAGRO"/>
        <s v="IFBIND"/>
        <s v="IFCI"/>
        <s v="IFGLEXPOR"/>
        <s v="IGARASHI"/>
        <s v="IGL"/>
        <s v="IGPL"/>
        <s v="IIFL"/>
        <s v="IIFLSEC"/>
        <s v="IITL"/>
        <s v="IKIO"/>
        <s v="IL&amp;FSENGG"/>
        <s v="IL&amp;FSTRANS"/>
        <s v="IMAGICAA"/>
        <s v="IMFA"/>
        <s v="IMPAL"/>
        <s v="IMPEXFERRO"/>
        <s v="INCREDIBLE"/>
        <s v="INDBANK"/>
        <s v="INDHOTEL"/>
        <s v="INDIACEM"/>
        <s v="INDIAGLYCO"/>
        <s v="INDIAMART"/>
        <s v="INDIANB"/>
        <s v="INDIANCARD"/>
        <s v="INDIANHUME"/>
        <s v="INDIGO"/>
        <s v="INDIGOPNTS"/>
        <s v="INDLMETER"/>
        <s v="INDNIPPON"/>
        <s v="INDOAMIN"/>
        <s v="INDOBORAX"/>
        <s v="INDOCO"/>
        <s v="INDORAMA"/>
        <s v="INDOSTAR"/>
        <s v="INDOTHAI"/>
        <s v="INDOWIND"/>
        <s v="INDRAMEDCO"/>
        <s v="INDSWFTLAB"/>
        <s v="INDTERRAIN"/>
        <s v="INDUSINDBK"/>
        <s v="INDUSTOWER"/>
        <s v="INFIBEAM"/>
        <s v="INFOBEAN"/>
        <s v="INFOMEDIA"/>
        <s v="INFY"/>
        <s v="INGERRAND"/>
        <s v="INOXGREEN"/>
        <s v="INOXWIND"/>
        <s v="INSECTICID"/>
        <s v="INTELLECT"/>
        <s v="INTENTECH"/>
        <s v="INTLCONV"/>
        <s v="INVENTURE"/>
        <s v="IOB"/>
        <s v="IOC"/>
        <s v="IOLCP"/>
        <s v="IONEXCHANG"/>
        <s v="IPCALAB"/>
        <s v="IPL"/>
        <s v="IRB"/>
        <s v="IRCON"/>
        <s v="IRCTC"/>
        <s v="IRFC"/>
        <s v="IRIS"/>
        <s v="IRISDOREME"/>
        <s v="ISEC"/>
        <s v="ISFT"/>
        <s v="ISGEC"/>
        <s v="ISMTLTD"/>
        <s v="ITC"/>
        <s v="ITDC"/>
        <s v="ITDCEM"/>
        <s v="ITI"/>
        <s v="IVC"/>
        <s v="IVP"/>
        <s v="IWEL"/>
        <s v="IZMO"/>
        <s v="J&amp;KBANK"/>
        <s v="JAGRAN"/>
        <s v="JAGSNPHARM"/>
        <s v="JAIBALAJI"/>
        <s v="JAICORPLTD"/>
        <s v="JAIPURKURT"/>
        <s v="JAMNAAUTO"/>
        <s v="JASH"/>
        <s v="JAYAGROGN"/>
        <s v="JAYBARMARU"/>
        <s v="JAYNECOIND"/>
        <s v="JAYSREETEA"/>
        <s v="JBCHEPHARM"/>
        <s v="JBMA"/>
        <s v="JCHAC"/>
        <s v="JETAIRWAYS"/>
        <s v="JETFREIGHT"/>
        <s v="JHS"/>
        <s v="JINDALPHOT"/>
        <s v="JINDALPOLY"/>
        <s v="JINDALSAW"/>
        <s v="JINDALSTEL"/>
        <s v="JINDRILL"/>
        <s v="JINDWORLD"/>
        <s v="JISLDVREQS"/>
        <s v="JISLJALEQS"/>
        <s v="JITFINFRA"/>
        <s v="JKCEMENT"/>
        <s v="JKIL"/>
        <s v="JKLAKSHMI"/>
        <s v="JKPAPER"/>
        <s v="JKTYRE"/>
        <s v="JMA"/>
        <s v="JMFINANCIL"/>
        <s v="JOCIL"/>
        <s v="JPASSOCIAT"/>
        <s v="JPOLYINVST"/>
        <s v="JPPOWER"/>
        <s v="JSL"/>
        <s v="JSWENERGY"/>
        <s v="JSWHL"/>
        <s v="JSWISPL"/>
        <s v="JSWSTEEL"/>
        <s v="JTEKTINDIA"/>
        <s v="JTLIND"/>
        <s v="JUBLFOOD"/>
        <s v="JUBLINDS"/>
        <s v="JUBLINGREA"/>
        <s v="JUBLPHARMA"/>
        <s v="JUSTDIAL"/>
        <s v="JWL"/>
        <s v="JYOTHYLAB"/>
        <s v="JYOTISTRUC"/>
        <s v="KABRAEXTRU"/>
        <s v="KAJARIACER"/>
        <s v="KAKATCEM"/>
        <s v="KALYANI"/>
        <s v="KALYANIFRG"/>
        <s v="KALYANKJIL"/>
        <s v="KAMATHOTEL"/>
        <s v="KAMDHENU"/>
        <s v="KAMOPAINTS"/>
        <s v="KANANIIND"/>
        <s v="KANORICHEM"/>
        <s v="KANPRPLA"/>
        <s v="KANSAINER"/>
        <s v="KAPSTON"/>
        <s v="KARMAENG"/>
        <s v="KARURVYSYA"/>
        <s v="KAUSHALYA"/>
        <s v="KAVVERITEL"/>
        <s v="KAYA"/>
        <s v="KAYNES"/>
        <s v="KBCGLOBAL"/>
        <s v="KCP"/>
        <s v="KCPSUGIND"/>
        <s v="KDDL"/>
        <s v="KEC"/>
        <s v="KECL"/>
        <s v="KEI"/>
        <s v="KELLTONTEC"/>
        <s v="KENNAMET"/>
        <s v="KERNEX"/>
        <s v="KESORAMIND"/>
        <s v="KEYFINSERV"/>
        <s v="KFINTECH"/>
        <s v="KHADIM"/>
        <s v="KHAICHEM"/>
        <s v="KHAITANLTD"/>
        <s v="KHANDSE"/>
        <s v="KICL"/>
        <s v="KILITCH"/>
        <s v="KIMS"/>
        <s v="KINGFA"/>
        <s v="KIOCL"/>
        <s v="KIRIINDUS"/>
        <s v="KIRLFER"/>
        <s v="KIRLOSBROS"/>
        <s v="KIRLOSENG"/>
        <s v="KIRLOSIND"/>
        <s v="KIRLPNU"/>
        <s v="KITEX"/>
        <s v="KKCL"/>
        <s v="KMSUGAR"/>
        <s v="KNRCON"/>
        <s v="KOHINOOR"/>
        <s v="KOKUYOCMLN"/>
        <s v="KOLTEPATIL"/>
        <s v="KOPRAN"/>
        <s v="KOTAKBANK"/>
        <s v="KOTARISUG"/>
        <s v="KOTHARIPET"/>
        <s v="KOTHARIPRO"/>
        <s v="KOVAI"/>
        <s v="KPIGREEN"/>
        <s v="KPIL"/>
        <s v="KPITTECH"/>
        <s v="KPRMILL"/>
        <s v="KRBL"/>
        <s v="KREBSBIO"/>
        <s v="KRIDHANINF"/>
        <s v="KRISHANA"/>
        <s v="KRITI"/>
        <s v="KRITIKA"/>
        <s v="KRITINUT"/>
        <s v="KRSNAA"/>
        <s v="KSB"/>
        <s v="KSCL"/>
        <s v="KSL"/>
        <s v="KSOLVES"/>
        <s v="KTKBANK"/>
        <s v="KUANTUM"/>
        <s v="L&amp;TFH"/>
        <s v="LAGNAM"/>
        <s v="LAKPRE"/>
        <s v="LAL"/>
        <s v="LALPATHLAB"/>
        <s v="LAMBODHARA"/>
        <s v="LANDMARK"/>
        <s v="LAOPALA"/>
        <s v="LASA"/>
        <s v="LATENTVIEW"/>
        <s v="LATTEYS"/>
        <s v="LAURUSLABS"/>
        <s v="LAXMICOT"/>
        <s v="LAXMIMACH"/>
        <s v="LEMONTREE"/>
        <s v="LEXUS"/>
        <s v="LFIC"/>
        <s v="LGBBROSLTD"/>
        <s v="LGBFORGE"/>
        <s v="LIBAS"/>
        <s v="LIBERTSHOE"/>
        <s v="LICHSGFIN"/>
        <s v="LICI"/>
        <s v="LIKHITHA"/>
        <s v="LINC"/>
        <s v="LINCOLN"/>
        <s v="LINDEINDIA"/>
        <s v="LLOYDSME"/>
        <s v="LODHA"/>
        <s v="LOKESHMACH"/>
        <s v="LOTUSEYE"/>
        <s v="LOVABLE"/>
        <s v="LOYALTEX"/>
        <s v="LPDC"/>
        <s v="LSIL"/>
        <s v="LT"/>
        <s v="LTIM"/>
        <s v="LTTS"/>
        <s v="LUMAXIND"/>
        <s v="LUMAXTECH"/>
        <s v="LUPIN"/>
        <s v="LUXIND"/>
        <s v="LXCHEM"/>
        <s v="LYKALABS"/>
        <s v="LYPSAGEMS"/>
        <s v="M&amp;M"/>
        <s v="M&amp;MFIN"/>
        <s v="MAANALU"/>
        <s v="MACPOWER"/>
        <s v="MADHAV"/>
        <s v="MADHUCON"/>
        <s v="MADRASFERT"/>
        <s v="MAGADSUGAR"/>
        <s v="MAGNUM"/>
        <s v="MAHABANK"/>
        <s v="MAHASTEEL"/>
        <s v="MAHEPC"/>
        <s v="MAHESHWARI"/>
        <s v="MAHLIFE"/>
        <s v="MAHLOG"/>
        <s v="MAHSCOOTER"/>
        <s v="MAHSEAMLES"/>
        <s v="MAITHANALL"/>
        <s v="MALLCOM"/>
        <s v="MALUPAPER"/>
        <s v="MANAKALUCO"/>
        <s v="MANAKCOAT"/>
        <s v="MANAKSIA"/>
        <s v="MANAKSTEEL"/>
        <s v="MANALIPETC"/>
        <s v="MANAPPURAM"/>
        <s v="MANGALAM"/>
        <s v="MANGCHEFER"/>
        <s v="MANGLMCEM"/>
        <s v="MANINDS"/>
        <s v="MANINFRA"/>
        <s v="MANKIND"/>
        <s v="MANOMAY"/>
        <s v="MANORAMA"/>
        <s v="MANORG"/>
        <s v="MANUGRAPH"/>
        <s v="MANYAVAR"/>
        <s v="MAPMYINDIA"/>
        <s v="MARALOVER"/>
        <s v="MARATHON"/>
        <s v="MARICO"/>
        <s v="MARINE"/>
        <s v="MARKSANS"/>
        <s v="MARSHALL"/>
        <s v="MARUTI"/>
        <s v="MASFIN"/>
        <s v="MASKINVEST"/>
        <s v="MASTEK"/>
        <s v="MATRIMONY"/>
        <s v="MAWANASUG"/>
        <s v="MAXHEALTH"/>
        <s v="MAXIND"/>
        <s v="MAXVIL"/>
        <s v="MAYURUNIQ"/>
        <s v="MAZDA"/>
        <s v="MAZDOCK"/>
        <s v="MBAPL"/>
        <s v="MBLINFRA"/>
        <s v="MCDOWELL-N"/>
        <s v="MCL"/>
        <s v="MCLEODRUSS"/>
        <s v="MCX"/>
        <s v="MEDANTA"/>
        <s v="MEDICAMEQ"/>
        <s v="MEDICO"/>
        <s v="MEDPLUS"/>
        <s v="MEGASOFT"/>
        <s v="MEGASTAR"/>
        <s v="MELSTAR"/>
        <s v="MENONBE"/>
        <s v="MEP"/>
        <s v="METALFORGE"/>
        <s v="METROBRAND"/>
        <s v="METROPOLIS"/>
        <s v="MFL"/>
        <s v="MFSL"/>
        <s v="MGEL"/>
        <s v="MGL"/>
        <s v="MHLXMIRU"/>
        <s v="MHRIL"/>
        <s v="MIDHANI"/>
        <s v="MINDACORP"/>
        <s v="MINDTECK"/>
        <s v="MIRCELECTR"/>
        <s v="MIRZAINT"/>
        <s v="MITCON"/>
        <s v="MITTAL"/>
        <s v="MKPL"/>
        <s v="MMFL"/>
        <s v="MMTC"/>
        <s v="MODIRUBBER"/>
        <s v="MODISONLTD"/>
        <s v="MOHITIND"/>
        <s v="MOIL"/>
        <s v="MOKSH"/>
        <s v="MOL"/>
        <s v="MOLDTECH"/>
        <s v="MOLDTKPAC"/>
        <s v="MONARCH"/>
        <s v="MONTECARLO"/>
        <s v="MORARJEE"/>
        <s v="MOREPENLAB"/>
        <s v="MOTHERSON"/>
        <s v="MOTILALOFS"/>
        <s v="MOTOGENFIN"/>
        <s v="MPHASIS"/>
        <s v="MPSLTD"/>
        <s v="MRF"/>
        <s v="MRO-TEK"/>
        <s v="MRPL"/>
        <s v="MSPL"/>
        <s v="MSTCLTD"/>
        <s v="MSUMI"/>
        <s v="MTARTECH"/>
        <s v="MTEDUCARE"/>
        <s v="MTNL"/>
        <s v="MUKANDLTD"/>
        <s v="MUKTAARTS"/>
        <s v="MUNJALAU"/>
        <s v="MUNJALSHOW"/>
        <s v="MURUDCERA"/>
        <s v="MUTHOOTCAP"/>
        <s v="MUTHOOTFIN"/>
        <s v="NACLIND"/>
        <s v="NAGAFERT"/>
        <s v="NAGREEKCAP"/>
        <s v="NAGREEKEXP"/>
        <s v="NAHARCAP"/>
        <s v="NAHARINDUS"/>
        <s v="NAHARPOLY"/>
        <s v="NAHARSPING"/>
        <s v="NAM-INDIA"/>
        <s v="NARMADA"/>
        <s v="NATCOPHARM"/>
        <s v="NATHBIOGEN"/>
        <s v="NATIONALUM"/>
        <s v="NAUKRI"/>
        <s v="NAVA"/>
        <s v="NAVINFLUOR"/>
        <s v="NAVKARCORP"/>
        <s v="NAVNETEDUL"/>
        <s v="NAZARA"/>
        <s v="NBCC"/>
        <s v="NBIFIN"/>
        <s v="NCC"/>
        <s v="NCLIND"/>
        <s v="NDGL"/>
        <s v="NDL"/>
        <s v="NDLVENTURE"/>
        <s v="NDTV"/>
        <s v="NECCLTD"/>
        <s v="NECLIFE"/>
        <s v="NELCAST"/>
        <s v="NELCO"/>
        <s v="NEOGEN"/>
        <s v="NESCO"/>
        <s v="NESTLEIND"/>
        <s v="NETWORK18"/>
        <s v="NEULANDLAB"/>
        <s v="NEWGEN"/>
        <s v="NEXTMEDIA"/>
        <s v="NFL"/>
        <s v="NGIL"/>
        <s v="NGLFINE"/>
        <s v="NH"/>
        <s v="NHPC"/>
        <s v="NIACL"/>
        <s v="NIBL"/>
        <s v="NIITLTD"/>
        <s v="NILAINFRA"/>
        <s v="NILASPACES"/>
        <s v="NILKAMAL"/>
        <s v="NIPPOBATRY"/>
        <s v="NIRAJ"/>
        <s v="NIRAJISPAT"/>
        <s v="NITCO"/>
        <s v="NITINSPIN"/>
        <s v="NITIRAJ"/>
        <s v="NKIND"/>
        <s v="NLCINDIA"/>
        <s v="NMDC"/>
        <s v="NOCIL"/>
        <s v="NOIDATOLL"/>
        <s v="NORBTEAEXP"/>
        <s v="NOVARTIND"/>
        <s v="NRAIL"/>
        <s v="NRBBEARING"/>
        <s v="NRL"/>
        <s v="NSIL"/>
        <s v="NSLNISP"/>
        <s v="NTPC"/>
        <s v="NUCLEUS"/>
        <s v="NURECA"/>
        <s v="NUVOCO"/>
        <s v="NYKAA"/>
        <s v="OAL"/>
        <s v="OBCL"/>
        <s v="OBEROIRLTY"/>
        <s v="OCCL"/>
        <s v="OFSS"/>
        <s v="OIL"/>
        <s v="OLECTRA"/>
        <s v="OMAXAUTO"/>
        <s v="OMAXE"/>
        <s v="OMINFRAL"/>
        <s v="ONELIFECAP"/>
        <s v="ONEPOINT"/>
        <s v="ONGC"/>
        <s v="ONMOBILE"/>
        <s v="ONWARDTEC"/>
        <s v="OPTIEMUS"/>
        <s v="ORBTEXP"/>
        <s v="ORCHPHARMA"/>
        <s v="ORICONENT"/>
        <s v="ORIENTABRA"/>
        <s v="ORIENTALTL"/>
        <s v="ORIENTBELL"/>
        <s v="ORIENTCEM"/>
        <s v="ORIENTELEC"/>
        <s v="ORIENTHOT"/>
        <s v="ORIENTLTD"/>
        <s v="ORIENTPPR"/>
        <s v="ORISSAMINE"/>
        <s v="ORTEL"/>
        <s v="ORTINLAB"/>
        <s v="OSIAHYPER"/>
        <s v="OSWALAGRO"/>
        <s v="OSWALGREEN"/>
        <s v="OSWALSEEDS"/>
        <s v="PAGEIND"/>
        <s v="PAISALO"/>
        <s v="PAKKA"/>
        <s v="PALASHSECU"/>
        <s v="PALREDTEC"/>
        <s v="PANACEABIO"/>
        <s v="PANACHE"/>
        <s v="PANAMAPET"/>
        <s v="PANSARI"/>
        <s v="PAR"/>
        <s v="PARACABLES"/>
        <s v="PARADEEP"/>
        <s v="PARAGMILK"/>
        <s v="PARAS"/>
        <s v="PARASPETRO"/>
        <s v="PARSVNATH"/>
        <s v="PASUPTAC"/>
        <s v="PATANJALI"/>
        <s v="PATELENG"/>
        <s v="PATINTLOG"/>
        <s v="PAVNAIND"/>
        <s v="PAYTM"/>
        <s v="PCBL"/>
        <s v="PCJEWELLER"/>
        <s v="PDMJEPAPER"/>
        <s v="PDSL"/>
        <s v="PEARLPOLY"/>
        <s v="PEL"/>
        <s v="PENIND"/>
        <s v="PENINLAND"/>
        <s v="PERSISTENT"/>
        <s v="PETRONET"/>
        <s v="PFC"/>
        <s v="PFIZER"/>
        <s v="PFOCUS"/>
        <s v="PFS"/>
        <s v="PGEL"/>
        <s v="PGHH"/>
        <s v="PGHL"/>
        <s v="PGIL"/>
        <s v="PHOENIXLTD"/>
        <s v="PIDILITIND"/>
        <s v="PIGL"/>
        <s v="PIIND"/>
        <s v="PILANIINVS"/>
        <s v="PILITA"/>
        <s v="PIONEEREMB"/>
        <s v="PITTIENG"/>
        <s v="PIXTRANS"/>
        <s v="PKTEA"/>
        <s v="PLASTIBLEN"/>
        <s v="PNB"/>
        <s v="PNBGILTS"/>
        <s v="PNBHOUSING"/>
        <s v="PNC"/>
        <s v="PNCINFRA"/>
        <s v="POCL"/>
        <s v="PODDARHOUS"/>
        <s v="PODDARMENT"/>
        <s v="POKARNA"/>
        <s v="POLICYBZR"/>
        <s v="POLYCAB"/>
        <s v="POLYMED"/>
        <s v="POLYPLEX"/>
        <s v="PONNIERODE"/>
        <s v="POONAWALLA"/>
        <s v="POWERGRID"/>
        <s v="POWERINDIA"/>
        <s v="POWERMECH"/>
        <s v="PPAP"/>
        <s v="PPL"/>
        <s v="PPLPHARMA"/>
        <s v="PRAENG"/>
        <s v="PRAJIND"/>
        <s v="PRAKASH"/>
        <s v="PRAKASHSTL"/>
        <s v="PRECAM"/>
        <s v="PRECOT"/>
        <s v="PRECWIRE"/>
        <s v="PREMEXPLN"/>
        <s v="PREMIERPOL"/>
        <s v="PRESTIGE"/>
        <s v="PRICOLLTD"/>
        <s v="PRIMESECU"/>
        <s v="PRINCEPIPE"/>
        <s v="PRITI"/>
        <s v="PRITIKAUTO"/>
        <s v="PRIVISCL"/>
        <s v="PROZONINTU"/>
        <s v="PRSMJOHNSN"/>
        <s v="PRUDENT"/>
        <s v="PSB"/>
        <s v="PSPPROJECT"/>
        <s v="PTC"/>
        <s v="PTCIL"/>
        <s v="PTL"/>
        <s v="PUNJABCHEM"/>
        <s v="PURVA"/>
        <s v="PVP"/>
        <s v="PVRINOX"/>
        <s v="QUESS"/>
        <s v="QUICKHEAL"/>
        <s v="RACE"/>
        <s v="RADAAN"/>
        <s v="RADHIKAJWE"/>
        <s v="RADIANTCMS"/>
        <s v="RADICO"/>
        <s v="RAILTEL"/>
        <s v="RAIN"/>
        <s v="RAINBOW"/>
        <s v="RAJESHEXPO"/>
        <s v="RAJMET"/>
        <s v="RAJRATAN"/>
        <s v="RAJRILTD"/>
        <s v="RAJSREESUG"/>
        <s v="RAJTV"/>
        <s v="RALLIS"/>
        <s v="RAMANEWS"/>
        <s v="RAMAPHO"/>
        <s v="RAMASTEEL"/>
        <s v="RAMCOCEM"/>
        <s v="RAMCOIND"/>
        <s v="RAMCOSYS"/>
        <s v="RAMKY"/>
        <s v="RAMRAT"/>
        <s v="RANASUG"/>
        <s v="RANEENGINE"/>
        <s v="RANEHOLDIN"/>
        <s v="RATEGAIN"/>
        <s v="RATNAMANI"/>
        <s v="RAYMOND"/>
        <s v="RBA"/>
        <s v="RBL"/>
        <s v="RBLBANK"/>
        <s v="RCF"/>
        <s v="RCOM"/>
        <s v="RECLTD"/>
        <s v="REDINGTON"/>
        <s v="REFEX"/>
        <s v="RELAXO"/>
        <s v="RELCHEMQ"/>
        <s v="RELIANCE"/>
        <s v="RELIGARE"/>
        <s v="RELINFRA"/>
        <s v="REMSONSIND"/>
        <s v="RENUKA"/>
        <s v="REPCOHOME"/>
        <s v="REPL"/>
        <s v="REPRO"/>
        <s v="RESPONIND"/>
        <s v="REVATHI"/>
        <s v="RGL"/>
        <s v="RHFL"/>
        <s v="RHIM"/>
        <s v="RHL"/>
        <s v="RICOAUTO"/>
        <s v="RIIL"/>
        <s v="RITCO"/>
        <s v="RITES"/>
        <s v="RKEC"/>
        <s v="RKFORGE"/>
        <s v="RMCL"/>
        <s v="RML"/>
        <s v="ROHLTD"/>
        <s v="ROLEXRINGS"/>
        <s v="ROML"/>
        <s v="ROSSARI"/>
        <s v="ROSSELLIND"/>
        <s v="ROTO"/>
        <s v="ROUTE"/>
        <s v="RPGLIFE"/>
        <s v="RPOWER"/>
        <s v="RPPINFRA"/>
        <s v="RPPL"/>
        <s v="RPSGVENT"/>
        <s v="RSWM"/>
        <s v="RSYSTEMS"/>
        <s v="RTNINDIA"/>
        <s v="RTNPOWER"/>
        <s v="RUBYMILLS"/>
        <s v="RUCHINFRA"/>
        <s v="RUCHIRA"/>
        <s v="RUPA"/>
        <s v="RUSHIL"/>
        <s v="RUSTOMJEE"/>
        <s v="RVHL"/>
        <s v="RVNL"/>
        <s v="SABEVENTS"/>
        <s v="SABTN"/>
        <s v="SADBHAV"/>
        <s v="SADBHIN"/>
        <s v="SADHNANIQ"/>
        <s v="SAFARI"/>
        <s v="SAGARDEEP"/>
        <s v="SAGCEM"/>
        <s v="SAH"/>
        <s v="SAHYADRI"/>
        <s v="SAIL"/>
        <s v="SAKAR"/>
        <s v="SAKHTISUG"/>
        <s v="SAKSOFT"/>
        <s v="SAKUMA"/>
        <s v="SALASAR"/>
        <s v="SALONA"/>
        <s v="SALSTEEL"/>
        <s v="SALZERELEC"/>
        <s v="SAMBHAAV"/>
        <s v="SANDESH"/>
        <s v="SANDHAR"/>
        <s v="SANGAMIND"/>
        <s v="SANGHIIND"/>
        <s v="SANGHVIMOV"/>
        <s v="SANGINITA"/>
        <s v="SANOFI"/>
        <s v="SANSERA"/>
        <s v="SAPPHIRE"/>
        <s v="SARDAEN"/>
        <s v="SAREGAMA"/>
        <s v="SARLAPOLY"/>
        <s v="SARVESHWAR"/>
        <s v="SASKEN"/>
        <s v="SASTASUNDR"/>
        <s v="SATIA"/>
        <s v="SATIN"/>
        <s v="SATINDLTD"/>
        <s v="SBC"/>
        <s v="SBCL"/>
        <s v="SBGLP"/>
        <s v="SBICARD"/>
        <s v="SBILIFE"/>
        <s v="SBIN"/>
        <s v="SCAPDVR"/>
        <s v="SCHAEFFLER"/>
        <s v="SCHAND"/>
        <s v="SCHNEIDER"/>
        <s v="SCI"/>
        <s v="SCPL"/>
        <s v="SDBL"/>
        <s v="SEAMECLTD"/>
        <s v="SECURCRED"/>
        <s v="SECURKLOUD"/>
        <s v="SEJALLTD"/>
        <s v="SELAN"/>
        <s v="SELMC"/>
        <s v="SENCO"/>
        <s v="SEPC"/>
        <s v="SEPOWER"/>
        <s v="SEQUENT"/>
        <s v="SERVOTECH"/>
        <s v="SESHAPAPER"/>
        <s v="SETCO"/>
        <s v="SFL"/>
        <s v="SGIL"/>
        <s v="SGL"/>
        <s v="SHAH"/>
        <s v="SHAHALLOYS"/>
        <s v="SHAILY"/>
        <s v="SHAKTIPUMP"/>
        <s v="SHALBY"/>
        <s v="SHALPAINTS"/>
        <s v="SHANKARA"/>
        <s v="SHANTI"/>
        <s v="SHANTIGEAR"/>
        <s v="SHARDACROP"/>
        <s v="SHARDAMOTR"/>
        <s v="SHAREINDIA"/>
        <s v="SHEMAROO"/>
        <s v="SHILPAMED"/>
        <s v="SHIVALIK"/>
        <s v="SHIVAMAUTO"/>
        <s v="SHIVAMILLS"/>
        <s v="SHIVATEX"/>
        <s v="SHK"/>
        <s v="SHOPERSTOP"/>
        <s v="SHRADHA"/>
        <s v="SHREDIGCEM"/>
        <s v="SHREECEM"/>
        <s v="SHREEPUSHK"/>
        <s v="SHREERAMA"/>
        <s v="SHRENIK"/>
        <s v="SHREYANIND"/>
        <s v="SHREYAS"/>
        <s v="SHRIPISTON"/>
        <s v="SHRIRAMFIN"/>
        <s v="SHRIRAMPPS"/>
        <s v="SHYAMCENT"/>
        <s v="SHYAMMETL"/>
        <s v="SHYAMTEL"/>
        <s v="SIEMENS"/>
        <s v="SIGACHI"/>
        <s v="SIGIND"/>
        <s v="SIGMA"/>
        <s v="SIKKO"/>
        <s v="SIL"/>
        <s v="SILGO"/>
        <s v="SILINV"/>
        <s v="SILLYMONKS"/>
        <s v="SILVERTUC"/>
        <s v="SIMBHALS"/>
        <s v="SIMPLEXINF"/>
        <s v="SINDHUTRAD"/>
        <s v="SINTERCOM"/>
        <s v="SIRCA"/>
        <s v="SIS"/>
        <s v="SIYSIL"/>
        <s v="SJS"/>
        <s v="SJVN"/>
        <s v="SKFINDIA"/>
        <s v="SKIPPER"/>
        <s v="SKMEGGPROD"/>
        <s v="SKYGOLD"/>
        <s v="SMARTLINK"/>
        <s v="SMCGLOBAL"/>
        <s v="SMLISUZU"/>
        <s v="SMSLIFE"/>
        <s v="SMSPHARMA"/>
        <s v="SNOWMAN"/>
        <s v="SOBHA"/>
        <s v="SOFTTECH"/>
        <s v="SOLARA"/>
        <s v="SOLARINDS"/>
        <s v="SOMANYCERA"/>
        <s v="SOMATEX"/>
        <s v="SONACOMS"/>
        <s v="SONAMCLOCK"/>
        <s v="SONATSOFTW"/>
        <s v="SOTL"/>
        <s v="SOUTHBANK"/>
        <s v="SOUTHWEST"/>
        <s v="SPAL"/>
        <s v="SPANDANA"/>
        <s v="SPARC"/>
        <s v="SPCENET"/>
        <s v="SPECIALITY"/>
        <s v="SPENCERS"/>
        <s v="SPENTEX"/>
        <s v="SPIC"/>
        <s v="SPLIL"/>
        <s v="SPLPETRO"/>
        <s v="SPORTKING"/>
        <s v="SREEL"/>
        <s v="SREINFRA"/>
        <s v="SRF"/>
        <s v="SRHHYPOLTD"/>
        <s v="SRPL"/>
        <s v="SRPL-RE"/>
        <s v="SSWL"/>
        <s v="STAR"/>
        <s v="STARCEMENT"/>
        <s v="STARHEALTH"/>
        <s v="STARPAPER"/>
        <s v="STARTECK"/>
        <s v="STCINDIA"/>
        <s v="STEELCAS"/>
        <s v="STEELCITY"/>
        <s v="STEELXIND"/>
        <s v="STEL"/>
        <s v="STERTOOLS"/>
        <s v="STLTECH"/>
        <s v="STOVEKRAFT"/>
        <s v="STYLAMIND"/>
        <s v="STYRENIX"/>
        <s v="SUBEXLTD"/>
        <s v="SUBROS"/>
        <s v="SUDARSCHEM"/>
        <s v="SUKHJITS"/>
        <s v="SULA"/>
        <s v="SUMICHEM"/>
        <s v="SUMIT"/>
        <s v="SUMMITSEC"/>
        <s v="SUNCLAYLTD"/>
        <s v="SUNDARAM"/>
        <s v="SUNDARMFIN"/>
        <s v="SUNDARMHLD"/>
        <s v="SUNDRMBRAK"/>
        <s v="SUNDRMFAST"/>
        <s v="SUNFLAG"/>
        <s v="SUNPHARMA"/>
        <s v="SUNTECK"/>
        <s v="SUNTV"/>
        <s v="SUPERHOUSE"/>
        <s v="SUPERSPIN"/>
        <s v="SUPRAJIT"/>
        <s v="SUPREMEIND"/>
        <s v="SUPREMEINF"/>
        <s v="SUPRIYA"/>
        <s v="SURANASOL"/>
        <s v="SURANAT&amp;P"/>
        <s v="SURYALAXMI"/>
        <s v="SURYAROSNI"/>
        <s v="SURYODAY"/>
        <s v="SUTLEJTEX"/>
        <s v="SUULD"/>
        <s v="SUVEN"/>
        <s v="SUVENPHAR"/>
        <s v="SUVIDHAA"/>
        <s v="SUZLON"/>
        <s v="SVLL"/>
        <s v="SVPGLOB"/>
        <s v="SWANENERGY"/>
        <s v="SWARAJENG"/>
        <s v="SWELECTES"/>
        <s v="SWSOLAR"/>
        <s v="SYMPHONY"/>
        <s v="SYNCOMF"/>
        <s v="SYNGENE"/>
        <s v="SYRMA"/>
        <s v="TAINWALCHM"/>
        <s v="TAJGVK"/>
        <s v="TAKE"/>
        <s v="TALBROAUTO"/>
        <s v="TANLA"/>
        <s v="TANTIACONS"/>
        <s v="TARAPUR"/>
        <s v="TARC"/>
        <s v="TARMAT"/>
        <s v="TARSONS"/>
        <s v="TASTYBITE"/>
        <s v="TATACHEM"/>
        <s v="TATACOFFEE"/>
        <s v="TATACOMM"/>
        <s v="TATACONSUM"/>
        <s v="TATAELXSI"/>
        <s v="TATAINVEST"/>
        <s v="TATAMETALI"/>
        <s v="TATAMOTORS"/>
        <s v="TATAMTRDVR"/>
        <s v="TATAPOWER"/>
        <s v="TATASTEEL"/>
        <s v="TATASTLLP"/>
        <s v="TATVA"/>
        <s v="TBZ"/>
        <s v="TCI"/>
        <s v="TCIEXP"/>
        <s v="TCNSBRANDS"/>
        <s v="TCPLPACK"/>
        <s v="TCS"/>
        <s v="TDPOWERSYS"/>
        <s v="TEAMLEASE"/>
        <s v="TECHIN"/>
        <s v="TECHM"/>
        <s v="TECHNOE"/>
        <s v="TECILCHEM"/>
        <s v="TEGA"/>
        <s v="TEJASNET"/>
        <s v="TEMBO"/>
        <s v="TERASOFT"/>
        <s v="TEXINFRA"/>
        <s v="TEXMOPIPES"/>
        <s v="TEXRAIL"/>
        <s v="TFCILTD"/>
        <s v="TFL"/>
        <s v="TGBHOTELS"/>
        <s v="THANGAMAYL"/>
        <s v="THEINVEST"/>
        <s v="THEMISMED"/>
        <s v="THERMAX"/>
        <s v="THOMASCOOK"/>
        <s v="THOMASCOTT"/>
        <s v="THYROCARE"/>
        <s v="TI"/>
        <s v="TIDEWATER"/>
        <s v="TIIL"/>
        <s v="TIINDIA"/>
        <s v="TIJARIA"/>
        <s v="TIL"/>
        <s v="TIMESGTY"/>
        <s v="TIMETECHNO"/>
        <s v="TIMKEN"/>
        <s v="TINPLATE"/>
        <s v="TIPSFILMS"/>
        <s v="TIPSINDLTD"/>
        <s v="TIRUMALCHM"/>
        <s v="TIRUPATIFL"/>
        <s v="TITAGARH"/>
        <s v="TITAN"/>
        <s v="TMB"/>
        <s v="TNPETRO"/>
        <s v="TNPL"/>
        <s v="TNTELE"/>
        <s v="TOKYOPLAST"/>
        <s v="TORNTPHARM"/>
        <s v="TORNTPOWER"/>
        <s v="TOTAL"/>
        <s v="TOUCHWOOD"/>
        <s v="TPLPLASTEH"/>
        <s v="TRACXN"/>
        <s v="TREEHOUSE"/>
        <s v="TREJHARA"/>
        <s v="TRENT"/>
        <s v="TRF"/>
        <s v="TRIDENT"/>
        <s v="TRIGYN"/>
        <s v="TRIL"/>
        <s v="TRITURBINE"/>
        <s v="TRIVENI"/>
        <s v="TRU"/>
        <s v="TTKHLTCARE"/>
        <s v="TTKPRESTIG"/>
        <s v="TTL"/>
        <s v="TTML"/>
        <s v="TV18BRDCST"/>
        <s v="TVSELECT"/>
        <s v="TVSMOTOR"/>
        <s v="TVSSRICHAK"/>
        <s v="TVTODAY"/>
        <s v="TVVISION"/>
        <s v="UBL"/>
        <s v="UCALFUEL"/>
        <s v="UCOBANK"/>
        <s v="UDAICEMENT"/>
        <s v="UFLEX"/>
        <s v="UFO"/>
        <s v="UGARSUGAR"/>
        <s v="UGROCAP"/>
        <s v="UJAAS"/>
        <s v="UJJIVAN"/>
        <s v="UJJIVANSFB"/>
        <s v="ULTRACEMCO"/>
        <s v="UMAEXPORTS"/>
        <s v="UMANGDAIRY"/>
        <s v="UMESLTD"/>
        <s v="UNICHEMLAB"/>
        <s v="UNIDT"/>
        <s v="UNIENTER"/>
        <s v="UNIINFO"/>
        <s v="UNIONBANK"/>
        <s v="UNIPARTS"/>
        <s v="UNITECH"/>
        <s v="UNITEDPOLY"/>
        <s v="UNITEDTEA"/>
        <s v="UNIVASTU"/>
        <s v="UNIVCABLES"/>
        <s v="UNIVPHOTO"/>
        <s v="UNOMINDA"/>
        <s v="UPL"/>
        <s v="URAVI"/>
        <s v="URJA"/>
        <s v="USHAMART"/>
        <s v="USK"/>
        <s v="UTIAMC"/>
        <s v="UTTAMSUGAR"/>
        <s v="V2RETAIL"/>
        <s v="VADILALIND"/>
        <s v="VAIBHAVGBL"/>
        <s v="VAISHALI"/>
        <s v="VAKRANGEE"/>
        <s v="VALIANTORG"/>
        <s v="VARDHACRLC"/>
        <s v="VARROC"/>
        <s v="VASCONEQ"/>
        <s v="VASWANI"/>
        <s v="VBL"/>
        <s v="VCL"/>
        <s v="VEDL"/>
        <s v="VENKEYS"/>
        <s v="VENUSPIPES"/>
        <s v="VERANDA"/>
        <s v="VERTOZ"/>
        <s v="VESUVIUS"/>
        <s v="VETO"/>
        <s v="VGUARD"/>
        <s v="VHL"/>
        <s v="VIDHIING"/>
        <s v="VIJAYA"/>
        <s v="VIJIFIN"/>
        <s v="VIKASECO"/>
        <s v="VIKASLIFE"/>
        <s v="VIMTALABS"/>
        <s v="VINATIORGA"/>
        <s v="VINDHYATEL"/>
        <s v="VINEETLAB"/>
        <s v="VINNY"/>
        <s v="VINYLINDIA"/>
        <s v="VIPCLOTHNG"/>
        <s v="VIPIND"/>
        <s v="VIPULLTD"/>
        <s v="VIRINCHI"/>
        <s v="VISAKAIND"/>
        <s v="VISASTEEL"/>
        <s v="VISESHINFO"/>
        <s v="VISHAL"/>
        <s v="VISHNU"/>
        <s v="VISHWARAJ"/>
        <s v="VIVIDHA"/>
        <s v="VLSFINANCE"/>
        <s v="VMART"/>
        <s v="VOLTAMP"/>
        <s v="VOLTAS"/>
        <s v="VRLLOG"/>
        <s v="VSSL"/>
        <s v="VSTIND"/>
        <s v="VSTTILLERS"/>
        <s v="VTL"/>
        <s v="WABAG"/>
        <s v="WANBURY"/>
        <s v="WATERBASE"/>
        <s v="WEALTH"/>
        <s v="WEBELSOLAR"/>
        <s v="WEIZMANIND"/>
        <s v="WEL"/>
        <s v="WELCORP"/>
        <s v="WELENT"/>
        <s v="WELINV"/>
        <s v="WELSPUNIND"/>
        <s v="WENDT"/>
        <s v="WESTLIFE"/>
        <s v="WEWIN"/>
        <s v="WHEELS"/>
        <s v="WHIRLPOOL"/>
        <s v="WILLAMAGOR"/>
        <s v="WINDLAS"/>
        <s v="WINDMACHIN"/>
        <s v="WIPL"/>
        <s v="WIPRO"/>
        <s v="WOCKPHARMA"/>
        <s v="WONDERLA"/>
        <s v="WORTH"/>
        <s v="WSTCSTPAPR"/>
        <s v="XCHANGING"/>
        <s v="XELPMOC"/>
        <s v="XPROINDIA"/>
        <s v="YAARI"/>
        <s v="YESBANK"/>
        <s v="YUKEN"/>
        <s v="ZEEL"/>
        <s v="ZEEMEDIA"/>
        <s v="ZENITHEXPO"/>
        <s v="ZENITHSTL"/>
        <s v="ZENSARTECH"/>
        <s v="ZENTEC"/>
        <s v="ZFCVINDIA"/>
        <s v="ZIMLAB"/>
        <s v="ZODIAC"/>
        <s v="ZODIACLOTH"/>
        <s v="ZOMATO"/>
        <s v="ZOTA"/>
        <s v="ZUARI"/>
        <s v="ZUARIIND"/>
        <s v="ZYDUSLIFE"/>
        <s v="ZYDUSWELL"/>
      </sharedItems>
    </cacheField>
    <cacheField name="NAME OF COMPANY" numFmtId="0">
      <sharedItems/>
    </cacheField>
    <cacheField name=" SERIES" numFmtId="0">
      <sharedItems/>
    </cacheField>
    <cacheField name="INTRA OR NOT" numFmtId="0">
      <sharedItems count="2">
        <s v="Not"/>
        <s v="Intra"/>
      </sharedItems>
    </cacheField>
    <cacheField name="DAY" numFmtId="0">
      <sharedItems containsSemiMixedTypes="0" containsString="0" containsNumber="1" containsInteger="1" minValue="1" maxValue="31"/>
    </cacheField>
    <cacheField name="MONTH(N)" numFmtId="0">
      <sharedItems containsSemiMixedTypes="0" containsString="0" containsNumber="1" containsInteger="1" minValue="1" maxValue="12"/>
    </cacheField>
    <cacheField name="MONTH(W)" numFmtId="0">
      <sharedItems count="12">
        <s v="Oct"/>
        <s v="May"/>
        <s v="Sep"/>
        <s v="Aug"/>
        <s v="Jul"/>
        <s v="Nov"/>
        <s v="Jun"/>
        <s v="Dec"/>
        <s v="Feb"/>
        <s v="Jan"/>
        <s v="Mar"/>
        <s v="Apr"/>
      </sharedItems>
    </cacheField>
    <cacheField name="YEAR" numFmtId="0">
      <sharedItems containsSemiMixedTypes="0" containsString="0" containsNumber="1" containsInteger="1" minValue="1994" maxValue="2023" count="30">
        <n v="2008"/>
        <n v="1995"/>
        <n v="2019"/>
        <n v="2021"/>
        <n v="2004"/>
        <n v="2022"/>
        <n v="2017"/>
        <n v="2005"/>
        <n v="2010"/>
        <n v="2020"/>
        <n v="2023"/>
        <n v="2003"/>
        <n v="2006"/>
        <n v="2018"/>
        <n v="2013"/>
        <n v="1996"/>
        <n v="1999"/>
        <n v="1997"/>
        <n v="2007"/>
        <n v="2009"/>
        <n v="2015"/>
        <n v="2016"/>
        <n v="2014"/>
        <n v="2000"/>
        <n v="2001"/>
        <n v="1998"/>
        <n v="2011"/>
        <n v="2002"/>
        <n v="2012"/>
        <n v="1994"/>
      </sharedItems>
    </cacheField>
    <cacheField name=" PAID UP VALUE" numFmtId="0">
      <sharedItems containsSemiMixedTypes="0" containsString="0" containsNumber="1" containsInteger="1" minValue="1" maxValue="10"/>
    </cacheField>
    <cacheField name=" MARKET LOT" numFmtId="0">
      <sharedItems containsSemiMixedTypes="0" containsString="0" containsNumber="1" containsInteger="1" minValue="1" maxValue="50"/>
    </cacheField>
    <cacheField name=" ISIN NUMBER" numFmtId="0">
      <sharedItems/>
    </cacheField>
    <cacheField name=" FACE VALUE" numFmtId="0">
      <sharedItems containsSemiMixedTypes="0" containsString="0" containsNumber="1" containsInteger="1" minValue="1" maxValue="10" count="9">
        <n v="5"/>
        <n v="10"/>
        <n v="1"/>
        <n v="2"/>
        <n v="6"/>
        <n v="4"/>
        <n v="3"/>
        <n v="7"/>
        <n v="8"/>
      </sharedItems>
    </cacheField>
  </cacheFields>
  <extLst>
    <ext xmlns:x14="http://schemas.microsoft.com/office/spreadsheetml/2009/9/main" uri="{725AE2AE-9491-48be-B2B4-4EB974FC3084}">
      <x14:pivotCacheDefinition pivotCacheId="1911341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x v="0"/>
    <x v="0"/>
    <x v="0"/>
  </r>
  <r>
    <x v="1"/>
    <x v="0"/>
    <x v="1"/>
  </r>
  <r>
    <x v="0"/>
    <x v="0"/>
    <x v="2"/>
  </r>
  <r>
    <x v="2"/>
    <x v="1"/>
    <x v="3"/>
  </r>
  <r>
    <x v="3"/>
    <x v="1"/>
    <x v="4"/>
  </r>
  <r>
    <x v="4"/>
    <x v="1"/>
    <x v="5"/>
  </r>
  <r>
    <x v="5"/>
    <x v="1"/>
    <x v="6"/>
  </r>
  <r>
    <x v="4"/>
    <x v="1"/>
    <x v="7"/>
  </r>
  <r>
    <x v="2"/>
    <x v="1"/>
    <x v="8"/>
  </r>
  <r>
    <x v="4"/>
    <x v="1"/>
    <x v="9"/>
  </r>
  <r>
    <x v="0"/>
    <x v="1"/>
    <x v="10"/>
  </r>
  <r>
    <x v="6"/>
    <x v="1"/>
    <x v="11"/>
  </r>
  <r>
    <x v="2"/>
    <x v="1"/>
    <x v="12"/>
  </r>
  <r>
    <x v="7"/>
    <x v="1"/>
    <x v="13"/>
  </r>
  <r>
    <x v="4"/>
    <x v="1"/>
    <x v="14"/>
  </r>
  <r>
    <x v="6"/>
    <x v="1"/>
    <x v="15"/>
  </r>
  <r>
    <x v="3"/>
    <x v="1"/>
    <x v="16"/>
  </r>
  <r>
    <x v="2"/>
    <x v="1"/>
    <x v="17"/>
  </r>
  <r>
    <x v="2"/>
    <x v="1"/>
    <x v="18"/>
  </r>
  <r>
    <x v="2"/>
    <x v="1"/>
    <x v="19"/>
  </r>
  <r>
    <x v="5"/>
    <x v="1"/>
    <x v="20"/>
  </r>
  <r>
    <x v="3"/>
    <x v="1"/>
    <x v="21"/>
  </r>
  <r>
    <x v="4"/>
    <x v="1"/>
    <x v="22"/>
  </r>
  <r>
    <x v="3"/>
    <x v="1"/>
    <x v="23"/>
  </r>
  <r>
    <x v="2"/>
    <x v="1"/>
    <x v="24"/>
  </r>
  <r>
    <x v="7"/>
    <x v="1"/>
    <x v="25"/>
  </r>
  <r>
    <x v="1"/>
    <x v="1"/>
    <x v="26"/>
  </r>
  <r>
    <x v="8"/>
    <x v="1"/>
    <x v="27"/>
  </r>
  <r>
    <x v="8"/>
    <x v="1"/>
    <x v="28"/>
  </r>
  <r>
    <x v="6"/>
    <x v="1"/>
    <x v="29"/>
  </r>
  <r>
    <x v="9"/>
    <x v="1"/>
    <x v="30"/>
  </r>
  <r>
    <x v="3"/>
    <x v="1"/>
    <x v="31"/>
  </r>
  <r>
    <x v="2"/>
    <x v="1"/>
    <x v="32"/>
  </r>
  <r>
    <x v="2"/>
    <x v="1"/>
    <x v="33"/>
  </r>
  <r>
    <x v="4"/>
    <x v="1"/>
    <x v="34"/>
  </r>
  <r>
    <x v="5"/>
    <x v="1"/>
    <x v="35"/>
  </r>
  <r>
    <x v="9"/>
    <x v="1"/>
    <x v="36"/>
  </r>
  <r>
    <x v="4"/>
    <x v="1"/>
    <x v="37"/>
  </r>
  <r>
    <x v="2"/>
    <x v="1"/>
    <x v="38"/>
  </r>
  <r>
    <x v="2"/>
    <x v="1"/>
    <x v="39"/>
  </r>
  <r>
    <x v="9"/>
    <x v="1"/>
    <x v="40"/>
  </r>
  <r>
    <x v="5"/>
    <x v="1"/>
    <x v="41"/>
  </r>
  <r>
    <x v="5"/>
    <x v="1"/>
    <x v="42"/>
  </r>
  <r>
    <x v="8"/>
    <x v="1"/>
    <x v="43"/>
  </r>
  <r>
    <x v="2"/>
    <x v="1"/>
    <x v="44"/>
  </r>
  <r>
    <x v="7"/>
    <x v="1"/>
    <x v="45"/>
  </r>
  <r>
    <x v="5"/>
    <x v="1"/>
    <x v="46"/>
  </r>
  <r>
    <x v="10"/>
    <x v="1"/>
    <x v="47"/>
  </r>
  <r>
    <x v="2"/>
    <x v="1"/>
    <x v="48"/>
  </r>
  <r>
    <x v="4"/>
    <x v="1"/>
    <x v="49"/>
  </r>
  <r>
    <x v="0"/>
    <x v="1"/>
    <x v="50"/>
  </r>
  <r>
    <x v="0"/>
    <x v="1"/>
    <x v="51"/>
  </r>
  <r>
    <x v="5"/>
    <x v="1"/>
    <x v="52"/>
  </r>
  <r>
    <x v="5"/>
    <x v="1"/>
    <x v="53"/>
  </r>
  <r>
    <x v="8"/>
    <x v="1"/>
    <x v="54"/>
  </r>
  <r>
    <x v="4"/>
    <x v="1"/>
    <x v="55"/>
  </r>
  <r>
    <x v="4"/>
    <x v="1"/>
    <x v="56"/>
  </r>
  <r>
    <x v="4"/>
    <x v="1"/>
    <x v="57"/>
  </r>
  <r>
    <x v="4"/>
    <x v="1"/>
    <x v="58"/>
  </r>
  <r>
    <x v="2"/>
    <x v="1"/>
    <x v="59"/>
  </r>
  <r>
    <x v="2"/>
    <x v="1"/>
    <x v="60"/>
  </r>
  <r>
    <x v="4"/>
    <x v="1"/>
    <x v="61"/>
  </r>
  <r>
    <x v="4"/>
    <x v="1"/>
    <x v="62"/>
  </r>
  <r>
    <x v="10"/>
    <x v="1"/>
    <x v="63"/>
  </r>
  <r>
    <x v="2"/>
    <x v="1"/>
    <x v="64"/>
  </r>
  <r>
    <x v="4"/>
    <x v="1"/>
    <x v="65"/>
  </r>
  <r>
    <x v="2"/>
    <x v="1"/>
    <x v="66"/>
  </r>
  <r>
    <x v="6"/>
    <x v="1"/>
    <x v="67"/>
  </r>
  <r>
    <x v="5"/>
    <x v="1"/>
    <x v="68"/>
  </r>
  <r>
    <x v="4"/>
    <x v="1"/>
    <x v="69"/>
  </r>
  <r>
    <x v="0"/>
    <x v="1"/>
    <x v="70"/>
  </r>
  <r>
    <x v="2"/>
    <x v="1"/>
    <x v="71"/>
  </r>
  <r>
    <x v="5"/>
    <x v="1"/>
    <x v="72"/>
  </r>
  <r>
    <x v="9"/>
    <x v="1"/>
    <x v="73"/>
  </r>
  <r>
    <x v="8"/>
    <x v="1"/>
    <x v="74"/>
  </r>
  <r>
    <x v="4"/>
    <x v="1"/>
    <x v="75"/>
  </r>
  <r>
    <x v="3"/>
    <x v="1"/>
    <x v="76"/>
  </r>
  <r>
    <x v="3"/>
    <x v="1"/>
    <x v="77"/>
  </r>
  <r>
    <x v="6"/>
    <x v="1"/>
    <x v="78"/>
  </r>
  <r>
    <x v="5"/>
    <x v="1"/>
    <x v="79"/>
  </r>
  <r>
    <x v="8"/>
    <x v="1"/>
    <x v="80"/>
  </r>
  <r>
    <x v="10"/>
    <x v="1"/>
    <x v="81"/>
  </r>
  <r>
    <x v="4"/>
    <x v="1"/>
    <x v="82"/>
  </r>
  <r>
    <x v="4"/>
    <x v="1"/>
    <x v="83"/>
  </r>
  <r>
    <x v="10"/>
    <x v="1"/>
    <x v="84"/>
  </r>
  <r>
    <x v="6"/>
    <x v="1"/>
    <x v="85"/>
  </r>
  <r>
    <x v="2"/>
    <x v="1"/>
    <x v="86"/>
  </r>
  <r>
    <x v="4"/>
    <x v="1"/>
    <x v="87"/>
  </r>
  <r>
    <x v="3"/>
    <x v="1"/>
    <x v="88"/>
  </r>
  <r>
    <x v="6"/>
    <x v="1"/>
    <x v="89"/>
  </r>
  <r>
    <x v="1"/>
    <x v="1"/>
    <x v="90"/>
  </r>
  <r>
    <x v="4"/>
    <x v="1"/>
    <x v="91"/>
  </r>
  <r>
    <x v="6"/>
    <x v="1"/>
    <x v="92"/>
  </r>
  <r>
    <x v="1"/>
    <x v="1"/>
    <x v="93"/>
  </r>
  <r>
    <x v="1"/>
    <x v="1"/>
    <x v="94"/>
  </r>
  <r>
    <x v="4"/>
    <x v="1"/>
    <x v="95"/>
  </r>
  <r>
    <x v="5"/>
    <x v="1"/>
    <x v="96"/>
  </r>
  <r>
    <x v="6"/>
    <x v="1"/>
    <x v="97"/>
  </r>
  <r>
    <x v="6"/>
    <x v="1"/>
    <x v="98"/>
  </r>
  <r>
    <x v="4"/>
    <x v="1"/>
    <x v="99"/>
  </r>
  <r>
    <x v="4"/>
    <x v="1"/>
    <x v="100"/>
  </r>
  <r>
    <x v="4"/>
    <x v="1"/>
    <x v="101"/>
  </r>
  <r>
    <x v="2"/>
    <x v="1"/>
    <x v="102"/>
  </r>
  <r>
    <x v="10"/>
    <x v="1"/>
    <x v="103"/>
  </r>
  <r>
    <x v="4"/>
    <x v="1"/>
    <x v="104"/>
  </r>
  <r>
    <x v="1"/>
    <x v="1"/>
    <x v="105"/>
  </r>
  <r>
    <x v="4"/>
    <x v="1"/>
    <x v="106"/>
  </r>
  <r>
    <x v="0"/>
    <x v="1"/>
    <x v="107"/>
  </r>
  <r>
    <x v="3"/>
    <x v="1"/>
    <x v="108"/>
  </r>
  <r>
    <x v="3"/>
    <x v="1"/>
    <x v="109"/>
  </r>
  <r>
    <x v="5"/>
    <x v="1"/>
    <x v="110"/>
  </r>
  <r>
    <x v="5"/>
    <x v="1"/>
    <x v="111"/>
  </r>
  <r>
    <x v="5"/>
    <x v="1"/>
    <x v="112"/>
  </r>
  <r>
    <x v="7"/>
    <x v="1"/>
    <x v="113"/>
  </r>
  <r>
    <x v="4"/>
    <x v="1"/>
    <x v="114"/>
  </r>
  <r>
    <x v="4"/>
    <x v="1"/>
    <x v="115"/>
  </r>
  <r>
    <x v="5"/>
    <x v="1"/>
    <x v="116"/>
  </r>
  <r>
    <x v="7"/>
    <x v="1"/>
    <x v="117"/>
  </r>
  <r>
    <x v="2"/>
    <x v="1"/>
    <x v="118"/>
  </r>
  <r>
    <x v="6"/>
    <x v="1"/>
    <x v="119"/>
  </r>
  <r>
    <x v="1"/>
    <x v="1"/>
    <x v="120"/>
  </r>
  <r>
    <x v="5"/>
    <x v="1"/>
    <x v="121"/>
  </r>
  <r>
    <x v="7"/>
    <x v="1"/>
    <x v="122"/>
  </r>
  <r>
    <x v="0"/>
    <x v="1"/>
    <x v="123"/>
  </r>
  <r>
    <x v="4"/>
    <x v="1"/>
    <x v="124"/>
  </r>
  <r>
    <x v="0"/>
    <x v="1"/>
    <x v="125"/>
  </r>
  <r>
    <x v="4"/>
    <x v="1"/>
    <x v="126"/>
  </r>
  <r>
    <x v="5"/>
    <x v="1"/>
    <x v="127"/>
  </r>
  <r>
    <x v="3"/>
    <x v="1"/>
    <x v="128"/>
  </r>
  <r>
    <x v="6"/>
    <x v="1"/>
    <x v="129"/>
  </r>
  <r>
    <x v="2"/>
    <x v="1"/>
    <x v="130"/>
  </r>
  <r>
    <x v="5"/>
    <x v="1"/>
    <x v="131"/>
  </r>
  <r>
    <x v="9"/>
    <x v="1"/>
    <x v="132"/>
  </r>
  <r>
    <x v="5"/>
    <x v="1"/>
    <x v="133"/>
  </r>
  <r>
    <x v="8"/>
    <x v="1"/>
    <x v="134"/>
  </r>
  <r>
    <x v="5"/>
    <x v="1"/>
    <x v="135"/>
  </r>
  <r>
    <x v="6"/>
    <x v="1"/>
    <x v="136"/>
  </r>
  <r>
    <x v="0"/>
    <x v="1"/>
    <x v="137"/>
  </r>
  <r>
    <x v="9"/>
    <x v="1"/>
    <x v="138"/>
  </r>
  <r>
    <x v="1"/>
    <x v="1"/>
    <x v="139"/>
  </r>
  <r>
    <x v="6"/>
    <x v="1"/>
    <x v="140"/>
  </r>
  <r>
    <x v="5"/>
    <x v="1"/>
    <x v="141"/>
  </r>
  <r>
    <x v="2"/>
    <x v="1"/>
    <x v="142"/>
  </r>
  <r>
    <x v="4"/>
    <x v="1"/>
    <x v="143"/>
  </r>
  <r>
    <x v="3"/>
    <x v="1"/>
    <x v="144"/>
  </r>
  <r>
    <x v="2"/>
    <x v="1"/>
    <x v="145"/>
  </r>
  <r>
    <x v="1"/>
    <x v="1"/>
    <x v="146"/>
  </r>
  <r>
    <x v="3"/>
    <x v="1"/>
    <x v="147"/>
  </r>
  <r>
    <x v="8"/>
    <x v="1"/>
    <x v="148"/>
  </r>
  <r>
    <x v="1"/>
    <x v="1"/>
    <x v="149"/>
  </r>
  <r>
    <x v="10"/>
    <x v="1"/>
    <x v="150"/>
  </r>
  <r>
    <x v="6"/>
    <x v="1"/>
    <x v="151"/>
  </r>
  <r>
    <x v="7"/>
    <x v="1"/>
    <x v="152"/>
  </r>
  <r>
    <x v="6"/>
    <x v="1"/>
    <x v="153"/>
  </r>
  <r>
    <x v="10"/>
    <x v="1"/>
    <x v="154"/>
  </r>
  <r>
    <x v="2"/>
    <x v="1"/>
    <x v="155"/>
  </r>
  <r>
    <x v="4"/>
    <x v="1"/>
    <x v="156"/>
  </r>
  <r>
    <x v="2"/>
    <x v="1"/>
    <x v="157"/>
  </r>
  <r>
    <x v="8"/>
    <x v="1"/>
    <x v="158"/>
  </r>
  <r>
    <x v="4"/>
    <x v="1"/>
    <x v="159"/>
  </r>
  <r>
    <x v="2"/>
    <x v="1"/>
    <x v="160"/>
  </r>
  <r>
    <x v="4"/>
    <x v="1"/>
    <x v="161"/>
  </r>
  <r>
    <x v="0"/>
    <x v="1"/>
    <x v="162"/>
  </r>
  <r>
    <x v="6"/>
    <x v="1"/>
    <x v="163"/>
  </r>
  <r>
    <x v="8"/>
    <x v="1"/>
    <x v="164"/>
  </r>
  <r>
    <x v="0"/>
    <x v="2"/>
    <x v="165"/>
  </r>
  <r>
    <x v="8"/>
    <x v="2"/>
    <x v="166"/>
  </r>
  <r>
    <x v="8"/>
    <x v="2"/>
    <x v="167"/>
  </r>
  <r>
    <x v="11"/>
    <x v="2"/>
    <x v="168"/>
  </r>
  <r>
    <x v="8"/>
    <x v="2"/>
    <x v="169"/>
  </r>
  <r>
    <x v="8"/>
    <x v="2"/>
    <x v="170"/>
  </r>
  <r>
    <x v="8"/>
    <x v="2"/>
    <x v="171"/>
  </r>
  <r>
    <x v="9"/>
    <x v="2"/>
    <x v="172"/>
  </r>
  <r>
    <x v="8"/>
    <x v="2"/>
    <x v="173"/>
  </r>
  <r>
    <x v="2"/>
    <x v="2"/>
    <x v="174"/>
  </r>
  <r>
    <x v="5"/>
    <x v="2"/>
    <x v="175"/>
  </r>
  <r>
    <x v="8"/>
    <x v="2"/>
    <x v="176"/>
  </r>
  <r>
    <x v="11"/>
    <x v="2"/>
    <x v="177"/>
  </r>
  <r>
    <x v="3"/>
    <x v="2"/>
    <x v="178"/>
  </r>
  <r>
    <x v="8"/>
    <x v="2"/>
    <x v="179"/>
  </r>
  <r>
    <x v="11"/>
    <x v="2"/>
    <x v="180"/>
  </r>
  <r>
    <x v="2"/>
    <x v="2"/>
    <x v="181"/>
  </r>
  <r>
    <x v="3"/>
    <x v="2"/>
    <x v="182"/>
  </r>
  <r>
    <x v="5"/>
    <x v="2"/>
    <x v="183"/>
  </r>
  <r>
    <x v="7"/>
    <x v="2"/>
    <x v="184"/>
  </r>
  <r>
    <x v="0"/>
    <x v="2"/>
    <x v="185"/>
  </r>
  <r>
    <x v="2"/>
    <x v="2"/>
    <x v="186"/>
  </r>
  <r>
    <x v="8"/>
    <x v="2"/>
    <x v="187"/>
  </r>
  <r>
    <x v="3"/>
    <x v="2"/>
    <x v="188"/>
  </r>
  <r>
    <x v="11"/>
    <x v="2"/>
    <x v="189"/>
  </r>
  <r>
    <x v="3"/>
    <x v="2"/>
    <x v="190"/>
  </r>
  <r>
    <x v="8"/>
    <x v="2"/>
    <x v="191"/>
  </r>
  <r>
    <x v="11"/>
    <x v="2"/>
    <x v="192"/>
  </r>
  <r>
    <x v="2"/>
    <x v="2"/>
    <x v="193"/>
  </r>
  <r>
    <x v="9"/>
    <x v="2"/>
    <x v="194"/>
  </r>
  <r>
    <x v="0"/>
    <x v="2"/>
    <x v="195"/>
  </r>
  <r>
    <x v="11"/>
    <x v="2"/>
    <x v="196"/>
  </r>
  <r>
    <x v="11"/>
    <x v="2"/>
    <x v="197"/>
  </r>
  <r>
    <x v="11"/>
    <x v="2"/>
    <x v="198"/>
  </r>
  <r>
    <x v="2"/>
    <x v="2"/>
    <x v="199"/>
  </r>
  <r>
    <x v="4"/>
    <x v="2"/>
    <x v="200"/>
  </r>
  <r>
    <x v="10"/>
    <x v="2"/>
    <x v="201"/>
  </r>
  <r>
    <x v="6"/>
    <x v="2"/>
    <x v="202"/>
  </r>
  <r>
    <x v="8"/>
    <x v="2"/>
    <x v="203"/>
  </r>
  <r>
    <x v="11"/>
    <x v="2"/>
    <x v="204"/>
  </r>
  <r>
    <x v="9"/>
    <x v="2"/>
    <x v="205"/>
  </r>
  <r>
    <x v="10"/>
    <x v="2"/>
    <x v="206"/>
  </r>
  <r>
    <x v="8"/>
    <x v="2"/>
    <x v="207"/>
  </r>
  <r>
    <x v="4"/>
    <x v="2"/>
    <x v="208"/>
  </r>
  <r>
    <x v="8"/>
    <x v="2"/>
    <x v="209"/>
  </r>
  <r>
    <x v="8"/>
    <x v="2"/>
    <x v="210"/>
  </r>
  <r>
    <x v="0"/>
    <x v="2"/>
    <x v="211"/>
  </r>
  <r>
    <x v="11"/>
    <x v="2"/>
    <x v="212"/>
  </r>
  <r>
    <x v="7"/>
    <x v="2"/>
    <x v="213"/>
  </r>
  <r>
    <x v="9"/>
    <x v="2"/>
    <x v="214"/>
  </r>
  <r>
    <x v="3"/>
    <x v="2"/>
    <x v="215"/>
  </r>
  <r>
    <x v="11"/>
    <x v="2"/>
    <x v="216"/>
  </r>
  <r>
    <x v="0"/>
    <x v="2"/>
    <x v="217"/>
  </r>
  <r>
    <x v="1"/>
    <x v="2"/>
    <x v="218"/>
  </r>
  <r>
    <x v="2"/>
    <x v="2"/>
    <x v="219"/>
  </r>
  <r>
    <x v="10"/>
    <x v="2"/>
    <x v="220"/>
  </r>
  <r>
    <x v="11"/>
    <x v="2"/>
    <x v="221"/>
  </r>
  <r>
    <x v="3"/>
    <x v="2"/>
    <x v="222"/>
  </r>
  <r>
    <x v="8"/>
    <x v="2"/>
    <x v="223"/>
  </r>
  <r>
    <x v="4"/>
    <x v="2"/>
    <x v="224"/>
  </r>
  <r>
    <x v="10"/>
    <x v="2"/>
    <x v="225"/>
  </r>
  <r>
    <x v="3"/>
    <x v="2"/>
    <x v="226"/>
  </r>
  <r>
    <x v="9"/>
    <x v="3"/>
    <x v="227"/>
  </r>
  <r>
    <x v="10"/>
    <x v="3"/>
    <x v="228"/>
  </r>
  <r>
    <x v="1"/>
    <x v="3"/>
    <x v="229"/>
  </r>
  <r>
    <x v="4"/>
    <x v="3"/>
    <x v="230"/>
  </r>
  <r>
    <x v="8"/>
    <x v="3"/>
    <x v="231"/>
  </r>
  <r>
    <x v="2"/>
    <x v="3"/>
    <x v="232"/>
  </r>
  <r>
    <x v="2"/>
    <x v="3"/>
    <x v="233"/>
  </r>
  <r>
    <x v="10"/>
    <x v="3"/>
    <x v="234"/>
  </r>
  <r>
    <x v="10"/>
    <x v="3"/>
    <x v="235"/>
  </r>
  <r>
    <x v="10"/>
    <x v="3"/>
    <x v="236"/>
  </r>
  <r>
    <x v="8"/>
    <x v="3"/>
    <x v="237"/>
  </r>
  <r>
    <x v="1"/>
    <x v="3"/>
    <x v="238"/>
  </r>
  <r>
    <x v="10"/>
    <x v="3"/>
    <x v="239"/>
  </r>
  <r>
    <x v="11"/>
    <x v="3"/>
    <x v="240"/>
  </r>
  <r>
    <x v="11"/>
    <x v="3"/>
    <x v="241"/>
  </r>
  <r>
    <x v="6"/>
    <x v="3"/>
    <x v="242"/>
  </r>
  <r>
    <x v="11"/>
    <x v="3"/>
    <x v="243"/>
  </r>
  <r>
    <x v="2"/>
    <x v="3"/>
    <x v="244"/>
  </r>
  <r>
    <x v="8"/>
    <x v="3"/>
    <x v="245"/>
  </r>
  <r>
    <x v="3"/>
    <x v="3"/>
    <x v="246"/>
  </r>
  <r>
    <x v="0"/>
    <x v="3"/>
    <x v="247"/>
  </r>
  <r>
    <x v="8"/>
    <x v="3"/>
    <x v="248"/>
  </r>
  <r>
    <x v="9"/>
    <x v="3"/>
    <x v="249"/>
  </r>
  <r>
    <x v="3"/>
    <x v="3"/>
    <x v="250"/>
  </r>
  <r>
    <x v="8"/>
    <x v="3"/>
    <x v="251"/>
  </r>
  <r>
    <x v="6"/>
    <x v="3"/>
    <x v="252"/>
  </r>
  <r>
    <x v="3"/>
    <x v="3"/>
    <x v="253"/>
  </r>
  <r>
    <x v="10"/>
    <x v="3"/>
    <x v="254"/>
  </r>
  <r>
    <x v="5"/>
    <x v="3"/>
    <x v="255"/>
  </r>
  <r>
    <x v="4"/>
    <x v="4"/>
    <x v="256"/>
  </r>
  <r>
    <x v="6"/>
    <x v="4"/>
    <x v="257"/>
  </r>
  <r>
    <x v="5"/>
    <x v="4"/>
    <x v="258"/>
  </r>
  <r>
    <x v="2"/>
    <x v="4"/>
    <x v="259"/>
  </r>
  <r>
    <x v="0"/>
    <x v="4"/>
    <x v="260"/>
  </r>
  <r>
    <x v="0"/>
    <x v="4"/>
    <x v="261"/>
  </r>
  <r>
    <x v="10"/>
    <x v="4"/>
    <x v="262"/>
  </r>
  <r>
    <x v="6"/>
    <x v="4"/>
    <x v="263"/>
  </r>
  <r>
    <x v="9"/>
    <x v="4"/>
    <x v="264"/>
  </r>
  <r>
    <x v="11"/>
    <x v="4"/>
    <x v="265"/>
  </r>
  <r>
    <x v="3"/>
    <x v="4"/>
    <x v="266"/>
  </r>
  <r>
    <x v="9"/>
    <x v="4"/>
    <x v="267"/>
  </r>
  <r>
    <x v="3"/>
    <x v="4"/>
    <x v="268"/>
  </r>
  <r>
    <x v="10"/>
    <x v="4"/>
    <x v="269"/>
  </r>
  <r>
    <x v="11"/>
    <x v="4"/>
    <x v="270"/>
  </r>
  <r>
    <x v="1"/>
    <x v="4"/>
    <x v="271"/>
  </r>
  <r>
    <x v="11"/>
    <x v="4"/>
    <x v="272"/>
  </r>
  <r>
    <x v="0"/>
    <x v="4"/>
    <x v="273"/>
  </r>
  <r>
    <x v="9"/>
    <x v="4"/>
    <x v="274"/>
  </r>
  <r>
    <x v="3"/>
    <x v="4"/>
    <x v="275"/>
  </r>
  <r>
    <x v="0"/>
    <x v="4"/>
    <x v="276"/>
  </r>
  <r>
    <x v="8"/>
    <x v="4"/>
    <x v="277"/>
  </r>
  <r>
    <x v="2"/>
    <x v="4"/>
    <x v="278"/>
  </r>
  <r>
    <x v="6"/>
    <x v="4"/>
    <x v="279"/>
  </r>
  <r>
    <x v="1"/>
    <x v="5"/>
    <x v="280"/>
  </r>
  <r>
    <x v="6"/>
    <x v="5"/>
    <x v="281"/>
  </r>
  <r>
    <x v="0"/>
    <x v="5"/>
    <x v="282"/>
  </r>
  <r>
    <x v="0"/>
    <x v="5"/>
    <x v="283"/>
  </r>
  <r>
    <x v="11"/>
    <x v="5"/>
    <x v="284"/>
  </r>
  <r>
    <x v="8"/>
    <x v="5"/>
    <x v="285"/>
  </r>
  <r>
    <x v="0"/>
    <x v="5"/>
    <x v="286"/>
  </r>
  <r>
    <x v="8"/>
    <x v="5"/>
    <x v="287"/>
  </r>
  <r>
    <x v="4"/>
    <x v="5"/>
    <x v="288"/>
  </r>
  <r>
    <x v="6"/>
    <x v="5"/>
    <x v="289"/>
  </r>
  <r>
    <x v="1"/>
    <x v="5"/>
    <x v="290"/>
  </r>
  <r>
    <x v="7"/>
    <x v="5"/>
    <x v="291"/>
  </r>
  <r>
    <x v="9"/>
    <x v="5"/>
    <x v="292"/>
  </r>
  <r>
    <x v="9"/>
    <x v="5"/>
    <x v="293"/>
  </r>
  <r>
    <x v="8"/>
    <x v="5"/>
    <x v="294"/>
  </r>
  <r>
    <x v="0"/>
    <x v="5"/>
    <x v="295"/>
  </r>
  <r>
    <x v="4"/>
    <x v="5"/>
    <x v="296"/>
  </r>
  <r>
    <x v="8"/>
    <x v="5"/>
    <x v="297"/>
  </r>
  <r>
    <x v="7"/>
    <x v="5"/>
    <x v="298"/>
  </r>
  <r>
    <x v="8"/>
    <x v="5"/>
    <x v="299"/>
  </r>
  <r>
    <x v="8"/>
    <x v="5"/>
    <x v="300"/>
  </r>
  <r>
    <x v="11"/>
    <x v="5"/>
    <x v="301"/>
  </r>
  <r>
    <x v="3"/>
    <x v="5"/>
    <x v="302"/>
  </r>
  <r>
    <x v="8"/>
    <x v="5"/>
    <x v="303"/>
  </r>
  <r>
    <x v="7"/>
    <x v="5"/>
    <x v="304"/>
  </r>
  <r>
    <x v="1"/>
    <x v="5"/>
    <x v="305"/>
  </r>
  <r>
    <x v="6"/>
    <x v="5"/>
    <x v="306"/>
  </r>
  <r>
    <x v="2"/>
    <x v="6"/>
    <x v="307"/>
  </r>
  <r>
    <x v="2"/>
    <x v="6"/>
    <x v="308"/>
  </r>
  <r>
    <x v="10"/>
    <x v="6"/>
    <x v="309"/>
  </r>
  <r>
    <x v="3"/>
    <x v="6"/>
    <x v="310"/>
  </r>
  <r>
    <x v="1"/>
    <x v="6"/>
    <x v="311"/>
  </r>
  <r>
    <x v="0"/>
    <x v="6"/>
    <x v="312"/>
  </r>
  <r>
    <x v="3"/>
    <x v="6"/>
    <x v="313"/>
  </r>
  <r>
    <x v="8"/>
    <x v="6"/>
    <x v="314"/>
  </r>
  <r>
    <x v="2"/>
    <x v="6"/>
    <x v="315"/>
  </r>
  <r>
    <x v="9"/>
    <x v="6"/>
    <x v="316"/>
  </r>
  <r>
    <x v="9"/>
    <x v="6"/>
    <x v="317"/>
  </r>
  <r>
    <x v="9"/>
    <x v="6"/>
    <x v="318"/>
  </r>
  <r>
    <x v="2"/>
    <x v="6"/>
    <x v="319"/>
  </r>
  <r>
    <x v="1"/>
    <x v="6"/>
    <x v="320"/>
  </r>
  <r>
    <x v="7"/>
    <x v="6"/>
    <x v="321"/>
  </r>
  <r>
    <x v="8"/>
    <x v="6"/>
    <x v="322"/>
  </r>
  <r>
    <x v="1"/>
    <x v="6"/>
    <x v="323"/>
  </r>
  <r>
    <x v="4"/>
    <x v="6"/>
    <x v="324"/>
  </r>
  <r>
    <x v="4"/>
    <x v="6"/>
    <x v="325"/>
  </r>
  <r>
    <x v="11"/>
    <x v="6"/>
    <x v="326"/>
  </r>
  <r>
    <x v="2"/>
    <x v="6"/>
    <x v="327"/>
  </r>
  <r>
    <x v="1"/>
    <x v="6"/>
    <x v="328"/>
  </r>
  <r>
    <x v="5"/>
    <x v="6"/>
    <x v="329"/>
  </r>
  <r>
    <x v="11"/>
    <x v="6"/>
    <x v="330"/>
  </r>
  <r>
    <x v="3"/>
    <x v="6"/>
    <x v="331"/>
  </r>
  <r>
    <x v="1"/>
    <x v="6"/>
    <x v="332"/>
  </r>
  <r>
    <x v="2"/>
    <x v="6"/>
    <x v="333"/>
  </r>
  <r>
    <x v="2"/>
    <x v="6"/>
    <x v="334"/>
  </r>
  <r>
    <x v="5"/>
    <x v="6"/>
    <x v="335"/>
  </r>
  <r>
    <x v="2"/>
    <x v="6"/>
    <x v="336"/>
  </r>
  <r>
    <x v="0"/>
    <x v="6"/>
    <x v="337"/>
  </r>
  <r>
    <x v="6"/>
    <x v="6"/>
    <x v="338"/>
  </r>
  <r>
    <x v="10"/>
    <x v="6"/>
    <x v="339"/>
  </r>
  <r>
    <x v="0"/>
    <x v="6"/>
    <x v="340"/>
  </r>
  <r>
    <x v="5"/>
    <x v="6"/>
    <x v="341"/>
  </r>
  <r>
    <x v="6"/>
    <x v="6"/>
    <x v="342"/>
  </r>
  <r>
    <x v="1"/>
    <x v="6"/>
    <x v="343"/>
  </r>
  <r>
    <x v="4"/>
    <x v="6"/>
    <x v="344"/>
  </r>
  <r>
    <x v="8"/>
    <x v="6"/>
    <x v="345"/>
  </r>
  <r>
    <x v="0"/>
    <x v="6"/>
    <x v="346"/>
  </r>
  <r>
    <x v="5"/>
    <x v="6"/>
    <x v="347"/>
  </r>
  <r>
    <x v="4"/>
    <x v="6"/>
    <x v="348"/>
  </r>
  <r>
    <x v="1"/>
    <x v="6"/>
    <x v="349"/>
  </r>
  <r>
    <x v="9"/>
    <x v="6"/>
    <x v="350"/>
  </r>
  <r>
    <x v="1"/>
    <x v="6"/>
    <x v="351"/>
  </r>
  <r>
    <x v="4"/>
    <x v="6"/>
    <x v="352"/>
  </r>
  <r>
    <x v="3"/>
    <x v="6"/>
    <x v="353"/>
  </r>
  <r>
    <x v="9"/>
    <x v="6"/>
    <x v="354"/>
  </r>
  <r>
    <x v="0"/>
    <x v="6"/>
    <x v="355"/>
  </r>
  <r>
    <x v="7"/>
    <x v="6"/>
    <x v="356"/>
  </r>
  <r>
    <x v="10"/>
    <x v="6"/>
    <x v="357"/>
  </r>
  <r>
    <x v="7"/>
    <x v="6"/>
    <x v="358"/>
  </r>
  <r>
    <x v="11"/>
    <x v="6"/>
    <x v="359"/>
  </r>
  <r>
    <x v="8"/>
    <x v="6"/>
    <x v="360"/>
  </r>
  <r>
    <x v="4"/>
    <x v="6"/>
    <x v="361"/>
  </r>
  <r>
    <x v="8"/>
    <x v="6"/>
    <x v="362"/>
  </r>
  <r>
    <x v="9"/>
    <x v="7"/>
    <x v="363"/>
  </r>
  <r>
    <x v="2"/>
    <x v="7"/>
    <x v="364"/>
  </r>
  <r>
    <x v="9"/>
    <x v="7"/>
    <x v="365"/>
  </r>
  <r>
    <x v="5"/>
    <x v="7"/>
    <x v="366"/>
  </r>
  <r>
    <x v="4"/>
    <x v="7"/>
    <x v="367"/>
  </r>
  <r>
    <x v="10"/>
    <x v="7"/>
    <x v="368"/>
  </r>
  <r>
    <x v="4"/>
    <x v="7"/>
    <x v="369"/>
  </r>
  <r>
    <x v="6"/>
    <x v="7"/>
    <x v="370"/>
  </r>
  <r>
    <x v="6"/>
    <x v="7"/>
    <x v="371"/>
  </r>
  <r>
    <x v="8"/>
    <x v="7"/>
    <x v="372"/>
  </r>
  <r>
    <x v="5"/>
    <x v="7"/>
    <x v="373"/>
  </r>
  <r>
    <x v="8"/>
    <x v="7"/>
    <x v="374"/>
  </r>
  <r>
    <x v="4"/>
    <x v="7"/>
    <x v="375"/>
  </r>
  <r>
    <x v="4"/>
    <x v="7"/>
    <x v="376"/>
  </r>
  <r>
    <x v="11"/>
    <x v="7"/>
    <x v="377"/>
  </r>
  <r>
    <x v="6"/>
    <x v="8"/>
    <x v="378"/>
  </r>
  <r>
    <x v="5"/>
    <x v="8"/>
    <x v="379"/>
  </r>
  <r>
    <x v="1"/>
    <x v="8"/>
    <x v="380"/>
  </r>
  <r>
    <x v="4"/>
    <x v="8"/>
    <x v="381"/>
  </r>
  <r>
    <x v="1"/>
    <x v="8"/>
    <x v="382"/>
  </r>
  <r>
    <x v="1"/>
    <x v="8"/>
    <x v="383"/>
  </r>
  <r>
    <x v="4"/>
    <x v="8"/>
    <x v="384"/>
  </r>
  <r>
    <x v="11"/>
    <x v="8"/>
    <x v="385"/>
  </r>
  <r>
    <x v="11"/>
    <x v="8"/>
    <x v="386"/>
  </r>
  <r>
    <x v="11"/>
    <x v="8"/>
    <x v="387"/>
  </r>
  <r>
    <x v="11"/>
    <x v="8"/>
    <x v="388"/>
  </r>
  <r>
    <x v="11"/>
    <x v="8"/>
    <x v="389"/>
  </r>
  <r>
    <x v="1"/>
    <x v="8"/>
    <x v="390"/>
  </r>
  <r>
    <x v="1"/>
    <x v="8"/>
    <x v="391"/>
  </r>
  <r>
    <x v="9"/>
    <x v="8"/>
    <x v="392"/>
  </r>
  <r>
    <x v="5"/>
    <x v="8"/>
    <x v="393"/>
  </r>
  <r>
    <x v="8"/>
    <x v="8"/>
    <x v="394"/>
  </r>
  <r>
    <x v="8"/>
    <x v="8"/>
    <x v="395"/>
  </r>
  <r>
    <x v="0"/>
    <x v="8"/>
    <x v="396"/>
  </r>
  <r>
    <x v="2"/>
    <x v="8"/>
    <x v="397"/>
  </r>
  <r>
    <x v="11"/>
    <x v="8"/>
    <x v="398"/>
  </r>
  <r>
    <x v="9"/>
    <x v="8"/>
    <x v="399"/>
  </r>
  <r>
    <x v="0"/>
    <x v="8"/>
    <x v="400"/>
  </r>
  <r>
    <x v="6"/>
    <x v="8"/>
    <x v="401"/>
  </r>
  <r>
    <x v="7"/>
    <x v="8"/>
    <x v="402"/>
  </r>
  <r>
    <x v="6"/>
    <x v="9"/>
    <x v="403"/>
  </r>
  <r>
    <x v="6"/>
    <x v="9"/>
    <x v="404"/>
  </r>
  <r>
    <x v="2"/>
    <x v="9"/>
    <x v="405"/>
  </r>
  <r>
    <x v="7"/>
    <x v="9"/>
    <x v="406"/>
  </r>
  <r>
    <x v="8"/>
    <x v="9"/>
    <x v="407"/>
  </r>
  <r>
    <x v="2"/>
    <x v="9"/>
    <x v="408"/>
  </r>
  <r>
    <x v="9"/>
    <x v="9"/>
    <x v="409"/>
  </r>
  <r>
    <x v="3"/>
    <x v="9"/>
    <x v="410"/>
  </r>
  <r>
    <x v="0"/>
    <x v="9"/>
    <x v="411"/>
  </r>
  <r>
    <x v="8"/>
    <x v="9"/>
    <x v="412"/>
  </r>
  <r>
    <x v="0"/>
    <x v="9"/>
    <x v="413"/>
  </r>
  <r>
    <x v="2"/>
    <x v="9"/>
    <x v="414"/>
  </r>
  <r>
    <x v="9"/>
    <x v="9"/>
    <x v="415"/>
  </r>
  <r>
    <x v="11"/>
    <x v="9"/>
    <x v="416"/>
  </r>
  <r>
    <x v="5"/>
    <x v="9"/>
    <x v="417"/>
  </r>
  <r>
    <x v="2"/>
    <x v="9"/>
    <x v="418"/>
  </r>
  <r>
    <x v="9"/>
    <x v="9"/>
    <x v="419"/>
  </r>
  <r>
    <x v="9"/>
    <x v="9"/>
    <x v="420"/>
  </r>
  <r>
    <x v="2"/>
    <x v="9"/>
    <x v="421"/>
  </r>
  <r>
    <x v="11"/>
    <x v="9"/>
    <x v="422"/>
  </r>
  <r>
    <x v="3"/>
    <x v="9"/>
    <x v="423"/>
  </r>
  <r>
    <x v="3"/>
    <x v="9"/>
    <x v="424"/>
  </r>
  <r>
    <x v="4"/>
    <x v="9"/>
    <x v="425"/>
  </r>
  <r>
    <x v="4"/>
    <x v="9"/>
    <x v="426"/>
  </r>
  <r>
    <x v="8"/>
    <x v="9"/>
    <x v="427"/>
  </r>
  <r>
    <x v="8"/>
    <x v="9"/>
    <x v="428"/>
  </r>
  <r>
    <x v="6"/>
    <x v="9"/>
    <x v="429"/>
  </r>
  <r>
    <x v="10"/>
    <x v="9"/>
    <x v="430"/>
  </r>
  <r>
    <x v="3"/>
    <x v="9"/>
    <x v="431"/>
  </r>
  <r>
    <x v="8"/>
    <x v="9"/>
    <x v="432"/>
  </r>
  <r>
    <x v="7"/>
    <x v="9"/>
    <x v="433"/>
  </r>
  <r>
    <x v="1"/>
    <x v="9"/>
    <x v="434"/>
  </r>
  <r>
    <x v="9"/>
    <x v="9"/>
    <x v="435"/>
  </r>
  <r>
    <x v="6"/>
    <x v="9"/>
    <x v="436"/>
  </r>
  <r>
    <x v="1"/>
    <x v="9"/>
    <x v="437"/>
  </r>
  <r>
    <x v="8"/>
    <x v="9"/>
    <x v="438"/>
  </r>
  <r>
    <x v="8"/>
    <x v="9"/>
    <x v="439"/>
  </r>
  <r>
    <x v="0"/>
    <x v="9"/>
    <x v="440"/>
  </r>
  <r>
    <x v="9"/>
    <x v="9"/>
    <x v="441"/>
  </r>
  <r>
    <x v="6"/>
    <x v="9"/>
    <x v="442"/>
  </r>
  <r>
    <x v="3"/>
    <x v="9"/>
    <x v="443"/>
  </r>
  <r>
    <x v="2"/>
    <x v="9"/>
    <x v="444"/>
  </r>
  <r>
    <x v="7"/>
    <x v="9"/>
    <x v="445"/>
  </r>
  <r>
    <x v="2"/>
    <x v="9"/>
    <x v="446"/>
  </r>
  <r>
    <x v="0"/>
    <x v="9"/>
    <x v="447"/>
  </r>
  <r>
    <x v="4"/>
    <x v="9"/>
    <x v="448"/>
  </r>
  <r>
    <x v="8"/>
    <x v="9"/>
    <x v="449"/>
  </r>
  <r>
    <x v="10"/>
    <x v="9"/>
    <x v="450"/>
  </r>
  <r>
    <x v="4"/>
    <x v="9"/>
    <x v="451"/>
  </r>
  <r>
    <x v="9"/>
    <x v="9"/>
    <x v="452"/>
  </r>
  <r>
    <x v="2"/>
    <x v="9"/>
    <x v="453"/>
  </r>
  <r>
    <x v="2"/>
    <x v="9"/>
    <x v="454"/>
  </r>
  <r>
    <x v="10"/>
    <x v="9"/>
    <x v="455"/>
  </r>
  <r>
    <x v="10"/>
    <x v="9"/>
    <x v="456"/>
  </r>
  <r>
    <x v="8"/>
    <x v="9"/>
    <x v="457"/>
  </r>
  <r>
    <x v="7"/>
    <x v="9"/>
    <x v="458"/>
  </r>
  <r>
    <x v="6"/>
    <x v="9"/>
    <x v="459"/>
  </r>
  <r>
    <x v="2"/>
    <x v="9"/>
    <x v="460"/>
  </r>
  <r>
    <x v="4"/>
    <x v="9"/>
    <x v="461"/>
  </r>
  <r>
    <x v="2"/>
    <x v="9"/>
    <x v="462"/>
  </r>
  <r>
    <x v="4"/>
    <x v="9"/>
    <x v="463"/>
  </r>
  <r>
    <x v="1"/>
    <x v="9"/>
    <x v="464"/>
  </r>
  <r>
    <x v="7"/>
    <x v="9"/>
    <x v="465"/>
  </r>
  <r>
    <x v="6"/>
    <x v="9"/>
    <x v="466"/>
  </r>
  <r>
    <x v="3"/>
    <x v="9"/>
    <x v="467"/>
  </r>
  <r>
    <x v="6"/>
    <x v="9"/>
    <x v="468"/>
  </r>
  <r>
    <x v="11"/>
    <x v="9"/>
    <x v="469"/>
  </r>
  <r>
    <x v="1"/>
    <x v="9"/>
    <x v="470"/>
  </r>
  <r>
    <x v="3"/>
    <x v="9"/>
    <x v="471"/>
  </r>
  <r>
    <x v="10"/>
    <x v="10"/>
    <x v="472"/>
  </r>
  <r>
    <x v="9"/>
    <x v="10"/>
    <x v="473"/>
  </r>
  <r>
    <x v="2"/>
    <x v="10"/>
    <x v="474"/>
  </r>
  <r>
    <x v="3"/>
    <x v="10"/>
    <x v="475"/>
  </r>
  <r>
    <x v="0"/>
    <x v="10"/>
    <x v="476"/>
  </r>
  <r>
    <x v="8"/>
    <x v="10"/>
    <x v="477"/>
  </r>
  <r>
    <x v="9"/>
    <x v="10"/>
    <x v="478"/>
  </r>
  <r>
    <x v="3"/>
    <x v="10"/>
    <x v="479"/>
  </r>
  <r>
    <x v="10"/>
    <x v="10"/>
    <x v="480"/>
  </r>
  <r>
    <x v="2"/>
    <x v="10"/>
    <x v="481"/>
  </r>
  <r>
    <x v="8"/>
    <x v="10"/>
    <x v="482"/>
  </r>
  <r>
    <x v="11"/>
    <x v="10"/>
    <x v="483"/>
  </r>
  <r>
    <x v="1"/>
    <x v="10"/>
    <x v="484"/>
  </r>
  <r>
    <x v="6"/>
    <x v="10"/>
    <x v="485"/>
  </r>
  <r>
    <x v="9"/>
    <x v="10"/>
    <x v="486"/>
  </r>
  <r>
    <x v="6"/>
    <x v="10"/>
    <x v="487"/>
  </r>
  <r>
    <x v="7"/>
    <x v="10"/>
    <x v="488"/>
  </r>
  <r>
    <x v="6"/>
    <x v="10"/>
    <x v="489"/>
  </r>
  <r>
    <x v="7"/>
    <x v="10"/>
    <x v="490"/>
  </r>
  <r>
    <x v="1"/>
    <x v="10"/>
    <x v="491"/>
  </r>
  <r>
    <x v="9"/>
    <x v="10"/>
    <x v="492"/>
  </r>
  <r>
    <x v="11"/>
    <x v="10"/>
    <x v="493"/>
  </r>
  <r>
    <x v="9"/>
    <x v="10"/>
    <x v="494"/>
  </r>
  <r>
    <x v="1"/>
    <x v="10"/>
    <x v="495"/>
  </r>
  <r>
    <x v="9"/>
    <x v="10"/>
    <x v="496"/>
  </r>
  <r>
    <x v="8"/>
    <x v="10"/>
    <x v="497"/>
  </r>
  <r>
    <x v="10"/>
    <x v="10"/>
    <x v="498"/>
  </r>
  <r>
    <x v="2"/>
    <x v="10"/>
    <x v="499"/>
  </r>
  <r>
    <x v="9"/>
    <x v="10"/>
    <x v="500"/>
  </r>
  <r>
    <x v="4"/>
    <x v="10"/>
    <x v="501"/>
  </r>
  <r>
    <x v="2"/>
    <x v="10"/>
    <x v="502"/>
  </r>
  <r>
    <x v="2"/>
    <x v="10"/>
    <x v="503"/>
  </r>
  <r>
    <x v="10"/>
    <x v="10"/>
    <x v="504"/>
  </r>
  <r>
    <x v="0"/>
    <x v="10"/>
    <x v="505"/>
  </r>
  <r>
    <x v="5"/>
    <x v="10"/>
    <x v="506"/>
  </r>
  <r>
    <x v="3"/>
    <x v="10"/>
    <x v="507"/>
  </r>
  <r>
    <x v="8"/>
    <x v="10"/>
    <x v="508"/>
  </r>
  <r>
    <x v="8"/>
    <x v="10"/>
    <x v="509"/>
  </r>
  <r>
    <x v="2"/>
    <x v="10"/>
    <x v="510"/>
  </r>
  <r>
    <x v="0"/>
    <x v="10"/>
    <x v="511"/>
  </r>
  <r>
    <x v="11"/>
    <x v="10"/>
    <x v="512"/>
  </r>
  <r>
    <x v="5"/>
    <x v="10"/>
    <x v="513"/>
  </r>
  <r>
    <x v="3"/>
    <x v="10"/>
    <x v="514"/>
  </r>
  <r>
    <x v="10"/>
    <x v="10"/>
    <x v="515"/>
  </r>
  <r>
    <x v="6"/>
    <x v="10"/>
    <x v="516"/>
  </r>
  <r>
    <x v="6"/>
    <x v="10"/>
    <x v="517"/>
  </r>
  <r>
    <x v="9"/>
    <x v="10"/>
    <x v="518"/>
  </r>
  <r>
    <x v="11"/>
    <x v="10"/>
    <x v="519"/>
  </r>
  <r>
    <x v="10"/>
    <x v="10"/>
    <x v="520"/>
  </r>
  <r>
    <x v="11"/>
    <x v="10"/>
    <x v="521"/>
  </r>
  <r>
    <x v="11"/>
    <x v="10"/>
    <x v="522"/>
  </r>
  <r>
    <x v="8"/>
    <x v="10"/>
    <x v="523"/>
  </r>
  <r>
    <x v="0"/>
    <x v="10"/>
    <x v="524"/>
  </r>
  <r>
    <x v="8"/>
    <x v="10"/>
    <x v="525"/>
  </r>
  <r>
    <x v="9"/>
    <x v="11"/>
    <x v="526"/>
  </r>
  <r>
    <x v="1"/>
    <x v="11"/>
    <x v="527"/>
  </r>
  <r>
    <x v="2"/>
    <x v="11"/>
    <x v="528"/>
  </r>
  <r>
    <x v="7"/>
    <x v="11"/>
    <x v="529"/>
  </r>
  <r>
    <x v="0"/>
    <x v="11"/>
    <x v="530"/>
  </r>
  <r>
    <x v="5"/>
    <x v="11"/>
    <x v="531"/>
  </r>
  <r>
    <x v="5"/>
    <x v="11"/>
    <x v="532"/>
  </r>
  <r>
    <x v="9"/>
    <x v="11"/>
    <x v="533"/>
  </r>
  <r>
    <x v="1"/>
    <x v="11"/>
    <x v="534"/>
  </r>
  <r>
    <x v="8"/>
    <x v="11"/>
    <x v="535"/>
  </r>
  <r>
    <x v="6"/>
    <x v="11"/>
    <x v="536"/>
  </r>
  <r>
    <x v="8"/>
    <x v="11"/>
    <x v="537"/>
  </r>
  <r>
    <x v="3"/>
    <x v="11"/>
    <x v="538"/>
  </r>
  <r>
    <x v="3"/>
    <x v="11"/>
    <x v="539"/>
  </r>
  <r>
    <x v="8"/>
    <x v="11"/>
    <x v="540"/>
  </r>
  <r>
    <x v="10"/>
    <x v="11"/>
    <x v="541"/>
  </r>
  <r>
    <x v="9"/>
    <x v="11"/>
    <x v="542"/>
  </r>
  <r>
    <x v="6"/>
    <x v="11"/>
    <x v="543"/>
  </r>
  <r>
    <x v="6"/>
    <x v="11"/>
    <x v="544"/>
  </r>
  <r>
    <x v="10"/>
    <x v="11"/>
    <x v="545"/>
  </r>
  <r>
    <x v="2"/>
    <x v="11"/>
    <x v="546"/>
  </r>
  <r>
    <x v="7"/>
    <x v="11"/>
    <x v="547"/>
  </r>
  <r>
    <x v="4"/>
    <x v="11"/>
    <x v="548"/>
  </r>
  <r>
    <x v="3"/>
    <x v="11"/>
    <x v="549"/>
  </r>
  <r>
    <x v="11"/>
    <x v="11"/>
    <x v="550"/>
  </r>
  <r>
    <x v="5"/>
    <x v="11"/>
    <x v="551"/>
  </r>
  <r>
    <x v="8"/>
    <x v="11"/>
    <x v="552"/>
  </r>
  <r>
    <x v="9"/>
    <x v="11"/>
    <x v="553"/>
  </r>
  <r>
    <x v="8"/>
    <x v="11"/>
    <x v="554"/>
  </r>
  <r>
    <x v="9"/>
    <x v="11"/>
    <x v="555"/>
  </r>
  <r>
    <x v="5"/>
    <x v="11"/>
    <x v="556"/>
  </r>
  <r>
    <x v="1"/>
    <x v="11"/>
    <x v="557"/>
  </r>
  <r>
    <x v="2"/>
    <x v="11"/>
    <x v="558"/>
  </r>
  <r>
    <x v="9"/>
    <x v="11"/>
    <x v="559"/>
  </r>
  <r>
    <x v="3"/>
    <x v="11"/>
    <x v="560"/>
  </r>
  <r>
    <x v="11"/>
    <x v="11"/>
    <x v="561"/>
  </r>
  <r>
    <x v="3"/>
    <x v="11"/>
    <x v="562"/>
  </r>
  <r>
    <x v="1"/>
    <x v="11"/>
    <x v="563"/>
  </r>
  <r>
    <x v="3"/>
    <x v="11"/>
    <x v="564"/>
  </r>
  <r>
    <x v="1"/>
    <x v="11"/>
    <x v="565"/>
  </r>
  <r>
    <x v="4"/>
    <x v="11"/>
    <x v="566"/>
  </r>
  <r>
    <x v="10"/>
    <x v="11"/>
    <x v="567"/>
  </r>
  <r>
    <x v="9"/>
    <x v="11"/>
    <x v="568"/>
  </r>
  <r>
    <x v="4"/>
    <x v="11"/>
    <x v="569"/>
  </r>
  <r>
    <x v="7"/>
    <x v="11"/>
    <x v="570"/>
  </r>
  <r>
    <x v="1"/>
    <x v="11"/>
    <x v="571"/>
  </r>
  <r>
    <x v="10"/>
    <x v="11"/>
    <x v="572"/>
  </r>
  <r>
    <x v="10"/>
    <x v="11"/>
    <x v="573"/>
  </r>
  <r>
    <x v="2"/>
    <x v="11"/>
    <x v="574"/>
  </r>
  <r>
    <x v="6"/>
    <x v="11"/>
    <x v="575"/>
  </r>
  <r>
    <x v="9"/>
    <x v="11"/>
    <x v="576"/>
  </r>
  <r>
    <x v="2"/>
    <x v="11"/>
    <x v="577"/>
  </r>
  <r>
    <x v="3"/>
    <x v="11"/>
    <x v="578"/>
  </r>
  <r>
    <x v="9"/>
    <x v="11"/>
    <x v="579"/>
  </r>
  <r>
    <x v="3"/>
    <x v="11"/>
    <x v="580"/>
  </r>
  <r>
    <x v="6"/>
    <x v="11"/>
    <x v="581"/>
  </r>
  <r>
    <x v="4"/>
    <x v="11"/>
    <x v="582"/>
  </r>
  <r>
    <x v="9"/>
    <x v="11"/>
    <x v="583"/>
  </r>
  <r>
    <x v="7"/>
    <x v="11"/>
    <x v="584"/>
  </r>
  <r>
    <x v="1"/>
    <x v="11"/>
    <x v="585"/>
  </r>
  <r>
    <x v="9"/>
    <x v="11"/>
    <x v="586"/>
  </r>
  <r>
    <x v="1"/>
    <x v="11"/>
    <x v="587"/>
  </r>
  <r>
    <x v="5"/>
    <x v="11"/>
    <x v="588"/>
  </r>
  <r>
    <x v="2"/>
    <x v="11"/>
    <x v="589"/>
  </r>
  <r>
    <x v="5"/>
    <x v="11"/>
    <x v="590"/>
  </r>
  <r>
    <x v="3"/>
    <x v="11"/>
    <x v="591"/>
  </r>
  <r>
    <x v="0"/>
    <x v="12"/>
    <x v="592"/>
  </r>
  <r>
    <x v="6"/>
    <x v="12"/>
    <x v="593"/>
  </r>
  <r>
    <x v="6"/>
    <x v="12"/>
    <x v="594"/>
  </r>
  <r>
    <x v="9"/>
    <x v="12"/>
    <x v="595"/>
  </r>
  <r>
    <x v="6"/>
    <x v="12"/>
    <x v="596"/>
  </r>
  <r>
    <x v="11"/>
    <x v="12"/>
    <x v="597"/>
  </r>
  <r>
    <x v="6"/>
    <x v="12"/>
    <x v="598"/>
  </r>
  <r>
    <x v="11"/>
    <x v="12"/>
    <x v="599"/>
  </r>
  <r>
    <x v="2"/>
    <x v="12"/>
    <x v="600"/>
  </r>
  <r>
    <x v="1"/>
    <x v="12"/>
    <x v="601"/>
  </r>
  <r>
    <x v="0"/>
    <x v="12"/>
    <x v="602"/>
  </r>
  <r>
    <x v="6"/>
    <x v="12"/>
    <x v="603"/>
  </r>
  <r>
    <x v="5"/>
    <x v="12"/>
    <x v="604"/>
  </r>
  <r>
    <x v="11"/>
    <x v="12"/>
    <x v="605"/>
  </r>
  <r>
    <x v="5"/>
    <x v="12"/>
    <x v="606"/>
  </r>
  <r>
    <x v="1"/>
    <x v="12"/>
    <x v="607"/>
  </r>
  <r>
    <x v="1"/>
    <x v="12"/>
    <x v="608"/>
  </r>
  <r>
    <x v="7"/>
    <x v="12"/>
    <x v="609"/>
  </r>
  <r>
    <x v="1"/>
    <x v="12"/>
    <x v="610"/>
  </r>
  <r>
    <x v="6"/>
    <x v="12"/>
    <x v="611"/>
  </r>
  <r>
    <x v="6"/>
    <x v="12"/>
    <x v="612"/>
  </r>
  <r>
    <x v="10"/>
    <x v="12"/>
    <x v="613"/>
  </r>
  <r>
    <x v="8"/>
    <x v="12"/>
    <x v="614"/>
  </r>
  <r>
    <x v="4"/>
    <x v="12"/>
    <x v="615"/>
  </r>
  <r>
    <x v="7"/>
    <x v="12"/>
    <x v="616"/>
  </r>
  <r>
    <x v="8"/>
    <x v="12"/>
    <x v="617"/>
  </r>
  <r>
    <x v="7"/>
    <x v="12"/>
    <x v="618"/>
  </r>
  <r>
    <x v="7"/>
    <x v="12"/>
    <x v="619"/>
  </r>
  <r>
    <x v="0"/>
    <x v="12"/>
    <x v="620"/>
  </r>
  <r>
    <x v="7"/>
    <x v="12"/>
    <x v="621"/>
  </r>
  <r>
    <x v="10"/>
    <x v="12"/>
    <x v="622"/>
  </r>
  <r>
    <x v="8"/>
    <x v="12"/>
    <x v="623"/>
  </r>
  <r>
    <x v="6"/>
    <x v="12"/>
    <x v="624"/>
  </r>
  <r>
    <x v="4"/>
    <x v="12"/>
    <x v="625"/>
  </r>
  <r>
    <x v="0"/>
    <x v="12"/>
    <x v="626"/>
  </r>
  <r>
    <x v="4"/>
    <x v="12"/>
    <x v="627"/>
  </r>
  <r>
    <x v="0"/>
    <x v="12"/>
    <x v="628"/>
  </r>
  <r>
    <x v="1"/>
    <x v="12"/>
    <x v="629"/>
  </r>
  <r>
    <x v="6"/>
    <x v="12"/>
    <x v="630"/>
  </r>
  <r>
    <x v="7"/>
    <x v="12"/>
    <x v="631"/>
  </r>
  <r>
    <x v="4"/>
    <x v="12"/>
    <x v="632"/>
  </r>
  <r>
    <x v="7"/>
    <x v="12"/>
    <x v="633"/>
  </r>
  <r>
    <x v="1"/>
    <x v="12"/>
    <x v="634"/>
  </r>
  <r>
    <x v="5"/>
    <x v="12"/>
    <x v="635"/>
  </r>
  <r>
    <x v="9"/>
    <x v="12"/>
    <x v="636"/>
  </r>
  <r>
    <x v="7"/>
    <x v="12"/>
    <x v="637"/>
  </r>
  <r>
    <x v="2"/>
    <x v="12"/>
    <x v="638"/>
  </r>
  <r>
    <x v="5"/>
    <x v="12"/>
    <x v="639"/>
  </r>
  <r>
    <x v="5"/>
    <x v="12"/>
    <x v="640"/>
  </r>
  <r>
    <x v="8"/>
    <x v="12"/>
    <x v="641"/>
  </r>
  <r>
    <x v="6"/>
    <x v="12"/>
    <x v="642"/>
  </r>
  <r>
    <x v="2"/>
    <x v="12"/>
    <x v="643"/>
  </r>
  <r>
    <x v="5"/>
    <x v="12"/>
    <x v="644"/>
  </r>
  <r>
    <x v="7"/>
    <x v="12"/>
    <x v="645"/>
  </r>
  <r>
    <x v="8"/>
    <x v="12"/>
    <x v="646"/>
  </r>
  <r>
    <x v="1"/>
    <x v="12"/>
    <x v="647"/>
  </r>
  <r>
    <x v="6"/>
    <x v="12"/>
    <x v="648"/>
  </r>
  <r>
    <x v="1"/>
    <x v="12"/>
    <x v="649"/>
  </r>
  <r>
    <x v="3"/>
    <x v="12"/>
    <x v="650"/>
  </r>
  <r>
    <x v="0"/>
    <x v="12"/>
    <x v="651"/>
  </r>
  <r>
    <x v="1"/>
    <x v="12"/>
    <x v="652"/>
  </r>
  <r>
    <x v="5"/>
    <x v="12"/>
    <x v="653"/>
  </r>
  <r>
    <x v="4"/>
    <x v="12"/>
    <x v="654"/>
  </r>
  <r>
    <x v="0"/>
    <x v="12"/>
    <x v="655"/>
  </r>
  <r>
    <x v="9"/>
    <x v="12"/>
    <x v="656"/>
  </r>
  <r>
    <x v="2"/>
    <x v="12"/>
    <x v="657"/>
  </r>
  <r>
    <x v="1"/>
    <x v="12"/>
    <x v="658"/>
  </r>
  <r>
    <x v="11"/>
    <x v="12"/>
    <x v="659"/>
  </r>
  <r>
    <x v="6"/>
    <x v="12"/>
    <x v="660"/>
  </r>
  <r>
    <x v="2"/>
    <x v="12"/>
    <x v="661"/>
  </r>
  <r>
    <x v="5"/>
    <x v="12"/>
    <x v="662"/>
  </r>
  <r>
    <x v="4"/>
    <x v="12"/>
    <x v="663"/>
  </r>
  <r>
    <x v="8"/>
    <x v="12"/>
    <x v="664"/>
  </r>
  <r>
    <x v="1"/>
    <x v="12"/>
    <x v="665"/>
  </r>
  <r>
    <x v="5"/>
    <x v="12"/>
    <x v="666"/>
  </r>
  <r>
    <x v="5"/>
    <x v="12"/>
    <x v="667"/>
  </r>
  <r>
    <x v="6"/>
    <x v="12"/>
    <x v="668"/>
  </r>
  <r>
    <x v="8"/>
    <x v="12"/>
    <x v="669"/>
  </r>
  <r>
    <x v="0"/>
    <x v="12"/>
    <x v="670"/>
  </r>
  <r>
    <x v="0"/>
    <x v="12"/>
    <x v="671"/>
  </r>
  <r>
    <x v="1"/>
    <x v="12"/>
    <x v="672"/>
  </r>
  <r>
    <x v="8"/>
    <x v="12"/>
    <x v="673"/>
  </r>
  <r>
    <x v="1"/>
    <x v="12"/>
    <x v="674"/>
  </r>
  <r>
    <x v="4"/>
    <x v="12"/>
    <x v="675"/>
  </r>
  <r>
    <x v="8"/>
    <x v="12"/>
    <x v="676"/>
  </r>
  <r>
    <x v="1"/>
    <x v="12"/>
    <x v="677"/>
  </r>
  <r>
    <x v="2"/>
    <x v="12"/>
    <x v="678"/>
  </r>
  <r>
    <x v="6"/>
    <x v="12"/>
    <x v="679"/>
  </r>
  <r>
    <x v="10"/>
    <x v="12"/>
    <x v="680"/>
  </r>
  <r>
    <x v="11"/>
    <x v="12"/>
    <x v="681"/>
  </r>
  <r>
    <x v="0"/>
    <x v="12"/>
    <x v="682"/>
  </r>
  <r>
    <x v="8"/>
    <x v="12"/>
    <x v="683"/>
  </r>
  <r>
    <x v="8"/>
    <x v="12"/>
    <x v="684"/>
  </r>
  <r>
    <x v="5"/>
    <x v="12"/>
    <x v="685"/>
  </r>
  <r>
    <x v="6"/>
    <x v="12"/>
    <x v="686"/>
  </r>
  <r>
    <x v="10"/>
    <x v="12"/>
    <x v="687"/>
  </r>
  <r>
    <x v="0"/>
    <x v="13"/>
    <x v="688"/>
  </r>
  <r>
    <x v="3"/>
    <x v="13"/>
    <x v="689"/>
  </r>
  <r>
    <x v="9"/>
    <x v="13"/>
    <x v="690"/>
  </r>
  <r>
    <x v="0"/>
    <x v="13"/>
    <x v="691"/>
  </r>
  <r>
    <x v="10"/>
    <x v="13"/>
    <x v="692"/>
  </r>
  <r>
    <x v="2"/>
    <x v="13"/>
    <x v="693"/>
  </r>
  <r>
    <x v="5"/>
    <x v="13"/>
    <x v="694"/>
  </r>
  <r>
    <x v="8"/>
    <x v="13"/>
    <x v="695"/>
  </r>
  <r>
    <x v="10"/>
    <x v="13"/>
    <x v="696"/>
  </r>
  <r>
    <x v="5"/>
    <x v="13"/>
    <x v="697"/>
  </r>
  <r>
    <x v="11"/>
    <x v="13"/>
    <x v="698"/>
  </r>
  <r>
    <x v="11"/>
    <x v="13"/>
    <x v="699"/>
  </r>
  <r>
    <x v="0"/>
    <x v="13"/>
    <x v="700"/>
  </r>
  <r>
    <x v="8"/>
    <x v="13"/>
    <x v="701"/>
  </r>
  <r>
    <x v="8"/>
    <x v="13"/>
    <x v="702"/>
  </r>
  <r>
    <x v="2"/>
    <x v="13"/>
    <x v="703"/>
  </r>
  <r>
    <x v="1"/>
    <x v="13"/>
    <x v="704"/>
  </r>
  <r>
    <x v="0"/>
    <x v="13"/>
    <x v="705"/>
  </r>
  <r>
    <x v="10"/>
    <x v="13"/>
    <x v="706"/>
  </r>
  <r>
    <x v="7"/>
    <x v="13"/>
    <x v="707"/>
  </r>
  <r>
    <x v="0"/>
    <x v="13"/>
    <x v="708"/>
  </r>
  <r>
    <x v="10"/>
    <x v="13"/>
    <x v="709"/>
  </r>
  <r>
    <x v="1"/>
    <x v="13"/>
    <x v="710"/>
  </r>
  <r>
    <x v="4"/>
    <x v="13"/>
    <x v="711"/>
  </r>
  <r>
    <x v="10"/>
    <x v="13"/>
    <x v="712"/>
  </r>
  <r>
    <x v="0"/>
    <x v="13"/>
    <x v="713"/>
  </r>
  <r>
    <x v="8"/>
    <x v="13"/>
    <x v="714"/>
  </r>
  <r>
    <x v="3"/>
    <x v="13"/>
    <x v="715"/>
  </r>
  <r>
    <x v="1"/>
    <x v="13"/>
    <x v="716"/>
  </r>
  <r>
    <x v="1"/>
    <x v="13"/>
    <x v="717"/>
  </r>
  <r>
    <x v="10"/>
    <x v="13"/>
    <x v="718"/>
  </r>
  <r>
    <x v="0"/>
    <x v="13"/>
    <x v="719"/>
  </r>
  <r>
    <x v="2"/>
    <x v="13"/>
    <x v="720"/>
  </r>
  <r>
    <x v="4"/>
    <x v="13"/>
    <x v="721"/>
  </r>
  <r>
    <x v="11"/>
    <x v="13"/>
    <x v="722"/>
  </r>
  <r>
    <x v="5"/>
    <x v="13"/>
    <x v="723"/>
  </r>
  <r>
    <x v="8"/>
    <x v="13"/>
    <x v="724"/>
  </r>
  <r>
    <x v="9"/>
    <x v="13"/>
    <x v="725"/>
  </r>
  <r>
    <x v="9"/>
    <x v="13"/>
    <x v="726"/>
  </r>
  <r>
    <x v="11"/>
    <x v="13"/>
    <x v="727"/>
  </r>
  <r>
    <x v="9"/>
    <x v="13"/>
    <x v="728"/>
  </r>
  <r>
    <x v="2"/>
    <x v="13"/>
    <x v="729"/>
  </r>
  <r>
    <x v="1"/>
    <x v="13"/>
    <x v="730"/>
  </r>
  <r>
    <x v="5"/>
    <x v="13"/>
    <x v="731"/>
  </r>
  <r>
    <x v="4"/>
    <x v="13"/>
    <x v="732"/>
  </r>
  <r>
    <x v="5"/>
    <x v="13"/>
    <x v="733"/>
  </r>
  <r>
    <x v="8"/>
    <x v="13"/>
    <x v="734"/>
  </r>
  <r>
    <x v="5"/>
    <x v="13"/>
    <x v="735"/>
  </r>
  <r>
    <x v="11"/>
    <x v="13"/>
    <x v="736"/>
  </r>
  <r>
    <x v="7"/>
    <x v="13"/>
    <x v="737"/>
  </r>
  <r>
    <x v="5"/>
    <x v="13"/>
    <x v="738"/>
  </r>
  <r>
    <x v="6"/>
    <x v="13"/>
    <x v="739"/>
  </r>
  <r>
    <x v="2"/>
    <x v="13"/>
    <x v="740"/>
  </r>
  <r>
    <x v="10"/>
    <x v="13"/>
    <x v="741"/>
  </r>
  <r>
    <x v="4"/>
    <x v="13"/>
    <x v="742"/>
  </r>
  <r>
    <x v="5"/>
    <x v="13"/>
    <x v="743"/>
  </r>
  <r>
    <x v="1"/>
    <x v="13"/>
    <x v="744"/>
  </r>
  <r>
    <x v="1"/>
    <x v="13"/>
    <x v="745"/>
  </r>
  <r>
    <x v="1"/>
    <x v="13"/>
    <x v="746"/>
  </r>
  <r>
    <x v="2"/>
    <x v="13"/>
    <x v="747"/>
  </r>
  <r>
    <x v="1"/>
    <x v="13"/>
    <x v="748"/>
  </r>
  <r>
    <x v="10"/>
    <x v="13"/>
    <x v="749"/>
  </r>
  <r>
    <x v="7"/>
    <x v="13"/>
    <x v="750"/>
  </r>
  <r>
    <x v="5"/>
    <x v="13"/>
    <x v="751"/>
  </r>
  <r>
    <x v="11"/>
    <x v="13"/>
    <x v="752"/>
  </r>
  <r>
    <x v="7"/>
    <x v="13"/>
    <x v="753"/>
  </r>
  <r>
    <x v="1"/>
    <x v="13"/>
    <x v="754"/>
  </r>
  <r>
    <x v="6"/>
    <x v="13"/>
    <x v="755"/>
  </r>
  <r>
    <x v="7"/>
    <x v="13"/>
    <x v="756"/>
  </r>
  <r>
    <x v="3"/>
    <x v="13"/>
    <x v="757"/>
  </r>
  <r>
    <x v="6"/>
    <x v="13"/>
    <x v="758"/>
  </r>
  <r>
    <x v="6"/>
    <x v="13"/>
    <x v="759"/>
  </r>
  <r>
    <x v="9"/>
    <x v="13"/>
    <x v="760"/>
  </r>
  <r>
    <x v="5"/>
    <x v="13"/>
    <x v="761"/>
  </r>
  <r>
    <x v="5"/>
    <x v="13"/>
    <x v="762"/>
  </r>
  <r>
    <x v="9"/>
    <x v="13"/>
    <x v="763"/>
  </r>
  <r>
    <x v="8"/>
    <x v="13"/>
    <x v="764"/>
  </r>
  <r>
    <x v="8"/>
    <x v="13"/>
    <x v="765"/>
  </r>
  <r>
    <x v="9"/>
    <x v="13"/>
    <x v="766"/>
  </r>
  <r>
    <x v="4"/>
    <x v="13"/>
    <x v="767"/>
  </r>
  <r>
    <x v="10"/>
    <x v="13"/>
    <x v="768"/>
  </r>
  <r>
    <x v="5"/>
    <x v="13"/>
    <x v="769"/>
  </r>
  <r>
    <x v="4"/>
    <x v="13"/>
    <x v="770"/>
  </r>
  <r>
    <x v="5"/>
    <x v="13"/>
    <x v="771"/>
  </r>
  <r>
    <x v="11"/>
    <x v="13"/>
    <x v="772"/>
  </r>
  <r>
    <x v="4"/>
    <x v="13"/>
    <x v="773"/>
  </r>
  <r>
    <x v="4"/>
    <x v="13"/>
    <x v="774"/>
  </r>
  <r>
    <x v="8"/>
    <x v="13"/>
    <x v="775"/>
  </r>
  <r>
    <x v="4"/>
    <x v="13"/>
    <x v="776"/>
  </r>
  <r>
    <x v="7"/>
    <x v="13"/>
    <x v="777"/>
  </r>
  <r>
    <x v="11"/>
    <x v="13"/>
    <x v="778"/>
  </r>
  <r>
    <x v="11"/>
    <x v="13"/>
    <x v="779"/>
  </r>
  <r>
    <x v="5"/>
    <x v="13"/>
    <x v="780"/>
  </r>
  <r>
    <x v="10"/>
    <x v="13"/>
    <x v="781"/>
  </r>
  <r>
    <x v="5"/>
    <x v="13"/>
    <x v="782"/>
  </r>
  <r>
    <x v="4"/>
    <x v="13"/>
    <x v="783"/>
  </r>
  <r>
    <x v="0"/>
    <x v="13"/>
    <x v="784"/>
  </r>
  <r>
    <x v="1"/>
    <x v="13"/>
    <x v="785"/>
  </r>
  <r>
    <x v="0"/>
    <x v="13"/>
    <x v="786"/>
  </r>
  <r>
    <x v="0"/>
    <x v="13"/>
    <x v="787"/>
  </r>
  <r>
    <x v="11"/>
    <x v="13"/>
    <x v="788"/>
  </r>
  <r>
    <x v="11"/>
    <x v="13"/>
    <x v="789"/>
  </r>
  <r>
    <x v="11"/>
    <x v="13"/>
    <x v="790"/>
  </r>
  <r>
    <x v="11"/>
    <x v="13"/>
    <x v="791"/>
  </r>
  <r>
    <x v="4"/>
    <x v="13"/>
    <x v="792"/>
  </r>
  <r>
    <x v="3"/>
    <x v="13"/>
    <x v="793"/>
  </r>
  <r>
    <x v="2"/>
    <x v="13"/>
    <x v="794"/>
  </r>
  <r>
    <x v="7"/>
    <x v="13"/>
    <x v="795"/>
  </r>
  <r>
    <x v="10"/>
    <x v="13"/>
    <x v="796"/>
  </r>
  <r>
    <x v="11"/>
    <x v="13"/>
    <x v="797"/>
  </r>
  <r>
    <x v="3"/>
    <x v="13"/>
    <x v="798"/>
  </r>
  <r>
    <x v="4"/>
    <x v="13"/>
    <x v="799"/>
  </r>
  <r>
    <x v="2"/>
    <x v="13"/>
    <x v="800"/>
  </r>
  <r>
    <x v="8"/>
    <x v="13"/>
    <x v="801"/>
  </r>
  <r>
    <x v="11"/>
    <x v="13"/>
    <x v="802"/>
  </r>
  <r>
    <x v="4"/>
    <x v="13"/>
    <x v="803"/>
  </r>
  <r>
    <x v="9"/>
    <x v="13"/>
    <x v="804"/>
  </r>
  <r>
    <x v="4"/>
    <x v="13"/>
    <x v="805"/>
  </r>
  <r>
    <x v="1"/>
    <x v="13"/>
    <x v="806"/>
  </r>
  <r>
    <x v="4"/>
    <x v="13"/>
    <x v="807"/>
  </r>
  <r>
    <x v="4"/>
    <x v="13"/>
    <x v="808"/>
  </r>
  <r>
    <x v="4"/>
    <x v="13"/>
    <x v="809"/>
  </r>
  <r>
    <x v="4"/>
    <x v="13"/>
    <x v="810"/>
  </r>
  <r>
    <x v="3"/>
    <x v="13"/>
    <x v="811"/>
  </r>
  <r>
    <x v="10"/>
    <x v="13"/>
    <x v="812"/>
  </r>
  <r>
    <x v="11"/>
    <x v="13"/>
    <x v="813"/>
  </r>
  <r>
    <x v="2"/>
    <x v="13"/>
    <x v="814"/>
  </r>
  <r>
    <x v="11"/>
    <x v="13"/>
    <x v="815"/>
  </r>
  <r>
    <x v="8"/>
    <x v="13"/>
    <x v="816"/>
  </r>
  <r>
    <x v="7"/>
    <x v="14"/>
    <x v="817"/>
  </r>
  <r>
    <x v="0"/>
    <x v="14"/>
    <x v="818"/>
  </r>
  <r>
    <x v="9"/>
    <x v="14"/>
    <x v="819"/>
  </r>
  <r>
    <x v="11"/>
    <x v="14"/>
    <x v="820"/>
  </r>
  <r>
    <x v="2"/>
    <x v="14"/>
    <x v="821"/>
  </r>
  <r>
    <x v="3"/>
    <x v="14"/>
    <x v="822"/>
  </r>
  <r>
    <x v="11"/>
    <x v="14"/>
    <x v="823"/>
  </r>
  <r>
    <x v="2"/>
    <x v="14"/>
    <x v="824"/>
  </r>
  <r>
    <x v="2"/>
    <x v="14"/>
    <x v="825"/>
  </r>
  <r>
    <x v="4"/>
    <x v="14"/>
    <x v="826"/>
  </r>
  <r>
    <x v="11"/>
    <x v="14"/>
    <x v="827"/>
  </r>
  <r>
    <x v="4"/>
    <x v="14"/>
    <x v="828"/>
  </r>
  <r>
    <x v="11"/>
    <x v="14"/>
    <x v="829"/>
  </r>
  <r>
    <x v="4"/>
    <x v="14"/>
    <x v="830"/>
  </r>
  <r>
    <x v="4"/>
    <x v="14"/>
    <x v="831"/>
  </r>
  <r>
    <x v="8"/>
    <x v="14"/>
    <x v="832"/>
  </r>
  <r>
    <x v="2"/>
    <x v="14"/>
    <x v="833"/>
  </r>
  <r>
    <x v="8"/>
    <x v="14"/>
    <x v="834"/>
  </r>
  <r>
    <x v="11"/>
    <x v="14"/>
    <x v="835"/>
  </r>
  <r>
    <x v="8"/>
    <x v="14"/>
    <x v="836"/>
  </r>
  <r>
    <x v="9"/>
    <x v="14"/>
    <x v="837"/>
  </r>
  <r>
    <x v="9"/>
    <x v="14"/>
    <x v="838"/>
  </r>
  <r>
    <x v="5"/>
    <x v="14"/>
    <x v="839"/>
  </r>
  <r>
    <x v="4"/>
    <x v="14"/>
    <x v="840"/>
  </r>
  <r>
    <x v="7"/>
    <x v="14"/>
    <x v="841"/>
  </r>
  <r>
    <x v="4"/>
    <x v="14"/>
    <x v="842"/>
  </r>
  <r>
    <x v="4"/>
    <x v="14"/>
    <x v="843"/>
  </r>
  <r>
    <x v="7"/>
    <x v="14"/>
    <x v="844"/>
  </r>
  <r>
    <x v="11"/>
    <x v="14"/>
    <x v="845"/>
  </r>
  <r>
    <x v="8"/>
    <x v="14"/>
    <x v="846"/>
  </r>
  <r>
    <x v="4"/>
    <x v="14"/>
    <x v="847"/>
  </r>
  <r>
    <x v="3"/>
    <x v="14"/>
    <x v="848"/>
  </r>
  <r>
    <x v="10"/>
    <x v="14"/>
    <x v="849"/>
  </r>
  <r>
    <x v="3"/>
    <x v="14"/>
    <x v="850"/>
  </r>
  <r>
    <x v="10"/>
    <x v="14"/>
    <x v="851"/>
  </r>
  <r>
    <x v="11"/>
    <x v="14"/>
    <x v="852"/>
  </r>
  <r>
    <x v="5"/>
    <x v="14"/>
    <x v="853"/>
  </r>
  <r>
    <x v="8"/>
    <x v="14"/>
    <x v="854"/>
  </r>
  <r>
    <x v="7"/>
    <x v="14"/>
    <x v="855"/>
  </r>
  <r>
    <x v="5"/>
    <x v="14"/>
    <x v="856"/>
  </r>
  <r>
    <x v="4"/>
    <x v="14"/>
    <x v="857"/>
  </r>
  <r>
    <x v="11"/>
    <x v="14"/>
    <x v="858"/>
  </r>
  <r>
    <x v="11"/>
    <x v="14"/>
    <x v="859"/>
  </r>
  <r>
    <x v="5"/>
    <x v="14"/>
    <x v="860"/>
  </r>
  <r>
    <x v="9"/>
    <x v="14"/>
    <x v="861"/>
  </r>
  <r>
    <x v="9"/>
    <x v="14"/>
    <x v="862"/>
  </r>
  <r>
    <x v="5"/>
    <x v="14"/>
    <x v="863"/>
  </r>
  <r>
    <x v="9"/>
    <x v="14"/>
    <x v="864"/>
  </r>
  <r>
    <x v="4"/>
    <x v="14"/>
    <x v="865"/>
  </r>
  <r>
    <x v="4"/>
    <x v="14"/>
    <x v="866"/>
  </r>
  <r>
    <x v="5"/>
    <x v="14"/>
    <x v="867"/>
  </r>
  <r>
    <x v="4"/>
    <x v="14"/>
    <x v="868"/>
  </r>
  <r>
    <x v="0"/>
    <x v="14"/>
    <x v="869"/>
  </r>
  <r>
    <x v="8"/>
    <x v="14"/>
    <x v="870"/>
  </r>
  <r>
    <x v="3"/>
    <x v="14"/>
    <x v="871"/>
  </r>
  <r>
    <x v="5"/>
    <x v="14"/>
    <x v="872"/>
  </r>
  <r>
    <x v="3"/>
    <x v="14"/>
    <x v="873"/>
  </r>
  <r>
    <x v="7"/>
    <x v="14"/>
    <x v="874"/>
  </r>
  <r>
    <x v="10"/>
    <x v="15"/>
    <x v="875"/>
  </r>
  <r>
    <x v="1"/>
    <x v="15"/>
    <x v="876"/>
  </r>
  <r>
    <x v="9"/>
    <x v="15"/>
    <x v="877"/>
  </r>
  <r>
    <x v="1"/>
    <x v="15"/>
    <x v="878"/>
  </r>
  <r>
    <x v="0"/>
    <x v="15"/>
    <x v="879"/>
  </r>
  <r>
    <x v="11"/>
    <x v="15"/>
    <x v="880"/>
  </r>
  <r>
    <x v="0"/>
    <x v="15"/>
    <x v="881"/>
  </r>
  <r>
    <x v="1"/>
    <x v="15"/>
    <x v="882"/>
  </r>
  <r>
    <x v="10"/>
    <x v="15"/>
    <x v="883"/>
  </r>
  <r>
    <x v="7"/>
    <x v="15"/>
    <x v="884"/>
  </r>
  <r>
    <x v="4"/>
    <x v="15"/>
    <x v="885"/>
  </r>
  <r>
    <x v="1"/>
    <x v="15"/>
    <x v="886"/>
  </r>
  <r>
    <x v="3"/>
    <x v="15"/>
    <x v="887"/>
  </r>
  <r>
    <x v="6"/>
    <x v="15"/>
    <x v="888"/>
  </r>
  <r>
    <x v="5"/>
    <x v="15"/>
    <x v="889"/>
  </r>
  <r>
    <x v="3"/>
    <x v="15"/>
    <x v="890"/>
  </r>
  <r>
    <x v="6"/>
    <x v="15"/>
    <x v="891"/>
  </r>
  <r>
    <x v="6"/>
    <x v="15"/>
    <x v="892"/>
  </r>
  <r>
    <x v="1"/>
    <x v="15"/>
    <x v="893"/>
  </r>
  <r>
    <x v="7"/>
    <x v="15"/>
    <x v="894"/>
  </r>
  <r>
    <x v="1"/>
    <x v="15"/>
    <x v="895"/>
  </r>
  <r>
    <x v="1"/>
    <x v="15"/>
    <x v="896"/>
  </r>
  <r>
    <x v="0"/>
    <x v="15"/>
    <x v="897"/>
  </r>
  <r>
    <x v="3"/>
    <x v="15"/>
    <x v="898"/>
  </r>
  <r>
    <x v="0"/>
    <x v="15"/>
    <x v="899"/>
  </r>
  <r>
    <x v="1"/>
    <x v="16"/>
    <x v="900"/>
  </r>
  <r>
    <x v="11"/>
    <x v="16"/>
    <x v="901"/>
  </r>
  <r>
    <x v="6"/>
    <x v="16"/>
    <x v="902"/>
  </r>
  <r>
    <x v="10"/>
    <x v="16"/>
    <x v="903"/>
  </r>
  <r>
    <x v="5"/>
    <x v="16"/>
    <x v="904"/>
  </r>
  <r>
    <x v="7"/>
    <x v="16"/>
    <x v="905"/>
  </r>
  <r>
    <x v="8"/>
    <x v="16"/>
    <x v="906"/>
  </r>
  <r>
    <x v="10"/>
    <x v="16"/>
    <x v="907"/>
  </r>
  <r>
    <x v="11"/>
    <x v="16"/>
    <x v="908"/>
  </r>
  <r>
    <x v="7"/>
    <x v="16"/>
    <x v="909"/>
  </r>
  <r>
    <x v="3"/>
    <x v="16"/>
    <x v="910"/>
  </r>
  <r>
    <x v="7"/>
    <x v="16"/>
    <x v="911"/>
  </r>
  <r>
    <x v="7"/>
    <x v="16"/>
    <x v="912"/>
  </r>
  <r>
    <x v="7"/>
    <x v="16"/>
    <x v="913"/>
  </r>
  <r>
    <x v="0"/>
    <x v="16"/>
    <x v="914"/>
  </r>
  <r>
    <x v="11"/>
    <x v="16"/>
    <x v="915"/>
  </r>
  <r>
    <x v="4"/>
    <x v="16"/>
    <x v="916"/>
  </r>
  <r>
    <x v="6"/>
    <x v="16"/>
    <x v="917"/>
  </r>
  <r>
    <x v="5"/>
    <x v="16"/>
    <x v="918"/>
  </r>
  <r>
    <x v="3"/>
    <x v="16"/>
    <x v="919"/>
  </r>
  <r>
    <x v="4"/>
    <x v="16"/>
    <x v="920"/>
  </r>
  <r>
    <x v="7"/>
    <x v="16"/>
    <x v="921"/>
  </r>
  <r>
    <x v="1"/>
    <x v="16"/>
    <x v="922"/>
  </r>
  <r>
    <x v="11"/>
    <x v="16"/>
    <x v="923"/>
  </r>
  <r>
    <x v="8"/>
    <x v="16"/>
    <x v="924"/>
  </r>
  <r>
    <x v="6"/>
    <x v="16"/>
    <x v="925"/>
  </r>
  <r>
    <x v="0"/>
    <x v="16"/>
    <x v="926"/>
  </r>
  <r>
    <x v="7"/>
    <x v="16"/>
    <x v="927"/>
  </r>
  <r>
    <x v="4"/>
    <x v="16"/>
    <x v="928"/>
  </r>
  <r>
    <x v="6"/>
    <x v="16"/>
    <x v="929"/>
  </r>
  <r>
    <x v="3"/>
    <x v="16"/>
    <x v="930"/>
  </r>
  <r>
    <x v="10"/>
    <x v="16"/>
    <x v="931"/>
  </r>
  <r>
    <x v="5"/>
    <x v="16"/>
    <x v="932"/>
  </r>
  <r>
    <x v="3"/>
    <x v="16"/>
    <x v="933"/>
  </r>
  <r>
    <x v="0"/>
    <x v="16"/>
    <x v="934"/>
  </r>
  <r>
    <x v="8"/>
    <x v="16"/>
    <x v="935"/>
  </r>
  <r>
    <x v="1"/>
    <x v="16"/>
    <x v="936"/>
  </r>
  <r>
    <x v="0"/>
    <x v="16"/>
    <x v="937"/>
  </r>
  <r>
    <x v="11"/>
    <x v="16"/>
    <x v="938"/>
  </r>
  <r>
    <x v="4"/>
    <x v="16"/>
    <x v="939"/>
  </r>
  <r>
    <x v="7"/>
    <x v="16"/>
    <x v="940"/>
  </r>
  <r>
    <x v="5"/>
    <x v="16"/>
    <x v="941"/>
  </r>
  <r>
    <x v="6"/>
    <x v="16"/>
    <x v="942"/>
  </r>
  <r>
    <x v="8"/>
    <x v="16"/>
    <x v="943"/>
  </r>
  <r>
    <x v="1"/>
    <x v="16"/>
    <x v="944"/>
  </r>
  <r>
    <x v="9"/>
    <x v="16"/>
    <x v="945"/>
  </r>
  <r>
    <x v="2"/>
    <x v="16"/>
    <x v="946"/>
  </r>
  <r>
    <x v="5"/>
    <x v="16"/>
    <x v="947"/>
  </r>
  <r>
    <x v="5"/>
    <x v="16"/>
    <x v="948"/>
  </r>
  <r>
    <x v="11"/>
    <x v="16"/>
    <x v="949"/>
  </r>
  <r>
    <x v="1"/>
    <x v="16"/>
    <x v="950"/>
  </r>
  <r>
    <x v="11"/>
    <x v="16"/>
    <x v="951"/>
  </r>
  <r>
    <x v="7"/>
    <x v="16"/>
    <x v="952"/>
  </r>
  <r>
    <x v="5"/>
    <x v="16"/>
    <x v="953"/>
  </r>
  <r>
    <x v="6"/>
    <x v="16"/>
    <x v="954"/>
  </r>
  <r>
    <x v="0"/>
    <x v="16"/>
    <x v="955"/>
  </r>
  <r>
    <x v="8"/>
    <x v="16"/>
    <x v="956"/>
  </r>
  <r>
    <x v="10"/>
    <x v="16"/>
    <x v="957"/>
  </r>
  <r>
    <x v="7"/>
    <x v="16"/>
    <x v="958"/>
  </r>
  <r>
    <x v="1"/>
    <x v="16"/>
    <x v="959"/>
  </r>
  <r>
    <x v="7"/>
    <x v="16"/>
    <x v="960"/>
  </r>
  <r>
    <x v="7"/>
    <x v="16"/>
    <x v="961"/>
  </r>
  <r>
    <x v="1"/>
    <x v="16"/>
    <x v="962"/>
  </r>
  <r>
    <x v="7"/>
    <x v="16"/>
    <x v="963"/>
  </r>
  <r>
    <x v="7"/>
    <x v="16"/>
    <x v="964"/>
  </r>
  <r>
    <x v="2"/>
    <x v="16"/>
    <x v="965"/>
  </r>
  <r>
    <x v="9"/>
    <x v="16"/>
    <x v="966"/>
  </r>
  <r>
    <x v="2"/>
    <x v="16"/>
    <x v="967"/>
  </r>
  <r>
    <x v="5"/>
    <x v="16"/>
    <x v="968"/>
  </r>
  <r>
    <x v="4"/>
    <x v="16"/>
    <x v="969"/>
  </r>
  <r>
    <x v="3"/>
    <x v="16"/>
    <x v="970"/>
  </r>
  <r>
    <x v="5"/>
    <x v="16"/>
    <x v="971"/>
  </r>
  <r>
    <x v="10"/>
    <x v="16"/>
    <x v="972"/>
  </r>
  <r>
    <x v="3"/>
    <x v="16"/>
    <x v="973"/>
  </r>
  <r>
    <x v="4"/>
    <x v="16"/>
    <x v="974"/>
  </r>
  <r>
    <x v="7"/>
    <x v="16"/>
    <x v="975"/>
  </r>
  <r>
    <x v="6"/>
    <x v="16"/>
    <x v="976"/>
  </r>
  <r>
    <x v="8"/>
    <x v="16"/>
    <x v="977"/>
  </r>
  <r>
    <x v="1"/>
    <x v="17"/>
    <x v="978"/>
  </r>
  <r>
    <x v="6"/>
    <x v="17"/>
    <x v="979"/>
  </r>
  <r>
    <x v="10"/>
    <x v="17"/>
    <x v="980"/>
  </r>
  <r>
    <x v="9"/>
    <x v="17"/>
    <x v="981"/>
  </r>
  <r>
    <x v="11"/>
    <x v="17"/>
    <x v="982"/>
  </r>
  <r>
    <x v="10"/>
    <x v="17"/>
    <x v="983"/>
  </r>
  <r>
    <x v="6"/>
    <x v="17"/>
    <x v="984"/>
  </r>
  <r>
    <x v="9"/>
    <x v="17"/>
    <x v="985"/>
  </r>
  <r>
    <x v="9"/>
    <x v="17"/>
    <x v="986"/>
  </r>
  <r>
    <x v="5"/>
    <x v="17"/>
    <x v="987"/>
  </r>
  <r>
    <x v="1"/>
    <x v="17"/>
    <x v="988"/>
  </r>
  <r>
    <x v="10"/>
    <x v="17"/>
    <x v="989"/>
  </r>
  <r>
    <x v="0"/>
    <x v="17"/>
    <x v="990"/>
  </r>
  <r>
    <x v="9"/>
    <x v="17"/>
    <x v="991"/>
  </r>
  <r>
    <x v="10"/>
    <x v="17"/>
    <x v="992"/>
  </r>
  <r>
    <x v="7"/>
    <x v="17"/>
    <x v="993"/>
  </r>
  <r>
    <x v="10"/>
    <x v="17"/>
    <x v="994"/>
  </r>
  <r>
    <x v="5"/>
    <x v="17"/>
    <x v="995"/>
  </r>
  <r>
    <x v="4"/>
    <x v="17"/>
    <x v="996"/>
  </r>
  <r>
    <x v="0"/>
    <x v="17"/>
    <x v="997"/>
  </r>
  <r>
    <x v="5"/>
    <x v="17"/>
    <x v="998"/>
  </r>
  <r>
    <x v="10"/>
    <x v="17"/>
    <x v="999"/>
  </r>
  <r>
    <x v="0"/>
    <x v="17"/>
    <x v="1000"/>
  </r>
  <r>
    <x v="4"/>
    <x v="17"/>
    <x v="1001"/>
  </r>
  <r>
    <x v="1"/>
    <x v="17"/>
    <x v="1002"/>
  </r>
  <r>
    <x v="9"/>
    <x v="17"/>
    <x v="1003"/>
  </r>
  <r>
    <x v="11"/>
    <x v="17"/>
    <x v="1004"/>
  </r>
  <r>
    <x v="10"/>
    <x v="17"/>
    <x v="1005"/>
  </r>
  <r>
    <x v="5"/>
    <x v="17"/>
    <x v="1006"/>
  </r>
  <r>
    <x v="3"/>
    <x v="17"/>
    <x v="1007"/>
  </r>
  <r>
    <x v="2"/>
    <x v="17"/>
    <x v="1008"/>
  </r>
  <r>
    <x v="9"/>
    <x v="17"/>
    <x v="1009"/>
  </r>
  <r>
    <x v="7"/>
    <x v="17"/>
    <x v="1010"/>
  </r>
  <r>
    <x v="7"/>
    <x v="17"/>
    <x v="1011"/>
  </r>
  <r>
    <x v="6"/>
    <x v="17"/>
    <x v="1012"/>
  </r>
  <r>
    <x v="5"/>
    <x v="17"/>
    <x v="1013"/>
  </r>
  <r>
    <x v="6"/>
    <x v="17"/>
    <x v="1014"/>
  </r>
  <r>
    <x v="9"/>
    <x v="17"/>
    <x v="1015"/>
  </r>
  <r>
    <x v="1"/>
    <x v="17"/>
    <x v="1016"/>
  </r>
  <r>
    <x v="9"/>
    <x v="17"/>
    <x v="1017"/>
  </r>
  <r>
    <x v="1"/>
    <x v="17"/>
    <x v="1018"/>
  </r>
  <r>
    <x v="3"/>
    <x v="17"/>
    <x v="1019"/>
  </r>
  <r>
    <x v="4"/>
    <x v="17"/>
    <x v="1020"/>
  </r>
  <r>
    <x v="11"/>
    <x v="17"/>
    <x v="1021"/>
  </r>
  <r>
    <x v="11"/>
    <x v="17"/>
    <x v="1022"/>
  </r>
  <r>
    <x v="9"/>
    <x v="17"/>
    <x v="1023"/>
  </r>
  <r>
    <x v="6"/>
    <x v="17"/>
    <x v="1024"/>
  </r>
  <r>
    <x v="6"/>
    <x v="17"/>
    <x v="1025"/>
  </r>
  <r>
    <x v="5"/>
    <x v="17"/>
    <x v="1026"/>
  </r>
  <r>
    <x v="7"/>
    <x v="17"/>
    <x v="1027"/>
  </r>
  <r>
    <x v="10"/>
    <x v="17"/>
    <x v="1028"/>
  </r>
  <r>
    <x v="7"/>
    <x v="17"/>
    <x v="1029"/>
  </r>
  <r>
    <x v="7"/>
    <x v="17"/>
    <x v="1030"/>
  </r>
  <r>
    <x v="9"/>
    <x v="17"/>
    <x v="1031"/>
  </r>
  <r>
    <x v="6"/>
    <x v="17"/>
    <x v="1032"/>
  </r>
  <r>
    <x v="1"/>
    <x v="17"/>
    <x v="1033"/>
  </r>
  <r>
    <x v="9"/>
    <x v="17"/>
    <x v="1034"/>
  </r>
  <r>
    <x v="10"/>
    <x v="17"/>
    <x v="1035"/>
  </r>
  <r>
    <x v="10"/>
    <x v="17"/>
    <x v="1036"/>
  </r>
  <r>
    <x v="1"/>
    <x v="18"/>
    <x v="1037"/>
  </r>
  <r>
    <x v="9"/>
    <x v="18"/>
    <x v="1038"/>
  </r>
  <r>
    <x v="5"/>
    <x v="18"/>
    <x v="1039"/>
  </r>
  <r>
    <x v="4"/>
    <x v="18"/>
    <x v="1040"/>
  </r>
  <r>
    <x v="7"/>
    <x v="18"/>
    <x v="1041"/>
  </r>
  <r>
    <x v="8"/>
    <x v="18"/>
    <x v="1042"/>
  </r>
  <r>
    <x v="1"/>
    <x v="18"/>
    <x v="1043"/>
  </r>
  <r>
    <x v="6"/>
    <x v="18"/>
    <x v="1044"/>
  </r>
  <r>
    <x v="6"/>
    <x v="18"/>
    <x v="1045"/>
  </r>
  <r>
    <x v="5"/>
    <x v="18"/>
    <x v="1046"/>
  </r>
  <r>
    <x v="8"/>
    <x v="18"/>
    <x v="1047"/>
  </r>
  <r>
    <x v="6"/>
    <x v="18"/>
    <x v="1048"/>
  </r>
  <r>
    <x v="8"/>
    <x v="18"/>
    <x v="1049"/>
  </r>
  <r>
    <x v="8"/>
    <x v="18"/>
    <x v="1050"/>
  </r>
  <r>
    <x v="5"/>
    <x v="18"/>
    <x v="1051"/>
  </r>
  <r>
    <x v="1"/>
    <x v="18"/>
    <x v="1052"/>
  </r>
  <r>
    <x v="6"/>
    <x v="18"/>
    <x v="1053"/>
  </r>
  <r>
    <x v="5"/>
    <x v="18"/>
    <x v="1054"/>
  </r>
  <r>
    <x v="6"/>
    <x v="18"/>
    <x v="1055"/>
  </r>
  <r>
    <x v="3"/>
    <x v="18"/>
    <x v="1056"/>
  </r>
  <r>
    <x v="5"/>
    <x v="18"/>
    <x v="1057"/>
  </r>
  <r>
    <x v="3"/>
    <x v="18"/>
    <x v="1058"/>
  </r>
  <r>
    <x v="2"/>
    <x v="18"/>
    <x v="1059"/>
  </r>
  <r>
    <x v="7"/>
    <x v="18"/>
    <x v="1060"/>
  </r>
  <r>
    <x v="2"/>
    <x v="18"/>
    <x v="1061"/>
  </r>
  <r>
    <x v="2"/>
    <x v="18"/>
    <x v="1062"/>
  </r>
  <r>
    <x v="11"/>
    <x v="18"/>
    <x v="1063"/>
  </r>
  <r>
    <x v="2"/>
    <x v="18"/>
    <x v="1064"/>
  </r>
  <r>
    <x v="0"/>
    <x v="18"/>
    <x v="1065"/>
  </r>
  <r>
    <x v="3"/>
    <x v="19"/>
    <x v="1066"/>
  </r>
  <r>
    <x v="5"/>
    <x v="19"/>
    <x v="1067"/>
  </r>
  <r>
    <x v="9"/>
    <x v="19"/>
    <x v="1068"/>
  </r>
  <r>
    <x v="9"/>
    <x v="19"/>
    <x v="1069"/>
  </r>
  <r>
    <x v="10"/>
    <x v="19"/>
    <x v="1070"/>
  </r>
  <r>
    <x v="7"/>
    <x v="19"/>
    <x v="1071"/>
  </r>
  <r>
    <x v="3"/>
    <x v="19"/>
    <x v="1072"/>
  </r>
  <r>
    <x v="0"/>
    <x v="19"/>
    <x v="1073"/>
  </r>
  <r>
    <x v="9"/>
    <x v="19"/>
    <x v="1074"/>
  </r>
  <r>
    <x v="0"/>
    <x v="19"/>
    <x v="1075"/>
  </r>
  <r>
    <x v="5"/>
    <x v="19"/>
    <x v="1076"/>
  </r>
  <r>
    <x v="8"/>
    <x v="19"/>
    <x v="1077"/>
  </r>
  <r>
    <x v="0"/>
    <x v="19"/>
    <x v="1078"/>
  </r>
  <r>
    <x v="3"/>
    <x v="19"/>
    <x v="1079"/>
  </r>
  <r>
    <x v="7"/>
    <x v="19"/>
    <x v="1080"/>
  </r>
  <r>
    <x v="8"/>
    <x v="19"/>
    <x v="1081"/>
  </r>
  <r>
    <x v="2"/>
    <x v="19"/>
    <x v="1082"/>
  </r>
  <r>
    <x v="4"/>
    <x v="19"/>
    <x v="1083"/>
  </r>
  <r>
    <x v="2"/>
    <x v="20"/>
    <x v="1084"/>
  </r>
  <r>
    <x v="11"/>
    <x v="20"/>
    <x v="1085"/>
  </r>
  <r>
    <x v="8"/>
    <x v="20"/>
    <x v="1086"/>
  </r>
  <r>
    <x v="9"/>
    <x v="20"/>
    <x v="1087"/>
  </r>
  <r>
    <x v="5"/>
    <x v="20"/>
    <x v="1088"/>
  </r>
  <r>
    <x v="7"/>
    <x v="20"/>
    <x v="1089"/>
  </r>
  <r>
    <x v="9"/>
    <x v="20"/>
    <x v="1090"/>
  </r>
  <r>
    <x v="3"/>
    <x v="20"/>
    <x v="1091"/>
  </r>
  <r>
    <x v="9"/>
    <x v="20"/>
    <x v="1092"/>
  </r>
  <r>
    <x v="1"/>
    <x v="20"/>
    <x v="1093"/>
  </r>
  <r>
    <x v="1"/>
    <x v="20"/>
    <x v="1094"/>
  </r>
  <r>
    <x v="7"/>
    <x v="20"/>
    <x v="1095"/>
  </r>
  <r>
    <x v="1"/>
    <x v="20"/>
    <x v="1096"/>
  </r>
  <r>
    <x v="11"/>
    <x v="20"/>
    <x v="1097"/>
  </r>
  <r>
    <x v="7"/>
    <x v="20"/>
    <x v="1098"/>
  </r>
  <r>
    <x v="5"/>
    <x v="20"/>
    <x v="1099"/>
  </r>
  <r>
    <x v="11"/>
    <x v="20"/>
    <x v="1100"/>
  </r>
  <r>
    <x v="6"/>
    <x v="20"/>
    <x v="1101"/>
  </r>
  <r>
    <x v="7"/>
    <x v="20"/>
    <x v="1102"/>
  </r>
  <r>
    <x v="6"/>
    <x v="20"/>
    <x v="1103"/>
  </r>
  <r>
    <x v="11"/>
    <x v="20"/>
    <x v="1104"/>
  </r>
  <r>
    <x v="6"/>
    <x v="20"/>
    <x v="1105"/>
  </r>
  <r>
    <x v="2"/>
    <x v="20"/>
    <x v="1106"/>
  </r>
  <r>
    <x v="3"/>
    <x v="21"/>
    <x v="1107"/>
  </r>
  <r>
    <x v="9"/>
    <x v="21"/>
    <x v="1108"/>
  </r>
  <r>
    <x v="1"/>
    <x v="21"/>
    <x v="1109"/>
  </r>
  <r>
    <x v="11"/>
    <x v="21"/>
    <x v="1110"/>
  </r>
  <r>
    <x v="11"/>
    <x v="21"/>
    <x v="1111"/>
  </r>
  <r>
    <x v="2"/>
    <x v="21"/>
    <x v="1112"/>
  </r>
  <r>
    <x v="10"/>
    <x v="21"/>
    <x v="1113"/>
  </r>
  <r>
    <x v="10"/>
    <x v="21"/>
    <x v="1114"/>
  </r>
  <r>
    <x v="8"/>
    <x v="21"/>
    <x v="1115"/>
  </r>
  <r>
    <x v="10"/>
    <x v="21"/>
    <x v="1116"/>
  </r>
  <r>
    <x v="0"/>
    <x v="21"/>
    <x v="1117"/>
  </r>
  <r>
    <x v="3"/>
    <x v="21"/>
    <x v="1118"/>
  </r>
  <r>
    <x v="2"/>
    <x v="21"/>
    <x v="1119"/>
  </r>
  <r>
    <x v="11"/>
    <x v="21"/>
    <x v="1120"/>
  </r>
  <r>
    <x v="5"/>
    <x v="21"/>
    <x v="1121"/>
  </r>
  <r>
    <x v="8"/>
    <x v="21"/>
    <x v="1122"/>
  </r>
  <r>
    <x v="11"/>
    <x v="21"/>
    <x v="1123"/>
  </r>
  <r>
    <x v="4"/>
    <x v="21"/>
    <x v="1124"/>
  </r>
  <r>
    <x v="0"/>
    <x v="21"/>
    <x v="1125"/>
  </r>
  <r>
    <x v="11"/>
    <x v="21"/>
    <x v="1126"/>
  </r>
  <r>
    <x v="11"/>
    <x v="21"/>
    <x v="1127"/>
  </r>
  <r>
    <x v="5"/>
    <x v="21"/>
    <x v="1128"/>
  </r>
  <r>
    <x v="4"/>
    <x v="21"/>
    <x v="1129"/>
  </r>
  <r>
    <x v="11"/>
    <x v="21"/>
    <x v="1130"/>
  </r>
  <r>
    <x v="5"/>
    <x v="21"/>
    <x v="1131"/>
  </r>
  <r>
    <x v="4"/>
    <x v="21"/>
    <x v="1132"/>
  </r>
  <r>
    <x v="6"/>
    <x v="21"/>
    <x v="1133"/>
  </r>
  <r>
    <x v="11"/>
    <x v="21"/>
    <x v="1134"/>
  </r>
  <r>
    <x v="5"/>
    <x v="21"/>
    <x v="1135"/>
  </r>
  <r>
    <x v="0"/>
    <x v="21"/>
    <x v="1136"/>
  </r>
  <r>
    <x v="8"/>
    <x v="21"/>
    <x v="1137"/>
  </r>
  <r>
    <x v="0"/>
    <x v="21"/>
    <x v="1138"/>
  </r>
  <r>
    <x v="8"/>
    <x v="21"/>
    <x v="1139"/>
  </r>
  <r>
    <x v="5"/>
    <x v="21"/>
    <x v="1140"/>
  </r>
  <r>
    <x v="10"/>
    <x v="21"/>
    <x v="1141"/>
  </r>
  <r>
    <x v="1"/>
    <x v="21"/>
    <x v="1142"/>
  </r>
  <r>
    <x v="1"/>
    <x v="21"/>
    <x v="1143"/>
  </r>
  <r>
    <x v="4"/>
    <x v="21"/>
    <x v="1144"/>
  </r>
  <r>
    <x v="8"/>
    <x v="21"/>
    <x v="1145"/>
  </r>
  <r>
    <x v="5"/>
    <x v="21"/>
    <x v="1146"/>
  </r>
  <r>
    <x v="1"/>
    <x v="21"/>
    <x v="1147"/>
  </r>
  <r>
    <x v="0"/>
    <x v="21"/>
    <x v="1148"/>
  </r>
  <r>
    <x v="5"/>
    <x v="21"/>
    <x v="1149"/>
  </r>
  <r>
    <x v="5"/>
    <x v="21"/>
    <x v="1150"/>
  </r>
  <r>
    <x v="5"/>
    <x v="21"/>
    <x v="1151"/>
  </r>
  <r>
    <x v="5"/>
    <x v="21"/>
    <x v="1152"/>
  </r>
  <r>
    <x v="2"/>
    <x v="21"/>
    <x v="1153"/>
  </r>
  <r>
    <x v="4"/>
    <x v="21"/>
    <x v="1154"/>
  </r>
  <r>
    <x v="10"/>
    <x v="21"/>
    <x v="1155"/>
  </r>
  <r>
    <x v="6"/>
    <x v="21"/>
    <x v="1156"/>
  </r>
  <r>
    <x v="2"/>
    <x v="21"/>
    <x v="1157"/>
  </r>
  <r>
    <x v="3"/>
    <x v="21"/>
    <x v="1158"/>
  </r>
  <r>
    <x v="5"/>
    <x v="21"/>
    <x v="1159"/>
  </r>
  <r>
    <x v="1"/>
    <x v="21"/>
    <x v="1160"/>
  </r>
  <r>
    <x v="10"/>
    <x v="21"/>
    <x v="1161"/>
  </r>
  <r>
    <x v="2"/>
    <x v="21"/>
    <x v="1162"/>
  </r>
  <r>
    <x v="10"/>
    <x v="21"/>
    <x v="1163"/>
  </r>
  <r>
    <x v="2"/>
    <x v="21"/>
    <x v="1164"/>
  </r>
  <r>
    <x v="10"/>
    <x v="21"/>
    <x v="1165"/>
  </r>
  <r>
    <x v="6"/>
    <x v="21"/>
    <x v="1166"/>
  </r>
  <r>
    <x v="1"/>
    <x v="21"/>
    <x v="1167"/>
  </r>
  <r>
    <x v="10"/>
    <x v="21"/>
    <x v="1168"/>
  </r>
  <r>
    <x v="11"/>
    <x v="21"/>
    <x v="1169"/>
  </r>
  <r>
    <x v="6"/>
    <x v="21"/>
    <x v="1170"/>
  </r>
  <r>
    <x v="0"/>
    <x v="21"/>
    <x v="1171"/>
  </r>
  <r>
    <x v="6"/>
    <x v="21"/>
    <x v="1172"/>
  </r>
  <r>
    <x v="3"/>
    <x v="21"/>
    <x v="1173"/>
  </r>
  <r>
    <x v="2"/>
    <x v="21"/>
    <x v="1174"/>
  </r>
  <r>
    <x v="10"/>
    <x v="21"/>
    <x v="1175"/>
  </r>
  <r>
    <x v="2"/>
    <x v="21"/>
    <x v="1176"/>
  </r>
  <r>
    <x v="1"/>
    <x v="21"/>
    <x v="1177"/>
  </r>
  <r>
    <x v="2"/>
    <x v="21"/>
    <x v="1178"/>
  </r>
  <r>
    <x v="1"/>
    <x v="21"/>
    <x v="1179"/>
  </r>
  <r>
    <x v="11"/>
    <x v="21"/>
    <x v="1180"/>
  </r>
  <r>
    <x v="8"/>
    <x v="21"/>
    <x v="1181"/>
  </r>
  <r>
    <x v="8"/>
    <x v="21"/>
    <x v="1182"/>
  </r>
  <r>
    <x v="5"/>
    <x v="21"/>
    <x v="1183"/>
  </r>
  <r>
    <x v="8"/>
    <x v="21"/>
    <x v="1184"/>
  </r>
  <r>
    <x v="5"/>
    <x v="21"/>
    <x v="1185"/>
  </r>
  <r>
    <x v="10"/>
    <x v="22"/>
    <x v="1186"/>
  </r>
  <r>
    <x v="9"/>
    <x v="22"/>
    <x v="1187"/>
  </r>
  <r>
    <x v="9"/>
    <x v="22"/>
    <x v="1188"/>
  </r>
  <r>
    <x v="9"/>
    <x v="22"/>
    <x v="1189"/>
  </r>
  <r>
    <x v="5"/>
    <x v="22"/>
    <x v="1190"/>
  </r>
  <r>
    <x v="8"/>
    <x v="22"/>
    <x v="1191"/>
  </r>
  <r>
    <x v="6"/>
    <x v="22"/>
    <x v="1192"/>
  </r>
  <r>
    <x v="9"/>
    <x v="22"/>
    <x v="1193"/>
  </r>
  <r>
    <x v="3"/>
    <x v="22"/>
    <x v="1194"/>
  </r>
  <r>
    <x v="9"/>
    <x v="22"/>
    <x v="1195"/>
  </r>
  <r>
    <x v="2"/>
    <x v="22"/>
    <x v="1196"/>
  </r>
  <r>
    <x v="6"/>
    <x v="22"/>
    <x v="1197"/>
  </r>
  <r>
    <x v="3"/>
    <x v="22"/>
    <x v="1198"/>
  </r>
  <r>
    <x v="10"/>
    <x v="22"/>
    <x v="1199"/>
  </r>
  <r>
    <x v="7"/>
    <x v="22"/>
    <x v="1200"/>
  </r>
  <r>
    <x v="10"/>
    <x v="22"/>
    <x v="1201"/>
  </r>
  <r>
    <x v="6"/>
    <x v="22"/>
    <x v="1202"/>
  </r>
  <r>
    <x v="5"/>
    <x v="22"/>
    <x v="1203"/>
  </r>
  <r>
    <x v="3"/>
    <x v="22"/>
    <x v="1204"/>
  </r>
  <r>
    <x v="3"/>
    <x v="22"/>
    <x v="1205"/>
  </r>
  <r>
    <x v="5"/>
    <x v="22"/>
    <x v="1206"/>
  </r>
  <r>
    <x v="1"/>
    <x v="22"/>
    <x v="1207"/>
  </r>
  <r>
    <x v="7"/>
    <x v="22"/>
    <x v="1208"/>
  </r>
  <r>
    <x v="6"/>
    <x v="22"/>
    <x v="1209"/>
  </r>
  <r>
    <x v="3"/>
    <x v="22"/>
    <x v="1210"/>
  </r>
  <r>
    <x v="8"/>
    <x v="22"/>
    <x v="1211"/>
  </r>
  <r>
    <x v="1"/>
    <x v="22"/>
    <x v="1212"/>
  </r>
  <r>
    <x v="5"/>
    <x v="22"/>
    <x v="1213"/>
  </r>
  <r>
    <x v="5"/>
    <x v="22"/>
    <x v="1214"/>
  </r>
  <r>
    <x v="0"/>
    <x v="22"/>
    <x v="1215"/>
  </r>
  <r>
    <x v="0"/>
    <x v="22"/>
    <x v="1216"/>
  </r>
  <r>
    <x v="1"/>
    <x v="22"/>
    <x v="1217"/>
  </r>
  <r>
    <x v="3"/>
    <x v="22"/>
    <x v="1218"/>
  </r>
  <r>
    <x v="3"/>
    <x v="22"/>
    <x v="1219"/>
  </r>
  <r>
    <x v="6"/>
    <x v="22"/>
    <x v="1220"/>
  </r>
  <r>
    <x v="3"/>
    <x v="22"/>
    <x v="1221"/>
  </r>
  <r>
    <x v="6"/>
    <x v="22"/>
    <x v="1222"/>
  </r>
  <r>
    <x v="7"/>
    <x v="22"/>
    <x v="1223"/>
  </r>
  <r>
    <x v="9"/>
    <x v="22"/>
    <x v="1224"/>
  </r>
  <r>
    <x v="0"/>
    <x v="22"/>
    <x v="1225"/>
  </r>
  <r>
    <x v="3"/>
    <x v="22"/>
    <x v="1226"/>
  </r>
  <r>
    <x v="10"/>
    <x v="22"/>
    <x v="1227"/>
  </r>
  <r>
    <x v="3"/>
    <x v="22"/>
    <x v="1228"/>
  </r>
  <r>
    <x v="9"/>
    <x v="22"/>
    <x v="1229"/>
  </r>
  <r>
    <x v="0"/>
    <x v="22"/>
    <x v="1230"/>
  </r>
  <r>
    <x v="10"/>
    <x v="22"/>
    <x v="1231"/>
  </r>
  <r>
    <x v="5"/>
    <x v="22"/>
    <x v="1232"/>
  </r>
  <r>
    <x v="11"/>
    <x v="22"/>
    <x v="1233"/>
  </r>
  <r>
    <x v="7"/>
    <x v="22"/>
    <x v="1234"/>
  </r>
  <r>
    <x v="11"/>
    <x v="22"/>
    <x v="1235"/>
  </r>
  <r>
    <x v="2"/>
    <x v="22"/>
    <x v="1236"/>
  </r>
  <r>
    <x v="2"/>
    <x v="22"/>
    <x v="1237"/>
  </r>
  <r>
    <x v="5"/>
    <x v="22"/>
    <x v="1238"/>
  </r>
  <r>
    <x v="0"/>
    <x v="22"/>
    <x v="1239"/>
  </r>
  <r>
    <x v="0"/>
    <x v="22"/>
    <x v="1240"/>
  </r>
  <r>
    <x v="3"/>
    <x v="22"/>
    <x v="1241"/>
  </r>
  <r>
    <x v="4"/>
    <x v="22"/>
    <x v="1242"/>
  </r>
  <r>
    <x v="9"/>
    <x v="22"/>
    <x v="1243"/>
  </r>
  <r>
    <x v="3"/>
    <x v="22"/>
    <x v="1244"/>
  </r>
  <r>
    <x v="4"/>
    <x v="22"/>
    <x v="1245"/>
  </r>
  <r>
    <x v="10"/>
    <x v="22"/>
    <x v="1246"/>
  </r>
  <r>
    <x v="6"/>
    <x v="22"/>
    <x v="1247"/>
  </r>
  <r>
    <x v="9"/>
    <x v="22"/>
    <x v="1248"/>
  </r>
  <r>
    <x v="5"/>
    <x v="22"/>
    <x v="1249"/>
  </r>
  <r>
    <x v="3"/>
    <x v="22"/>
    <x v="1250"/>
  </r>
  <r>
    <x v="1"/>
    <x v="22"/>
    <x v="1251"/>
  </r>
  <r>
    <x v="9"/>
    <x v="22"/>
    <x v="1252"/>
  </r>
  <r>
    <x v="5"/>
    <x v="22"/>
    <x v="1253"/>
  </r>
  <r>
    <x v="10"/>
    <x v="22"/>
    <x v="1254"/>
  </r>
  <r>
    <x v="1"/>
    <x v="22"/>
    <x v="1255"/>
  </r>
  <r>
    <x v="4"/>
    <x v="22"/>
    <x v="1256"/>
  </r>
  <r>
    <x v="1"/>
    <x v="22"/>
    <x v="1257"/>
  </r>
  <r>
    <x v="2"/>
    <x v="22"/>
    <x v="1258"/>
  </r>
  <r>
    <x v="6"/>
    <x v="22"/>
    <x v="1259"/>
  </r>
  <r>
    <x v="2"/>
    <x v="22"/>
    <x v="1260"/>
  </r>
  <r>
    <x v="0"/>
    <x v="22"/>
    <x v="1261"/>
  </r>
  <r>
    <x v="5"/>
    <x v="22"/>
    <x v="1262"/>
  </r>
  <r>
    <x v="3"/>
    <x v="22"/>
    <x v="1263"/>
  </r>
  <r>
    <x v="0"/>
    <x v="23"/>
    <x v="1264"/>
  </r>
  <r>
    <x v="6"/>
    <x v="23"/>
    <x v="1265"/>
  </r>
  <r>
    <x v="5"/>
    <x v="23"/>
    <x v="1266"/>
  </r>
  <r>
    <x v="8"/>
    <x v="23"/>
    <x v="1267"/>
  </r>
  <r>
    <x v="6"/>
    <x v="23"/>
    <x v="1268"/>
  </r>
  <r>
    <x v="5"/>
    <x v="23"/>
    <x v="1269"/>
  </r>
  <r>
    <x v="1"/>
    <x v="23"/>
    <x v="1270"/>
  </r>
  <r>
    <x v="3"/>
    <x v="23"/>
    <x v="1271"/>
  </r>
  <r>
    <x v="3"/>
    <x v="23"/>
    <x v="1272"/>
  </r>
  <r>
    <x v="2"/>
    <x v="23"/>
    <x v="1273"/>
  </r>
  <r>
    <x v="11"/>
    <x v="23"/>
    <x v="1274"/>
  </r>
  <r>
    <x v="6"/>
    <x v="23"/>
    <x v="1275"/>
  </r>
  <r>
    <x v="4"/>
    <x v="23"/>
    <x v="1276"/>
  </r>
  <r>
    <x v="6"/>
    <x v="23"/>
    <x v="1277"/>
  </r>
  <r>
    <x v="11"/>
    <x v="23"/>
    <x v="1278"/>
  </r>
  <r>
    <x v="9"/>
    <x v="23"/>
    <x v="1279"/>
  </r>
  <r>
    <x v="6"/>
    <x v="23"/>
    <x v="1280"/>
  </r>
  <r>
    <x v="5"/>
    <x v="23"/>
    <x v="1281"/>
  </r>
  <r>
    <x v="10"/>
    <x v="23"/>
    <x v="1282"/>
  </r>
  <r>
    <x v="6"/>
    <x v="23"/>
    <x v="1283"/>
  </r>
  <r>
    <x v="7"/>
    <x v="23"/>
    <x v="1284"/>
  </r>
  <r>
    <x v="6"/>
    <x v="23"/>
    <x v="1285"/>
  </r>
  <r>
    <x v="5"/>
    <x v="23"/>
    <x v="1286"/>
  </r>
  <r>
    <x v="1"/>
    <x v="23"/>
    <x v="1287"/>
  </r>
  <r>
    <x v="8"/>
    <x v="23"/>
    <x v="1288"/>
  </r>
  <r>
    <x v="3"/>
    <x v="23"/>
    <x v="1289"/>
  </r>
  <r>
    <x v="9"/>
    <x v="23"/>
    <x v="1290"/>
  </r>
  <r>
    <x v="3"/>
    <x v="23"/>
    <x v="1291"/>
  </r>
  <r>
    <x v="7"/>
    <x v="23"/>
    <x v="1292"/>
  </r>
  <r>
    <x v="7"/>
    <x v="23"/>
    <x v="1293"/>
  </r>
  <r>
    <x v="3"/>
    <x v="23"/>
    <x v="1294"/>
  </r>
  <r>
    <x v="0"/>
    <x v="23"/>
    <x v="1295"/>
  </r>
  <r>
    <x v="11"/>
    <x v="23"/>
    <x v="1296"/>
  </r>
  <r>
    <x v="2"/>
    <x v="23"/>
    <x v="1297"/>
  </r>
  <r>
    <x v="6"/>
    <x v="23"/>
    <x v="1298"/>
  </r>
  <r>
    <x v="7"/>
    <x v="23"/>
    <x v="1299"/>
  </r>
  <r>
    <x v="0"/>
    <x v="23"/>
    <x v="1300"/>
  </r>
  <r>
    <x v="5"/>
    <x v="23"/>
    <x v="1301"/>
  </r>
  <r>
    <x v="4"/>
    <x v="23"/>
    <x v="1302"/>
  </r>
  <r>
    <x v="4"/>
    <x v="23"/>
    <x v="1303"/>
  </r>
  <r>
    <x v="0"/>
    <x v="23"/>
    <x v="1304"/>
  </r>
  <r>
    <x v="6"/>
    <x v="23"/>
    <x v="1305"/>
  </r>
  <r>
    <x v="3"/>
    <x v="23"/>
    <x v="1306"/>
  </r>
  <r>
    <x v="0"/>
    <x v="23"/>
    <x v="1307"/>
  </r>
  <r>
    <x v="7"/>
    <x v="23"/>
    <x v="1308"/>
  </r>
  <r>
    <x v="6"/>
    <x v="23"/>
    <x v="1309"/>
  </r>
  <r>
    <x v="8"/>
    <x v="23"/>
    <x v="1310"/>
  </r>
  <r>
    <x v="0"/>
    <x v="23"/>
    <x v="1311"/>
  </r>
  <r>
    <x v="0"/>
    <x v="23"/>
    <x v="1312"/>
  </r>
  <r>
    <x v="8"/>
    <x v="23"/>
    <x v="1313"/>
  </r>
  <r>
    <x v="10"/>
    <x v="23"/>
    <x v="1314"/>
  </r>
  <r>
    <x v="3"/>
    <x v="23"/>
    <x v="1315"/>
  </r>
  <r>
    <x v="8"/>
    <x v="23"/>
    <x v="1316"/>
  </r>
  <r>
    <x v="4"/>
    <x v="23"/>
    <x v="1317"/>
  </r>
  <r>
    <x v="2"/>
    <x v="23"/>
    <x v="1318"/>
  </r>
  <r>
    <x v="6"/>
    <x v="23"/>
    <x v="1319"/>
  </r>
  <r>
    <x v="3"/>
    <x v="23"/>
    <x v="1320"/>
  </r>
  <r>
    <x v="7"/>
    <x v="23"/>
    <x v="1321"/>
  </r>
  <r>
    <x v="7"/>
    <x v="23"/>
    <x v="1322"/>
  </r>
  <r>
    <x v="2"/>
    <x v="23"/>
    <x v="1323"/>
  </r>
  <r>
    <x v="1"/>
    <x v="23"/>
    <x v="1324"/>
  </r>
  <r>
    <x v="8"/>
    <x v="23"/>
    <x v="1325"/>
  </r>
  <r>
    <x v="1"/>
    <x v="23"/>
    <x v="1326"/>
  </r>
  <r>
    <x v="10"/>
    <x v="23"/>
    <x v="1327"/>
  </r>
  <r>
    <x v="10"/>
    <x v="23"/>
    <x v="1328"/>
  </r>
  <r>
    <x v="11"/>
    <x v="23"/>
    <x v="1329"/>
  </r>
  <r>
    <x v="9"/>
    <x v="23"/>
    <x v="1330"/>
  </r>
  <r>
    <x v="3"/>
    <x v="23"/>
    <x v="1331"/>
  </r>
  <r>
    <x v="5"/>
    <x v="23"/>
    <x v="1332"/>
  </r>
  <r>
    <x v="7"/>
    <x v="23"/>
    <x v="1333"/>
  </r>
  <r>
    <x v="9"/>
    <x v="23"/>
    <x v="1334"/>
  </r>
  <r>
    <x v="10"/>
    <x v="23"/>
    <x v="1335"/>
  </r>
  <r>
    <x v="0"/>
    <x v="23"/>
    <x v="1336"/>
  </r>
  <r>
    <x v="5"/>
    <x v="23"/>
    <x v="1337"/>
  </r>
  <r>
    <x v="8"/>
    <x v="23"/>
    <x v="1338"/>
  </r>
  <r>
    <x v="7"/>
    <x v="24"/>
    <x v="1339"/>
  </r>
  <r>
    <x v="9"/>
    <x v="24"/>
    <x v="1340"/>
  </r>
  <r>
    <x v="11"/>
    <x v="24"/>
    <x v="1341"/>
  </r>
  <r>
    <x v="11"/>
    <x v="24"/>
    <x v="1342"/>
  </r>
  <r>
    <x v="4"/>
    <x v="24"/>
    <x v="1343"/>
  </r>
  <r>
    <x v="0"/>
    <x v="24"/>
    <x v="1344"/>
  </r>
  <r>
    <x v="5"/>
    <x v="24"/>
    <x v="1345"/>
  </r>
  <r>
    <x v="5"/>
    <x v="24"/>
    <x v="1346"/>
  </r>
  <r>
    <x v="2"/>
    <x v="24"/>
    <x v="1347"/>
  </r>
  <r>
    <x v="8"/>
    <x v="24"/>
    <x v="1348"/>
  </r>
  <r>
    <x v="8"/>
    <x v="24"/>
    <x v="1349"/>
  </r>
  <r>
    <x v="10"/>
    <x v="24"/>
    <x v="1350"/>
  </r>
  <r>
    <x v="3"/>
    <x v="24"/>
    <x v="1351"/>
  </r>
  <r>
    <x v="4"/>
    <x v="24"/>
    <x v="1352"/>
  </r>
  <r>
    <x v="5"/>
    <x v="24"/>
    <x v="1353"/>
  </r>
  <r>
    <x v="7"/>
    <x v="24"/>
    <x v="1354"/>
  </r>
  <r>
    <x v="5"/>
    <x v="24"/>
    <x v="1355"/>
  </r>
  <r>
    <x v="3"/>
    <x v="24"/>
    <x v="1356"/>
  </r>
  <r>
    <x v="10"/>
    <x v="24"/>
    <x v="1357"/>
  </r>
  <r>
    <x v="5"/>
    <x v="24"/>
    <x v="1358"/>
  </r>
  <r>
    <x v="2"/>
    <x v="24"/>
    <x v="1359"/>
  </r>
  <r>
    <x v="2"/>
    <x v="24"/>
    <x v="1360"/>
  </r>
  <r>
    <x v="6"/>
    <x v="24"/>
    <x v="1361"/>
  </r>
  <r>
    <x v="8"/>
    <x v="24"/>
    <x v="1362"/>
  </r>
  <r>
    <x v="6"/>
    <x v="24"/>
    <x v="1363"/>
  </r>
  <r>
    <x v="8"/>
    <x v="24"/>
    <x v="1364"/>
  </r>
  <r>
    <x v="8"/>
    <x v="24"/>
    <x v="1365"/>
  </r>
  <r>
    <x v="8"/>
    <x v="24"/>
    <x v="1366"/>
  </r>
  <r>
    <x v="11"/>
    <x v="24"/>
    <x v="1367"/>
  </r>
  <r>
    <x v="1"/>
    <x v="24"/>
    <x v="1368"/>
  </r>
  <r>
    <x v="2"/>
    <x v="24"/>
    <x v="1369"/>
  </r>
  <r>
    <x v="3"/>
    <x v="24"/>
    <x v="1370"/>
  </r>
  <r>
    <x v="8"/>
    <x v="24"/>
    <x v="1371"/>
  </r>
  <r>
    <x v="4"/>
    <x v="24"/>
    <x v="1372"/>
  </r>
  <r>
    <x v="10"/>
    <x v="24"/>
    <x v="1373"/>
  </r>
  <r>
    <x v="9"/>
    <x v="24"/>
    <x v="1374"/>
  </r>
  <r>
    <x v="5"/>
    <x v="24"/>
    <x v="1375"/>
  </r>
  <r>
    <x v="3"/>
    <x v="24"/>
    <x v="1376"/>
  </r>
  <r>
    <x v="1"/>
    <x v="24"/>
    <x v="1377"/>
  </r>
  <r>
    <x v="1"/>
    <x v="24"/>
    <x v="1378"/>
  </r>
  <r>
    <x v="3"/>
    <x v="24"/>
    <x v="1379"/>
  </r>
  <r>
    <x v="6"/>
    <x v="25"/>
    <x v="1380"/>
  </r>
  <r>
    <x v="10"/>
    <x v="25"/>
    <x v="1381"/>
  </r>
  <r>
    <x v="5"/>
    <x v="25"/>
    <x v="1382"/>
  </r>
  <r>
    <x v="2"/>
    <x v="25"/>
    <x v="1383"/>
  </r>
  <r>
    <x v="7"/>
    <x v="25"/>
    <x v="1384"/>
  </r>
  <r>
    <x v="5"/>
    <x v="25"/>
    <x v="1385"/>
  </r>
  <r>
    <x v="0"/>
    <x v="25"/>
    <x v="1386"/>
  </r>
  <r>
    <x v="5"/>
    <x v="25"/>
    <x v="1387"/>
  </r>
  <r>
    <x v="4"/>
    <x v="25"/>
    <x v="1388"/>
  </r>
  <r>
    <x v="0"/>
    <x v="25"/>
    <x v="1389"/>
  </r>
  <r>
    <x v="9"/>
    <x v="25"/>
    <x v="1390"/>
  </r>
  <r>
    <x v="10"/>
    <x v="25"/>
    <x v="1391"/>
  </r>
  <r>
    <x v="1"/>
    <x v="25"/>
    <x v="1392"/>
  </r>
  <r>
    <x v="11"/>
    <x v="25"/>
    <x v="1393"/>
  </r>
  <r>
    <x v="3"/>
    <x v="25"/>
    <x v="1394"/>
  </r>
  <r>
    <x v="9"/>
    <x v="25"/>
    <x v="1395"/>
  </r>
  <r>
    <x v="10"/>
    <x v="25"/>
    <x v="1396"/>
  </r>
  <r>
    <x v="2"/>
    <x v="25"/>
    <x v="1397"/>
  </r>
  <r>
    <x v="7"/>
    <x v="25"/>
    <x v="1398"/>
  </r>
  <r>
    <x v="7"/>
    <x v="25"/>
    <x v="1399"/>
  </r>
  <r>
    <x v="1"/>
    <x v="25"/>
    <x v="1400"/>
  </r>
  <r>
    <x v="6"/>
    <x v="25"/>
    <x v="1401"/>
  </r>
  <r>
    <x v="3"/>
    <x v="25"/>
    <x v="1402"/>
  </r>
  <r>
    <x v="3"/>
    <x v="25"/>
    <x v="1403"/>
  </r>
  <r>
    <x v="7"/>
    <x v="25"/>
    <x v="1404"/>
  </r>
  <r>
    <x v="7"/>
    <x v="25"/>
    <x v="1405"/>
  </r>
  <r>
    <x v="0"/>
    <x v="25"/>
    <x v="1406"/>
  </r>
  <r>
    <x v="8"/>
    <x v="25"/>
    <x v="1407"/>
  </r>
  <r>
    <x v="10"/>
    <x v="25"/>
    <x v="1408"/>
  </r>
  <r>
    <x v="7"/>
    <x v="25"/>
    <x v="1409"/>
  </r>
  <r>
    <x v="3"/>
    <x v="25"/>
    <x v="1410"/>
  </r>
  <r>
    <x v="8"/>
    <x v="25"/>
    <x v="1411"/>
  </r>
  <r>
    <x v="10"/>
    <x v="25"/>
    <x v="1412"/>
  </r>
  <r>
    <x v="8"/>
    <x v="25"/>
    <x v="1413"/>
  </r>
  <r>
    <x v="5"/>
    <x v="25"/>
    <x v="1414"/>
  </r>
  <r>
    <x v="2"/>
    <x v="25"/>
    <x v="1415"/>
  </r>
  <r>
    <x v="3"/>
    <x v="25"/>
    <x v="1416"/>
  </r>
  <r>
    <x v="2"/>
    <x v="25"/>
    <x v="1417"/>
  </r>
  <r>
    <x v="8"/>
    <x v="25"/>
    <x v="1418"/>
  </r>
  <r>
    <x v="9"/>
    <x v="25"/>
    <x v="1419"/>
  </r>
  <r>
    <x v="1"/>
    <x v="25"/>
    <x v="1420"/>
  </r>
  <r>
    <x v="11"/>
    <x v="25"/>
    <x v="1421"/>
  </r>
  <r>
    <x v="8"/>
    <x v="25"/>
    <x v="1422"/>
  </r>
  <r>
    <x v="6"/>
    <x v="25"/>
    <x v="1423"/>
  </r>
  <r>
    <x v="11"/>
    <x v="25"/>
    <x v="1424"/>
  </r>
  <r>
    <x v="8"/>
    <x v="25"/>
    <x v="1425"/>
  </r>
  <r>
    <x v="3"/>
    <x v="25"/>
    <x v="1426"/>
  </r>
  <r>
    <x v="3"/>
    <x v="25"/>
    <x v="1427"/>
  </r>
  <r>
    <x v="10"/>
    <x v="25"/>
    <x v="1428"/>
  </r>
  <r>
    <x v="3"/>
    <x v="25"/>
    <x v="1429"/>
  </r>
  <r>
    <x v="8"/>
    <x v="25"/>
    <x v="1430"/>
  </r>
  <r>
    <x v="10"/>
    <x v="25"/>
    <x v="1431"/>
  </r>
  <r>
    <x v="11"/>
    <x v="25"/>
    <x v="1432"/>
  </r>
  <r>
    <x v="9"/>
    <x v="25"/>
    <x v="1433"/>
  </r>
  <r>
    <x v="3"/>
    <x v="25"/>
    <x v="1434"/>
  </r>
  <r>
    <x v="10"/>
    <x v="25"/>
    <x v="1435"/>
  </r>
  <r>
    <x v="1"/>
    <x v="25"/>
    <x v="1436"/>
  </r>
  <r>
    <x v="2"/>
    <x v="25"/>
    <x v="1437"/>
  </r>
  <r>
    <x v="10"/>
    <x v="25"/>
    <x v="1438"/>
  </r>
  <r>
    <x v="7"/>
    <x v="25"/>
    <x v="1439"/>
  </r>
  <r>
    <x v="4"/>
    <x v="25"/>
    <x v="1440"/>
  </r>
  <r>
    <x v="10"/>
    <x v="25"/>
    <x v="1441"/>
  </r>
  <r>
    <x v="6"/>
    <x v="26"/>
    <x v="1442"/>
  </r>
  <r>
    <x v="0"/>
    <x v="26"/>
    <x v="1443"/>
  </r>
  <r>
    <x v="3"/>
    <x v="26"/>
    <x v="1444"/>
  </r>
  <r>
    <x v="9"/>
    <x v="26"/>
    <x v="1445"/>
  </r>
  <r>
    <x v="1"/>
    <x v="26"/>
    <x v="1446"/>
  </r>
  <r>
    <x v="7"/>
    <x v="26"/>
    <x v="1447"/>
  </r>
  <r>
    <x v="4"/>
    <x v="26"/>
    <x v="1448"/>
  </r>
  <r>
    <x v="7"/>
    <x v="26"/>
    <x v="1449"/>
  </r>
  <r>
    <x v="11"/>
    <x v="26"/>
    <x v="1450"/>
  </r>
  <r>
    <x v="4"/>
    <x v="26"/>
    <x v="1451"/>
  </r>
  <r>
    <x v="7"/>
    <x v="26"/>
    <x v="1452"/>
  </r>
  <r>
    <x v="1"/>
    <x v="26"/>
    <x v="1453"/>
  </r>
  <r>
    <x v="4"/>
    <x v="26"/>
    <x v="1454"/>
  </r>
  <r>
    <x v="3"/>
    <x v="26"/>
    <x v="1455"/>
  </r>
  <r>
    <x v="7"/>
    <x v="26"/>
    <x v="1456"/>
  </r>
  <r>
    <x v="7"/>
    <x v="26"/>
    <x v="1457"/>
  </r>
  <r>
    <x v="0"/>
    <x v="26"/>
    <x v="1458"/>
  </r>
  <r>
    <x v="0"/>
    <x v="26"/>
    <x v="1459"/>
  </r>
  <r>
    <x v="11"/>
    <x v="26"/>
    <x v="1460"/>
  </r>
  <r>
    <x v="0"/>
    <x v="26"/>
    <x v="1461"/>
  </r>
  <r>
    <x v="1"/>
    <x v="26"/>
    <x v="1462"/>
  </r>
  <r>
    <x v="5"/>
    <x v="26"/>
    <x v="1463"/>
  </r>
  <r>
    <x v="0"/>
    <x v="26"/>
    <x v="1464"/>
  </r>
  <r>
    <x v="1"/>
    <x v="26"/>
    <x v="1465"/>
  </r>
  <r>
    <x v="1"/>
    <x v="26"/>
    <x v="1466"/>
  </r>
  <r>
    <x v="6"/>
    <x v="26"/>
    <x v="1467"/>
  </r>
  <r>
    <x v="7"/>
    <x v="26"/>
    <x v="1468"/>
  </r>
  <r>
    <x v="7"/>
    <x v="26"/>
    <x v="1469"/>
  </r>
  <r>
    <x v="2"/>
    <x v="26"/>
    <x v="1470"/>
  </r>
  <r>
    <x v="7"/>
    <x v="26"/>
    <x v="1471"/>
  </r>
  <r>
    <x v="7"/>
    <x v="26"/>
    <x v="1472"/>
  </r>
  <r>
    <x v="10"/>
    <x v="26"/>
    <x v="1473"/>
  </r>
  <r>
    <x v="4"/>
    <x v="26"/>
    <x v="1474"/>
  </r>
  <r>
    <x v="1"/>
    <x v="26"/>
    <x v="1475"/>
  </r>
  <r>
    <x v="10"/>
    <x v="26"/>
    <x v="1476"/>
  </r>
  <r>
    <x v="10"/>
    <x v="26"/>
    <x v="1477"/>
  </r>
  <r>
    <x v="7"/>
    <x v="26"/>
    <x v="1478"/>
  </r>
  <r>
    <x v="10"/>
    <x v="26"/>
    <x v="1479"/>
  </r>
  <r>
    <x v="1"/>
    <x v="26"/>
    <x v="1480"/>
  </r>
  <r>
    <x v="8"/>
    <x v="26"/>
    <x v="1481"/>
  </r>
  <r>
    <x v="7"/>
    <x v="26"/>
    <x v="1482"/>
  </r>
  <r>
    <x v="0"/>
    <x v="26"/>
    <x v="1483"/>
  </r>
  <r>
    <x v="11"/>
    <x v="26"/>
    <x v="1484"/>
  </r>
  <r>
    <x v="11"/>
    <x v="26"/>
    <x v="1485"/>
  </r>
  <r>
    <x v="5"/>
    <x v="26"/>
    <x v="1486"/>
  </r>
  <r>
    <x v="2"/>
    <x v="26"/>
    <x v="1487"/>
  </r>
  <r>
    <x v="1"/>
    <x v="26"/>
    <x v="1488"/>
  </r>
  <r>
    <x v="1"/>
    <x v="26"/>
    <x v="1489"/>
  </r>
  <r>
    <x v="1"/>
    <x v="26"/>
    <x v="1490"/>
  </r>
  <r>
    <x v="7"/>
    <x v="26"/>
    <x v="1491"/>
  </r>
  <r>
    <x v="3"/>
    <x v="26"/>
    <x v="1492"/>
  </r>
  <r>
    <x v="6"/>
    <x v="26"/>
    <x v="1493"/>
  </r>
  <r>
    <x v="1"/>
    <x v="26"/>
    <x v="1494"/>
  </r>
  <r>
    <x v="5"/>
    <x v="26"/>
    <x v="1495"/>
  </r>
  <r>
    <x v="6"/>
    <x v="26"/>
    <x v="1496"/>
  </r>
  <r>
    <x v="7"/>
    <x v="26"/>
    <x v="1497"/>
  </r>
  <r>
    <x v="11"/>
    <x v="26"/>
    <x v="1498"/>
  </r>
  <r>
    <x v="3"/>
    <x v="26"/>
    <x v="1499"/>
  </r>
  <r>
    <x v="7"/>
    <x v="26"/>
    <x v="1500"/>
  </r>
  <r>
    <x v="6"/>
    <x v="26"/>
    <x v="1501"/>
  </r>
  <r>
    <x v="0"/>
    <x v="26"/>
    <x v="1502"/>
  </r>
  <r>
    <x v="11"/>
    <x v="26"/>
    <x v="1503"/>
  </r>
  <r>
    <x v="7"/>
    <x v="26"/>
    <x v="1504"/>
  </r>
  <r>
    <x v="5"/>
    <x v="26"/>
    <x v="1505"/>
  </r>
  <r>
    <x v="1"/>
    <x v="26"/>
    <x v="1506"/>
  </r>
  <r>
    <x v="10"/>
    <x v="26"/>
    <x v="1507"/>
  </r>
  <r>
    <x v="10"/>
    <x v="26"/>
    <x v="1508"/>
  </r>
  <r>
    <x v="11"/>
    <x v="26"/>
    <x v="1509"/>
  </r>
  <r>
    <x v="6"/>
    <x v="26"/>
    <x v="1510"/>
  </r>
  <r>
    <x v="9"/>
    <x v="26"/>
    <x v="1511"/>
  </r>
  <r>
    <x v="4"/>
    <x v="26"/>
    <x v="1512"/>
  </r>
  <r>
    <x v="7"/>
    <x v="26"/>
    <x v="1513"/>
  </r>
  <r>
    <x v="11"/>
    <x v="26"/>
    <x v="1514"/>
  </r>
  <r>
    <x v="2"/>
    <x v="26"/>
    <x v="1515"/>
  </r>
  <r>
    <x v="10"/>
    <x v="26"/>
    <x v="1516"/>
  </r>
  <r>
    <x v="7"/>
    <x v="27"/>
    <x v="1517"/>
  </r>
  <r>
    <x v="10"/>
    <x v="27"/>
    <x v="1518"/>
  </r>
  <r>
    <x v="7"/>
    <x v="27"/>
    <x v="1519"/>
  </r>
  <r>
    <x v="11"/>
    <x v="27"/>
    <x v="1520"/>
  </r>
  <r>
    <x v="7"/>
    <x v="27"/>
    <x v="1521"/>
  </r>
  <r>
    <x v="2"/>
    <x v="27"/>
    <x v="1522"/>
  </r>
  <r>
    <x v="4"/>
    <x v="27"/>
    <x v="1523"/>
  </r>
  <r>
    <x v="6"/>
    <x v="27"/>
    <x v="1524"/>
  </r>
  <r>
    <x v="1"/>
    <x v="27"/>
    <x v="1525"/>
  </r>
  <r>
    <x v="10"/>
    <x v="27"/>
    <x v="1526"/>
  </r>
  <r>
    <x v="9"/>
    <x v="27"/>
    <x v="1527"/>
  </r>
  <r>
    <x v="5"/>
    <x v="27"/>
    <x v="1528"/>
  </r>
  <r>
    <x v="10"/>
    <x v="27"/>
    <x v="1529"/>
  </r>
  <r>
    <x v="9"/>
    <x v="27"/>
    <x v="1530"/>
  </r>
  <r>
    <x v="7"/>
    <x v="27"/>
    <x v="1531"/>
  </r>
  <r>
    <x v="5"/>
    <x v="27"/>
    <x v="1532"/>
  </r>
  <r>
    <x v="11"/>
    <x v="27"/>
    <x v="1533"/>
  </r>
  <r>
    <x v="0"/>
    <x v="27"/>
    <x v="1534"/>
  </r>
  <r>
    <x v="8"/>
    <x v="27"/>
    <x v="1535"/>
  </r>
  <r>
    <x v="5"/>
    <x v="27"/>
    <x v="1536"/>
  </r>
  <r>
    <x v="4"/>
    <x v="27"/>
    <x v="1537"/>
  </r>
  <r>
    <x v="7"/>
    <x v="27"/>
    <x v="1538"/>
  </r>
  <r>
    <x v="2"/>
    <x v="27"/>
    <x v="1539"/>
  </r>
  <r>
    <x v="10"/>
    <x v="27"/>
    <x v="1540"/>
  </r>
  <r>
    <x v="11"/>
    <x v="27"/>
    <x v="1541"/>
  </r>
  <r>
    <x v="10"/>
    <x v="27"/>
    <x v="1542"/>
  </r>
  <r>
    <x v="3"/>
    <x v="27"/>
    <x v="1543"/>
  </r>
  <r>
    <x v="2"/>
    <x v="27"/>
    <x v="1544"/>
  </r>
  <r>
    <x v="1"/>
    <x v="27"/>
    <x v="1545"/>
  </r>
  <r>
    <x v="7"/>
    <x v="27"/>
    <x v="1546"/>
  </r>
  <r>
    <x v="5"/>
    <x v="27"/>
    <x v="1547"/>
  </r>
  <r>
    <x v="1"/>
    <x v="27"/>
    <x v="1548"/>
  </r>
  <r>
    <x v="1"/>
    <x v="27"/>
    <x v="1549"/>
  </r>
  <r>
    <x v="8"/>
    <x v="27"/>
    <x v="1550"/>
  </r>
  <r>
    <x v="10"/>
    <x v="27"/>
    <x v="1551"/>
  </r>
  <r>
    <x v="0"/>
    <x v="27"/>
    <x v="1552"/>
  </r>
  <r>
    <x v="7"/>
    <x v="27"/>
    <x v="1553"/>
  </r>
  <r>
    <x v="1"/>
    <x v="27"/>
    <x v="1554"/>
  </r>
  <r>
    <x v="9"/>
    <x v="27"/>
    <x v="1555"/>
  </r>
  <r>
    <x v="5"/>
    <x v="27"/>
    <x v="1556"/>
  </r>
  <r>
    <x v="5"/>
    <x v="27"/>
    <x v="1557"/>
  </r>
  <r>
    <x v="7"/>
    <x v="27"/>
    <x v="1558"/>
  </r>
  <r>
    <x v="2"/>
    <x v="27"/>
    <x v="1559"/>
  </r>
  <r>
    <x v="10"/>
    <x v="27"/>
    <x v="1560"/>
  </r>
  <r>
    <x v="0"/>
    <x v="27"/>
    <x v="1561"/>
  </r>
  <r>
    <x v="0"/>
    <x v="27"/>
    <x v="1562"/>
  </r>
  <r>
    <x v="0"/>
    <x v="27"/>
    <x v="1563"/>
  </r>
  <r>
    <x v="6"/>
    <x v="27"/>
    <x v="1564"/>
  </r>
  <r>
    <x v="4"/>
    <x v="27"/>
    <x v="1565"/>
  </r>
  <r>
    <x v="10"/>
    <x v="27"/>
    <x v="1566"/>
  </r>
  <r>
    <x v="0"/>
    <x v="27"/>
    <x v="1567"/>
  </r>
  <r>
    <x v="10"/>
    <x v="27"/>
    <x v="1568"/>
  </r>
  <r>
    <x v="3"/>
    <x v="27"/>
    <x v="1569"/>
  </r>
  <r>
    <x v="1"/>
    <x v="27"/>
    <x v="1570"/>
  </r>
  <r>
    <x v="5"/>
    <x v="27"/>
    <x v="1571"/>
  </r>
  <r>
    <x v="3"/>
    <x v="27"/>
    <x v="1572"/>
  </r>
  <r>
    <x v="4"/>
    <x v="27"/>
    <x v="1573"/>
  </r>
  <r>
    <x v="1"/>
    <x v="27"/>
    <x v="1574"/>
  </r>
  <r>
    <x v="4"/>
    <x v="27"/>
    <x v="1575"/>
  </r>
  <r>
    <x v="6"/>
    <x v="27"/>
    <x v="1576"/>
  </r>
  <r>
    <x v="3"/>
    <x v="27"/>
    <x v="1577"/>
  </r>
  <r>
    <x v="11"/>
    <x v="27"/>
    <x v="1578"/>
  </r>
  <r>
    <x v="0"/>
    <x v="27"/>
    <x v="1579"/>
  </r>
  <r>
    <x v="4"/>
    <x v="27"/>
    <x v="1580"/>
  </r>
  <r>
    <x v="2"/>
    <x v="27"/>
    <x v="1581"/>
  </r>
  <r>
    <x v="9"/>
    <x v="27"/>
    <x v="1582"/>
  </r>
  <r>
    <x v="6"/>
    <x v="27"/>
    <x v="1583"/>
  </r>
  <r>
    <x v="1"/>
    <x v="27"/>
    <x v="1584"/>
  </r>
  <r>
    <x v="5"/>
    <x v="27"/>
    <x v="1585"/>
  </r>
  <r>
    <x v="5"/>
    <x v="27"/>
    <x v="1586"/>
  </r>
  <r>
    <x v="11"/>
    <x v="27"/>
    <x v="1587"/>
  </r>
  <r>
    <x v="9"/>
    <x v="27"/>
    <x v="1588"/>
  </r>
  <r>
    <x v="10"/>
    <x v="27"/>
    <x v="1589"/>
  </r>
  <r>
    <x v="3"/>
    <x v="27"/>
    <x v="1590"/>
  </r>
  <r>
    <x v="0"/>
    <x v="27"/>
    <x v="1591"/>
  </r>
  <r>
    <x v="10"/>
    <x v="27"/>
    <x v="1592"/>
  </r>
  <r>
    <x v="6"/>
    <x v="27"/>
    <x v="1593"/>
  </r>
  <r>
    <x v="0"/>
    <x v="27"/>
    <x v="1594"/>
  </r>
  <r>
    <x v="0"/>
    <x v="27"/>
    <x v="1595"/>
  </r>
  <r>
    <x v="8"/>
    <x v="27"/>
    <x v="1596"/>
  </r>
  <r>
    <x v="5"/>
    <x v="27"/>
    <x v="1597"/>
  </r>
  <r>
    <x v="0"/>
    <x v="27"/>
    <x v="1598"/>
  </r>
  <r>
    <x v="1"/>
    <x v="27"/>
    <x v="1599"/>
  </r>
  <r>
    <x v="0"/>
    <x v="27"/>
    <x v="1600"/>
  </r>
  <r>
    <x v="7"/>
    <x v="27"/>
    <x v="1601"/>
  </r>
  <r>
    <x v="1"/>
    <x v="27"/>
    <x v="1602"/>
  </r>
  <r>
    <x v="1"/>
    <x v="27"/>
    <x v="1603"/>
  </r>
  <r>
    <x v="10"/>
    <x v="27"/>
    <x v="1604"/>
  </r>
  <r>
    <x v="2"/>
    <x v="27"/>
    <x v="1605"/>
  </r>
  <r>
    <x v="2"/>
    <x v="27"/>
    <x v="1606"/>
  </r>
  <r>
    <x v="10"/>
    <x v="27"/>
    <x v="1607"/>
  </r>
  <r>
    <x v="5"/>
    <x v="27"/>
    <x v="1608"/>
  </r>
  <r>
    <x v="5"/>
    <x v="27"/>
    <x v="1609"/>
  </r>
  <r>
    <x v="10"/>
    <x v="27"/>
    <x v="1610"/>
  </r>
  <r>
    <x v="8"/>
    <x v="27"/>
    <x v="1611"/>
  </r>
  <r>
    <x v="4"/>
    <x v="27"/>
    <x v="1612"/>
  </r>
  <r>
    <x v="10"/>
    <x v="27"/>
    <x v="1613"/>
  </r>
  <r>
    <x v="0"/>
    <x v="27"/>
    <x v="1614"/>
  </r>
  <r>
    <x v="5"/>
    <x v="27"/>
    <x v="1615"/>
  </r>
  <r>
    <x v="7"/>
    <x v="27"/>
    <x v="1616"/>
  </r>
  <r>
    <x v="6"/>
    <x v="27"/>
    <x v="1617"/>
  </r>
  <r>
    <x v="7"/>
    <x v="27"/>
    <x v="1618"/>
  </r>
  <r>
    <x v="7"/>
    <x v="27"/>
    <x v="1619"/>
  </r>
  <r>
    <x v="0"/>
    <x v="27"/>
    <x v="1620"/>
  </r>
  <r>
    <x v="0"/>
    <x v="27"/>
    <x v="1621"/>
  </r>
  <r>
    <x v="10"/>
    <x v="27"/>
    <x v="1622"/>
  </r>
  <r>
    <x v="4"/>
    <x v="27"/>
    <x v="1623"/>
  </r>
  <r>
    <x v="4"/>
    <x v="27"/>
    <x v="1624"/>
  </r>
  <r>
    <x v="1"/>
    <x v="27"/>
    <x v="1625"/>
  </r>
  <r>
    <x v="10"/>
    <x v="27"/>
    <x v="1626"/>
  </r>
  <r>
    <x v="0"/>
    <x v="27"/>
    <x v="1627"/>
  </r>
  <r>
    <x v="6"/>
    <x v="27"/>
    <x v="1628"/>
  </r>
  <r>
    <x v="0"/>
    <x v="27"/>
    <x v="1629"/>
  </r>
  <r>
    <x v="0"/>
    <x v="27"/>
    <x v="1630"/>
  </r>
  <r>
    <x v="9"/>
    <x v="27"/>
    <x v="1631"/>
  </r>
  <r>
    <x v="1"/>
    <x v="27"/>
    <x v="1632"/>
  </r>
  <r>
    <x v="7"/>
    <x v="27"/>
    <x v="1633"/>
  </r>
  <r>
    <x v="6"/>
    <x v="27"/>
    <x v="1634"/>
  </r>
  <r>
    <x v="3"/>
    <x v="27"/>
    <x v="1635"/>
  </r>
  <r>
    <x v="6"/>
    <x v="27"/>
    <x v="1636"/>
  </r>
  <r>
    <x v="1"/>
    <x v="27"/>
    <x v="1637"/>
  </r>
  <r>
    <x v="1"/>
    <x v="27"/>
    <x v="1638"/>
  </r>
  <r>
    <x v="9"/>
    <x v="27"/>
    <x v="1639"/>
  </r>
  <r>
    <x v="0"/>
    <x v="27"/>
    <x v="1640"/>
  </r>
  <r>
    <x v="7"/>
    <x v="27"/>
    <x v="1641"/>
  </r>
  <r>
    <x v="5"/>
    <x v="27"/>
    <x v="1642"/>
  </r>
  <r>
    <x v="0"/>
    <x v="27"/>
    <x v="1643"/>
  </r>
  <r>
    <x v="4"/>
    <x v="27"/>
    <x v="1644"/>
  </r>
  <r>
    <x v="9"/>
    <x v="27"/>
    <x v="1645"/>
  </r>
  <r>
    <x v="1"/>
    <x v="27"/>
    <x v="1646"/>
  </r>
  <r>
    <x v="0"/>
    <x v="27"/>
    <x v="1647"/>
  </r>
  <r>
    <x v="4"/>
    <x v="27"/>
    <x v="1648"/>
  </r>
  <r>
    <x v="10"/>
    <x v="27"/>
    <x v="1649"/>
  </r>
  <r>
    <x v="1"/>
    <x v="27"/>
    <x v="1650"/>
  </r>
  <r>
    <x v="5"/>
    <x v="27"/>
    <x v="1651"/>
  </r>
  <r>
    <x v="5"/>
    <x v="27"/>
    <x v="1652"/>
  </r>
  <r>
    <x v="3"/>
    <x v="27"/>
    <x v="1653"/>
  </r>
  <r>
    <x v="0"/>
    <x v="27"/>
    <x v="1654"/>
  </r>
  <r>
    <x v="3"/>
    <x v="27"/>
    <x v="1655"/>
  </r>
  <r>
    <x v="1"/>
    <x v="27"/>
    <x v="1656"/>
  </r>
  <r>
    <x v="8"/>
    <x v="27"/>
    <x v="1657"/>
  </r>
  <r>
    <x v="1"/>
    <x v="27"/>
    <x v="1658"/>
  </r>
  <r>
    <x v="10"/>
    <x v="27"/>
    <x v="1659"/>
  </r>
  <r>
    <x v="1"/>
    <x v="27"/>
    <x v="1660"/>
  </r>
  <r>
    <x v="3"/>
    <x v="27"/>
    <x v="1661"/>
  </r>
  <r>
    <x v="6"/>
    <x v="27"/>
    <x v="1662"/>
  </r>
  <r>
    <x v="9"/>
    <x v="27"/>
    <x v="1663"/>
  </r>
  <r>
    <x v="11"/>
    <x v="27"/>
    <x v="1664"/>
  </r>
  <r>
    <x v="10"/>
    <x v="27"/>
    <x v="1665"/>
  </r>
  <r>
    <x v="6"/>
    <x v="27"/>
    <x v="1666"/>
  </r>
  <r>
    <x v="1"/>
    <x v="27"/>
    <x v="1667"/>
  </r>
  <r>
    <x v="3"/>
    <x v="27"/>
    <x v="1668"/>
  </r>
  <r>
    <x v="6"/>
    <x v="28"/>
    <x v="1669"/>
  </r>
  <r>
    <x v="0"/>
    <x v="28"/>
    <x v="1670"/>
  </r>
  <r>
    <x v="0"/>
    <x v="28"/>
    <x v="1671"/>
  </r>
  <r>
    <x v="0"/>
    <x v="28"/>
    <x v="1672"/>
  </r>
  <r>
    <x v="9"/>
    <x v="28"/>
    <x v="1673"/>
  </r>
  <r>
    <x v="11"/>
    <x v="28"/>
    <x v="1674"/>
  </r>
  <r>
    <x v="1"/>
    <x v="28"/>
    <x v="1675"/>
  </r>
  <r>
    <x v="2"/>
    <x v="28"/>
    <x v="1676"/>
  </r>
  <r>
    <x v="8"/>
    <x v="28"/>
    <x v="1677"/>
  </r>
  <r>
    <x v="4"/>
    <x v="28"/>
    <x v="1678"/>
  </r>
  <r>
    <x v="9"/>
    <x v="28"/>
    <x v="1679"/>
  </r>
  <r>
    <x v="0"/>
    <x v="28"/>
    <x v="1680"/>
  </r>
  <r>
    <x v="11"/>
    <x v="28"/>
    <x v="1681"/>
  </r>
  <r>
    <x v="0"/>
    <x v="28"/>
    <x v="1682"/>
  </r>
  <r>
    <x v="7"/>
    <x v="28"/>
    <x v="1683"/>
  </r>
  <r>
    <x v="2"/>
    <x v="28"/>
    <x v="1684"/>
  </r>
  <r>
    <x v="9"/>
    <x v="28"/>
    <x v="1685"/>
  </r>
  <r>
    <x v="8"/>
    <x v="28"/>
    <x v="1686"/>
  </r>
  <r>
    <x v="4"/>
    <x v="28"/>
    <x v="1687"/>
  </r>
  <r>
    <x v="3"/>
    <x v="28"/>
    <x v="1688"/>
  </r>
  <r>
    <x v="6"/>
    <x v="28"/>
    <x v="1689"/>
  </r>
  <r>
    <x v="7"/>
    <x v="28"/>
    <x v="1690"/>
  </r>
  <r>
    <x v="0"/>
    <x v="28"/>
    <x v="1691"/>
  </r>
  <r>
    <x v="2"/>
    <x v="28"/>
    <x v="1692"/>
  </r>
  <r>
    <x v="4"/>
    <x v="28"/>
    <x v="1693"/>
  </r>
  <r>
    <x v="1"/>
    <x v="28"/>
    <x v="1694"/>
  </r>
  <r>
    <x v="5"/>
    <x v="28"/>
    <x v="1695"/>
  </r>
  <r>
    <x v="1"/>
    <x v="28"/>
    <x v="1696"/>
  </r>
  <r>
    <x v="6"/>
    <x v="28"/>
    <x v="1697"/>
  </r>
  <r>
    <x v="3"/>
    <x v="28"/>
    <x v="1698"/>
  </r>
  <r>
    <x v="8"/>
    <x v="28"/>
    <x v="1699"/>
  </r>
  <r>
    <x v="8"/>
    <x v="28"/>
    <x v="1700"/>
  </r>
  <r>
    <x v="1"/>
    <x v="28"/>
    <x v="1701"/>
  </r>
  <r>
    <x v="7"/>
    <x v="28"/>
    <x v="1702"/>
  </r>
  <r>
    <x v="9"/>
    <x v="28"/>
    <x v="1703"/>
  </r>
  <r>
    <x v="2"/>
    <x v="28"/>
    <x v="1704"/>
  </r>
  <r>
    <x v="0"/>
    <x v="28"/>
    <x v="1705"/>
  </r>
  <r>
    <x v="4"/>
    <x v="28"/>
    <x v="1706"/>
  </r>
  <r>
    <x v="0"/>
    <x v="28"/>
    <x v="1707"/>
  </r>
  <r>
    <x v="0"/>
    <x v="28"/>
    <x v="1708"/>
  </r>
  <r>
    <x v="5"/>
    <x v="28"/>
    <x v="1709"/>
  </r>
  <r>
    <x v="5"/>
    <x v="28"/>
    <x v="1710"/>
  </r>
  <r>
    <x v="6"/>
    <x v="28"/>
    <x v="1711"/>
  </r>
  <r>
    <x v="4"/>
    <x v="28"/>
    <x v="1712"/>
  </r>
  <r>
    <x v="8"/>
    <x v="28"/>
    <x v="1713"/>
  </r>
  <r>
    <x v="8"/>
    <x v="28"/>
    <x v="1714"/>
  </r>
  <r>
    <x v="6"/>
    <x v="28"/>
    <x v="1715"/>
  </r>
  <r>
    <x v="0"/>
    <x v="28"/>
    <x v="1716"/>
  </r>
  <r>
    <x v="1"/>
    <x v="28"/>
    <x v="1717"/>
  </r>
  <r>
    <x v="8"/>
    <x v="28"/>
    <x v="1718"/>
  </r>
  <r>
    <x v="5"/>
    <x v="28"/>
    <x v="1719"/>
  </r>
  <r>
    <x v="0"/>
    <x v="28"/>
    <x v="1720"/>
  </r>
  <r>
    <x v="4"/>
    <x v="28"/>
    <x v="1721"/>
  </r>
  <r>
    <x v="0"/>
    <x v="28"/>
    <x v="1722"/>
  </r>
  <r>
    <x v="1"/>
    <x v="28"/>
    <x v="1723"/>
  </r>
  <r>
    <x v="2"/>
    <x v="28"/>
    <x v="1724"/>
  </r>
  <r>
    <x v="7"/>
    <x v="28"/>
    <x v="1725"/>
  </r>
  <r>
    <x v="6"/>
    <x v="28"/>
    <x v="1726"/>
  </r>
  <r>
    <x v="1"/>
    <x v="28"/>
    <x v="1727"/>
  </r>
  <r>
    <x v="2"/>
    <x v="28"/>
    <x v="1728"/>
  </r>
  <r>
    <x v="10"/>
    <x v="28"/>
    <x v="1729"/>
  </r>
  <r>
    <x v="4"/>
    <x v="28"/>
    <x v="1730"/>
  </r>
  <r>
    <x v="3"/>
    <x v="28"/>
    <x v="1731"/>
  </r>
  <r>
    <x v="4"/>
    <x v="28"/>
    <x v="1732"/>
  </r>
  <r>
    <x v="0"/>
    <x v="28"/>
    <x v="1733"/>
  </r>
  <r>
    <x v="2"/>
    <x v="28"/>
    <x v="1734"/>
  </r>
  <r>
    <x v="4"/>
    <x v="28"/>
    <x v="1735"/>
  </r>
  <r>
    <x v="11"/>
    <x v="28"/>
    <x v="1736"/>
  </r>
  <r>
    <x v="5"/>
    <x v="28"/>
    <x v="1737"/>
  </r>
  <r>
    <x v="11"/>
    <x v="28"/>
    <x v="1738"/>
  </r>
  <r>
    <x v="5"/>
    <x v="28"/>
    <x v="1739"/>
  </r>
  <r>
    <x v="7"/>
    <x v="28"/>
    <x v="1740"/>
  </r>
  <r>
    <x v="3"/>
    <x v="28"/>
    <x v="1741"/>
  </r>
  <r>
    <x v="8"/>
    <x v="28"/>
    <x v="1742"/>
  </r>
  <r>
    <x v="1"/>
    <x v="28"/>
    <x v="1743"/>
  </r>
  <r>
    <x v="2"/>
    <x v="28"/>
    <x v="1744"/>
  </r>
  <r>
    <x v="8"/>
    <x v="28"/>
    <x v="1745"/>
  </r>
  <r>
    <x v="7"/>
    <x v="28"/>
    <x v="1746"/>
  </r>
  <r>
    <x v="5"/>
    <x v="28"/>
    <x v="1747"/>
  </r>
  <r>
    <x v="2"/>
    <x v="28"/>
    <x v="1748"/>
  </r>
  <r>
    <x v="3"/>
    <x v="28"/>
    <x v="1749"/>
  </r>
  <r>
    <x v="2"/>
    <x v="28"/>
    <x v="1750"/>
  </r>
  <r>
    <x v="5"/>
    <x v="28"/>
    <x v="1751"/>
  </r>
  <r>
    <x v="10"/>
    <x v="28"/>
    <x v="1752"/>
  </r>
  <r>
    <x v="3"/>
    <x v="28"/>
    <x v="1753"/>
  </r>
  <r>
    <x v="2"/>
    <x v="28"/>
    <x v="1754"/>
  </r>
  <r>
    <x v="8"/>
    <x v="28"/>
    <x v="1755"/>
  </r>
  <r>
    <x v="8"/>
    <x v="28"/>
    <x v="1756"/>
  </r>
  <r>
    <x v="0"/>
    <x v="28"/>
    <x v="1757"/>
  </r>
  <r>
    <x v="1"/>
    <x v="28"/>
    <x v="1758"/>
  </r>
  <r>
    <x v="0"/>
    <x v="28"/>
    <x v="1759"/>
  </r>
  <r>
    <x v="0"/>
    <x v="28"/>
    <x v="1760"/>
  </r>
  <r>
    <x v="7"/>
    <x v="28"/>
    <x v="1761"/>
  </r>
  <r>
    <x v="8"/>
    <x v="28"/>
    <x v="1762"/>
  </r>
  <r>
    <x v="2"/>
    <x v="28"/>
    <x v="1763"/>
  </r>
  <r>
    <x v="4"/>
    <x v="28"/>
    <x v="1764"/>
  </r>
  <r>
    <x v="8"/>
    <x v="28"/>
    <x v="1765"/>
  </r>
  <r>
    <x v="2"/>
    <x v="28"/>
    <x v="1766"/>
  </r>
  <r>
    <x v="10"/>
    <x v="28"/>
    <x v="1767"/>
  </r>
  <r>
    <x v="2"/>
    <x v="28"/>
    <x v="1768"/>
  </r>
  <r>
    <x v="0"/>
    <x v="28"/>
    <x v="1769"/>
  </r>
  <r>
    <x v="1"/>
    <x v="28"/>
    <x v="1770"/>
  </r>
  <r>
    <x v="0"/>
    <x v="28"/>
    <x v="1771"/>
  </r>
  <r>
    <x v="10"/>
    <x v="28"/>
    <x v="1772"/>
  </r>
  <r>
    <x v="7"/>
    <x v="28"/>
    <x v="1773"/>
  </r>
  <r>
    <x v="6"/>
    <x v="28"/>
    <x v="1774"/>
  </r>
  <r>
    <x v="7"/>
    <x v="28"/>
    <x v="1775"/>
  </r>
  <r>
    <x v="8"/>
    <x v="28"/>
    <x v="1776"/>
  </r>
  <r>
    <x v="11"/>
    <x v="28"/>
    <x v="1777"/>
  </r>
  <r>
    <x v="1"/>
    <x v="28"/>
    <x v="1778"/>
  </r>
  <r>
    <x v="8"/>
    <x v="28"/>
    <x v="1779"/>
  </r>
  <r>
    <x v="2"/>
    <x v="28"/>
    <x v="1780"/>
  </r>
  <r>
    <x v="8"/>
    <x v="28"/>
    <x v="1781"/>
  </r>
  <r>
    <x v="0"/>
    <x v="28"/>
    <x v="1782"/>
  </r>
  <r>
    <x v="11"/>
    <x v="28"/>
    <x v="1783"/>
  </r>
  <r>
    <x v="9"/>
    <x v="28"/>
    <x v="1784"/>
  </r>
  <r>
    <x v="0"/>
    <x v="28"/>
    <x v="1785"/>
  </r>
  <r>
    <x v="3"/>
    <x v="29"/>
    <x v="1786"/>
  </r>
  <r>
    <x v="11"/>
    <x v="29"/>
    <x v="1787"/>
  </r>
  <r>
    <x v="2"/>
    <x v="29"/>
    <x v="1788"/>
  </r>
  <r>
    <x v="8"/>
    <x v="29"/>
    <x v="1789"/>
  </r>
  <r>
    <x v="9"/>
    <x v="29"/>
    <x v="1790"/>
  </r>
  <r>
    <x v="2"/>
    <x v="29"/>
    <x v="1791"/>
  </r>
  <r>
    <x v="2"/>
    <x v="29"/>
    <x v="1792"/>
  </r>
  <r>
    <x v="8"/>
    <x v="29"/>
    <x v="1793"/>
  </r>
  <r>
    <x v="2"/>
    <x v="29"/>
    <x v="1794"/>
  </r>
  <r>
    <x v="11"/>
    <x v="29"/>
    <x v="1795"/>
  </r>
  <r>
    <x v="11"/>
    <x v="29"/>
    <x v="1796"/>
  </r>
  <r>
    <x v="8"/>
    <x v="29"/>
    <x v="1797"/>
  </r>
  <r>
    <x v="4"/>
    <x v="29"/>
    <x v="1798"/>
  </r>
  <r>
    <x v="3"/>
    <x v="29"/>
    <x v="1799"/>
  </r>
  <r>
    <x v="5"/>
    <x v="29"/>
    <x v="1800"/>
  </r>
  <r>
    <x v="3"/>
    <x v="29"/>
    <x v="1801"/>
  </r>
  <r>
    <x v="9"/>
    <x v="29"/>
    <x v="1802"/>
  </r>
  <r>
    <x v="5"/>
    <x v="29"/>
    <x v="1803"/>
  </r>
  <r>
    <x v="4"/>
    <x v="29"/>
    <x v="1804"/>
  </r>
  <r>
    <x v="3"/>
    <x v="29"/>
    <x v="1805"/>
  </r>
  <r>
    <x v="9"/>
    <x v="29"/>
    <x v="1806"/>
  </r>
  <r>
    <x v="3"/>
    <x v="29"/>
    <x v="1807"/>
  </r>
  <r>
    <x v="9"/>
    <x v="29"/>
    <x v="1808"/>
  </r>
  <r>
    <x v="9"/>
    <x v="29"/>
    <x v="1809"/>
  </r>
  <r>
    <x v="11"/>
    <x v="29"/>
    <x v="1810"/>
  </r>
  <r>
    <x v="8"/>
    <x v="29"/>
    <x v="1811"/>
  </r>
  <r>
    <x v="8"/>
    <x v="29"/>
    <x v="1812"/>
  </r>
  <r>
    <x v="2"/>
    <x v="29"/>
    <x v="1813"/>
  </r>
  <r>
    <x v="5"/>
    <x v="29"/>
    <x v="1814"/>
  </r>
  <r>
    <x v="3"/>
    <x v="29"/>
    <x v="1815"/>
  </r>
  <r>
    <x v="2"/>
    <x v="29"/>
    <x v="1816"/>
  </r>
  <r>
    <x v="11"/>
    <x v="29"/>
    <x v="1817"/>
  </r>
  <r>
    <x v="9"/>
    <x v="29"/>
    <x v="1818"/>
  </r>
  <r>
    <x v="11"/>
    <x v="29"/>
    <x v="1819"/>
  </r>
  <r>
    <x v="4"/>
    <x v="29"/>
    <x v="1820"/>
  </r>
  <r>
    <x v="4"/>
    <x v="29"/>
    <x v="1821"/>
  </r>
  <r>
    <x v="3"/>
    <x v="29"/>
    <x v="1822"/>
  </r>
  <r>
    <x v="9"/>
    <x v="29"/>
    <x v="1823"/>
  </r>
  <r>
    <x v="2"/>
    <x v="29"/>
    <x v="1824"/>
  </r>
  <r>
    <x v="5"/>
    <x v="29"/>
    <x v="1825"/>
  </r>
  <r>
    <x v="9"/>
    <x v="29"/>
    <x v="1826"/>
  </r>
  <r>
    <x v="2"/>
    <x v="29"/>
    <x v="1827"/>
  </r>
  <r>
    <x v="11"/>
    <x v="29"/>
    <x v="1828"/>
  </r>
  <r>
    <x v="8"/>
    <x v="29"/>
    <x v="1829"/>
  </r>
  <r>
    <x v="2"/>
    <x v="29"/>
    <x v="1830"/>
  </r>
  <r>
    <x v="11"/>
    <x v="29"/>
    <x v="1831"/>
  </r>
  <r>
    <x v="8"/>
    <x v="29"/>
    <x v="1832"/>
  </r>
  <r>
    <x v="4"/>
    <x v="29"/>
    <x v="1833"/>
  </r>
  <r>
    <x v="3"/>
    <x v="29"/>
    <x v="1834"/>
  </r>
  <r>
    <x v="9"/>
    <x v="29"/>
    <x v="1835"/>
  </r>
  <r>
    <x v="9"/>
    <x v="29"/>
    <x v="1836"/>
  </r>
  <r>
    <x v="11"/>
    <x v="29"/>
    <x v="1837"/>
  </r>
  <r>
    <x v="3"/>
    <x v="29"/>
    <x v="1838"/>
  </r>
  <r>
    <x v="8"/>
    <x v="29"/>
    <x v="1839"/>
  </r>
  <r>
    <x v="9"/>
    <x v="29"/>
    <x v="1840"/>
  </r>
  <r>
    <x v="3"/>
    <x v="29"/>
    <x v="1841"/>
  </r>
  <r>
    <x v="8"/>
    <x v="29"/>
    <x v="1842"/>
  </r>
  <r>
    <x v="2"/>
    <x v="29"/>
    <x v="1843"/>
  </r>
  <r>
    <x v="9"/>
    <x v="29"/>
    <x v="18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x v="0"/>
  </r>
  <r>
    <x v="1"/>
  </r>
  <r>
    <x v="1"/>
  </r>
  <r>
    <x v="1"/>
  </r>
  <r>
    <x v="1"/>
  </r>
  <r>
    <x v="0"/>
  </r>
  <r>
    <x v="0"/>
  </r>
  <r>
    <x v="1"/>
  </r>
  <r>
    <x v="1"/>
  </r>
  <r>
    <x v="0"/>
  </r>
  <r>
    <x v="1"/>
  </r>
  <r>
    <x v="0"/>
  </r>
  <r>
    <x v="1"/>
  </r>
  <r>
    <x v="0"/>
  </r>
  <r>
    <x v="1"/>
  </r>
  <r>
    <x v="1"/>
  </r>
  <r>
    <x v="1"/>
  </r>
  <r>
    <x v="1"/>
  </r>
  <r>
    <x v="1"/>
  </r>
  <r>
    <x v="1"/>
  </r>
  <r>
    <x v="1"/>
  </r>
  <r>
    <x v="1"/>
  </r>
  <r>
    <x v="1"/>
  </r>
  <r>
    <x v="1"/>
  </r>
  <r>
    <x v="1"/>
  </r>
  <r>
    <x v="1"/>
  </r>
  <r>
    <x v="1"/>
  </r>
  <r>
    <x v="1"/>
  </r>
  <r>
    <x v="1"/>
  </r>
  <r>
    <x v="1"/>
  </r>
  <r>
    <x v="0"/>
  </r>
  <r>
    <x v="1"/>
  </r>
  <r>
    <x v="0"/>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0"/>
  </r>
  <r>
    <x v="0"/>
  </r>
  <r>
    <x v="0"/>
  </r>
  <r>
    <x v="0"/>
  </r>
  <r>
    <x v="0"/>
  </r>
  <r>
    <x v="1"/>
  </r>
  <r>
    <x v="1"/>
  </r>
  <r>
    <x v="1"/>
  </r>
  <r>
    <x v="0"/>
  </r>
  <r>
    <x v="1"/>
  </r>
  <r>
    <x v="1"/>
  </r>
  <r>
    <x v="1"/>
  </r>
  <r>
    <x v="0"/>
  </r>
  <r>
    <x v="1"/>
  </r>
  <r>
    <x v="1"/>
  </r>
  <r>
    <x v="1"/>
  </r>
  <r>
    <x v="1"/>
  </r>
  <r>
    <x v="1"/>
  </r>
  <r>
    <x v="1"/>
  </r>
  <r>
    <x v="1"/>
  </r>
  <r>
    <x v="1"/>
  </r>
  <r>
    <x v="0"/>
  </r>
  <r>
    <x v="1"/>
  </r>
  <r>
    <x v="1"/>
  </r>
  <r>
    <x v="0"/>
  </r>
  <r>
    <x v="1"/>
  </r>
  <r>
    <x v="1"/>
  </r>
  <r>
    <x v="0"/>
  </r>
  <r>
    <x v="1"/>
  </r>
  <r>
    <x v="1"/>
  </r>
  <r>
    <x v="1"/>
  </r>
  <r>
    <x v="1"/>
  </r>
  <r>
    <x v="1"/>
  </r>
  <r>
    <x v="1"/>
  </r>
  <r>
    <x v="1"/>
  </r>
  <r>
    <x v="1"/>
  </r>
  <r>
    <x v="1"/>
  </r>
  <r>
    <x v="1"/>
  </r>
  <r>
    <x v="1"/>
  </r>
  <r>
    <x v="1"/>
  </r>
  <r>
    <x v="0"/>
  </r>
  <r>
    <x v="1"/>
  </r>
  <r>
    <x v="1"/>
  </r>
  <r>
    <x v="1"/>
  </r>
  <r>
    <x v="1"/>
  </r>
  <r>
    <x v="1"/>
  </r>
  <r>
    <x v="1"/>
  </r>
  <r>
    <x v="1"/>
  </r>
  <r>
    <x v="1"/>
  </r>
  <r>
    <x v="1"/>
  </r>
  <r>
    <x v="1"/>
  </r>
  <r>
    <x v="1"/>
  </r>
  <r>
    <x v="1"/>
  </r>
  <r>
    <x v="1"/>
  </r>
  <r>
    <x v="0"/>
  </r>
  <r>
    <x v="1"/>
  </r>
  <r>
    <x v="1"/>
  </r>
  <r>
    <x v="0"/>
  </r>
  <r>
    <x v="0"/>
  </r>
  <r>
    <x v="0"/>
  </r>
  <r>
    <x v="1"/>
  </r>
  <r>
    <x v="1"/>
  </r>
  <r>
    <x v="1"/>
  </r>
  <r>
    <x v="1"/>
  </r>
  <r>
    <x v="1"/>
  </r>
  <r>
    <x v="0"/>
  </r>
  <r>
    <x v="0"/>
  </r>
  <r>
    <x v="0"/>
  </r>
  <r>
    <x v="1"/>
  </r>
  <r>
    <x v="0"/>
  </r>
  <r>
    <x v="0"/>
  </r>
  <r>
    <x v="1"/>
  </r>
  <r>
    <x v="1"/>
  </r>
  <r>
    <x v="1"/>
  </r>
  <r>
    <x v="1"/>
  </r>
  <r>
    <x v="1"/>
  </r>
  <r>
    <x v="1"/>
  </r>
  <r>
    <x v="1"/>
  </r>
  <r>
    <x v="1"/>
  </r>
  <r>
    <x v="1"/>
  </r>
  <r>
    <x v="1"/>
  </r>
  <r>
    <x v="1"/>
  </r>
  <r>
    <x v="1"/>
  </r>
  <r>
    <x v="1"/>
  </r>
  <r>
    <x v="0"/>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1"/>
  </r>
  <r>
    <x v="1"/>
  </r>
  <r>
    <x v="0"/>
  </r>
  <r>
    <x v="0"/>
  </r>
  <r>
    <x v="1"/>
  </r>
  <r>
    <x v="1"/>
  </r>
  <r>
    <x v="1"/>
  </r>
  <r>
    <x v="1"/>
  </r>
  <r>
    <x v="1"/>
  </r>
  <r>
    <x v="0"/>
  </r>
  <r>
    <x v="2"/>
  </r>
  <r>
    <x v="1"/>
  </r>
  <r>
    <x v="1"/>
  </r>
  <r>
    <x v="1"/>
  </r>
  <r>
    <x v="1"/>
  </r>
  <r>
    <x v="1"/>
  </r>
  <r>
    <x v="1"/>
  </r>
  <r>
    <x v="1"/>
  </r>
  <r>
    <x v="1"/>
  </r>
  <r>
    <x v="0"/>
  </r>
  <r>
    <x v="1"/>
  </r>
  <r>
    <x v="1"/>
  </r>
  <r>
    <x v="1"/>
  </r>
  <r>
    <x v="1"/>
  </r>
  <r>
    <x v="1"/>
  </r>
  <r>
    <x v="1"/>
  </r>
  <r>
    <x v="1"/>
  </r>
  <r>
    <x v="1"/>
  </r>
  <r>
    <x v="1"/>
  </r>
  <r>
    <x v="1"/>
  </r>
  <r>
    <x v="1"/>
  </r>
  <r>
    <x v="0"/>
  </r>
  <r>
    <x v="0"/>
  </r>
  <r>
    <x v="1"/>
  </r>
  <r>
    <x v="0"/>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1"/>
  </r>
  <r>
    <x v="1"/>
  </r>
  <r>
    <x v="1"/>
  </r>
  <r>
    <x v="1"/>
  </r>
  <r>
    <x v="1"/>
  </r>
  <r>
    <x v="1"/>
  </r>
  <r>
    <x v="1"/>
  </r>
  <r>
    <x v="1"/>
  </r>
  <r>
    <x v="1"/>
  </r>
  <r>
    <x v="1"/>
  </r>
  <r>
    <x v="0"/>
  </r>
  <r>
    <x v="1"/>
  </r>
  <r>
    <x v="1"/>
  </r>
  <r>
    <x v="0"/>
  </r>
  <r>
    <x v="1"/>
  </r>
  <r>
    <x v="0"/>
  </r>
  <r>
    <x v="1"/>
  </r>
  <r>
    <x v="1"/>
  </r>
  <r>
    <x v="1"/>
  </r>
  <r>
    <x v="0"/>
  </r>
  <r>
    <x v="1"/>
  </r>
  <r>
    <x v="1"/>
  </r>
  <r>
    <x v="1"/>
  </r>
  <r>
    <x v="1"/>
  </r>
  <r>
    <x v="1"/>
  </r>
  <r>
    <x v="1"/>
  </r>
  <r>
    <x v="1"/>
  </r>
  <r>
    <x v="1"/>
  </r>
  <r>
    <x v="1"/>
  </r>
  <r>
    <x v="1"/>
  </r>
  <r>
    <x v="1"/>
  </r>
  <r>
    <x v="1"/>
  </r>
  <r>
    <x v="1"/>
  </r>
  <r>
    <x v="1"/>
  </r>
  <r>
    <x v="1"/>
  </r>
  <r>
    <x v="1"/>
  </r>
  <r>
    <x v="1"/>
  </r>
  <r>
    <x v="0"/>
  </r>
  <r>
    <x v="1"/>
  </r>
  <r>
    <x v="0"/>
  </r>
  <r>
    <x v="1"/>
  </r>
  <r>
    <x v="1"/>
  </r>
  <r>
    <x v="1"/>
  </r>
  <r>
    <x v="1"/>
  </r>
  <r>
    <x v="1"/>
  </r>
  <r>
    <x v="1"/>
  </r>
  <r>
    <x v="1"/>
  </r>
  <r>
    <x v="1"/>
  </r>
  <r>
    <x v="0"/>
  </r>
  <r>
    <x v="1"/>
  </r>
  <r>
    <x v="1"/>
  </r>
  <r>
    <x v="1"/>
  </r>
  <r>
    <x v="1"/>
  </r>
  <r>
    <x v="1"/>
  </r>
  <r>
    <x v="1"/>
  </r>
  <r>
    <x v="1"/>
  </r>
  <r>
    <x v="0"/>
  </r>
  <r>
    <x v="1"/>
  </r>
  <r>
    <x v="0"/>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0"/>
  </r>
  <r>
    <x v="1"/>
  </r>
  <r>
    <x v="1"/>
  </r>
  <r>
    <x v="1"/>
  </r>
  <r>
    <x v="1"/>
  </r>
  <r>
    <x v="1"/>
  </r>
  <r>
    <x v="1"/>
  </r>
  <r>
    <x v="1"/>
  </r>
  <r>
    <x v="0"/>
  </r>
  <r>
    <x v="1"/>
  </r>
  <r>
    <x v="1"/>
  </r>
  <r>
    <x v="1"/>
  </r>
  <r>
    <x v="1"/>
  </r>
  <r>
    <x v="0"/>
  </r>
  <r>
    <x v="1"/>
  </r>
  <r>
    <x v="1"/>
  </r>
  <r>
    <x v="1"/>
  </r>
  <r>
    <x v="1"/>
  </r>
  <r>
    <x v="1"/>
  </r>
  <r>
    <x v="1"/>
  </r>
  <r>
    <x v="1"/>
  </r>
  <r>
    <x v="1"/>
  </r>
  <r>
    <x v="1"/>
  </r>
  <r>
    <x v="1"/>
  </r>
  <r>
    <x v="1"/>
  </r>
  <r>
    <x v="1"/>
  </r>
  <r>
    <x v="1"/>
  </r>
  <r>
    <x v="1"/>
  </r>
  <r>
    <x v="1"/>
  </r>
  <r>
    <x v="0"/>
  </r>
  <r>
    <x v="1"/>
  </r>
  <r>
    <x v="1"/>
  </r>
  <r>
    <x v="1"/>
  </r>
  <r>
    <x v="1"/>
  </r>
  <r>
    <x v="1"/>
  </r>
  <r>
    <x v="0"/>
  </r>
  <r>
    <x v="0"/>
  </r>
  <r>
    <x v="1"/>
  </r>
  <r>
    <x v="1"/>
  </r>
  <r>
    <x v="0"/>
  </r>
  <r>
    <x v="1"/>
  </r>
  <r>
    <x v="1"/>
  </r>
  <r>
    <x v="0"/>
  </r>
  <r>
    <x v="1"/>
  </r>
  <r>
    <x v="1"/>
  </r>
  <r>
    <x v="1"/>
  </r>
  <r>
    <x v="1"/>
  </r>
  <r>
    <x v="1"/>
  </r>
  <r>
    <x v="1"/>
  </r>
  <r>
    <x v="1"/>
  </r>
  <r>
    <x v="1"/>
  </r>
  <r>
    <x v="1"/>
  </r>
  <r>
    <x v="1"/>
  </r>
  <r>
    <x v="1"/>
  </r>
  <r>
    <x v="0"/>
  </r>
  <r>
    <x v="1"/>
  </r>
  <r>
    <x v="1"/>
  </r>
  <r>
    <x v="1"/>
  </r>
  <r>
    <x v="1"/>
  </r>
  <r>
    <x v="1"/>
  </r>
  <r>
    <x v="1"/>
  </r>
  <r>
    <x v="1"/>
  </r>
  <r>
    <x v="1"/>
  </r>
  <r>
    <x v="1"/>
  </r>
  <r>
    <x v="2"/>
  </r>
  <r>
    <x v="1"/>
  </r>
  <r>
    <x v="1"/>
  </r>
  <r>
    <x v="1"/>
  </r>
  <r>
    <x v="1"/>
  </r>
  <r>
    <x v="1"/>
  </r>
  <r>
    <x v="1"/>
  </r>
  <r>
    <x v="1"/>
  </r>
  <r>
    <x v="1"/>
  </r>
  <r>
    <x v="2"/>
  </r>
  <r>
    <x v="1"/>
  </r>
  <r>
    <x v="1"/>
  </r>
  <r>
    <x v="1"/>
  </r>
  <r>
    <x v="1"/>
  </r>
  <r>
    <x v="1"/>
  </r>
  <r>
    <x v="1"/>
  </r>
  <r>
    <x v="1"/>
  </r>
  <r>
    <x v="1"/>
  </r>
  <r>
    <x v="1"/>
  </r>
  <r>
    <x v="1"/>
  </r>
  <r>
    <x v="1"/>
  </r>
  <r>
    <x v="1"/>
  </r>
  <r>
    <x v="1"/>
  </r>
  <r>
    <x v="1"/>
  </r>
  <r>
    <x v="1"/>
  </r>
  <r>
    <x v="0"/>
  </r>
  <r>
    <x v="1"/>
  </r>
  <r>
    <x v="0"/>
  </r>
  <r>
    <x v="0"/>
  </r>
  <r>
    <x v="1"/>
  </r>
  <r>
    <x v="1"/>
  </r>
  <r>
    <x v="1"/>
  </r>
  <r>
    <x v="1"/>
  </r>
  <r>
    <x v="1"/>
  </r>
  <r>
    <x v="1"/>
  </r>
  <r>
    <x v="1"/>
  </r>
  <r>
    <x v="0"/>
  </r>
  <r>
    <x v="1"/>
  </r>
  <r>
    <x v="1"/>
  </r>
  <r>
    <x v="1"/>
  </r>
  <r>
    <x v="1"/>
  </r>
  <r>
    <x v="1"/>
  </r>
  <r>
    <x v="1"/>
  </r>
  <r>
    <x v="1"/>
  </r>
  <r>
    <x v="0"/>
  </r>
  <r>
    <x v="1"/>
  </r>
  <r>
    <x v="0"/>
  </r>
  <r>
    <x v="1"/>
  </r>
  <r>
    <x v="1"/>
  </r>
  <r>
    <x v="1"/>
  </r>
  <r>
    <x v="1"/>
  </r>
  <r>
    <x v="0"/>
  </r>
  <r>
    <x v="1"/>
  </r>
  <r>
    <x v="1"/>
  </r>
  <r>
    <x v="1"/>
  </r>
  <r>
    <x v="1"/>
  </r>
  <r>
    <x v="1"/>
  </r>
  <r>
    <x v="1"/>
  </r>
  <r>
    <x v="1"/>
  </r>
  <r>
    <x v="1"/>
  </r>
  <r>
    <x v="1"/>
  </r>
  <r>
    <x v="1"/>
  </r>
  <r>
    <x v="1"/>
  </r>
  <r>
    <x v="1"/>
  </r>
  <r>
    <x v="1"/>
  </r>
  <r>
    <x v="1"/>
  </r>
  <r>
    <x v="0"/>
  </r>
  <r>
    <x v="1"/>
  </r>
  <r>
    <x v="1"/>
  </r>
  <r>
    <x v="1"/>
  </r>
  <r>
    <x v="1"/>
  </r>
  <r>
    <x v="2"/>
  </r>
  <r>
    <x v="1"/>
  </r>
  <r>
    <x v="1"/>
  </r>
  <r>
    <x v="1"/>
  </r>
  <r>
    <x v="2"/>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0"/>
  </r>
  <r>
    <x v="1"/>
  </r>
  <r>
    <x v="1"/>
  </r>
  <r>
    <x v="1"/>
  </r>
  <r>
    <x v="1"/>
  </r>
  <r>
    <x v="2"/>
  </r>
  <r>
    <x v="0"/>
  </r>
  <r>
    <x v="1"/>
  </r>
  <r>
    <x v="1"/>
  </r>
  <r>
    <x v="1"/>
  </r>
  <r>
    <x v="1"/>
  </r>
  <r>
    <x v="0"/>
  </r>
  <r>
    <x v="1"/>
  </r>
  <r>
    <x v="1"/>
  </r>
  <r>
    <x v="1"/>
  </r>
  <r>
    <x v="1"/>
  </r>
  <r>
    <x v="1"/>
  </r>
  <r>
    <x v="0"/>
  </r>
  <r>
    <x v="1"/>
  </r>
  <r>
    <x v="1"/>
  </r>
  <r>
    <x v="0"/>
  </r>
  <r>
    <x v="1"/>
  </r>
  <r>
    <x v="1"/>
  </r>
  <r>
    <x v="0"/>
  </r>
  <r>
    <x v="1"/>
  </r>
  <r>
    <x v="1"/>
  </r>
  <r>
    <x v="1"/>
  </r>
  <r>
    <x v="1"/>
  </r>
  <r>
    <x v="1"/>
  </r>
  <r>
    <x v="1"/>
  </r>
  <r>
    <x v="1"/>
  </r>
  <r>
    <x v="1"/>
  </r>
  <r>
    <x v="1"/>
  </r>
  <r>
    <x v="1"/>
  </r>
  <r>
    <x v="1"/>
  </r>
  <r>
    <x v="1"/>
  </r>
  <r>
    <x v="1"/>
  </r>
  <r>
    <x v="1"/>
  </r>
  <r>
    <x v="1"/>
  </r>
  <r>
    <x v="1"/>
  </r>
  <r>
    <x v="1"/>
  </r>
  <r>
    <x v="1"/>
  </r>
  <r>
    <x v="1"/>
  </r>
  <r>
    <x v="1"/>
  </r>
  <r>
    <x v="1"/>
  </r>
  <r>
    <x v="0"/>
  </r>
  <r>
    <x v="1"/>
  </r>
  <r>
    <x v="2"/>
  </r>
  <r>
    <x v="2"/>
  </r>
  <r>
    <x v="1"/>
  </r>
  <r>
    <x v="1"/>
  </r>
  <r>
    <x v="1"/>
  </r>
  <r>
    <x v="0"/>
  </r>
  <r>
    <x v="1"/>
  </r>
  <r>
    <x v="1"/>
  </r>
  <r>
    <x v="1"/>
  </r>
  <r>
    <x v="1"/>
  </r>
  <r>
    <x v="1"/>
  </r>
  <r>
    <x v="1"/>
  </r>
  <r>
    <x v="1"/>
  </r>
  <r>
    <x v="1"/>
  </r>
  <r>
    <x v="1"/>
  </r>
  <r>
    <x v="1"/>
  </r>
  <r>
    <x v="1"/>
  </r>
  <r>
    <x v="2"/>
  </r>
  <r>
    <x v="1"/>
  </r>
  <r>
    <x v="1"/>
  </r>
  <r>
    <x v="1"/>
  </r>
  <r>
    <x v="1"/>
  </r>
  <r>
    <x v="1"/>
  </r>
  <r>
    <x v="0"/>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0"/>
  </r>
  <r>
    <x v="1"/>
  </r>
  <r>
    <x v="1"/>
  </r>
  <r>
    <x v="1"/>
  </r>
  <r>
    <x v="1"/>
  </r>
  <r>
    <x v="1"/>
  </r>
  <r>
    <x v="1"/>
  </r>
  <r>
    <x v="1"/>
  </r>
  <r>
    <x v="1"/>
  </r>
  <r>
    <x v="1"/>
  </r>
  <r>
    <x v="1"/>
  </r>
  <r>
    <x v="1"/>
  </r>
  <r>
    <x v="2"/>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0"/>
  </r>
  <r>
    <x v="1"/>
  </r>
  <r>
    <x v="1"/>
  </r>
  <r>
    <x v="1"/>
  </r>
  <r>
    <x v="0"/>
  </r>
  <r>
    <x v="0"/>
  </r>
  <r>
    <x v="1"/>
  </r>
  <r>
    <x v="0"/>
  </r>
  <r>
    <x v="1"/>
  </r>
  <r>
    <x v="1"/>
  </r>
  <r>
    <x v="0"/>
  </r>
  <r>
    <x v="1"/>
  </r>
  <r>
    <x v="1"/>
  </r>
  <r>
    <x v="1"/>
  </r>
  <r>
    <x v="1"/>
  </r>
  <r>
    <x v="1"/>
  </r>
  <r>
    <x v="1"/>
  </r>
  <r>
    <x v="0"/>
  </r>
  <r>
    <x v="0"/>
  </r>
  <r>
    <x v="1"/>
  </r>
  <r>
    <x v="1"/>
  </r>
  <r>
    <x v="0"/>
  </r>
  <r>
    <x v="1"/>
  </r>
  <r>
    <x v="1"/>
  </r>
  <r>
    <x v="1"/>
  </r>
  <r>
    <x v="1"/>
  </r>
  <r>
    <x v="0"/>
  </r>
  <r>
    <x v="1"/>
  </r>
  <r>
    <x v="1"/>
  </r>
  <r>
    <x v="1"/>
  </r>
  <r>
    <x v="0"/>
  </r>
  <r>
    <x v="1"/>
  </r>
  <r>
    <x v="1"/>
  </r>
  <r>
    <x v="1"/>
  </r>
  <r>
    <x v="1"/>
  </r>
  <r>
    <x v="1"/>
  </r>
  <r>
    <x v="1"/>
  </r>
  <r>
    <x v="0"/>
  </r>
  <r>
    <x v="1"/>
  </r>
  <r>
    <x v="0"/>
  </r>
  <r>
    <x v="1"/>
  </r>
  <r>
    <x v="1"/>
  </r>
  <r>
    <x v="1"/>
  </r>
  <r>
    <x v="1"/>
  </r>
  <r>
    <x v="1"/>
  </r>
  <r>
    <x v="1"/>
  </r>
  <r>
    <x v="1"/>
  </r>
  <r>
    <x v="1"/>
  </r>
  <r>
    <x v="1"/>
  </r>
  <r>
    <x v="1"/>
  </r>
  <r>
    <x v="1"/>
  </r>
  <r>
    <x v="1"/>
  </r>
  <r>
    <x v="1"/>
  </r>
  <r>
    <x v="0"/>
  </r>
  <r>
    <x v="1"/>
  </r>
  <r>
    <x v="1"/>
  </r>
  <r>
    <x v="1"/>
  </r>
  <r>
    <x v="1"/>
  </r>
  <r>
    <x v="1"/>
  </r>
  <r>
    <x v="1"/>
  </r>
  <r>
    <x v="1"/>
  </r>
  <r>
    <x v="1"/>
  </r>
  <r>
    <x v="1"/>
  </r>
  <r>
    <x v="1"/>
  </r>
  <r>
    <x v="1"/>
  </r>
  <r>
    <x v="1"/>
  </r>
  <r>
    <x v="1"/>
  </r>
  <r>
    <x v="0"/>
  </r>
  <r>
    <x v="0"/>
  </r>
  <r>
    <x v="1"/>
  </r>
  <r>
    <x v="1"/>
  </r>
  <r>
    <x v="0"/>
  </r>
  <r>
    <x v="1"/>
  </r>
  <r>
    <x v="1"/>
  </r>
  <r>
    <x v="1"/>
  </r>
  <r>
    <x v="1"/>
  </r>
  <r>
    <x v="1"/>
  </r>
  <r>
    <x v="1"/>
  </r>
  <r>
    <x v="1"/>
  </r>
  <r>
    <x v="1"/>
  </r>
  <r>
    <x v="1"/>
  </r>
  <r>
    <x v="1"/>
  </r>
  <r>
    <x v="2"/>
  </r>
  <r>
    <x v="0"/>
  </r>
  <r>
    <x v="1"/>
  </r>
  <r>
    <x v="0"/>
  </r>
  <r>
    <x v="1"/>
  </r>
  <r>
    <x v="1"/>
  </r>
  <r>
    <x v="1"/>
  </r>
  <r>
    <x v="1"/>
  </r>
  <r>
    <x v="0"/>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0"/>
  </r>
  <r>
    <x v="1"/>
  </r>
  <r>
    <x v="1"/>
  </r>
  <r>
    <x v="0"/>
  </r>
  <r>
    <x v="1"/>
  </r>
  <r>
    <x v="0"/>
  </r>
  <r>
    <x v="1"/>
  </r>
  <r>
    <x v="0"/>
  </r>
  <r>
    <x v="1"/>
  </r>
  <r>
    <x v="1"/>
  </r>
  <r>
    <x v="1"/>
  </r>
  <r>
    <x v="1"/>
  </r>
  <r>
    <x v="1"/>
  </r>
  <r>
    <x v="1"/>
  </r>
  <r>
    <x v="1"/>
  </r>
  <r>
    <x v="1"/>
  </r>
  <r>
    <x v="1"/>
  </r>
  <r>
    <x v="1"/>
  </r>
  <r>
    <x v="1"/>
  </r>
  <r>
    <x v="1"/>
  </r>
  <r>
    <x v="1"/>
  </r>
  <r>
    <x v="1"/>
  </r>
  <r>
    <x v="1"/>
  </r>
  <r>
    <x v="1"/>
  </r>
  <r>
    <x v="1"/>
  </r>
  <r>
    <x v="1"/>
  </r>
  <r>
    <x v="1"/>
  </r>
  <r>
    <x v="0"/>
  </r>
  <r>
    <x v="0"/>
  </r>
  <r>
    <x v="1"/>
  </r>
  <r>
    <x v="1"/>
  </r>
  <r>
    <x v="1"/>
  </r>
  <r>
    <x v="1"/>
  </r>
  <r>
    <x v="1"/>
  </r>
  <r>
    <x v="1"/>
  </r>
  <r>
    <x v="1"/>
  </r>
  <r>
    <x v="1"/>
  </r>
  <r>
    <x v="1"/>
  </r>
  <r>
    <x v="0"/>
  </r>
  <r>
    <x v="1"/>
  </r>
  <r>
    <x v="1"/>
  </r>
  <r>
    <x v="0"/>
  </r>
  <r>
    <x v="1"/>
  </r>
  <r>
    <x v="1"/>
  </r>
  <r>
    <x v="1"/>
  </r>
  <r>
    <x v="1"/>
  </r>
  <r>
    <x v="1"/>
  </r>
  <r>
    <x v="1"/>
  </r>
  <r>
    <x v="1"/>
  </r>
  <r>
    <x v="0"/>
  </r>
  <r>
    <x v="1"/>
  </r>
  <r>
    <x v="1"/>
  </r>
  <r>
    <x v="0"/>
  </r>
  <r>
    <x v="1"/>
  </r>
  <r>
    <x v="1"/>
  </r>
  <r>
    <x v="1"/>
  </r>
  <r>
    <x v="1"/>
  </r>
  <r>
    <x v="1"/>
  </r>
  <r>
    <x v="1"/>
  </r>
  <r>
    <x v="1"/>
  </r>
  <r>
    <x v="1"/>
  </r>
  <r>
    <x v="1"/>
  </r>
  <r>
    <x v="0"/>
  </r>
  <r>
    <x v="2"/>
  </r>
  <r>
    <x v="1"/>
  </r>
  <r>
    <x v="1"/>
  </r>
  <r>
    <x v="2"/>
  </r>
  <r>
    <x v="1"/>
  </r>
  <r>
    <x v="1"/>
  </r>
  <r>
    <x v="1"/>
  </r>
  <r>
    <x v="1"/>
  </r>
  <r>
    <x v="0"/>
  </r>
  <r>
    <x v="1"/>
  </r>
  <r>
    <x v="0"/>
  </r>
  <r>
    <x v="1"/>
  </r>
  <r>
    <x v="1"/>
  </r>
  <r>
    <x v="1"/>
  </r>
  <r>
    <x v="0"/>
  </r>
  <r>
    <x v="1"/>
  </r>
  <r>
    <x v="0"/>
  </r>
  <r>
    <x v="1"/>
  </r>
  <r>
    <x v="0"/>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0"/>
  </r>
  <r>
    <x v="0"/>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0"/>
  </r>
  <r>
    <x v="1"/>
  </r>
  <r>
    <x v="1"/>
  </r>
  <r>
    <x v="1"/>
  </r>
  <r>
    <x v="1"/>
  </r>
  <r>
    <x v="0"/>
  </r>
  <r>
    <x v="1"/>
  </r>
  <r>
    <x v="1"/>
  </r>
  <r>
    <x v="0"/>
  </r>
  <r>
    <x v="1"/>
  </r>
  <r>
    <x v="1"/>
  </r>
  <r>
    <x v="1"/>
  </r>
  <r>
    <x v="0"/>
  </r>
  <r>
    <x v="1"/>
  </r>
  <r>
    <x v="1"/>
  </r>
  <r>
    <x v="1"/>
  </r>
  <r>
    <x v="1"/>
  </r>
  <r>
    <x v="1"/>
  </r>
  <r>
    <x v="1"/>
  </r>
  <r>
    <x v="1"/>
  </r>
  <r>
    <x v="1"/>
  </r>
  <r>
    <x v="0"/>
  </r>
  <r>
    <x v="1"/>
  </r>
  <r>
    <x v="1"/>
  </r>
  <r>
    <x v="1"/>
  </r>
  <r>
    <x v="1"/>
  </r>
  <r>
    <x v="1"/>
  </r>
  <r>
    <x v="1"/>
  </r>
  <r>
    <x v="1"/>
  </r>
  <r>
    <x v="1"/>
  </r>
  <r>
    <x v="0"/>
  </r>
  <r>
    <x v="1"/>
  </r>
  <r>
    <x v="1"/>
  </r>
  <r>
    <x v="1"/>
  </r>
  <r>
    <x v="1"/>
  </r>
  <r>
    <x v="1"/>
  </r>
  <r>
    <x v="1"/>
  </r>
  <r>
    <x v="1"/>
  </r>
  <r>
    <x v="1"/>
  </r>
  <r>
    <x v="1"/>
  </r>
  <r>
    <x v="0"/>
  </r>
  <r>
    <x v="1"/>
  </r>
  <r>
    <x v="0"/>
  </r>
  <r>
    <x v="1"/>
  </r>
  <r>
    <x v="0"/>
  </r>
  <r>
    <x v="1"/>
  </r>
  <r>
    <x v="1"/>
  </r>
  <r>
    <x v="1"/>
  </r>
  <r>
    <x v="1"/>
  </r>
  <r>
    <x v="0"/>
  </r>
  <r>
    <x v="0"/>
  </r>
  <r>
    <x v="0"/>
  </r>
  <r>
    <x v="0"/>
  </r>
  <r>
    <x v="1"/>
  </r>
  <r>
    <x v="1"/>
  </r>
  <r>
    <x v="1"/>
  </r>
  <r>
    <x v="1"/>
  </r>
  <r>
    <x v="1"/>
  </r>
  <r>
    <x v="1"/>
  </r>
  <r>
    <x v="1"/>
  </r>
  <r>
    <x v="1"/>
  </r>
  <r>
    <x v="2"/>
  </r>
  <r>
    <x v="0"/>
  </r>
  <r>
    <x v="0"/>
  </r>
  <r>
    <x v="1"/>
  </r>
  <r>
    <x v="1"/>
  </r>
  <r>
    <x v="1"/>
  </r>
  <r>
    <x v="1"/>
  </r>
  <r>
    <x v="1"/>
  </r>
  <r>
    <x v="1"/>
  </r>
  <r>
    <x v="0"/>
  </r>
  <r>
    <x v="1"/>
  </r>
  <r>
    <x v="1"/>
  </r>
  <r>
    <x v="1"/>
  </r>
  <r>
    <x v="1"/>
  </r>
  <r>
    <x v="1"/>
  </r>
  <r>
    <x v="0"/>
  </r>
  <r>
    <x v="1"/>
  </r>
  <r>
    <x v="1"/>
  </r>
  <r>
    <x v="1"/>
  </r>
  <r>
    <x v="1"/>
  </r>
  <r>
    <x v="0"/>
  </r>
  <r>
    <x v="1"/>
  </r>
  <r>
    <x v="1"/>
  </r>
  <r>
    <x v="0"/>
  </r>
  <r>
    <x v="0"/>
  </r>
  <r>
    <x v="1"/>
  </r>
  <r>
    <x v="1"/>
  </r>
  <r>
    <x v="1"/>
  </r>
  <r>
    <x v="1"/>
  </r>
  <r>
    <x v="1"/>
  </r>
  <r>
    <x v="1"/>
  </r>
  <r>
    <x v="1"/>
  </r>
  <r>
    <x v="1"/>
  </r>
  <r>
    <x v="1"/>
  </r>
  <r>
    <x v="1"/>
  </r>
  <r>
    <x v="1"/>
  </r>
  <r>
    <x v="1"/>
  </r>
  <r>
    <x v="1"/>
  </r>
  <r>
    <x v="1"/>
  </r>
  <r>
    <x v="1"/>
  </r>
  <r>
    <x v="1"/>
  </r>
  <r>
    <x v="1"/>
  </r>
  <r>
    <x v="1"/>
  </r>
  <r>
    <x v="1"/>
  </r>
  <r>
    <x v="1"/>
  </r>
  <r>
    <x v="1"/>
  </r>
  <r>
    <x v="1"/>
  </r>
  <r>
    <x v="1"/>
  </r>
  <r>
    <x v="0"/>
  </r>
  <r>
    <x v="1"/>
  </r>
  <r>
    <x v="1"/>
  </r>
  <r>
    <x v="0"/>
  </r>
  <r>
    <x v="1"/>
  </r>
  <r>
    <x v="1"/>
  </r>
  <r>
    <x v="1"/>
  </r>
  <r>
    <x v="0"/>
  </r>
  <r>
    <x v="1"/>
  </r>
  <r>
    <x v="1"/>
  </r>
  <r>
    <x v="1"/>
  </r>
  <r>
    <x v="1"/>
  </r>
  <r>
    <x v="1"/>
  </r>
  <r>
    <x v="1"/>
  </r>
  <r>
    <x v="1"/>
  </r>
  <r>
    <x v="0"/>
  </r>
  <r>
    <x v="1"/>
  </r>
  <r>
    <x v="1"/>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1"/>
  </r>
  <r>
    <x v="1"/>
  </r>
  <r>
    <x v="1"/>
  </r>
  <r>
    <x v="1"/>
  </r>
  <r>
    <x v="1"/>
  </r>
  <r>
    <x v="1"/>
  </r>
  <r>
    <x v="0"/>
  </r>
  <r>
    <x v="1"/>
  </r>
  <r>
    <x v="1"/>
  </r>
  <r>
    <x v="1"/>
  </r>
  <r>
    <x v="1"/>
  </r>
  <r>
    <x v="0"/>
  </r>
  <r>
    <x v="1"/>
  </r>
  <r>
    <x v="1"/>
  </r>
  <r>
    <x v="1"/>
  </r>
  <r>
    <x v="1"/>
  </r>
  <r>
    <x v="1"/>
  </r>
  <r>
    <x v="1"/>
  </r>
  <r>
    <x v="1"/>
  </r>
  <r>
    <x v="0"/>
  </r>
  <r>
    <x v="1"/>
  </r>
  <r>
    <x v="0"/>
  </r>
  <r>
    <x v="1"/>
  </r>
  <r>
    <x v="0"/>
  </r>
  <r>
    <x v="1"/>
  </r>
  <r>
    <x v="1"/>
  </r>
  <r>
    <x v="1"/>
  </r>
  <r>
    <x v="1"/>
  </r>
  <r>
    <x v="1"/>
  </r>
  <r>
    <x v="1"/>
  </r>
  <r>
    <x v="1"/>
  </r>
  <r>
    <x v="1"/>
  </r>
  <r>
    <x v="1"/>
  </r>
  <r>
    <x v="1"/>
  </r>
  <r>
    <x v="0"/>
  </r>
  <r>
    <x v="1"/>
  </r>
  <r>
    <x v="1"/>
  </r>
  <r>
    <x v="1"/>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2"/>
  </r>
  <r>
    <x v="1"/>
  </r>
  <r>
    <x v="1"/>
  </r>
  <r>
    <x v="1"/>
  </r>
  <r>
    <x v="1"/>
  </r>
  <r>
    <x v="1"/>
  </r>
  <r>
    <x v="1"/>
  </r>
  <r>
    <x v="1"/>
  </r>
  <r>
    <x v="1"/>
  </r>
  <r>
    <x v="1"/>
  </r>
  <r>
    <x v="1"/>
  </r>
  <r>
    <x v="1"/>
  </r>
  <r>
    <x v="1"/>
  </r>
  <r>
    <x v="1"/>
  </r>
  <r>
    <x v="1"/>
  </r>
  <r>
    <x v="1"/>
  </r>
  <r>
    <x v="1"/>
  </r>
  <r>
    <x v="1"/>
  </r>
  <r>
    <x v="1"/>
  </r>
  <r>
    <x v="0"/>
  </r>
  <r>
    <x v="1"/>
  </r>
  <r>
    <x v="1"/>
  </r>
  <r>
    <x v="1"/>
  </r>
  <r>
    <x v="1"/>
  </r>
  <r>
    <x v="1"/>
  </r>
  <r>
    <x v="1"/>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0"/>
  </r>
  <r>
    <x v="1"/>
  </r>
  <r>
    <x v="1"/>
  </r>
  <r>
    <x v="1"/>
  </r>
  <r>
    <x v="1"/>
  </r>
  <r>
    <x v="0"/>
  </r>
  <r>
    <x v="1"/>
  </r>
  <r>
    <x v="0"/>
  </r>
  <r>
    <x v="1"/>
  </r>
  <r>
    <x v="1"/>
  </r>
  <r>
    <x v="0"/>
  </r>
  <r>
    <x v="1"/>
  </r>
  <r>
    <x v="0"/>
  </r>
  <r>
    <x v="1"/>
  </r>
  <r>
    <x v="0"/>
  </r>
  <r>
    <x v="1"/>
  </r>
  <r>
    <x v="0"/>
  </r>
  <r>
    <x v="1"/>
  </r>
  <r>
    <x v="1"/>
  </r>
  <r>
    <x v="1"/>
  </r>
  <r>
    <x v="1"/>
  </r>
  <r>
    <x v="1"/>
  </r>
  <r>
    <x v="1"/>
  </r>
  <r>
    <x v="1"/>
  </r>
  <r>
    <x v="1"/>
  </r>
  <r>
    <x v="1"/>
  </r>
  <r>
    <x v="1"/>
  </r>
  <r>
    <x v="1"/>
  </r>
  <r>
    <x v="1"/>
  </r>
  <r>
    <x v="1"/>
  </r>
  <r>
    <x v="0"/>
  </r>
  <r>
    <x v="1"/>
  </r>
  <r>
    <x v="1"/>
  </r>
  <r>
    <x v="1"/>
  </r>
  <r>
    <x v="0"/>
  </r>
  <r>
    <x v="1"/>
  </r>
  <r>
    <x v="1"/>
  </r>
  <r>
    <x v="1"/>
  </r>
  <r>
    <x v="0"/>
  </r>
  <r>
    <x v="1"/>
  </r>
  <r>
    <x v="1"/>
  </r>
  <r>
    <x v="1"/>
  </r>
  <r>
    <x v="0"/>
  </r>
  <r>
    <x v="1"/>
  </r>
  <r>
    <x v="0"/>
  </r>
  <r>
    <x v="1"/>
  </r>
  <r>
    <x v="1"/>
  </r>
  <r>
    <x v="1"/>
  </r>
  <r>
    <x v="1"/>
  </r>
  <r>
    <x v="1"/>
  </r>
  <r>
    <x v="1"/>
  </r>
  <r>
    <x v="1"/>
  </r>
  <r>
    <x v="1"/>
  </r>
  <r>
    <x v="1"/>
  </r>
  <r>
    <x v="0"/>
  </r>
  <r>
    <x v="1"/>
  </r>
  <r>
    <x v="0"/>
  </r>
  <r>
    <x v="0"/>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1"/>
  </r>
  <r>
    <x v="1"/>
  </r>
  <r>
    <x v="1"/>
  </r>
  <r>
    <x v="0"/>
  </r>
  <r>
    <x v="1"/>
  </r>
  <r>
    <x v="1"/>
  </r>
  <r>
    <x v="1"/>
  </r>
  <r>
    <x v="1"/>
  </r>
  <r>
    <x v="1"/>
  </r>
  <r>
    <x v="1"/>
  </r>
  <r>
    <x v="2"/>
  </r>
  <r>
    <x v="1"/>
  </r>
  <r>
    <x v="1"/>
  </r>
  <r>
    <x v="1"/>
  </r>
  <r>
    <x v="1"/>
  </r>
  <r>
    <x v="1"/>
  </r>
  <r>
    <x v="0"/>
  </r>
  <r>
    <x v="1"/>
  </r>
  <r>
    <x v="1"/>
  </r>
  <r>
    <x v="0"/>
  </r>
  <r>
    <x v="0"/>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0"/>
  </r>
  <r>
    <x v="1"/>
  </r>
  <r>
    <x v="1"/>
  </r>
  <r>
    <x v="1"/>
  </r>
  <r>
    <x v="1"/>
  </r>
  <r>
    <x v="1"/>
  </r>
  <r>
    <x v="1"/>
  </r>
  <r>
    <x v="1"/>
  </r>
  <r>
    <x v="0"/>
  </r>
  <r>
    <x v="1"/>
  </r>
  <r>
    <x v="1"/>
  </r>
  <r>
    <x v="1"/>
  </r>
  <r>
    <x v="1"/>
  </r>
  <r>
    <x v="1"/>
  </r>
  <r>
    <x v="0"/>
  </r>
  <r>
    <x v="1"/>
  </r>
  <r>
    <x v="1"/>
  </r>
  <r>
    <x v="1"/>
  </r>
  <r>
    <x v="1"/>
  </r>
  <r>
    <x v="1"/>
  </r>
  <r>
    <x v="1"/>
  </r>
  <r>
    <x v="1"/>
  </r>
  <r>
    <x v="1"/>
  </r>
  <r>
    <x v="1"/>
  </r>
  <r>
    <x v="1"/>
  </r>
  <r>
    <x v="1"/>
  </r>
  <r>
    <x v="1"/>
  </r>
  <r>
    <x v="1"/>
  </r>
  <r>
    <x v="2"/>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0"/>
  </r>
  <r>
    <x v="1"/>
  </r>
  <r>
    <x v="1"/>
  </r>
  <r>
    <x v="1"/>
  </r>
  <r>
    <x v="1"/>
  </r>
  <r>
    <x v="1"/>
  </r>
  <r>
    <x v="0"/>
  </r>
  <r>
    <x v="1"/>
  </r>
  <r>
    <x v="0"/>
  </r>
  <r>
    <x v="1"/>
  </r>
  <r>
    <x v="1"/>
  </r>
  <r>
    <x v="1"/>
  </r>
  <r>
    <x v="0"/>
  </r>
  <r>
    <x v="1"/>
  </r>
  <r>
    <x v="1"/>
  </r>
  <r>
    <x v="1"/>
  </r>
  <r>
    <x v="1"/>
  </r>
  <r>
    <x v="1"/>
  </r>
  <r>
    <x v="0"/>
  </r>
  <r>
    <x v="2"/>
  </r>
  <r>
    <x v="1"/>
  </r>
  <r>
    <x v="1"/>
  </r>
  <r>
    <x v="1"/>
  </r>
  <r>
    <x v="1"/>
  </r>
  <r>
    <x v="1"/>
  </r>
  <r>
    <x v="1"/>
  </r>
  <r>
    <x v="1"/>
  </r>
  <r>
    <x v="0"/>
  </r>
  <r>
    <x v="1"/>
  </r>
  <r>
    <x v="1"/>
  </r>
  <r>
    <x v="1"/>
  </r>
  <r>
    <x v="1"/>
  </r>
  <r>
    <x v="1"/>
  </r>
  <r>
    <x v="0"/>
  </r>
  <r>
    <x v="1"/>
  </r>
  <r>
    <x v="1"/>
  </r>
  <r>
    <x v="1"/>
  </r>
  <r>
    <x v="0"/>
  </r>
  <r>
    <x v="0"/>
  </r>
  <r>
    <x v="0"/>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1"/>
  </r>
  <r>
    <x v="1"/>
  </r>
  <r>
    <x v="1"/>
  </r>
  <r>
    <x v="2"/>
  </r>
  <r>
    <x v="0"/>
  </r>
  <r>
    <x v="1"/>
  </r>
  <r>
    <x v="1"/>
  </r>
  <r>
    <x v="1"/>
  </r>
  <r>
    <x v="1"/>
  </r>
  <r>
    <x v="1"/>
  </r>
  <r>
    <x v="1"/>
  </r>
  <r>
    <x v="1"/>
  </r>
  <r>
    <x v="1"/>
  </r>
  <r>
    <x v="1"/>
  </r>
  <r>
    <x v="1"/>
  </r>
  <r>
    <x v="1"/>
  </r>
  <r>
    <x v="1"/>
  </r>
  <r>
    <x v="0"/>
  </r>
  <r>
    <x v="1"/>
  </r>
  <r>
    <x v="1"/>
  </r>
  <r>
    <x v="1"/>
  </r>
  <r>
    <x v="1"/>
  </r>
  <r>
    <x v="1"/>
  </r>
  <r>
    <x v="1"/>
  </r>
  <r>
    <x v="1"/>
  </r>
  <r>
    <x v="1"/>
  </r>
  <r>
    <x v="1"/>
  </r>
  <r>
    <x v="1"/>
  </r>
  <r>
    <x v="0"/>
  </r>
  <r>
    <x v="1"/>
  </r>
  <r>
    <x v="1"/>
  </r>
  <r>
    <x v="1"/>
  </r>
  <r>
    <x v="1"/>
  </r>
  <r>
    <x v="0"/>
  </r>
  <r>
    <x v="1"/>
  </r>
  <r>
    <x v="1"/>
  </r>
  <r>
    <x v="1"/>
  </r>
  <r>
    <x v="1"/>
  </r>
  <r>
    <x v="1"/>
  </r>
  <r>
    <x v="1"/>
  </r>
  <r>
    <x v="1"/>
  </r>
  <r>
    <x v="1"/>
  </r>
  <r>
    <x v="1"/>
  </r>
  <r>
    <x v="1"/>
  </r>
  <r>
    <x v="1"/>
  </r>
  <r>
    <x v="1"/>
  </r>
  <r>
    <x v="1"/>
  </r>
  <r>
    <x v="0"/>
  </r>
  <r>
    <x v="1"/>
  </r>
  <r>
    <x v="0"/>
  </r>
  <r>
    <x v="1"/>
  </r>
  <r>
    <x v="1"/>
  </r>
  <r>
    <x v="0"/>
  </r>
  <r>
    <x v="1"/>
  </r>
  <r>
    <x v="0"/>
  </r>
  <r>
    <x v="1"/>
  </r>
  <r>
    <x v="1"/>
  </r>
  <r>
    <x v="1"/>
  </r>
  <r>
    <x v="1"/>
  </r>
  <r>
    <x v="1"/>
  </r>
  <r>
    <x v="1"/>
  </r>
  <r>
    <x v="1"/>
  </r>
  <r>
    <x v="1"/>
  </r>
  <r>
    <x v="1"/>
  </r>
  <r>
    <x v="1"/>
  </r>
  <r>
    <x v="1"/>
  </r>
  <r>
    <x v="1"/>
  </r>
  <r>
    <x v="1"/>
  </r>
  <r>
    <x v="1"/>
  </r>
  <r>
    <x v="1"/>
  </r>
  <r>
    <x v="0"/>
  </r>
  <r>
    <x v="1"/>
  </r>
  <r>
    <x v="1"/>
  </r>
  <r>
    <x v="1"/>
  </r>
  <r>
    <x v="0"/>
  </r>
  <r>
    <x v="1"/>
  </r>
  <r>
    <x v="1"/>
  </r>
  <r>
    <x v="1"/>
  </r>
  <r>
    <x v="0"/>
  </r>
  <r>
    <x v="1"/>
  </r>
  <r>
    <x v="1"/>
  </r>
  <r>
    <x v="1"/>
  </r>
  <r>
    <x v="1"/>
  </r>
  <r>
    <x v="1"/>
  </r>
  <r>
    <x v="1"/>
  </r>
  <r>
    <x v="0"/>
  </r>
  <r>
    <x v="1"/>
  </r>
  <r>
    <x v="0"/>
  </r>
  <r>
    <x v="0"/>
  </r>
  <r>
    <x v="1"/>
  </r>
  <r>
    <x v="1"/>
  </r>
  <r>
    <x v="1"/>
  </r>
  <r>
    <x v="1"/>
  </r>
  <r>
    <x v="1"/>
  </r>
  <r>
    <x v="1"/>
  </r>
  <r>
    <x v="1"/>
  </r>
  <r>
    <x v="1"/>
  </r>
  <r>
    <x v="0"/>
  </r>
  <r>
    <x v="1"/>
  </r>
  <r>
    <x v="1"/>
  </r>
  <r>
    <x v="1"/>
  </r>
  <r>
    <x v="1"/>
  </r>
  <r>
    <x v="0"/>
  </r>
  <r>
    <x v="0"/>
  </r>
  <r>
    <x v="1"/>
  </r>
  <r>
    <x v="1"/>
  </r>
  <r>
    <x v="1"/>
  </r>
  <r>
    <x v="1"/>
  </r>
  <r>
    <x v="0"/>
  </r>
  <r>
    <x v="1"/>
  </r>
  <r>
    <x v="1"/>
  </r>
  <r>
    <x v="1"/>
  </r>
  <r>
    <x v="1"/>
  </r>
  <r>
    <x v="1"/>
  </r>
  <r>
    <x v="1"/>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x v="0"/>
  </r>
  <r>
    <x v="1"/>
  </r>
  <r>
    <x v="1"/>
  </r>
  <r>
    <x v="1"/>
  </r>
  <r>
    <x v="1"/>
  </r>
  <r>
    <x v="0"/>
  </r>
  <r>
    <x v="0"/>
  </r>
  <r>
    <x v="1"/>
  </r>
  <r>
    <x v="1"/>
  </r>
  <r>
    <x v="0"/>
  </r>
  <r>
    <x v="1"/>
  </r>
  <r>
    <x v="0"/>
  </r>
  <r>
    <x v="1"/>
  </r>
  <r>
    <x v="0"/>
  </r>
  <r>
    <x v="1"/>
  </r>
  <r>
    <x v="1"/>
  </r>
  <r>
    <x v="1"/>
  </r>
  <r>
    <x v="1"/>
  </r>
  <r>
    <x v="1"/>
  </r>
  <r>
    <x v="1"/>
  </r>
  <r>
    <x v="1"/>
  </r>
  <r>
    <x v="1"/>
  </r>
  <r>
    <x v="1"/>
  </r>
  <r>
    <x v="1"/>
  </r>
  <r>
    <x v="1"/>
  </r>
  <r>
    <x v="1"/>
  </r>
  <r>
    <x v="1"/>
  </r>
  <r>
    <x v="1"/>
  </r>
  <r>
    <x v="1"/>
  </r>
  <r>
    <x v="1"/>
  </r>
  <r>
    <x v="0"/>
  </r>
  <r>
    <x v="1"/>
  </r>
  <r>
    <x v="0"/>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0"/>
  </r>
  <r>
    <x v="0"/>
  </r>
  <r>
    <x v="0"/>
  </r>
  <r>
    <x v="0"/>
  </r>
  <r>
    <x v="0"/>
  </r>
  <r>
    <x v="1"/>
  </r>
  <r>
    <x v="1"/>
  </r>
  <r>
    <x v="1"/>
  </r>
  <r>
    <x v="0"/>
  </r>
  <r>
    <x v="1"/>
  </r>
  <r>
    <x v="1"/>
  </r>
  <r>
    <x v="1"/>
  </r>
  <r>
    <x v="0"/>
  </r>
  <r>
    <x v="1"/>
  </r>
  <r>
    <x v="1"/>
  </r>
  <r>
    <x v="1"/>
  </r>
  <r>
    <x v="1"/>
  </r>
  <r>
    <x v="1"/>
  </r>
  <r>
    <x v="1"/>
  </r>
  <r>
    <x v="1"/>
  </r>
  <r>
    <x v="1"/>
  </r>
  <r>
    <x v="0"/>
  </r>
  <r>
    <x v="1"/>
  </r>
  <r>
    <x v="1"/>
  </r>
  <r>
    <x v="0"/>
  </r>
  <r>
    <x v="1"/>
  </r>
  <r>
    <x v="1"/>
  </r>
  <r>
    <x v="0"/>
  </r>
  <r>
    <x v="1"/>
  </r>
  <r>
    <x v="1"/>
  </r>
  <r>
    <x v="1"/>
  </r>
  <r>
    <x v="1"/>
  </r>
  <r>
    <x v="1"/>
  </r>
  <r>
    <x v="1"/>
  </r>
  <r>
    <x v="1"/>
  </r>
  <r>
    <x v="1"/>
  </r>
  <r>
    <x v="1"/>
  </r>
  <r>
    <x v="1"/>
  </r>
  <r>
    <x v="1"/>
  </r>
  <r>
    <x v="1"/>
  </r>
  <r>
    <x v="0"/>
  </r>
  <r>
    <x v="1"/>
  </r>
  <r>
    <x v="1"/>
  </r>
  <r>
    <x v="1"/>
  </r>
  <r>
    <x v="1"/>
  </r>
  <r>
    <x v="1"/>
  </r>
  <r>
    <x v="1"/>
  </r>
  <r>
    <x v="1"/>
  </r>
  <r>
    <x v="1"/>
  </r>
  <r>
    <x v="1"/>
  </r>
  <r>
    <x v="1"/>
  </r>
  <r>
    <x v="1"/>
  </r>
  <r>
    <x v="1"/>
  </r>
  <r>
    <x v="1"/>
  </r>
  <r>
    <x v="0"/>
  </r>
  <r>
    <x v="1"/>
  </r>
  <r>
    <x v="1"/>
  </r>
  <r>
    <x v="0"/>
  </r>
  <r>
    <x v="0"/>
  </r>
  <r>
    <x v="0"/>
  </r>
  <r>
    <x v="1"/>
  </r>
  <r>
    <x v="1"/>
  </r>
  <r>
    <x v="1"/>
  </r>
  <r>
    <x v="1"/>
  </r>
  <r>
    <x v="1"/>
  </r>
  <r>
    <x v="0"/>
  </r>
  <r>
    <x v="0"/>
  </r>
  <r>
    <x v="0"/>
  </r>
  <r>
    <x v="1"/>
  </r>
  <r>
    <x v="0"/>
  </r>
  <r>
    <x v="0"/>
  </r>
  <r>
    <x v="1"/>
  </r>
  <r>
    <x v="1"/>
  </r>
  <r>
    <x v="1"/>
  </r>
  <r>
    <x v="1"/>
  </r>
  <r>
    <x v="1"/>
  </r>
  <r>
    <x v="1"/>
  </r>
  <r>
    <x v="1"/>
  </r>
  <r>
    <x v="1"/>
  </r>
  <r>
    <x v="1"/>
  </r>
  <r>
    <x v="1"/>
  </r>
  <r>
    <x v="1"/>
  </r>
  <r>
    <x v="1"/>
  </r>
  <r>
    <x v="1"/>
  </r>
  <r>
    <x v="0"/>
  </r>
  <r>
    <x v="1"/>
  </r>
  <r>
    <x v="1"/>
  </r>
  <r>
    <x v="1"/>
  </r>
  <r>
    <x v="1"/>
  </r>
  <r>
    <x v="1"/>
  </r>
  <r>
    <x v="1"/>
  </r>
  <r>
    <x v="1"/>
  </r>
  <r>
    <x v="1"/>
  </r>
  <r>
    <x v="1"/>
  </r>
  <r>
    <x v="1"/>
  </r>
  <r>
    <x v="0"/>
  </r>
  <r>
    <x v="1"/>
  </r>
  <r>
    <x v="1"/>
  </r>
  <r>
    <x v="1"/>
  </r>
  <r>
    <x v="1"/>
  </r>
  <r>
    <x v="1"/>
  </r>
  <r>
    <x v="1"/>
  </r>
  <r>
    <x v="0"/>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1"/>
  </r>
  <r>
    <x v="1"/>
  </r>
  <r>
    <x v="1"/>
  </r>
  <r>
    <x v="1"/>
  </r>
  <r>
    <x v="1"/>
  </r>
  <r>
    <x v="1"/>
  </r>
  <r>
    <x v="1"/>
  </r>
  <r>
    <x v="0"/>
  </r>
  <r>
    <x v="0"/>
  </r>
  <r>
    <x v="1"/>
  </r>
  <r>
    <x v="1"/>
  </r>
  <r>
    <x v="1"/>
  </r>
  <r>
    <x v="1"/>
  </r>
  <r>
    <x v="1"/>
  </r>
  <r>
    <x v="0"/>
  </r>
  <r>
    <x v="0"/>
  </r>
  <r>
    <x v="1"/>
  </r>
  <r>
    <x v="1"/>
  </r>
  <r>
    <x v="1"/>
  </r>
  <r>
    <x v="1"/>
  </r>
  <r>
    <x v="1"/>
  </r>
  <r>
    <x v="1"/>
  </r>
  <r>
    <x v="1"/>
  </r>
  <r>
    <x v="1"/>
  </r>
  <r>
    <x v="0"/>
  </r>
  <r>
    <x v="1"/>
  </r>
  <r>
    <x v="1"/>
  </r>
  <r>
    <x v="1"/>
  </r>
  <r>
    <x v="1"/>
  </r>
  <r>
    <x v="1"/>
  </r>
  <r>
    <x v="1"/>
  </r>
  <r>
    <x v="1"/>
  </r>
  <r>
    <x v="1"/>
  </r>
  <r>
    <x v="1"/>
  </r>
  <r>
    <x v="1"/>
  </r>
  <r>
    <x v="1"/>
  </r>
  <r>
    <x v="0"/>
  </r>
  <r>
    <x v="0"/>
  </r>
  <r>
    <x v="1"/>
  </r>
  <r>
    <x v="0"/>
  </r>
  <r>
    <x v="1"/>
  </r>
  <r>
    <x v="1"/>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1"/>
  </r>
  <r>
    <x v="1"/>
  </r>
  <r>
    <x v="1"/>
  </r>
  <r>
    <x v="1"/>
  </r>
  <r>
    <x v="1"/>
  </r>
  <r>
    <x v="1"/>
  </r>
  <r>
    <x v="1"/>
  </r>
  <r>
    <x v="1"/>
  </r>
  <r>
    <x v="1"/>
  </r>
  <r>
    <x v="1"/>
  </r>
  <r>
    <x v="0"/>
  </r>
  <r>
    <x v="1"/>
  </r>
  <r>
    <x v="1"/>
  </r>
  <r>
    <x v="0"/>
  </r>
  <r>
    <x v="1"/>
  </r>
  <r>
    <x v="0"/>
  </r>
  <r>
    <x v="1"/>
  </r>
  <r>
    <x v="1"/>
  </r>
  <r>
    <x v="1"/>
  </r>
  <r>
    <x v="0"/>
  </r>
  <r>
    <x v="1"/>
  </r>
  <r>
    <x v="1"/>
  </r>
  <r>
    <x v="1"/>
  </r>
  <r>
    <x v="1"/>
  </r>
  <r>
    <x v="1"/>
  </r>
  <r>
    <x v="1"/>
  </r>
  <r>
    <x v="1"/>
  </r>
  <r>
    <x v="1"/>
  </r>
  <r>
    <x v="1"/>
  </r>
  <r>
    <x v="1"/>
  </r>
  <r>
    <x v="1"/>
  </r>
  <r>
    <x v="1"/>
  </r>
  <r>
    <x v="1"/>
  </r>
  <r>
    <x v="1"/>
  </r>
  <r>
    <x v="1"/>
  </r>
  <r>
    <x v="1"/>
  </r>
  <r>
    <x v="1"/>
  </r>
  <r>
    <x v="0"/>
  </r>
  <r>
    <x v="1"/>
  </r>
  <r>
    <x v="0"/>
  </r>
  <r>
    <x v="1"/>
  </r>
  <r>
    <x v="1"/>
  </r>
  <r>
    <x v="1"/>
  </r>
  <r>
    <x v="1"/>
  </r>
  <r>
    <x v="1"/>
  </r>
  <r>
    <x v="1"/>
  </r>
  <r>
    <x v="1"/>
  </r>
  <r>
    <x v="1"/>
  </r>
  <r>
    <x v="0"/>
  </r>
  <r>
    <x v="1"/>
  </r>
  <r>
    <x v="1"/>
  </r>
  <r>
    <x v="1"/>
  </r>
  <r>
    <x v="1"/>
  </r>
  <r>
    <x v="1"/>
  </r>
  <r>
    <x v="1"/>
  </r>
  <r>
    <x v="1"/>
  </r>
  <r>
    <x v="0"/>
  </r>
  <r>
    <x v="1"/>
  </r>
  <r>
    <x v="0"/>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0"/>
  </r>
  <r>
    <x v="1"/>
  </r>
  <r>
    <x v="1"/>
  </r>
  <r>
    <x v="1"/>
  </r>
  <r>
    <x v="1"/>
  </r>
  <r>
    <x v="1"/>
  </r>
  <r>
    <x v="1"/>
  </r>
  <r>
    <x v="1"/>
  </r>
  <r>
    <x v="0"/>
  </r>
  <r>
    <x v="1"/>
  </r>
  <r>
    <x v="1"/>
  </r>
  <r>
    <x v="1"/>
  </r>
  <r>
    <x v="1"/>
  </r>
  <r>
    <x v="0"/>
  </r>
  <r>
    <x v="1"/>
  </r>
  <r>
    <x v="1"/>
  </r>
  <r>
    <x v="1"/>
  </r>
  <r>
    <x v="1"/>
  </r>
  <r>
    <x v="1"/>
  </r>
  <r>
    <x v="1"/>
  </r>
  <r>
    <x v="1"/>
  </r>
  <r>
    <x v="1"/>
  </r>
  <r>
    <x v="1"/>
  </r>
  <r>
    <x v="1"/>
  </r>
  <r>
    <x v="1"/>
  </r>
  <r>
    <x v="1"/>
  </r>
  <r>
    <x v="1"/>
  </r>
  <r>
    <x v="1"/>
  </r>
  <r>
    <x v="1"/>
  </r>
  <r>
    <x v="0"/>
  </r>
  <r>
    <x v="1"/>
  </r>
  <r>
    <x v="1"/>
  </r>
  <r>
    <x v="1"/>
  </r>
  <r>
    <x v="1"/>
  </r>
  <r>
    <x v="1"/>
  </r>
  <r>
    <x v="0"/>
  </r>
  <r>
    <x v="0"/>
  </r>
  <r>
    <x v="1"/>
  </r>
  <r>
    <x v="1"/>
  </r>
  <r>
    <x v="0"/>
  </r>
  <r>
    <x v="1"/>
  </r>
  <r>
    <x v="1"/>
  </r>
  <r>
    <x v="0"/>
  </r>
  <r>
    <x v="1"/>
  </r>
  <r>
    <x v="1"/>
  </r>
  <r>
    <x v="1"/>
  </r>
  <r>
    <x v="1"/>
  </r>
  <r>
    <x v="1"/>
  </r>
  <r>
    <x v="1"/>
  </r>
  <r>
    <x v="1"/>
  </r>
  <r>
    <x v="1"/>
  </r>
  <r>
    <x v="1"/>
  </r>
  <r>
    <x v="1"/>
  </r>
  <r>
    <x v="1"/>
  </r>
  <r>
    <x v="0"/>
  </r>
  <r>
    <x v="1"/>
  </r>
  <r>
    <x v="1"/>
  </r>
  <r>
    <x v="1"/>
  </r>
  <r>
    <x v="1"/>
  </r>
  <r>
    <x v="1"/>
  </r>
  <r>
    <x v="1"/>
  </r>
  <r>
    <x v="1"/>
  </r>
  <r>
    <x v="1"/>
  </r>
  <r>
    <x v="1"/>
  </r>
  <r>
    <x v="0"/>
  </r>
  <r>
    <x v="1"/>
  </r>
  <r>
    <x v="1"/>
  </r>
  <r>
    <x v="1"/>
  </r>
  <r>
    <x v="1"/>
  </r>
  <r>
    <x v="1"/>
  </r>
  <r>
    <x v="1"/>
  </r>
  <r>
    <x v="1"/>
  </r>
  <r>
    <x v="1"/>
  </r>
  <r>
    <x v="0"/>
  </r>
  <r>
    <x v="1"/>
  </r>
  <r>
    <x v="1"/>
  </r>
  <r>
    <x v="1"/>
  </r>
  <r>
    <x v="1"/>
  </r>
  <r>
    <x v="1"/>
  </r>
  <r>
    <x v="1"/>
  </r>
  <r>
    <x v="1"/>
  </r>
  <r>
    <x v="1"/>
  </r>
  <r>
    <x v="1"/>
  </r>
  <r>
    <x v="1"/>
  </r>
  <r>
    <x v="1"/>
  </r>
  <r>
    <x v="1"/>
  </r>
  <r>
    <x v="1"/>
  </r>
  <r>
    <x v="1"/>
  </r>
  <r>
    <x v="1"/>
  </r>
  <r>
    <x v="0"/>
  </r>
  <r>
    <x v="1"/>
  </r>
  <r>
    <x v="0"/>
  </r>
  <r>
    <x v="0"/>
  </r>
  <r>
    <x v="1"/>
  </r>
  <r>
    <x v="1"/>
  </r>
  <r>
    <x v="1"/>
  </r>
  <r>
    <x v="1"/>
  </r>
  <r>
    <x v="1"/>
  </r>
  <r>
    <x v="1"/>
  </r>
  <r>
    <x v="1"/>
  </r>
  <r>
    <x v="0"/>
  </r>
  <r>
    <x v="1"/>
  </r>
  <r>
    <x v="1"/>
  </r>
  <r>
    <x v="1"/>
  </r>
  <r>
    <x v="1"/>
  </r>
  <r>
    <x v="1"/>
  </r>
  <r>
    <x v="1"/>
  </r>
  <r>
    <x v="1"/>
  </r>
  <r>
    <x v="0"/>
  </r>
  <r>
    <x v="1"/>
  </r>
  <r>
    <x v="0"/>
  </r>
  <r>
    <x v="1"/>
  </r>
  <r>
    <x v="1"/>
  </r>
  <r>
    <x v="1"/>
  </r>
  <r>
    <x v="1"/>
  </r>
  <r>
    <x v="0"/>
  </r>
  <r>
    <x v="1"/>
  </r>
  <r>
    <x v="1"/>
  </r>
  <r>
    <x v="1"/>
  </r>
  <r>
    <x v="1"/>
  </r>
  <r>
    <x v="1"/>
  </r>
  <r>
    <x v="1"/>
  </r>
  <r>
    <x v="1"/>
  </r>
  <r>
    <x v="1"/>
  </r>
  <r>
    <x v="1"/>
  </r>
  <r>
    <x v="1"/>
  </r>
  <r>
    <x v="1"/>
  </r>
  <r>
    <x v="1"/>
  </r>
  <r>
    <x v="1"/>
  </r>
  <r>
    <x v="1"/>
  </r>
  <r>
    <x v="0"/>
  </r>
  <r>
    <x v="1"/>
  </r>
  <r>
    <x v="1"/>
  </r>
  <r>
    <x v="1"/>
  </r>
  <r>
    <x v="1"/>
  </r>
  <r>
    <x v="0"/>
  </r>
  <r>
    <x v="1"/>
  </r>
  <r>
    <x v="1"/>
  </r>
  <r>
    <x v="1"/>
  </r>
  <r>
    <x v="0"/>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0"/>
  </r>
  <r>
    <x v="1"/>
  </r>
  <r>
    <x v="1"/>
  </r>
  <r>
    <x v="1"/>
  </r>
  <r>
    <x v="1"/>
  </r>
  <r>
    <x v="0"/>
  </r>
  <r>
    <x v="0"/>
  </r>
  <r>
    <x v="1"/>
  </r>
  <r>
    <x v="1"/>
  </r>
  <r>
    <x v="1"/>
  </r>
  <r>
    <x v="1"/>
  </r>
  <r>
    <x v="0"/>
  </r>
  <r>
    <x v="1"/>
  </r>
  <r>
    <x v="1"/>
  </r>
  <r>
    <x v="1"/>
  </r>
  <r>
    <x v="1"/>
  </r>
  <r>
    <x v="1"/>
  </r>
  <r>
    <x v="0"/>
  </r>
  <r>
    <x v="1"/>
  </r>
  <r>
    <x v="1"/>
  </r>
  <r>
    <x v="0"/>
  </r>
  <r>
    <x v="1"/>
  </r>
  <r>
    <x v="1"/>
  </r>
  <r>
    <x v="0"/>
  </r>
  <r>
    <x v="1"/>
  </r>
  <r>
    <x v="1"/>
  </r>
  <r>
    <x v="1"/>
  </r>
  <r>
    <x v="1"/>
  </r>
  <r>
    <x v="1"/>
  </r>
  <r>
    <x v="1"/>
  </r>
  <r>
    <x v="1"/>
  </r>
  <r>
    <x v="1"/>
  </r>
  <r>
    <x v="1"/>
  </r>
  <r>
    <x v="1"/>
  </r>
  <r>
    <x v="1"/>
  </r>
  <r>
    <x v="1"/>
  </r>
  <r>
    <x v="1"/>
  </r>
  <r>
    <x v="1"/>
  </r>
  <r>
    <x v="1"/>
  </r>
  <r>
    <x v="1"/>
  </r>
  <r>
    <x v="1"/>
  </r>
  <r>
    <x v="1"/>
  </r>
  <r>
    <x v="1"/>
  </r>
  <r>
    <x v="1"/>
  </r>
  <r>
    <x v="1"/>
  </r>
  <r>
    <x v="0"/>
  </r>
  <r>
    <x v="1"/>
  </r>
  <r>
    <x v="0"/>
  </r>
  <r>
    <x v="0"/>
  </r>
  <r>
    <x v="1"/>
  </r>
  <r>
    <x v="1"/>
  </r>
  <r>
    <x v="1"/>
  </r>
  <r>
    <x v="0"/>
  </r>
  <r>
    <x v="1"/>
  </r>
  <r>
    <x v="1"/>
  </r>
  <r>
    <x v="1"/>
  </r>
  <r>
    <x v="1"/>
  </r>
  <r>
    <x v="1"/>
  </r>
  <r>
    <x v="1"/>
  </r>
  <r>
    <x v="1"/>
  </r>
  <r>
    <x v="1"/>
  </r>
  <r>
    <x v="1"/>
  </r>
  <r>
    <x v="1"/>
  </r>
  <r>
    <x v="1"/>
  </r>
  <r>
    <x v="0"/>
  </r>
  <r>
    <x v="1"/>
  </r>
  <r>
    <x v="1"/>
  </r>
  <r>
    <x v="1"/>
  </r>
  <r>
    <x v="1"/>
  </r>
  <r>
    <x v="1"/>
  </r>
  <r>
    <x v="0"/>
  </r>
  <r>
    <x v="0"/>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0"/>
  </r>
  <r>
    <x v="1"/>
  </r>
  <r>
    <x v="1"/>
  </r>
  <r>
    <x v="1"/>
  </r>
  <r>
    <x v="0"/>
  </r>
  <r>
    <x v="1"/>
  </r>
  <r>
    <x v="1"/>
  </r>
  <r>
    <x v="1"/>
  </r>
  <r>
    <x v="1"/>
  </r>
  <r>
    <x v="1"/>
  </r>
  <r>
    <x v="1"/>
  </r>
  <r>
    <x v="1"/>
  </r>
  <r>
    <x v="1"/>
  </r>
  <r>
    <x v="1"/>
  </r>
  <r>
    <x v="1"/>
  </r>
  <r>
    <x v="1"/>
  </r>
  <r>
    <x v="0"/>
  </r>
  <r>
    <x v="1"/>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1"/>
  </r>
  <r>
    <x v="0"/>
  </r>
  <r>
    <x v="1"/>
  </r>
  <r>
    <x v="1"/>
  </r>
  <r>
    <x v="1"/>
  </r>
  <r>
    <x v="0"/>
  </r>
  <r>
    <x v="0"/>
  </r>
  <r>
    <x v="1"/>
  </r>
  <r>
    <x v="0"/>
  </r>
  <r>
    <x v="1"/>
  </r>
  <r>
    <x v="1"/>
  </r>
  <r>
    <x v="0"/>
  </r>
  <r>
    <x v="1"/>
  </r>
  <r>
    <x v="1"/>
  </r>
  <r>
    <x v="1"/>
  </r>
  <r>
    <x v="1"/>
  </r>
  <r>
    <x v="1"/>
  </r>
  <r>
    <x v="1"/>
  </r>
  <r>
    <x v="0"/>
  </r>
  <r>
    <x v="0"/>
  </r>
  <r>
    <x v="1"/>
  </r>
  <r>
    <x v="1"/>
  </r>
  <r>
    <x v="0"/>
  </r>
  <r>
    <x v="1"/>
  </r>
  <r>
    <x v="1"/>
  </r>
  <r>
    <x v="1"/>
  </r>
  <r>
    <x v="1"/>
  </r>
  <r>
    <x v="0"/>
  </r>
  <r>
    <x v="1"/>
  </r>
  <r>
    <x v="1"/>
  </r>
  <r>
    <x v="1"/>
  </r>
  <r>
    <x v="0"/>
  </r>
  <r>
    <x v="1"/>
  </r>
  <r>
    <x v="1"/>
  </r>
  <r>
    <x v="1"/>
  </r>
  <r>
    <x v="1"/>
  </r>
  <r>
    <x v="1"/>
  </r>
  <r>
    <x v="1"/>
  </r>
  <r>
    <x v="0"/>
  </r>
  <r>
    <x v="1"/>
  </r>
  <r>
    <x v="0"/>
  </r>
  <r>
    <x v="1"/>
  </r>
  <r>
    <x v="1"/>
  </r>
  <r>
    <x v="1"/>
  </r>
  <r>
    <x v="1"/>
  </r>
  <r>
    <x v="1"/>
  </r>
  <r>
    <x v="1"/>
  </r>
  <r>
    <x v="1"/>
  </r>
  <r>
    <x v="1"/>
  </r>
  <r>
    <x v="1"/>
  </r>
  <r>
    <x v="1"/>
  </r>
  <r>
    <x v="1"/>
  </r>
  <r>
    <x v="1"/>
  </r>
  <r>
    <x v="1"/>
  </r>
  <r>
    <x v="0"/>
  </r>
  <r>
    <x v="1"/>
  </r>
  <r>
    <x v="1"/>
  </r>
  <r>
    <x v="1"/>
  </r>
  <r>
    <x v="1"/>
  </r>
  <r>
    <x v="1"/>
  </r>
  <r>
    <x v="1"/>
  </r>
  <r>
    <x v="1"/>
  </r>
  <r>
    <x v="1"/>
  </r>
  <r>
    <x v="1"/>
  </r>
  <r>
    <x v="1"/>
  </r>
  <r>
    <x v="1"/>
  </r>
  <r>
    <x v="1"/>
  </r>
  <r>
    <x v="1"/>
  </r>
  <r>
    <x v="0"/>
  </r>
  <r>
    <x v="0"/>
  </r>
  <r>
    <x v="1"/>
  </r>
  <r>
    <x v="1"/>
  </r>
  <r>
    <x v="0"/>
  </r>
  <r>
    <x v="1"/>
  </r>
  <r>
    <x v="1"/>
  </r>
  <r>
    <x v="1"/>
  </r>
  <r>
    <x v="1"/>
  </r>
  <r>
    <x v="1"/>
  </r>
  <r>
    <x v="1"/>
  </r>
  <r>
    <x v="1"/>
  </r>
  <r>
    <x v="1"/>
  </r>
  <r>
    <x v="1"/>
  </r>
  <r>
    <x v="1"/>
  </r>
  <r>
    <x v="0"/>
  </r>
  <r>
    <x v="0"/>
  </r>
  <r>
    <x v="1"/>
  </r>
  <r>
    <x v="0"/>
  </r>
  <r>
    <x v="1"/>
  </r>
  <r>
    <x v="1"/>
  </r>
  <r>
    <x v="1"/>
  </r>
  <r>
    <x v="1"/>
  </r>
  <r>
    <x v="0"/>
  </r>
  <r>
    <x v="1"/>
  </r>
  <r>
    <x v="1"/>
  </r>
  <r>
    <x v="1"/>
  </r>
  <r>
    <x v="1"/>
  </r>
  <r>
    <x v="0"/>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0"/>
  </r>
  <r>
    <x v="1"/>
  </r>
  <r>
    <x v="1"/>
  </r>
  <r>
    <x v="0"/>
  </r>
  <r>
    <x v="1"/>
  </r>
  <r>
    <x v="0"/>
  </r>
  <r>
    <x v="1"/>
  </r>
  <r>
    <x v="0"/>
  </r>
  <r>
    <x v="1"/>
  </r>
  <r>
    <x v="1"/>
  </r>
  <r>
    <x v="1"/>
  </r>
  <r>
    <x v="1"/>
  </r>
  <r>
    <x v="1"/>
  </r>
  <r>
    <x v="1"/>
  </r>
  <r>
    <x v="1"/>
  </r>
  <r>
    <x v="1"/>
  </r>
  <r>
    <x v="1"/>
  </r>
  <r>
    <x v="1"/>
  </r>
  <r>
    <x v="1"/>
  </r>
  <r>
    <x v="1"/>
  </r>
  <r>
    <x v="1"/>
  </r>
  <r>
    <x v="1"/>
  </r>
  <r>
    <x v="1"/>
  </r>
  <r>
    <x v="1"/>
  </r>
  <r>
    <x v="1"/>
  </r>
  <r>
    <x v="1"/>
  </r>
  <r>
    <x v="1"/>
  </r>
  <r>
    <x v="0"/>
  </r>
  <r>
    <x v="0"/>
  </r>
  <r>
    <x v="1"/>
  </r>
  <r>
    <x v="1"/>
  </r>
  <r>
    <x v="1"/>
  </r>
  <r>
    <x v="1"/>
  </r>
  <r>
    <x v="1"/>
  </r>
  <r>
    <x v="1"/>
  </r>
  <r>
    <x v="1"/>
  </r>
  <r>
    <x v="1"/>
  </r>
  <r>
    <x v="1"/>
  </r>
  <r>
    <x v="0"/>
  </r>
  <r>
    <x v="1"/>
  </r>
  <r>
    <x v="1"/>
  </r>
  <r>
    <x v="0"/>
  </r>
  <r>
    <x v="1"/>
  </r>
  <r>
    <x v="1"/>
  </r>
  <r>
    <x v="1"/>
  </r>
  <r>
    <x v="1"/>
  </r>
  <r>
    <x v="1"/>
  </r>
  <r>
    <x v="1"/>
  </r>
  <r>
    <x v="1"/>
  </r>
  <r>
    <x v="0"/>
  </r>
  <r>
    <x v="1"/>
  </r>
  <r>
    <x v="1"/>
  </r>
  <r>
    <x v="0"/>
  </r>
  <r>
    <x v="1"/>
  </r>
  <r>
    <x v="1"/>
  </r>
  <r>
    <x v="1"/>
  </r>
  <r>
    <x v="1"/>
  </r>
  <r>
    <x v="1"/>
  </r>
  <r>
    <x v="1"/>
  </r>
  <r>
    <x v="1"/>
  </r>
  <r>
    <x v="1"/>
  </r>
  <r>
    <x v="1"/>
  </r>
  <r>
    <x v="0"/>
  </r>
  <r>
    <x v="0"/>
  </r>
  <r>
    <x v="1"/>
  </r>
  <r>
    <x v="1"/>
  </r>
  <r>
    <x v="0"/>
  </r>
  <r>
    <x v="1"/>
  </r>
  <r>
    <x v="1"/>
  </r>
  <r>
    <x v="1"/>
  </r>
  <r>
    <x v="1"/>
  </r>
  <r>
    <x v="0"/>
  </r>
  <r>
    <x v="1"/>
  </r>
  <r>
    <x v="0"/>
  </r>
  <r>
    <x v="1"/>
  </r>
  <r>
    <x v="1"/>
  </r>
  <r>
    <x v="1"/>
  </r>
  <r>
    <x v="0"/>
  </r>
  <r>
    <x v="1"/>
  </r>
  <r>
    <x v="0"/>
  </r>
  <r>
    <x v="1"/>
  </r>
  <r>
    <x v="0"/>
  </r>
  <r>
    <x v="1"/>
  </r>
  <r>
    <x v="1"/>
  </r>
  <r>
    <x v="1"/>
  </r>
  <r>
    <x v="0"/>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0"/>
  </r>
  <r>
    <x v="0"/>
  </r>
  <r>
    <x v="1"/>
  </r>
  <r>
    <x v="1"/>
  </r>
  <r>
    <x v="1"/>
  </r>
  <r>
    <x v="1"/>
  </r>
  <r>
    <x v="1"/>
  </r>
  <r>
    <x v="1"/>
  </r>
  <r>
    <x v="1"/>
  </r>
  <r>
    <x v="1"/>
  </r>
  <r>
    <x v="1"/>
  </r>
  <r>
    <x v="1"/>
  </r>
  <r>
    <x v="1"/>
  </r>
  <r>
    <x v="1"/>
  </r>
  <r>
    <x v="1"/>
  </r>
  <r>
    <x v="1"/>
  </r>
  <r>
    <x v="1"/>
  </r>
  <r>
    <x v="1"/>
  </r>
  <r>
    <x v="1"/>
  </r>
  <r>
    <x v="1"/>
  </r>
  <r>
    <x v="1"/>
  </r>
  <r>
    <x v="0"/>
  </r>
  <r>
    <x v="1"/>
  </r>
  <r>
    <x v="0"/>
  </r>
  <r>
    <x v="1"/>
  </r>
  <r>
    <x v="1"/>
  </r>
  <r>
    <x v="1"/>
  </r>
  <r>
    <x v="1"/>
  </r>
  <r>
    <x v="1"/>
  </r>
  <r>
    <x v="1"/>
  </r>
  <r>
    <x v="1"/>
  </r>
  <r>
    <x v="1"/>
  </r>
  <r>
    <x v="1"/>
  </r>
  <r>
    <x v="1"/>
  </r>
  <r>
    <x v="1"/>
  </r>
  <r>
    <x v="1"/>
  </r>
  <r>
    <x v="1"/>
  </r>
  <r>
    <x v="0"/>
  </r>
  <r>
    <x v="1"/>
  </r>
  <r>
    <x v="1"/>
  </r>
  <r>
    <x v="1"/>
  </r>
  <r>
    <x v="1"/>
  </r>
  <r>
    <x v="0"/>
  </r>
  <r>
    <x v="1"/>
  </r>
  <r>
    <x v="1"/>
  </r>
  <r>
    <x v="0"/>
  </r>
  <r>
    <x v="1"/>
  </r>
  <r>
    <x v="1"/>
  </r>
  <r>
    <x v="1"/>
  </r>
  <r>
    <x v="0"/>
  </r>
  <r>
    <x v="1"/>
  </r>
  <r>
    <x v="1"/>
  </r>
  <r>
    <x v="1"/>
  </r>
  <r>
    <x v="1"/>
  </r>
  <r>
    <x v="1"/>
  </r>
  <r>
    <x v="1"/>
  </r>
  <r>
    <x v="1"/>
  </r>
  <r>
    <x v="1"/>
  </r>
  <r>
    <x v="0"/>
  </r>
  <r>
    <x v="1"/>
  </r>
  <r>
    <x v="1"/>
  </r>
  <r>
    <x v="1"/>
  </r>
  <r>
    <x v="1"/>
  </r>
  <r>
    <x v="1"/>
  </r>
  <r>
    <x v="1"/>
  </r>
  <r>
    <x v="1"/>
  </r>
  <r>
    <x v="1"/>
  </r>
  <r>
    <x v="0"/>
  </r>
  <r>
    <x v="1"/>
  </r>
  <r>
    <x v="1"/>
  </r>
  <r>
    <x v="1"/>
  </r>
  <r>
    <x v="1"/>
  </r>
  <r>
    <x v="1"/>
  </r>
  <r>
    <x v="1"/>
  </r>
  <r>
    <x v="1"/>
  </r>
  <r>
    <x v="1"/>
  </r>
  <r>
    <x v="1"/>
  </r>
  <r>
    <x v="0"/>
  </r>
  <r>
    <x v="1"/>
  </r>
  <r>
    <x v="0"/>
  </r>
  <r>
    <x v="1"/>
  </r>
  <r>
    <x v="0"/>
  </r>
  <r>
    <x v="1"/>
  </r>
  <r>
    <x v="1"/>
  </r>
  <r>
    <x v="1"/>
  </r>
  <r>
    <x v="1"/>
  </r>
  <r>
    <x v="0"/>
  </r>
  <r>
    <x v="0"/>
  </r>
  <r>
    <x v="0"/>
  </r>
  <r>
    <x v="0"/>
  </r>
  <r>
    <x v="1"/>
  </r>
  <r>
    <x v="1"/>
  </r>
  <r>
    <x v="1"/>
  </r>
  <r>
    <x v="1"/>
  </r>
  <r>
    <x v="1"/>
  </r>
  <r>
    <x v="1"/>
  </r>
  <r>
    <x v="1"/>
  </r>
  <r>
    <x v="1"/>
  </r>
  <r>
    <x v="0"/>
  </r>
  <r>
    <x v="0"/>
  </r>
  <r>
    <x v="0"/>
  </r>
  <r>
    <x v="1"/>
  </r>
  <r>
    <x v="1"/>
  </r>
  <r>
    <x v="1"/>
  </r>
  <r>
    <x v="1"/>
  </r>
  <r>
    <x v="1"/>
  </r>
  <r>
    <x v="1"/>
  </r>
  <r>
    <x v="0"/>
  </r>
  <r>
    <x v="1"/>
  </r>
  <r>
    <x v="1"/>
  </r>
  <r>
    <x v="1"/>
  </r>
  <r>
    <x v="1"/>
  </r>
  <r>
    <x v="1"/>
  </r>
  <r>
    <x v="0"/>
  </r>
  <r>
    <x v="1"/>
  </r>
  <r>
    <x v="1"/>
  </r>
  <r>
    <x v="1"/>
  </r>
  <r>
    <x v="1"/>
  </r>
  <r>
    <x v="0"/>
  </r>
  <r>
    <x v="1"/>
  </r>
  <r>
    <x v="1"/>
  </r>
  <r>
    <x v="0"/>
  </r>
  <r>
    <x v="0"/>
  </r>
  <r>
    <x v="1"/>
  </r>
  <r>
    <x v="1"/>
  </r>
  <r>
    <x v="1"/>
  </r>
  <r>
    <x v="1"/>
  </r>
  <r>
    <x v="1"/>
  </r>
  <r>
    <x v="1"/>
  </r>
  <r>
    <x v="1"/>
  </r>
  <r>
    <x v="1"/>
  </r>
  <r>
    <x v="1"/>
  </r>
  <r>
    <x v="1"/>
  </r>
  <r>
    <x v="1"/>
  </r>
  <r>
    <x v="1"/>
  </r>
  <r>
    <x v="1"/>
  </r>
  <r>
    <x v="1"/>
  </r>
  <r>
    <x v="1"/>
  </r>
  <r>
    <x v="1"/>
  </r>
  <r>
    <x v="1"/>
  </r>
  <r>
    <x v="1"/>
  </r>
  <r>
    <x v="1"/>
  </r>
  <r>
    <x v="1"/>
  </r>
  <r>
    <x v="1"/>
  </r>
  <r>
    <x v="1"/>
  </r>
  <r>
    <x v="1"/>
  </r>
  <r>
    <x v="0"/>
  </r>
  <r>
    <x v="1"/>
  </r>
  <r>
    <x v="1"/>
  </r>
  <r>
    <x v="0"/>
  </r>
  <r>
    <x v="1"/>
  </r>
  <r>
    <x v="1"/>
  </r>
  <r>
    <x v="1"/>
  </r>
  <r>
    <x v="0"/>
  </r>
  <r>
    <x v="1"/>
  </r>
  <r>
    <x v="1"/>
  </r>
  <r>
    <x v="1"/>
  </r>
  <r>
    <x v="1"/>
  </r>
  <r>
    <x v="1"/>
  </r>
  <r>
    <x v="1"/>
  </r>
  <r>
    <x v="1"/>
  </r>
  <r>
    <x v="0"/>
  </r>
  <r>
    <x v="1"/>
  </r>
  <r>
    <x v="1"/>
  </r>
  <r>
    <x v="1"/>
  </r>
  <r>
    <x v="1"/>
  </r>
  <r>
    <x v="1"/>
  </r>
  <r>
    <x v="1"/>
  </r>
  <r>
    <x v="1"/>
  </r>
  <r>
    <x v="1"/>
  </r>
  <r>
    <x v="1"/>
  </r>
  <r>
    <x v="1"/>
  </r>
  <r>
    <x v="1"/>
  </r>
  <r>
    <x v="1"/>
  </r>
  <r>
    <x v="1"/>
  </r>
  <r>
    <x v="1"/>
  </r>
  <r>
    <x v="1"/>
  </r>
  <r>
    <x v="1"/>
  </r>
  <r>
    <x v="1"/>
  </r>
  <r>
    <x v="1"/>
  </r>
  <r>
    <x v="1"/>
  </r>
  <r>
    <x v="1"/>
  </r>
  <r>
    <x v="1"/>
  </r>
  <r>
    <x v="1"/>
  </r>
  <r>
    <x v="0"/>
  </r>
  <r>
    <x v="1"/>
  </r>
  <r>
    <x v="1"/>
  </r>
  <r>
    <x v="1"/>
  </r>
  <r>
    <x v="1"/>
  </r>
  <r>
    <x v="0"/>
  </r>
  <r>
    <x v="1"/>
  </r>
  <r>
    <x v="1"/>
  </r>
  <r>
    <x v="1"/>
  </r>
  <r>
    <x v="1"/>
  </r>
  <r>
    <x v="1"/>
  </r>
  <r>
    <x v="1"/>
  </r>
  <r>
    <x v="1"/>
  </r>
  <r>
    <x v="1"/>
  </r>
  <r>
    <x v="1"/>
  </r>
  <r>
    <x v="1"/>
  </r>
  <r>
    <x v="1"/>
  </r>
  <r>
    <x v="1"/>
  </r>
  <r>
    <x v="0"/>
  </r>
  <r>
    <x v="1"/>
  </r>
  <r>
    <x v="1"/>
  </r>
  <r>
    <x v="1"/>
  </r>
  <r>
    <x v="1"/>
  </r>
  <r>
    <x v="0"/>
  </r>
  <r>
    <x v="1"/>
  </r>
  <r>
    <x v="1"/>
  </r>
  <r>
    <x v="1"/>
  </r>
  <r>
    <x v="1"/>
  </r>
  <r>
    <x v="1"/>
  </r>
  <r>
    <x v="1"/>
  </r>
  <r>
    <x v="1"/>
  </r>
  <r>
    <x v="0"/>
  </r>
  <r>
    <x v="1"/>
  </r>
  <r>
    <x v="0"/>
  </r>
  <r>
    <x v="1"/>
  </r>
  <r>
    <x v="0"/>
  </r>
  <r>
    <x v="1"/>
  </r>
  <r>
    <x v="1"/>
  </r>
  <r>
    <x v="1"/>
  </r>
  <r>
    <x v="1"/>
  </r>
  <r>
    <x v="1"/>
  </r>
  <r>
    <x v="1"/>
  </r>
  <r>
    <x v="1"/>
  </r>
  <r>
    <x v="1"/>
  </r>
  <r>
    <x v="1"/>
  </r>
  <r>
    <x v="1"/>
  </r>
  <r>
    <x v="0"/>
  </r>
  <r>
    <x v="1"/>
  </r>
  <r>
    <x v="1"/>
  </r>
  <r>
    <x v="1"/>
  </r>
  <r>
    <x v="1"/>
  </r>
  <r>
    <x v="1"/>
  </r>
  <r>
    <x v="1"/>
  </r>
  <r>
    <x v="1"/>
  </r>
  <r>
    <x v="1"/>
  </r>
  <r>
    <x v="0"/>
  </r>
  <r>
    <x v="1"/>
  </r>
  <r>
    <x v="1"/>
  </r>
  <r>
    <x v="1"/>
  </r>
  <r>
    <x v="1"/>
  </r>
  <r>
    <x v="1"/>
  </r>
  <r>
    <x v="1"/>
  </r>
  <r>
    <x v="1"/>
  </r>
  <r>
    <x v="1"/>
  </r>
  <r>
    <x v="1"/>
  </r>
  <r>
    <x v="1"/>
  </r>
  <r>
    <x v="1"/>
  </r>
  <r>
    <x v="1"/>
  </r>
  <r>
    <x v="1"/>
  </r>
  <r>
    <x v="1"/>
  </r>
  <r>
    <x v="0"/>
  </r>
  <r>
    <x v="1"/>
  </r>
  <r>
    <x v="1"/>
  </r>
  <r>
    <x v="1"/>
  </r>
  <r>
    <x v="1"/>
  </r>
  <r>
    <x v="1"/>
  </r>
  <r>
    <x v="1"/>
  </r>
  <r>
    <x v="1"/>
  </r>
  <r>
    <x v="1"/>
  </r>
  <r>
    <x v="1"/>
  </r>
  <r>
    <x v="1"/>
  </r>
  <r>
    <x v="0"/>
  </r>
  <r>
    <x v="1"/>
  </r>
  <r>
    <x v="1"/>
  </r>
  <r>
    <x v="1"/>
  </r>
  <r>
    <x v="1"/>
  </r>
  <r>
    <x v="1"/>
  </r>
  <r>
    <x v="1"/>
  </r>
  <r>
    <x v="1"/>
  </r>
  <r>
    <x v="1"/>
  </r>
  <r>
    <x v="1"/>
  </r>
  <r>
    <x v="1"/>
  </r>
  <r>
    <x v="1"/>
  </r>
  <r>
    <x v="1"/>
  </r>
  <r>
    <x v="1"/>
  </r>
  <r>
    <x v="1"/>
  </r>
  <r>
    <x v="1"/>
  </r>
  <r>
    <x v="1"/>
  </r>
  <r>
    <x v="1"/>
  </r>
  <r>
    <x v="1"/>
  </r>
  <r>
    <x v="0"/>
  </r>
  <r>
    <x v="1"/>
  </r>
  <r>
    <x v="1"/>
  </r>
  <r>
    <x v="1"/>
  </r>
  <r>
    <x v="1"/>
  </r>
  <r>
    <x v="1"/>
  </r>
  <r>
    <x v="1"/>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0"/>
  </r>
  <r>
    <x v="1"/>
  </r>
  <r>
    <x v="1"/>
  </r>
  <r>
    <x v="1"/>
  </r>
  <r>
    <x v="1"/>
  </r>
  <r>
    <x v="0"/>
  </r>
  <r>
    <x v="1"/>
  </r>
  <r>
    <x v="1"/>
  </r>
  <r>
    <x v="1"/>
  </r>
  <r>
    <x v="1"/>
  </r>
  <r>
    <x v="0"/>
  </r>
  <r>
    <x v="1"/>
  </r>
  <r>
    <x v="0"/>
  </r>
  <r>
    <x v="1"/>
  </r>
  <r>
    <x v="1"/>
  </r>
  <r>
    <x v="0"/>
  </r>
  <r>
    <x v="1"/>
  </r>
  <r>
    <x v="0"/>
  </r>
  <r>
    <x v="1"/>
  </r>
  <r>
    <x v="0"/>
  </r>
  <r>
    <x v="1"/>
  </r>
  <r>
    <x v="0"/>
  </r>
  <r>
    <x v="1"/>
  </r>
  <r>
    <x v="1"/>
  </r>
  <r>
    <x v="1"/>
  </r>
  <r>
    <x v="1"/>
  </r>
  <r>
    <x v="1"/>
  </r>
  <r>
    <x v="1"/>
  </r>
  <r>
    <x v="1"/>
  </r>
  <r>
    <x v="1"/>
  </r>
  <r>
    <x v="1"/>
  </r>
  <r>
    <x v="1"/>
  </r>
  <r>
    <x v="1"/>
  </r>
  <r>
    <x v="1"/>
  </r>
  <r>
    <x v="1"/>
  </r>
  <r>
    <x v="0"/>
  </r>
  <r>
    <x v="1"/>
  </r>
  <r>
    <x v="1"/>
  </r>
  <r>
    <x v="1"/>
  </r>
  <r>
    <x v="0"/>
  </r>
  <r>
    <x v="1"/>
  </r>
  <r>
    <x v="1"/>
  </r>
  <r>
    <x v="1"/>
  </r>
  <r>
    <x v="0"/>
  </r>
  <r>
    <x v="1"/>
  </r>
  <r>
    <x v="1"/>
  </r>
  <r>
    <x v="1"/>
  </r>
  <r>
    <x v="0"/>
  </r>
  <r>
    <x v="1"/>
  </r>
  <r>
    <x v="0"/>
  </r>
  <r>
    <x v="1"/>
  </r>
  <r>
    <x v="1"/>
  </r>
  <r>
    <x v="1"/>
  </r>
  <r>
    <x v="1"/>
  </r>
  <r>
    <x v="1"/>
  </r>
  <r>
    <x v="1"/>
  </r>
  <r>
    <x v="1"/>
  </r>
  <r>
    <x v="1"/>
  </r>
  <r>
    <x v="1"/>
  </r>
  <r>
    <x v="0"/>
  </r>
  <r>
    <x v="1"/>
  </r>
  <r>
    <x v="0"/>
  </r>
  <r>
    <x v="0"/>
  </r>
  <r>
    <x v="1"/>
  </r>
  <r>
    <x v="1"/>
  </r>
  <r>
    <x v="1"/>
  </r>
  <r>
    <x v="1"/>
  </r>
  <r>
    <x v="1"/>
  </r>
  <r>
    <x v="1"/>
  </r>
  <r>
    <x v="1"/>
  </r>
  <r>
    <x v="1"/>
  </r>
  <r>
    <x v="1"/>
  </r>
  <r>
    <x v="1"/>
  </r>
  <r>
    <x v="1"/>
  </r>
  <r>
    <x v="1"/>
  </r>
  <r>
    <x v="1"/>
  </r>
  <r>
    <x v="1"/>
  </r>
  <r>
    <x v="1"/>
  </r>
  <r>
    <x v="1"/>
  </r>
  <r>
    <x v="0"/>
  </r>
  <r>
    <x v="1"/>
  </r>
  <r>
    <x v="1"/>
  </r>
  <r>
    <x v="1"/>
  </r>
  <r>
    <x v="1"/>
  </r>
  <r>
    <x v="1"/>
  </r>
  <r>
    <x v="1"/>
  </r>
  <r>
    <x v="1"/>
  </r>
  <r>
    <x v="1"/>
  </r>
  <r>
    <x v="1"/>
  </r>
  <r>
    <x v="1"/>
  </r>
  <r>
    <x v="1"/>
  </r>
  <r>
    <x v="0"/>
  </r>
  <r>
    <x v="1"/>
  </r>
  <r>
    <x v="1"/>
  </r>
  <r>
    <x v="1"/>
  </r>
  <r>
    <x v="1"/>
  </r>
  <r>
    <x v="1"/>
  </r>
  <r>
    <x v="0"/>
  </r>
  <r>
    <x v="1"/>
  </r>
  <r>
    <x v="1"/>
  </r>
  <r>
    <x v="1"/>
  </r>
  <r>
    <x v="1"/>
  </r>
  <r>
    <x v="1"/>
  </r>
  <r>
    <x v="1"/>
  </r>
  <r>
    <x v="0"/>
  </r>
  <r>
    <x v="1"/>
  </r>
  <r>
    <x v="1"/>
  </r>
  <r>
    <x v="1"/>
  </r>
  <r>
    <x v="1"/>
  </r>
  <r>
    <x v="1"/>
  </r>
  <r>
    <x v="0"/>
  </r>
  <r>
    <x v="1"/>
  </r>
  <r>
    <x v="1"/>
  </r>
  <r>
    <x v="0"/>
  </r>
  <r>
    <x v="0"/>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0"/>
  </r>
  <r>
    <x v="1"/>
  </r>
  <r>
    <x v="1"/>
  </r>
  <r>
    <x v="1"/>
  </r>
  <r>
    <x v="1"/>
  </r>
  <r>
    <x v="1"/>
  </r>
  <r>
    <x v="1"/>
  </r>
  <r>
    <x v="1"/>
  </r>
  <r>
    <x v="0"/>
  </r>
  <r>
    <x v="1"/>
  </r>
  <r>
    <x v="1"/>
  </r>
  <r>
    <x v="1"/>
  </r>
  <r>
    <x v="1"/>
  </r>
  <r>
    <x v="1"/>
  </r>
  <r>
    <x v="0"/>
  </r>
  <r>
    <x v="1"/>
  </r>
  <r>
    <x v="1"/>
  </r>
  <r>
    <x v="1"/>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0"/>
  </r>
  <r>
    <x v="0"/>
  </r>
  <r>
    <x v="1"/>
  </r>
  <r>
    <x v="1"/>
  </r>
  <r>
    <x v="1"/>
  </r>
  <r>
    <x v="1"/>
  </r>
  <r>
    <x v="1"/>
  </r>
  <r>
    <x v="0"/>
  </r>
  <r>
    <x v="1"/>
  </r>
  <r>
    <x v="0"/>
  </r>
  <r>
    <x v="1"/>
  </r>
  <r>
    <x v="1"/>
  </r>
  <r>
    <x v="1"/>
  </r>
  <r>
    <x v="0"/>
  </r>
  <r>
    <x v="1"/>
  </r>
  <r>
    <x v="1"/>
  </r>
  <r>
    <x v="1"/>
  </r>
  <r>
    <x v="1"/>
  </r>
  <r>
    <x v="1"/>
  </r>
  <r>
    <x v="0"/>
  </r>
  <r>
    <x v="0"/>
  </r>
  <r>
    <x v="1"/>
  </r>
  <r>
    <x v="1"/>
  </r>
  <r>
    <x v="1"/>
  </r>
  <r>
    <x v="1"/>
  </r>
  <r>
    <x v="1"/>
  </r>
  <r>
    <x v="1"/>
  </r>
  <r>
    <x v="1"/>
  </r>
  <r>
    <x v="0"/>
  </r>
  <r>
    <x v="1"/>
  </r>
  <r>
    <x v="1"/>
  </r>
  <r>
    <x v="1"/>
  </r>
  <r>
    <x v="1"/>
  </r>
  <r>
    <x v="1"/>
  </r>
  <r>
    <x v="0"/>
  </r>
  <r>
    <x v="1"/>
  </r>
  <r>
    <x v="1"/>
  </r>
  <r>
    <x v="1"/>
  </r>
  <r>
    <x v="0"/>
  </r>
  <r>
    <x v="0"/>
  </r>
  <r>
    <x v="0"/>
  </r>
  <r>
    <x v="1"/>
  </r>
  <r>
    <x v="1"/>
  </r>
  <r>
    <x v="0"/>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1"/>
  </r>
  <r>
    <x v="1"/>
  </r>
  <r>
    <x v="1"/>
  </r>
  <r>
    <x v="1"/>
  </r>
  <r>
    <x v="1"/>
  </r>
  <r>
    <x v="1"/>
  </r>
  <r>
    <x v="1"/>
  </r>
  <r>
    <x v="0"/>
  </r>
  <r>
    <x v="0"/>
  </r>
  <r>
    <x v="1"/>
  </r>
  <r>
    <x v="1"/>
  </r>
  <r>
    <x v="1"/>
  </r>
  <r>
    <x v="1"/>
  </r>
  <r>
    <x v="1"/>
  </r>
  <r>
    <x v="1"/>
  </r>
  <r>
    <x v="1"/>
  </r>
  <r>
    <x v="1"/>
  </r>
  <r>
    <x v="1"/>
  </r>
  <r>
    <x v="1"/>
  </r>
  <r>
    <x v="1"/>
  </r>
  <r>
    <x v="1"/>
  </r>
  <r>
    <x v="0"/>
  </r>
  <r>
    <x v="1"/>
  </r>
  <r>
    <x v="1"/>
  </r>
  <r>
    <x v="1"/>
  </r>
  <r>
    <x v="1"/>
  </r>
  <r>
    <x v="1"/>
  </r>
  <r>
    <x v="1"/>
  </r>
  <r>
    <x v="1"/>
  </r>
  <r>
    <x v="1"/>
  </r>
  <r>
    <x v="1"/>
  </r>
  <r>
    <x v="1"/>
  </r>
  <r>
    <x v="0"/>
  </r>
  <r>
    <x v="1"/>
  </r>
  <r>
    <x v="1"/>
  </r>
  <r>
    <x v="1"/>
  </r>
  <r>
    <x v="1"/>
  </r>
  <r>
    <x v="0"/>
  </r>
  <r>
    <x v="1"/>
  </r>
  <r>
    <x v="1"/>
  </r>
  <r>
    <x v="1"/>
  </r>
  <r>
    <x v="1"/>
  </r>
  <r>
    <x v="1"/>
  </r>
  <r>
    <x v="1"/>
  </r>
  <r>
    <x v="1"/>
  </r>
  <r>
    <x v="1"/>
  </r>
  <r>
    <x v="1"/>
  </r>
  <r>
    <x v="1"/>
  </r>
  <r>
    <x v="1"/>
  </r>
  <r>
    <x v="1"/>
  </r>
  <r>
    <x v="1"/>
  </r>
  <r>
    <x v="0"/>
  </r>
  <r>
    <x v="1"/>
  </r>
  <r>
    <x v="0"/>
  </r>
  <r>
    <x v="1"/>
  </r>
  <r>
    <x v="1"/>
  </r>
  <r>
    <x v="0"/>
  </r>
  <r>
    <x v="1"/>
  </r>
  <r>
    <x v="0"/>
  </r>
  <r>
    <x v="1"/>
  </r>
  <r>
    <x v="1"/>
  </r>
  <r>
    <x v="1"/>
  </r>
  <r>
    <x v="1"/>
  </r>
  <r>
    <x v="1"/>
  </r>
  <r>
    <x v="1"/>
  </r>
  <r>
    <x v="1"/>
  </r>
  <r>
    <x v="1"/>
  </r>
  <r>
    <x v="1"/>
  </r>
  <r>
    <x v="1"/>
  </r>
  <r>
    <x v="1"/>
  </r>
  <r>
    <x v="1"/>
  </r>
  <r>
    <x v="1"/>
  </r>
  <r>
    <x v="1"/>
  </r>
  <r>
    <x v="1"/>
  </r>
  <r>
    <x v="0"/>
  </r>
  <r>
    <x v="1"/>
  </r>
  <r>
    <x v="1"/>
  </r>
  <r>
    <x v="1"/>
  </r>
  <r>
    <x v="0"/>
  </r>
  <r>
    <x v="1"/>
  </r>
  <r>
    <x v="1"/>
  </r>
  <r>
    <x v="1"/>
  </r>
  <r>
    <x v="0"/>
  </r>
  <r>
    <x v="1"/>
  </r>
  <r>
    <x v="1"/>
  </r>
  <r>
    <x v="1"/>
  </r>
  <r>
    <x v="1"/>
  </r>
  <r>
    <x v="1"/>
  </r>
  <r>
    <x v="1"/>
  </r>
  <r>
    <x v="0"/>
  </r>
  <r>
    <x v="1"/>
  </r>
  <r>
    <x v="0"/>
  </r>
  <r>
    <x v="0"/>
  </r>
  <r>
    <x v="1"/>
  </r>
  <r>
    <x v="1"/>
  </r>
  <r>
    <x v="1"/>
  </r>
  <r>
    <x v="1"/>
  </r>
  <r>
    <x v="1"/>
  </r>
  <r>
    <x v="1"/>
  </r>
  <r>
    <x v="1"/>
  </r>
  <r>
    <x v="1"/>
  </r>
  <r>
    <x v="0"/>
  </r>
  <r>
    <x v="1"/>
  </r>
  <r>
    <x v="1"/>
  </r>
  <r>
    <x v="1"/>
  </r>
  <r>
    <x v="1"/>
  </r>
  <r>
    <x v="0"/>
  </r>
  <r>
    <x v="0"/>
  </r>
  <r>
    <x v="1"/>
  </r>
  <r>
    <x v="1"/>
  </r>
  <r>
    <x v="1"/>
  </r>
  <r>
    <x v="1"/>
  </r>
  <r>
    <x v="0"/>
  </r>
  <r>
    <x v="1"/>
  </r>
  <r>
    <x v="1"/>
  </r>
  <r>
    <x v="1"/>
  </r>
  <r>
    <x v="1"/>
  </r>
  <r>
    <x v="1"/>
  </r>
  <r>
    <x v="1"/>
  </r>
  <r>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s v="BE"/>
    <x v="0"/>
    <x v="0"/>
  </r>
  <r>
    <s v="EQ"/>
    <x v="1"/>
    <x v="1"/>
  </r>
  <r>
    <s v="EQ"/>
    <x v="2"/>
    <x v="1"/>
  </r>
  <r>
    <s v="EQ"/>
    <x v="3"/>
    <x v="1"/>
  </r>
  <r>
    <s v="EQ"/>
    <x v="4"/>
    <x v="1"/>
  </r>
  <r>
    <s v="BE"/>
    <x v="1"/>
    <x v="0"/>
  </r>
  <r>
    <s v="BE"/>
    <x v="5"/>
    <x v="0"/>
  </r>
  <r>
    <s v="EQ"/>
    <x v="6"/>
    <x v="1"/>
  </r>
  <r>
    <s v="EQ"/>
    <x v="7"/>
    <x v="1"/>
  </r>
  <r>
    <s v="BE"/>
    <x v="8"/>
    <x v="0"/>
  </r>
  <r>
    <s v="EQ"/>
    <x v="5"/>
    <x v="1"/>
  </r>
  <r>
    <s v="BE"/>
    <x v="9"/>
    <x v="0"/>
  </r>
  <r>
    <s v="EQ"/>
    <x v="3"/>
    <x v="1"/>
  </r>
  <r>
    <s v="BE"/>
    <x v="9"/>
    <x v="0"/>
  </r>
  <r>
    <s v="EQ"/>
    <x v="10"/>
    <x v="1"/>
  </r>
  <r>
    <s v="EQ"/>
    <x v="11"/>
    <x v="1"/>
  </r>
  <r>
    <s v="EQ"/>
    <x v="1"/>
    <x v="1"/>
  </r>
  <r>
    <s v="EQ"/>
    <x v="10"/>
    <x v="1"/>
  </r>
  <r>
    <s v="EQ"/>
    <x v="9"/>
    <x v="1"/>
  </r>
  <r>
    <s v="EQ"/>
    <x v="12"/>
    <x v="1"/>
  </r>
  <r>
    <s v="EQ"/>
    <x v="9"/>
    <x v="1"/>
  </r>
  <r>
    <s v="EQ"/>
    <x v="13"/>
    <x v="1"/>
  </r>
  <r>
    <s v="EQ"/>
    <x v="1"/>
    <x v="1"/>
  </r>
  <r>
    <s v="EQ"/>
    <x v="1"/>
    <x v="1"/>
  </r>
  <r>
    <s v="EQ"/>
    <x v="8"/>
    <x v="1"/>
  </r>
  <r>
    <s v="EQ"/>
    <x v="6"/>
    <x v="1"/>
  </r>
  <r>
    <s v="EQ"/>
    <x v="14"/>
    <x v="1"/>
  </r>
  <r>
    <s v="EQ"/>
    <x v="3"/>
    <x v="1"/>
  </r>
  <r>
    <s v="EQ"/>
    <x v="15"/>
    <x v="1"/>
  </r>
  <r>
    <s v="EQ"/>
    <x v="16"/>
    <x v="1"/>
  </r>
  <r>
    <s v="BE"/>
    <x v="9"/>
    <x v="0"/>
  </r>
  <r>
    <s v="EQ"/>
    <x v="12"/>
    <x v="1"/>
  </r>
  <r>
    <s v="BE"/>
    <x v="5"/>
    <x v="0"/>
  </r>
  <r>
    <s v="EQ"/>
    <x v="5"/>
    <x v="1"/>
  </r>
  <r>
    <s v="EQ"/>
    <x v="10"/>
    <x v="1"/>
  </r>
  <r>
    <s v="EQ"/>
    <x v="17"/>
    <x v="1"/>
  </r>
  <r>
    <s v="EQ"/>
    <x v="13"/>
    <x v="1"/>
  </r>
  <r>
    <s v="EQ"/>
    <x v="18"/>
    <x v="1"/>
  </r>
  <r>
    <s v="EQ"/>
    <x v="19"/>
    <x v="1"/>
  </r>
  <r>
    <s v="EQ"/>
    <x v="20"/>
    <x v="1"/>
  </r>
  <r>
    <s v="EQ"/>
    <x v="8"/>
    <x v="1"/>
  </r>
  <r>
    <s v="BE"/>
    <x v="9"/>
    <x v="0"/>
  </r>
  <r>
    <s v="EQ"/>
    <x v="1"/>
    <x v="1"/>
  </r>
  <r>
    <s v="BE"/>
    <x v="17"/>
    <x v="0"/>
  </r>
  <r>
    <s v="EQ"/>
    <x v="18"/>
    <x v="1"/>
  </r>
  <r>
    <s v="EQ"/>
    <x v="18"/>
    <x v="1"/>
  </r>
  <r>
    <s v="EQ"/>
    <x v="21"/>
    <x v="1"/>
  </r>
  <r>
    <s v="EQ"/>
    <x v="15"/>
    <x v="1"/>
  </r>
  <r>
    <s v="EQ"/>
    <x v="5"/>
    <x v="1"/>
  </r>
  <r>
    <s v="EQ"/>
    <x v="2"/>
    <x v="1"/>
  </r>
  <r>
    <s v="EQ"/>
    <x v="22"/>
    <x v="1"/>
  </r>
  <r>
    <s v="EQ"/>
    <x v="23"/>
    <x v="1"/>
  </r>
  <r>
    <s v="EQ"/>
    <x v="22"/>
    <x v="1"/>
  </r>
  <r>
    <s v="EQ"/>
    <x v="2"/>
    <x v="1"/>
  </r>
  <r>
    <s v="EQ"/>
    <x v="5"/>
    <x v="1"/>
  </r>
  <r>
    <s v="EQ"/>
    <x v="5"/>
    <x v="1"/>
  </r>
  <r>
    <s v="EQ"/>
    <x v="3"/>
    <x v="1"/>
  </r>
  <r>
    <s v="EQ"/>
    <x v="8"/>
    <x v="1"/>
  </r>
  <r>
    <s v="EQ"/>
    <x v="19"/>
    <x v="1"/>
  </r>
  <r>
    <s v="EQ"/>
    <x v="7"/>
    <x v="1"/>
  </r>
  <r>
    <s v="EQ"/>
    <x v="2"/>
    <x v="1"/>
  </r>
  <r>
    <s v="EQ"/>
    <x v="3"/>
    <x v="1"/>
  </r>
  <r>
    <s v="EQ"/>
    <x v="23"/>
    <x v="1"/>
  </r>
  <r>
    <s v="EQ"/>
    <x v="19"/>
    <x v="1"/>
  </r>
  <r>
    <s v="BE"/>
    <x v="3"/>
    <x v="0"/>
  </r>
  <r>
    <s v="BE"/>
    <x v="2"/>
    <x v="0"/>
  </r>
  <r>
    <s v="BE"/>
    <x v="3"/>
    <x v="0"/>
  </r>
  <r>
    <s v="BE"/>
    <x v="10"/>
    <x v="0"/>
  </r>
  <r>
    <s v="BE"/>
    <x v="5"/>
    <x v="0"/>
  </r>
  <r>
    <s v="EQ"/>
    <x v="6"/>
    <x v="1"/>
  </r>
  <r>
    <s v="EQ"/>
    <x v="23"/>
    <x v="1"/>
  </r>
  <r>
    <s v="EQ"/>
    <x v="24"/>
    <x v="1"/>
  </r>
  <r>
    <s v="BE"/>
    <x v="20"/>
    <x v="0"/>
  </r>
  <r>
    <s v="EQ"/>
    <x v="21"/>
    <x v="1"/>
  </r>
  <r>
    <s v="EQ"/>
    <x v="16"/>
    <x v="1"/>
  </r>
  <r>
    <s v="EQ"/>
    <x v="12"/>
    <x v="1"/>
  </r>
  <r>
    <s v="BE"/>
    <x v="0"/>
    <x v="0"/>
  </r>
  <r>
    <s v="EQ"/>
    <x v="20"/>
    <x v="1"/>
  </r>
  <r>
    <s v="EQ"/>
    <x v="18"/>
    <x v="1"/>
  </r>
  <r>
    <s v="EQ"/>
    <x v="12"/>
    <x v="1"/>
  </r>
  <r>
    <s v="EQ"/>
    <x v="7"/>
    <x v="1"/>
  </r>
  <r>
    <s v="EQ"/>
    <x v="0"/>
    <x v="1"/>
  </r>
  <r>
    <s v="EQ"/>
    <x v="9"/>
    <x v="1"/>
  </r>
  <r>
    <s v="EQ"/>
    <x v="18"/>
    <x v="1"/>
  </r>
  <r>
    <s v="EQ"/>
    <x v="18"/>
    <x v="1"/>
  </r>
  <r>
    <s v="BE"/>
    <x v="15"/>
    <x v="0"/>
  </r>
  <r>
    <s v="EQ"/>
    <x v="11"/>
    <x v="1"/>
  </r>
  <r>
    <s v="EQ"/>
    <x v="13"/>
    <x v="1"/>
  </r>
  <r>
    <s v="BE"/>
    <x v="4"/>
    <x v="0"/>
  </r>
  <r>
    <s v="EQ"/>
    <x v="0"/>
    <x v="1"/>
  </r>
  <r>
    <s v="EQ"/>
    <x v="25"/>
    <x v="1"/>
  </r>
  <r>
    <s v="BE"/>
    <x v="18"/>
    <x v="0"/>
  </r>
  <r>
    <s v="EQ"/>
    <x v="3"/>
    <x v="1"/>
  </r>
  <r>
    <s v="EQ"/>
    <x v="1"/>
    <x v="1"/>
  </r>
  <r>
    <s v="EQ"/>
    <x v="20"/>
    <x v="1"/>
  </r>
  <r>
    <s v="EQ"/>
    <x v="3"/>
    <x v="1"/>
  </r>
  <r>
    <s v="EQ"/>
    <x v="12"/>
    <x v="1"/>
  </r>
  <r>
    <s v="EQ"/>
    <x v="4"/>
    <x v="1"/>
  </r>
  <r>
    <s v="EQ"/>
    <x v="1"/>
    <x v="1"/>
  </r>
  <r>
    <s v="EQ"/>
    <x v="3"/>
    <x v="1"/>
  </r>
  <r>
    <s v="EQ"/>
    <x v="9"/>
    <x v="1"/>
  </r>
  <r>
    <s v="EQ"/>
    <x v="0"/>
    <x v="1"/>
  </r>
  <r>
    <s v="EQ"/>
    <x v="14"/>
    <x v="1"/>
  </r>
  <r>
    <s v="EQ"/>
    <x v="3"/>
    <x v="1"/>
  </r>
  <r>
    <s v="BE"/>
    <x v="12"/>
    <x v="0"/>
  </r>
  <r>
    <s v="EQ"/>
    <x v="17"/>
    <x v="1"/>
  </r>
  <r>
    <s v="EQ"/>
    <x v="2"/>
    <x v="1"/>
  </r>
  <r>
    <s v="EQ"/>
    <x v="3"/>
    <x v="1"/>
  </r>
  <r>
    <s v="EQ"/>
    <x v="4"/>
    <x v="1"/>
  </r>
  <r>
    <s v="EQ"/>
    <x v="6"/>
    <x v="1"/>
  </r>
  <r>
    <s v="EQ"/>
    <x v="1"/>
    <x v="1"/>
  </r>
  <r>
    <s v="EQ"/>
    <x v="6"/>
    <x v="1"/>
  </r>
  <r>
    <s v="EQ"/>
    <x v="26"/>
    <x v="1"/>
  </r>
  <r>
    <s v="EQ"/>
    <x v="26"/>
    <x v="1"/>
  </r>
  <r>
    <s v="EQ"/>
    <x v="13"/>
    <x v="1"/>
  </r>
  <r>
    <s v="EQ"/>
    <x v="15"/>
    <x v="1"/>
  </r>
  <r>
    <s v="EQ"/>
    <x v="2"/>
    <x v="1"/>
  </r>
  <r>
    <s v="EQ"/>
    <x v="1"/>
    <x v="1"/>
  </r>
  <r>
    <s v="BE"/>
    <x v="20"/>
    <x v="0"/>
  </r>
  <r>
    <s v="EQ"/>
    <x v="27"/>
    <x v="1"/>
  </r>
  <r>
    <s v="EQ"/>
    <x v="3"/>
    <x v="1"/>
  </r>
  <r>
    <s v="BE"/>
    <x v="0"/>
    <x v="0"/>
  </r>
  <r>
    <s v="BE"/>
    <x v="25"/>
    <x v="0"/>
  </r>
  <r>
    <s v="BE"/>
    <x v="1"/>
    <x v="0"/>
  </r>
  <r>
    <s v="EQ"/>
    <x v="0"/>
    <x v="1"/>
  </r>
  <r>
    <s v="EQ"/>
    <x v="3"/>
    <x v="1"/>
  </r>
  <r>
    <s v="EQ"/>
    <x v="6"/>
    <x v="1"/>
  </r>
  <r>
    <s v="EQ"/>
    <x v="21"/>
    <x v="1"/>
  </r>
  <r>
    <s v="EQ"/>
    <x v="18"/>
    <x v="1"/>
  </r>
  <r>
    <s v="BE"/>
    <x v="20"/>
    <x v="0"/>
  </r>
  <r>
    <s v="BE"/>
    <x v="19"/>
    <x v="0"/>
  </r>
  <r>
    <s v="BE"/>
    <x v="8"/>
    <x v="0"/>
  </r>
  <r>
    <s v="EQ"/>
    <x v="9"/>
    <x v="1"/>
  </r>
  <r>
    <s v="BE"/>
    <x v="3"/>
    <x v="0"/>
  </r>
  <r>
    <s v="BE"/>
    <x v="3"/>
    <x v="0"/>
  </r>
  <r>
    <s v="EQ"/>
    <x v="1"/>
    <x v="1"/>
  </r>
  <r>
    <s v="EQ"/>
    <x v="2"/>
    <x v="1"/>
  </r>
  <r>
    <s v="EQ"/>
    <x v="20"/>
    <x v="1"/>
  </r>
  <r>
    <s v="EQ"/>
    <x v="25"/>
    <x v="1"/>
  </r>
  <r>
    <s v="EQ"/>
    <x v="26"/>
    <x v="1"/>
  </r>
  <r>
    <s v="EQ"/>
    <x v="27"/>
    <x v="1"/>
  </r>
  <r>
    <s v="EQ"/>
    <x v="9"/>
    <x v="1"/>
  </r>
  <r>
    <s v="EQ"/>
    <x v="1"/>
    <x v="1"/>
  </r>
  <r>
    <s v="EQ"/>
    <x v="26"/>
    <x v="1"/>
  </r>
  <r>
    <s v="EQ"/>
    <x v="1"/>
    <x v="1"/>
  </r>
  <r>
    <s v="EQ"/>
    <x v="8"/>
    <x v="1"/>
  </r>
  <r>
    <s v="EQ"/>
    <x v="10"/>
    <x v="1"/>
  </r>
  <r>
    <s v="EQ"/>
    <x v="1"/>
    <x v="1"/>
  </r>
  <r>
    <s v="BE"/>
    <x v="8"/>
    <x v="0"/>
  </r>
  <r>
    <s v="EQ"/>
    <x v="1"/>
    <x v="1"/>
  </r>
  <r>
    <s v="EQ"/>
    <x v="18"/>
    <x v="1"/>
  </r>
  <r>
    <s v="EQ"/>
    <x v="21"/>
    <x v="1"/>
  </r>
  <r>
    <s v="EQ"/>
    <x v="19"/>
    <x v="1"/>
  </r>
  <r>
    <s v="EQ"/>
    <x v="13"/>
    <x v="1"/>
  </r>
  <r>
    <s v="EQ"/>
    <x v="18"/>
    <x v="1"/>
  </r>
  <r>
    <s v="EQ"/>
    <x v="4"/>
    <x v="1"/>
  </r>
  <r>
    <s v="EQ"/>
    <x v="24"/>
    <x v="1"/>
  </r>
  <r>
    <s v="EQ"/>
    <x v="6"/>
    <x v="1"/>
  </r>
  <r>
    <s v="EQ"/>
    <x v="10"/>
    <x v="1"/>
  </r>
  <r>
    <s v="BE"/>
    <x v="10"/>
    <x v="0"/>
  </r>
  <r>
    <s v="EQ"/>
    <x v="27"/>
    <x v="1"/>
  </r>
  <r>
    <s v="EQ"/>
    <x v="13"/>
    <x v="1"/>
  </r>
  <r>
    <s v="EQ"/>
    <x v="12"/>
    <x v="1"/>
  </r>
  <r>
    <s v="EQ"/>
    <x v="25"/>
    <x v="1"/>
  </r>
  <r>
    <s v="EQ"/>
    <x v="14"/>
    <x v="1"/>
  </r>
  <r>
    <s v="EQ"/>
    <x v="6"/>
    <x v="1"/>
  </r>
  <r>
    <s v="BE"/>
    <x v="7"/>
    <x v="0"/>
  </r>
  <r>
    <s v="EQ"/>
    <x v="23"/>
    <x v="1"/>
  </r>
  <r>
    <s v="EQ"/>
    <x v="20"/>
    <x v="1"/>
  </r>
  <r>
    <s v="EQ"/>
    <x v="15"/>
    <x v="1"/>
  </r>
  <r>
    <s v="EQ"/>
    <x v="11"/>
    <x v="1"/>
  </r>
  <r>
    <s v="EQ"/>
    <x v="18"/>
    <x v="1"/>
  </r>
  <r>
    <s v="EQ"/>
    <x v="6"/>
    <x v="1"/>
  </r>
  <r>
    <s v="EQ"/>
    <x v="10"/>
    <x v="1"/>
  </r>
  <r>
    <s v="EQ"/>
    <x v="20"/>
    <x v="1"/>
  </r>
  <r>
    <s v="EQ"/>
    <x v="10"/>
    <x v="1"/>
  </r>
  <r>
    <s v="EQ"/>
    <x v="10"/>
    <x v="1"/>
  </r>
  <r>
    <s v="EQ"/>
    <x v="5"/>
    <x v="1"/>
  </r>
  <r>
    <s v="EQ"/>
    <x v="18"/>
    <x v="1"/>
  </r>
  <r>
    <s v="EQ"/>
    <x v="3"/>
    <x v="1"/>
  </r>
  <r>
    <s v="EQ"/>
    <x v="5"/>
    <x v="1"/>
  </r>
  <r>
    <s v="EQ"/>
    <x v="25"/>
    <x v="1"/>
  </r>
  <r>
    <s v="BE"/>
    <x v="23"/>
    <x v="0"/>
  </r>
  <r>
    <s v="EQ"/>
    <x v="5"/>
    <x v="1"/>
  </r>
  <r>
    <s v="EQ"/>
    <x v="20"/>
    <x v="1"/>
  </r>
  <r>
    <s v="EQ"/>
    <x v="11"/>
    <x v="1"/>
  </r>
  <r>
    <s v="EQ"/>
    <x v="10"/>
    <x v="1"/>
  </r>
  <r>
    <s v="EQ"/>
    <x v="0"/>
    <x v="1"/>
  </r>
  <r>
    <s v="EQ"/>
    <x v="8"/>
    <x v="1"/>
  </r>
  <r>
    <s v="EQ"/>
    <x v="18"/>
    <x v="1"/>
  </r>
  <r>
    <s v="EQ"/>
    <x v="0"/>
    <x v="1"/>
  </r>
  <r>
    <s v="EQ"/>
    <x v="3"/>
    <x v="1"/>
  </r>
  <r>
    <s v="EQ"/>
    <x v="1"/>
    <x v="1"/>
  </r>
  <r>
    <s v="EQ"/>
    <x v="1"/>
    <x v="1"/>
  </r>
  <r>
    <s v="EQ"/>
    <x v="11"/>
    <x v="1"/>
  </r>
  <r>
    <s v="EQ"/>
    <x v="23"/>
    <x v="1"/>
  </r>
  <r>
    <s v="EQ"/>
    <x v="18"/>
    <x v="1"/>
  </r>
  <r>
    <s v="EQ"/>
    <x v="20"/>
    <x v="1"/>
  </r>
  <r>
    <s v="EQ"/>
    <x v="20"/>
    <x v="1"/>
  </r>
  <r>
    <s v="EQ"/>
    <x v="12"/>
    <x v="1"/>
  </r>
  <r>
    <s v="EQ"/>
    <x v="1"/>
    <x v="1"/>
  </r>
  <r>
    <s v="EQ"/>
    <x v="12"/>
    <x v="1"/>
  </r>
  <r>
    <s v="EQ"/>
    <x v="1"/>
    <x v="1"/>
  </r>
  <r>
    <s v="EQ"/>
    <x v="1"/>
    <x v="1"/>
  </r>
  <r>
    <s v="EQ"/>
    <x v="11"/>
    <x v="1"/>
  </r>
  <r>
    <s v="EQ"/>
    <x v="12"/>
    <x v="1"/>
  </r>
  <r>
    <s v="EQ"/>
    <x v="13"/>
    <x v="1"/>
  </r>
  <r>
    <s v="EQ"/>
    <x v="0"/>
    <x v="1"/>
  </r>
  <r>
    <s v="EQ"/>
    <x v="9"/>
    <x v="1"/>
  </r>
  <r>
    <s v="EQ"/>
    <x v="17"/>
    <x v="1"/>
  </r>
  <r>
    <s v="EQ"/>
    <x v="17"/>
    <x v="1"/>
  </r>
  <r>
    <s v="EQ"/>
    <x v="18"/>
    <x v="1"/>
  </r>
  <r>
    <s v="EQ"/>
    <x v="3"/>
    <x v="1"/>
  </r>
  <r>
    <s v="EQ"/>
    <x v="1"/>
    <x v="1"/>
  </r>
  <r>
    <s v="EQ"/>
    <x v="7"/>
    <x v="1"/>
  </r>
  <r>
    <s v="EQ"/>
    <x v="11"/>
    <x v="1"/>
  </r>
  <r>
    <s v="EQ"/>
    <x v="8"/>
    <x v="1"/>
  </r>
  <r>
    <s v="EQ"/>
    <x v="12"/>
    <x v="1"/>
  </r>
  <r>
    <s v="EQ"/>
    <x v="11"/>
    <x v="1"/>
  </r>
  <r>
    <s v="EQ"/>
    <x v="15"/>
    <x v="1"/>
  </r>
  <r>
    <s v="EQ"/>
    <x v="5"/>
    <x v="1"/>
  </r>
  <r>
    <s v="EQ"/>
    <x v="20"/>
    <x v="1"/>
  </r>
  <r>
    <s v="EQ"/>
    <x v="3"/>
    <x v="1"/>
  </r>
  <r>
    <s v="BE"/>
    <x v="5"/>
    <x v="0"/>
  </r>
  <r>
    <s v="EQ"/>
    <x v="13"/>
    <x v="1"/>
  </r>
  <r>
    <s v="BE"/>
    <x v="20"/>
    <x v="0"/>
  </r>
  <r>
    <s v="EQ"/>
    <x v="9"/>
    <x v="1"/>
  </r>
  <r>
    <s v="EQ"/>
    <x v="8"/>
    <x v="1"/>
  </r>
  <r>
    <s v="EQ"/>
    <x v="23"/>
    <x v="1"/>
  </r>
  <r>
    <s v="EQ"/>
    <x v="11"/>
    <x v="1"/>
  </r>
  <r>
    <s v="EQ"/>
    <x v="7"/>
    <x v="1"/>
  </r>
  <r>
    <s v="EQ"/>
    <x v="16"/>
    <x v="1"/>
  </r>
  <r>
    <s v="EQ"/>
    <x v="3"/>
    <x v="1"/>
  </r>
  <r>
    <s v="EQ"/>
    <x v="26"/>
    <x v="1"/>
  </r>
  <r>
    <s v="EQ"/>
    <x v="18"/>
    <x v="1"/>
  </r>
  <r>
    <s v="EQ"/>
    <x v="0"/>
    <x v="1"/>
  </r>
  <r>
    <s v="EQ"/>
    <x v="3"/>
    <x v="1"/>
  </r>
  <r>
    <s v="EQ"/>
    <x v="21"/>
    <x v="1"/>
  </r>
  <r>
    <s v="EQ"/>
    <x v="6"/>
    <x v="1"/>
  </r>
  <r>
    <s v="EQ"/>
    <x v="6"/>
    <x v="1"/>
  </r>
  <r>
    <s v="EQ"/>
    <x v="11"/>
    <x v="1"/>
  </r>
  <r>
    <s v="EQ"/>
    <x v="15"/>
    <x v="1"/>
  </r>
  <r>
    <s v="EQ"/>
    <x v="1"/>
    <x v="1"/>
  </r>
  <r>
    <s v="EQ"/>
    <x v="21"/>
    <x v="1"/>
  </r>
  <r>
    <s v="EQ"/>
    <x v="27"/>
    <x v="1"/>
  </r>
  <r>
    <s v="EQ"/>
    <x v="11"/>
    <x v="1"/>
  </r>
  <r>
    <s v="EQ"/>
    <x v="21"/>
    <x v="1"/>
  </r>
  <r>
    <s v="EQ"/>
    <x v="5"/>
    <x v="1"/>
  </r>
  <r>
    <s v="BE"/>
    <x v="23"/>
    <x v="0"/>
  </r>
  <r>
    <s v="BE"/>
    <x v="12"/>
    <x v="0"/>
  </r>
  <r>
    <s v="EQ"/>
    <x v="4"/>
    <x v="1"/>
  </r>
  <r>
    <s v="EQ"/>
    <x v="15"/>
    <x v="1"/>
  </r>
  <r>
    <s v="EQ"/>
    <x v="1"/>
    <x v="1"/>
  </r>
  <r>
    <s v="EQ"/>
    <x v="1"/>
    <x v="1"/>
  </r>
  <r>
    <s v="EQ"/>
    <x v="0"/>
    <x v="1"/>
  </r>
  <r>
    <s v="BE"/>
    <x v="9"/>
    <x v="0"/>
  </r>
  <r>
    <s v="BZ"/>
    <x v="20"/>
    <x v="0"/>
  </r>
  <r>
    <s v="EQ"/>
    <x v="10"/>
    <x v="1"/>
  </r>
  <r>
    <s v="EQ"/>
    <x v="23"/>
    <x v="1"/>
  </r>
  <r>
    <s v="EQ"/>
    <x v="8"/>
    <x v="1"/>
  </r>
  <r>
    <s v="EQ"/>
    <x v="12"/>
    <x v="1"/>
  </r>
  <r>
    <s v="EQ"/>
    <x v="21"/>
    <x v="1"/>
  </r>
  <r>
    <s v="EQ"/>
    <x v="27"/>
    <x v="1"/>
  </r>
  <r>
    <s v="EQ"/>
    <x v="23"/>
    <x v="1"/>
  </r>
  <r>
    <s v="EQ"/>
    <x v="26"/>
    <x v="1"/>
  </r>
  <r>
    <s v="BE"/>
    <x v="5"/>
    <x v="0"/>
  </r>
  <r>
    <s v="EQ"/>
    <x v="1"/>
    <x v="1"/>
  </r>
  <r>
    <s v="EQ"/>
    <x v="9"/>
    <x v="1"/>
  </r>
  <r>
    <s v="EQ"/>
    <x v="13"/>
    <x v="1"/>
  </r>
  <r>
    <s v="EQ"/>
    <x v="11"/>
    <x v="1"/>
  </r>
  <r>
    <s v="EQ"/>
    <x v="1"/>
    <x v="1"/>
  </r>
  <r>
    <s v="EQ"/>
    <x v="1"/>
    <x v="1"/>
  </r>
  <r>
    <s v="EQ"/>
    <x v="18"/>
    <x v="1"/>
  </r>
  <r>
    <s v="EQ"/>
    <x v="25"/>
    <x v="1"/>
  </r>
  <r>
    <s v="EQ"/>
    <x v="6"/>
    <x v="1"/>
  </r>
  <r>
    <s v="EQ"/>
    <x v="26"/>
    <x v="1"/>
  </r>
  <r>
    <s v="EQ"/>
    <x v="6"/>
    <x v="1"/>
  </r>
  <r>
    <s v="BE"/>
    <x v="9"/>
    <x v="0"/>
  </r>
  <r>
    <s v="BE"/>
    <x v="1"/>
    <x v="0"/>
  </r>
  <r>
    <s v="EQ"/>
    <x v="16"/>
    <x v="1"/>
  </r>
  <r>
    <s v="BE"/>
    <x v="10"/>
    <x v="0"/>
  </r>
  <r>
    <s v="EQ"/>
    <x v="0"/>
    <x v="1"/>
  </r>
  <r>
    <s v="EQ"/>
    <x v="22"/>
    <x v="1"/>
  </r>
  <r>
    <s v="BE"/>
    <x v="18"/>
    <x v="0"/>
  </r>
  <r>
    <s v="EQ"/>
    <x v="20"/>
    <x v="1"/>
  </r>
  <r>
    <s v="BE"/>
    <x v="23"/>
    <x v="0"/>
  </r>
  <r>
    <s v="EQ"/>
    <x v="20"/>
    <x v="1"/>
  </r>
  <r>
    <s v="EQ"/>
    <x v="5"/>
    <x v="1"/>
  </r>
  <r>
    <s v="EQ"/>
    <x v="3"/>
    <x v="1"/>
  </r>
  <r>
    <s v="EQ"/>
    <x v="27"/>
    <x v="1"/>
  </r>
  <r>
    <s v="EQ"/>
    <x v="1"/>
    <x v="1"/>
  </r>
  <r>
    <s v="EQ"/>
    <x v="8"/>
    <x v="1"/>
  </r>
  <r>
    <s v="EQ"/>
    <x v="6"/>
    <x v="1"/>
  </r>
  <r>
    <s v="EQ"/>
    <x v="22"/>
    <x v="1"/>
  </r>
  <r>
    <s v="EQ"/>
    <x v="6"/>
    <x v="1"/>
  </r>
  <r>
    <s v="EQ"/>
    <x v="15"/>
    <x v="1"/>
  </r>
  <r>
    <s v="EQ"/>
    <x v="8"/>
    <x v="1"/>
  </r>
  <r>
    <s v="EQ"/>
    <x v="28"/>
    <x v="1"/>
  </r>
  <r>
    <s v="EQ"/>
    <x v="3"/>
    <x v="1"/>
  </r>
  <r>
    <s v="EQ"/>
    <x v="3"/>
    <x v="1"/>
  </r>
  <r>
    <s v="EQ"/>
    <x v="22"/>
    <x v="1"/>
  </r>
  <r>
    <s v="EQ"/>
    <x v="20"/>
    <x v="1"/>
  </r>
  <r>
    <s v="EQ"/>
    <x v="4"/>
    <x v="1"/>
  </r>
  <r>
    <s v="EQ"/>
    <x v="6"/>
    <x v="1"/>
  </r>
  <r>
    <s v="EQ"/>
    <x v="0"/>
    <x v="1"/>
  </r>
  <r>
    <s v="EQ"/>
    <x v="12"/>
    <x v="1"/>
  </r>
  <r>
    <s v="EQ"/>
    <x v="1"/>
    <x v="1"/>
  </r>
  <r>
    <s v="EQ"/>
    <x v="4"/>
    <x v="1"/>
  </r>
  <r>
    <s v="EQ"/>
    <x v="18"/>
    <x v="1"/>
  </r>
  <r>
    <s v="EQ"/>
    <x v="13"/>
    <x v="1"/>
  </r>
  <r>
    <s v="EQ"/>
    <x v="18"/>
    <x v="1"/>
  </r>
  <r>
    <s v="EQ"/>
    <x v="12"/>
    <x v="1"/>
  </r>
  <r>
    <s v="EQ"/>
    <x v="11"/>
    <x v="1"/>
  </r>
  <r>
    <s v="EQ"/>
    <x v="18"/>
    <x v="1"/>
  </r>
  <r>
    <s v="BE"/>
    <x v="14"/>
    <x v="0"/>
  </r>
  <r>
    <s v="EQ"/>
    <x v="1"/>
    <x v="1"/>
  </r>
  <r>
    <s v="EQ"/>
    <x v="8"/>
    <x v="1"/>
  </r>
  <r>
    <s v="EQ"/>
    <x v="1"/>
    <x v="1"/>
  </r>
  <r>
    <s v="EQ"/>
    <x v="2"/>
    <x v="1"/>
  </r>
  <r>
    <s v="EQ"/>
    <x v="1"/>
    <x v="1"/>
  </r>
  <r>
    <s v="EQ"/>
    <x v="2"/>
    <x v="1"/>
  </r>
  <r>
    <s v="EQ"/>
    <x v="9"/>
    <x v="1"/>
  </r>
  <r>
    <s v="EQ"/>
    <x v="13"/>
    <x v="1"/>
  </r>
  <r>
    <s v="EQ"/>
    <x v="3"/>
    <x v="1"/>
  </r>
  <r>
    <s v="EQ"/>
    <x v="23"/>
    <x v="1"/>
  </r>
  <r>
    <s v="EQ"/>
    <x v="5"/>
    <x v="1"/>
  </r>
  <r>
    <s v="EQ"/>
    <x v="5"/>
    <x v="1"/>
  </r>
  <r>
    <s v="EQ"/>
    <x v="15"/>
    <x v="1"/>
  </r>
  <r>
    <s v="EQ"/>
    <x v="6"/>
    <x v="1"/>
  </r>
  <r>
    <s v="EQ"/>
    <x v="18"/>
    <x v="1"/>
  </r>
  <r>
    <s v="EQ"/>
    <x v="22"/>
    <x v="1"/>
  </r>
  <r>
    <s v="EQ"/>
    <x v="28"/>
    <x v="1"/>
  </r>
  <r>
    <s v="EQ"/>
    <x v="23"/>
    <x v="1"/>
  </r>
  <r>
    <s v="EQ"/>
    <x v="1"/>
    <x v="1"/>
  </r>
  <r>
    <s v="EQ"/>
    <x v="3"/>
    <x v="1"/>
  </r>
  <r>
    <s v="EQ"/>
    <x v="6"/>
    <x v="1"/>
  </r>
  <r>
    <s v="EQ"/>
    <x v="3"/>
    <x v="1"/>
  </r>
  <r>
    <s v="EQ"/>
    <x v="3"/>
    <x v="1"/>
  </r>
  <r>
    <s v="EQ"/>
    <x v="8"/>
    <x v="1"/>
  </r>
  <r>
    <s v="EQ"/>
    <x v="3"/>
    <x v="1"/>
  </r>
  <r>
    <s v="EQ"/>
    <x v="6"/>
    <x v="1"/>
  </r>
  <r>
    <s v="EQ"/>
    <x v="20"/>
    <x v="1"/>
  </r>
  <r>
    <s v="EQ"/>
    <x v="4"/>
    <x v="1"/>
  </r>
  <r>
    <s v="EQ"/>
    <x v="18"/>
    <x v="1"/>
  </r>
  <r>
    <s v="EQ"/>
    <x v="21"/>
    <x v="1"/>
  </r>
  <r>
    <s v="EQ"/>
    <x v="28"/>
    <x v="1"/>
  </r>
  <r>
    <s v="EQ"/>
    <x v="17"/>
    <x v="1"/>
  </r>
  <r>
    <s v="EQ"/>
    <x v="2"/>
    <x v="1"/>
  </r>
  <r>
    <s v="BE"/>
    <x v="7"/>
    <x v="0"/>
  </r>
  <r>
    <s v="EQ"/>
    <x v="21"/>
    <x v="1"/>
  </r>
  <r>
    <s v="EQ"/>
    <x v="15"/>
    <x v="1"/>
  </r>
  <r>
    <s v="BE"/>
    <x v="0"/>
    <x v="0"/>
  </r>
  <r>
    <s v="EQ"/>
    <x v="1"/>
    <x v="1"/>
  </r>
  <r>
    <s v="EQ"/>
    <x v="1"/>
    <x v="1"/>
  </r>
  <r>
    <s v="EQ"/>
    <x v="19"/>
    <x v="1"/>
  </r>
  <r>
    <s v="EQ"/>
    <x v="3"/>
    <x v="1"/>
  </r>
  <r>
    <s v="EQ"/>
    <x v="2"/>
    <x v="1"/>
  </r>
  <r>
    <s v="EQ"/>
    <x v="23"/>
    <x v="1"/>
  </r>
  <r>
    <s v="EQ"/>
    <x v="13"/>
    <x v="1"/>
  </r>
  <r>
    <s v="EQ"/>
    <x v="12"/>
    <x v="1"/>
  </r>
  <r>
    <s v="EQ"/>
    <x v="1"/>
    <x v="1"/>
  </r>
  <r>
    <s v="EQ"/>
    <x v="21"/>
    <x v="1"/>
  </r>
  <r>
    <s v="BE"/>
    <x v="5"/>
    <x v="0"/>
  </r>
  <r>
    <s v="EQ"/>
    <x v="2"/>
    <x v="1"/>
  </r>
  <r>
    <s v="EQ"/>
    <x v="5"/>
    <x v="1"/>
  </r>
  <r>
    <s v="BE"/>
    <x v="18"/>
    <x v="0"/>
  </r>
  <r>
    <s v="EQ"/>
    <x v="25"/>
    <x v="1"/>
  </r>
  <r>
    <s v="BE"/>
    <x v="15"/>
    <x v="0"/>
  </r>
  <r>
    <s v="EQ"/>
    <x v="1"/>
    <x v="1"/>
  </r>
  <r>
    <s v="EQ"/>
    <x v="21"/>
    <x v="1"/>
  </r>
  <r>
    <s v="EQ"/>
    <x v="7"/>
    <x v="1"/>
  </r>
  <r>
    <s v="BE"/>
    <x v="16"/>
    <x v="0"/>
  </r>
  <r>
    <s v="EQ"/>
    <x v="25"/>
    <x v="1"/>
  </r>
  <r>
    <s v="EQ"/>
    <x v="10"/>
    <x v="1"/>
  </r>
  <r>
    <s v="EQ"/>
    <x v="12"/>
    <x v="1"/>
  </r>
  <r>
    <s v="EQ"/>
    <x v="16"/>
    <x v="1"/>
  </r>
  <r>
    <s v="EQ"/>
    <x v="2"/>
    <x v="1"/>
  </r>
  <r>
    <s v="EQ"/>
    <x v="15"/>
    <x v="1"/>
  </r>
  <r>
    <s v="EQ"/>
    <x v="21"/>
    <x v="1"/>
  </r>
  <r>
    <s v="EQ"/>
    <x v="9"/>
    <x v="1"/>
  </r>
  <r>
    <s v="EQ"/>
    <x v="4"/>
    <x v="1"/>
  </r>
  <r>
    <s v="EQ"/>
    <x v="3"/>
    <x v="1"/>
  </r>
  <r>
    <s v="EQ"/>
    <x v="8"/>
    <x v="1"/>
  </r>
  <r>
    <s v="EQ"/>
    <x v="21"/>
    <x v="1"/>
  </r>
  <r>
    <s v="EQ"/>
    <x v="5"/>
    <x v="1"/>
  </r>
  <r>
    <s v="EQ"/>
    <x v="8"/>
    <x v="1"/>
  </r>
  <r>
    <s v="EQ"/>
    <x v="28"/>
    <x v="1"/>
  </r>
  <r>
    <s v="EQ"/>
    <x v="6"/>
    <x v="1"/>
  </r>
  <r>
    <s v="EQ"/>
    <x v="12"/>
    <x v="1"/>
  </r>
  <r>
    <s v="BE"/>
    <x v="5"/>
    <x v="0"/>
  </r>
  <r>
    <s v="EQ"/>
    <x v="1"/>
    <x v="1"/>
  </r>
  <r>
    <s v="BE"/>
    <x v="17"/>
    <x v="0"/>
  </r>
  <r>
    <s v="EQ"/>
    <x v="2"/>
    <x v="1"/>
  </r>
  <r>
    <s v="EQ"/>
    <x v="1"/>
    <x v="1"/>
  </r>
  <r>
    <s v="EQ"/>
    <x v="3"/>
    <x v="1"/>
  </r>
  <r>
    <s v="EQ"/>
    <x v="1"/>
    <x v="1"/>
  </r>
  <r>
    <s v="EQ"/>
    <x v="5"/>
    <x v="1"/>
  </r>
  <r>
    <s v="EQ"/>
    <x v="18"/>
    <x v="1"/>
  </r>
  <r>
    <s v="EQ"/>
    <x v="11"/>
    <x v="1"/>
  </r>
  <r>
    <s v="EQ"/>
    <x v="8"/>
    <x v="1"/>
  </r>
  <r>
    <s v="BE"/>
    <x v="8"/>
    <x v="0"/>
  </r>
  <r>
    <s v="EQ"/>
    <x v="3"/>
    <x v="1"/>
  </r>
  <r>
    <s v="EQ"/>
    <x v="5"/>
    <x v="1"/>
  </r>
  <r>
    <s v="EQ"/>
    <x v="26"/>
    <x v="1"/>
  </r>
  <r>
    <s v="EQ"/>
    <x v="18"/>
    <x v="1"/>
  </r>
  <r>
    <s v="EQ"/>
    <x v="1"/>
    <x v="1"/>
  </r>
  <r>
    <s v="EQ"/>
    <x v="19"/>
    <x v="1"/>
  </r>
  <r>
    <s v="EQ"/>
    <x v="17"/>
    <x v="1"/>
  </r>
  <r>
    <s v="BE"/>
    <x v="5"/>
    <x v="0"/>
  </r>
  <r>
    <s v="EQ"/>
    <x v="3"/>
    <x v="1"/>
  </r>
  <r>
    <s v="BE"/>
    <x v="2"/>
    <x v="0"/>
  </r>
  <r>
    <s v="EQ"/>
    <x v="1"/>
    <x v="1"/>
  </r>
  <r>
    <s v="EQ"/>
    <x v="4"/>
    <x v="1"/>
  </r>
  <r>
    <s v="EQ"/>
    <x v="0"/>
    <x v="1"/>
  </r>
  <r>
    <s v="EQ"/>
    <x v="26"/>
    <x v="1"/>
  </r>
  <r>
    <s v="EQ"/>
    <x v="5"/>
    <x v="1"/>
  </r>
  <r>
    <s v="EQ"/>
    <x v="3"/>
    <x v="1"/>
  </r>
  <r>
    <s v="EQ"/>
    <x v="26"/>
    <x v="1"/>
  </r>
  <r>
    <s v="EQ"/>
    <x v="6"/>
    <x v="1"/>
  </r>
  <r>
    <s v="EQ"/>
    <x v="1"/>
    <x v="1"/>
  </r>
  <r>
    <s v="EQ"/>
    <x v="0"/>
    <x v="1"/>
  </r>
  <r>
    <s v="BE"/>
    <x v="3"/>
    <x v="0"/>
  </r>
  <r>
    <s v="EQ"/>
    <x v="5"/>
    <x v="1"/>
  </r>
  <r>
    <s v="EQ"/>
    <x v="18"/>
    <x v="1"/>
  </r>
  <r>
    <s v="EQ"/>
    <x v="10"/>
    <x v="1"/>
  </r>
  <r>
    <s v="EQ"/>
    <x v="11"/>
    <x v="1"/>
  </r>
  <r>
    <s v="EQ"/>
    <x v="6"/>
    <x v="1"/>
  </r>
  <r>
    <s v="EQ"/>
    <x v="5"/>
    <x v="1"/>
  </r>
  <r>
    <s v="EQ"/>
    <x v="18"/>
    <x v="1"/>
  </r>
  <r>
    <s v="EQ"/>
    <x v="19"/>
    <x v="1"/>
  </r>
  <r>
    <s v="EQ"/>
    <x v="6"/>
    <x v="1"/>
  </r>
  <r>
    <s v="EQ"/>
    <x v="3"/>
    <x v="1"/>
  </r>
  <r>
    <s v="EQ"/>
    <x v="6"/>
    <x v="1"/>
  </r>
  <r>
    <s v="EQ"/>
    <x v="3"/>
    <x v="1"/>
  </r>
  <r>
    <s v="EQ"/>
    <x v="2"/>
    <x v="1"/>
  </r>
  <r>
    <s v="EQ"/>
    <x v="6"/>
    <x v="1"/>
  </r>
  <r>
    <s v="EQ"/>
    <x v="12"/>
    <x v="1"/>
  </r>
  <r>
    <s v="EQ"/>
    <x v="9"/>
    <x v="1"/>
  </r>
  <r>
    <s v="EQ"/>
    <x v="0"/>
    <x v="1"/>
  </r>
  <r>
    <s v="EQ"/>
    <x v="9"/>
    <x v="1"/>
  </r>
  <r>
    <s v="EQ"/>
    <x v="3"/>
    <x v="1"/>
  </r>
  <r>
    <s v="EQ"/>
    <x v="5"/>
    <x v="1"/>
  </r>
  <r>
    <s v="EQ"/>
    <x v="4"/>
    <x v="1"/>
  </r>
  <r>
    <s v="EQ"/>
    <x v="11"/>
    <x v="1"/>
  </r>
  <r>
    <s v="EQ"/>
    <x v="26"/>
    <x v="1"/>
  </r>
  <r>
    <s v="EQ"/>
    <x v="20"/>
    <x v="1"/>
  </r>
  <r>
    <s v="BE"/>
    <x v="28"/>
    <x v="0"/>
  </r>
  <r>
    <s v="EQ"/>
    <x v="0"/>
    <x v="1"/>
  </r>
  <r>
    <s v="EQ"/>
    <x v="4"/>
    <x v="1"/>
  </r>
  <r>
    <s v="EQ"/>
    <x v="5"/>
    <x v="1"/>
  </r>
  <r>
    <s v="EQ"/>
    <x v="12"/>
    <x v="1"/>
  </r>
  <r>
    <s v="EQ"/>
    <x v="6"/>
    <x v="1"/>
  </r>
  <r>
    <s v="EQ"/>
    <x v="5"/>
    <x v="1"/>
  </r>
  <r>
    <s v="EQ"/>
    <x v="3"/>
    <x v="1"/>
  </r>
  <r>
    <s v="BE"/>
    <x v="15"/>
    <x v="0"/>
  </r>
  <r>
    <s v="EQ"/>
    <x v="18"/>
    <x v="1"/>
  </r>
  <r>
    <s v="EQ"/>
    <x v="18"/>
    <x v="1"/>
  </r>
  <r>
    <s v="EQ"/>
    <x v="4"/>
    <x v="1"/>
  </r>
  <r>
    <s v="EQ"/>
    <x v="1"/>
    <x v="1"/>
  </r>
  <r>
    <s v="EQ"/>
    <x v="3"/>
    <x v="1"/>
  </r>
  <r>
    <s v="EQ"/>
    <x v="0"/>
    <x v="1"/>
  </r>
  <r>
    <s v="EQ"/>
    <x v="1"/>
    <x v="1"/>
  </r>
  <r>
    <s v="BE"/>
    <x v="15"/>
    <x v="0"/>
  </r>
  <r>
    <s v="EQ"/>
    <x v="7"/>
    <x v="1"/>
  </r>
  <r>
    <s v="EQ"/>
    <x v="5"/>
    <x v="1"/>
  </r>
  <r>
    <s v="EQ"/>
    <x v="12"/>
    <x v="1"/>
  </r>
  <r>
    <s v="EQ"/>
    <x v="11"/>
    <x v="1"/>
  </r>
  <r>
    <s v="BE"/>
    <x v="18"/>
    <x v="0"/>
  </r>
  <r>
    <s v="EQ"/>
    <x v="1"/>
    <x v="1"/>
  </r>
  <r>
    <s v="EQ"/>
    <x v="26"/>
    <x v="1"/>
  </r>
  <r>
    <s v="EQ"/>
    <x v="5"/>
    <x v="1"/>
  </r>
  <r>
    <s v="EQ"/>
    <x v="12"/>
    <x v="1"/>
  </r>
  <r>
    <s v="EQ"/>
    <x v="2"/>
    <x v="1"/>
  </r>
  <r>
    <s v="EQ"/>
    <x v="8"/>
    <x v="1"/>
  </r>
  <r>
    <s v="EQ"/>
    <x v="5"/>
    <x v="1"/>
  </r>
  <r>
    <s v="EQ"/>
    <x v="12"/>
    <x v="1"/>
  </r>
  <r>
    <s v="EQ"/>
    <x v="8"/>
    <x v="1"/>
  </r>
  <r>
    <s v="EQ"/>
    <x v="5"/>
    <x v="1"/>
  </r>
  <r>
    <s v="EQ"/>
    <x v="21"/>
    <x v="1"/>
  </r>
  <r>
    <s v="EQ"/>
    <x v="18"/>
    <x v="1"/>
  </r>
  <r>
    <s v="EQ"/>
    <x v="17"/>
    <x v="1"/>
  </r>
  <r>
    <s v="EQ"/>
    <x v="12"/>
    <x v="1"/>
  </r>
  <r>
    <s v="EQ"/>
    <x v="27"/>
    <x v="1"/>
  </r>
  <r>
    <s v="BE"/>
    <x v="3"/>
    <x v="0"/>
  </r>
  <r>
    <s v="EQ"/>
    <x v="9"/>
    <x v="1"/>
  </r>
  <r>
    <s v="EQ"/>
    <x v="6"/>
    <x v="1"/>
  </r>
  <r>
    <s v="EQ"/>
    <x v="8"/>
    <x v="1"/>
  </r>
  <r>
    <s v="EQ"/>
    <x v="1"/>
    <x v="1"/>
  </r>
  <r>
    <s v="EQ"/>
    <x v="1"/>
    <x v="1"/>
  </r>
  <r>
    <s v="BE"/>
    <x v="26"/>
    <x v="0"/>
  </r>
  <r>
    <s v="BE"/>
    <x v="14"/>
    <x v="0"/>
  </r>
  <r>
    <s v="EQ"/>
    <x v="26"/>
    <x v="1"/>
  </r>
  <r>
    <s v="EQ"/>
    <x v="5"/>
    <x v="1"/>
  </r>
  <r>
    <s v="BE"/>
    <x v="15"/>
    <x v="0"/>
  </r>
  <r>
    <s v="EQ"/>
    <x v="7"/>
    <x v="1"/>
  </r>
  <r>
    <s v="EQ"/>
    <x v="1"/>
    <x v="1"/>
  </r>
  <r>
    <s v="BE"/>
    <x v="19"/>
    <x v="0"/>
  </r>
  <r>
    <s v="EQ"/>
    <x v="4"/>
    <x v="1"/>
  </r>
  <r>
    <s v="EQ"/>
    <x v="11"/>
    <x v="1"/>
  </r>
  <r>
    <s v="EQ"/>
    <x v="19"/>
    <x v="1"/>
  </r>
  <r>
    <s v="EQ"/>
    <x v="3"/>
    <x v="1"/>
  </r>
  <r>
    <s v="EQ"/>
    <x v="1"/>
    <x v="1"/>
  </r>
  <r>
    <s v="EQ"/>
    <x v="9"/>
    <x v="1"/>
  </r>
  <r>
    <s v="EQ"/>
    <x v="5"/>
    <x v="1"/>
  </r>
  <r>
    <s v="EQ"/>
    <x v="20"/>
    <x v="1"/>
  </r>
  <r>
    <s v="EQ"/>
    <x v="7"/>
    <x v="1"/>
  </r>
  <r>
    <s v="EQ"/>
    <x v="17"/>
    <x v="1"/>
  </r>
  <r>
    <s v="EQ"/>
    <x v="1"/>
    <x v="1"/>
  </r>
  <r>
    <s v="BE"/>
    <x v="19"/>
    <x v="0"/>
  </r>
  <r>
    <s v="EQ"/>
    <x v="5"/>
    <x v="1"/>
  </r>
  <r>
    <s v="EQ"/>
    <x v="12"/>
    <x v="1"/>
  </r>
  <r>
    <s v="EQ"/>
    <x v="26"/>
    <x v="1"/>
  </r>
  <r>
    <s v="EQ"/>
    <x v="1"/>
    <x v="1"/>
  </r>
  <r>
    <s v="EQ"/>
    <x v="13"/>
    <x v="1"/>
  </r>
  <r>
    <s v="EQ"/>
    <x v="3"/>
    <x v="1"/>
  </r>
  <r>
    <s v="EQ"/>
    <x v="1"/>
    <x v="1"/>
  </r>
  <r>
    <s v="EQ"/>
    <x v="5"/>
    <x v="1"/>
  </r>
  <r>
    <s v="EQ"/>
    <x v="26"/>
    <x v="1"/>
  </r>
  <r>
    <s v="BZ"/>
    <x v="14"/>
    <x v="0"/>
  </r>
  <r>
    <s v="EQ"/>
    <x v="2"/>
    <x v="1"/>
  </r>
  <r>
    <s v="EQ"/>
    <x v="1"/>
    <x v="1"/>
  </r>
  <r>
    <s v="EQ"/>
    <x v="8"/>
    <x v="1"/>
  </r>
  <r>
    <s v="EQ"/>
    <x v="3"/>
    <x v="1"/>
  </r>
  <r>
    <s v="EQ"/>
    <x v="3"/>
    <x v="1"/>
  </r>
  <r>
    <s v="EQ"/>
    <x v="29"/>
    <x v="1"/>
  </r>
  <r>
    <s v="EQ"/>
    <x v="18"/>
    <x v="1"/>
  </r>
  <r>
    <s v="EQ"/>
    <x v="11"/>
    <x v="1"/>
  </r>
  <r>
    <s v="BZ"/>
    <x v="21"/>
    <x v="0"/>
  </r>
  <r>
    <s v="EQ"/>
    <x v="18"/>
    <x v="1"/>
  </r>
  <r>
    <s v="EQ"/>
    <x v="5"/>
    <x v="1"/>
  </r>
  <r>
    <s v="EQ"/>
    <x v="7"/>
    <x v="1"/>
  </r>
  <r>
    <s v="EQ"/>
    <x v="23"/>
    <x v="1"/>
  </r>
  <r>
    <s v="EQ"/>
    <x v="17"/>
    <x v="1"/>
  </r>
  <r>
    <s v="EQ"/>
    <x v="13"/>
    <x v="1"/>
  </r>
  <r>
    <s v="EQ"/>
    <x v="12"/>
    <x v="1"/>
  </r>
  <r>
    <s v="EQ"/>
    <x v="18"/>
    <x v="1"/>
  </r>
  <r>
    <s v="EQ"/>
    <x v="20"/>
    <x v="1"/>
  </r>
  <r>
    <s v="EQ"/>
    <x v="3"/>
    <x v="1"/>
  </r>
  <r>
    <s v="EQ"/>
    <x v="18"/>
    <x v="1"/>
  </r>
  <r>
    <s v="EQ"/>
    <x v="6"/>
    <x v="1"/>
  </r>
  <r>
    <s v="EQ"/>
    <x v="18"/>
    <x v="1"/>
  </r>
  <r>
    <s v="EQ"/>
    <x v="5"/>
    <x v="1"/>
  </r>
  <r>
    <s v="EQ"/>
    <x v="12"/>
    <x v="1"/>
  </r>
  <r>
    <s v="BE"/>
    <x v="26"/>
    <x v="0"/>
  </r>
  <r>
    <s v="EQ"/>
    <x v="12"/>
    <x v="1"/>
  </r>
  <r>
    <s v="BE"/>
    <x v="9"/>
    <x v="0"/>
  </r>
  <r>
    <s v="BE"/>
    <x v="3"/>
    <x v="0"/>
  </r>
  <r>
    <s v="EQ"/>
    <x v="11"/>
    <x v="1"/>
  </r>
  <r>
    <s v="EQ"/>
    <x v="10"/>
    <x v="1"/>
  </r>
  <r>
    <s v="EQ"/>
    <x v="20"/>
    <x v="1"/>
  </r>
  <r>
    <s v="EQ"/>
    <x v="7"/>
    <x v="1"/>
  </r>
  <r>
    <s v="EQ"/>
    <x v="7"/>
    <x v="1"/>
  </r>
  <r>
    <s v="EQ"/>
    <x v="23"/>
    <x v="1"/>
  </r>
  <r>
    <s v="EQ"/>
    <x v="12"/>
    <x v="1"/>
  </r>
  <r>
    <s v="BE"/>
    <x v="0"/>
    <x v="0"/>
  </r>
  <r>
    <s v="EQ"/>
    <x v="1"/>
    <x v="1"/>
  </r>
  <r>
    <s v="EQ"/>
    <x v="11"/>
    <x v="1"/>
  </r>
  <r>
    <s v="EQ"/>
    <x v="10"/>
    <x v="1"/>
  </r>
  <r>
    <s v="EQ"/>
    <x v="15"/>
    <x v="1"/>
  </r>
  <r>
    <s v="EQ"/>
    <x v="6"/>
    <x v="1"/>
  </r>
  <r>
    <s v="EQ"/>
    <x v="19"/>
    <x v="1"/>
  </r>
  <r>
    <s v="EQ"/>
    <x v="11"/>
    <x v="1"/>
  </r>
  <r>
    <s v="BE"/>
    <x v="1"/>
    <x v="0"/>
  </r>
  <r>
    <s v="EQ"/>
    <x v="1"/>
    <x v="1"/>
  </r>
  <r>
    <s v="BE"/>
    <x v="19"/>
    <x v="0"/>
  </r>
  <r>
    <s v="EQ"/>
    <x v="9"/>
    <x v="1"/>
  </r>
  <r>
    <s v="EQ"/>
    <x v="23"/>
    <x v="1"/>
  </r>
  <r>
    <s v="EQ"/>
    <x v="23"/>
    <x v="1"/>
  </r>
  <r>
    <s v="EQ"/>
    <x v="1"/>
    <x v="1"/>
  </r>
  <r>
    <s v="BE"/>
    <x v="9"/>
    <x v="0"/>
  </r>
  <r>
    <s v="EQ"/>
    <x v="12"/>
    <x v="1"/>
  </r>
  <r>
    <s v="EQ"/>
    <x v="19"/>
    <x v="1"/>
  </r>
  <r>
    <s v="EQ"/>
    <x v="3"/>
    <x v="1"/>
  </r>
  <r>
    <s v="EQ"/>
    <x v="1"/>
    <x v="1"/>
  </r>
  <r>
    <s v="EQ"/>
    <x v="17"/>
    <x v="1"/>
  </r>
  <r>
    <s v="EQ"/>
    <x v="13"/>
    <x v="1"/>
  </r>
  <r>
    <s v="EQ"/>
    <x v="12"/>
    <x v="1"/>
  </r>
  <r>
    <s v="EQ"/>
    <x v="5"/>
    <x v="1"/>
  </r>
  <r>
    <s v="EQ"/>
    <x v="21"/>
    <x v="1"/>
  </r>
  <r>
    <s v="EQ"/>
    <x v="1"/>
    <x v="1"/>
  </r>
  <r>
    <s v="EQ"/>
    <x v="18"/>
    <x v="1"/>
  </r>
  <r>
    <s v="EQ"/>
    <x v="22"/>
    <x v="1"/>
  </r>
  <r>
    <s v="EQ"/>
    <x v="3"/>
    <x v="1"/>
  </r>
  <r>
    <s v="EQ"/>
    <x v="15"/>
    <x v="1"/>
  </r>
  <r>
    <s v="BE"/>
    <x v="9"/>
    <x v="0"/>
  </r>
  <r>
    <s v="EQ"/>
    <x v="6"/>
    <x v="1"/>
  </r>
  <r>
    <s v="EQ"/>
    <x v="24"/>
    <x v="1"/>
  </r>
  <r>
    <s v="EQ"/>
    <x v="11"/>
    <x v="1"/>
  </r>
  <r>
    <s v="EQ"/>
    <x v="8"/>
    <x v="1"/>
  </r>
  <r>
    <s v="BZ"/>
    <x v="8"/>
    <x v="0"/>
  </r>
  <r>
    <s v="EQ"/>
    <x v="7"/>
    <x v="1"/>
  </r>
  <r>
    <s v="EQ"/>
    <x v="0"/>
    <x v="1"/>
  </r>
  <r>
    <s v="EQ"/>
    <x v="21"/>
    <x v="1"/>
  </r>
  <r>
    <s v="BZ"/>
    <x v="1"/>
    <x v="0"/>
  </r>
  <r>
    <s v="EQ"/>
    <x v="7"/>
    <x v="1"/>
  </r>
  <r>
    <s v="EQ"/>
    <x v="20"/>
    <x v="1"/>
  </r>
  <r>
    <s v="EQ"/>
    <x v="29"/>
    <x v="1"/>
  </r>
  <r>
    <s v="EQ"/>
    <x v="12"/>
    <x v="1"/>
  </r>
  <r>
    <s v="EQ"/>
    <x v="8"/>
    <x v="1"/>
  </r>
  <r>
    <s v="BE"/>
    <x v="21"/>
    <x v="0"/>
  </r>
  <r>
    <s v="EQ"/>
    <x v="7"/>
    <x v="1"/>
  </r>
  <r>
    <s v="EQ"/>
    <x v="11"/>
    <x v="1"/>
  </r>
  <r>
    <s v="EQ"/>
    <x v="1"/>
    <x v="1"/>
  </r>
  <r>
    <s v="EQ"/>
    <x v="3"/>
    <x v="1"/>
  </r>
  <r>
    <s v="EQ"/>
    <x v="8"/>
    <x v="1"/>
  </r>
  <r>
    <s v="EQ"/>
    <x v="4"/>
    <x v="1"/>
  </r>
  <r>
    <s v="EQ"/>
    <x v="20"/>
    <x v="1"/>
  </r>
  <r>
    <s v="EQ"/>
    <x v="2"/>
    <x v="1"/>
  </r>
  <r>
    <s v="EQ"/>
    <x v="15"/>
    <x v="1"/>
  </r>
  <r>
    <s v="EQ"/>
    <x v="8"/>
    <x v="1"/>
  </r>
  <r>
    <s v="EQ"/>
    <x v="12"/>
    <x v="1"/>
  </r>
  <r>
    <s v="EQ"/>
    <x v="3"/>
    <x v="1"/>
  </r>
  <r>
    <s v="EQ"/>
    <x v="5"/>
    <x v="1"/>
  </r>
  <r>
    <s v="EQ"/>
    <x v="21"/>
    <x v="1"/>
  </r>
  <r>
    <s v="BE"/>
    <x v="20"/>
    <x v="0"/>
  </r>
  <r>
    <s v="EQ"/>
    <x v="13"/>
    <x v="1"/>
  </r>
  <r>
    <s v="EQ"/>
    <x v="5"/>
    <x v="1"/>
  </r>
  <r>
    <s v="EQ"/>
    <x v="1"/>
    <x v="1"/>
  </r>
  <r>
    <s v="EQ"/>
    <x v="10"/>
    <x v="1"/>
  </r>
  <r>
    <s v="EQ"/>
    <x v="12"/>
    <x v="1"/>
  </r>
  <r>
    <s v="EQ"/>
    <x v="0"/>
    <x v="1"/>
  </r>
  <r>
    <s v="EQ"/>
    <x v="1"/>
    <x v="1"/>
  </r>
  <r>
    <s v="EQ"/>
    <x v="12"/>
    <x v="1"/>
  </r>
  <r>
    <s v="EQ"/>
    <x v="6"/>
    <x v="1"/>
  </r>
  <r>
    <s v="EQ"/>
    <x v="4"/>
    <x v="1"/>
  </r>
  <r>
    <s v="EQ"/>
    <x v="17"/>
    <x v="1"/>
  </r>
  <r>
    <s v="EQ"/>
    <x v="18"/>
    <x v="1"/>
  </r>
  <r>
    <s v="EQ"/>
    <x v="20"/>
    <x v="1"/>
  </r>
  <r>
    <s v="BE"/>
    <x v="15"/>
    <x v="0"/>
  </r>
  <r>
    <s v="EQ"/>
    <x v="22"/>
    <x v="1"/>
  </r>
  <r>
    <s v="EQ"/>
    <x v="4"/>
    <x v="1"/>
  </r>
  <r>
    <s v="EQ"/>
    <x v="20"/>
    <x v="1"/>
  </r>
  <r>
    <s v="EQ"/>
    <x v="12"/>
    <x v="1"/>
  </r>
  <r>
    <s v="EQ"/>
    <x v="13"/>
    <x v="1"/>
  </r>
  <r>
    <s v="EQ"/>
    <x v="9"/>
    <x v="1"/>
  </r>
  <r>
    <s v="EQ"/>
    <x v="5"/>
    <x v="1"/>
  </r>
  <r>
    <s v="EQ"/>
    <x v="5"/>
    <x v="1"/>
  </r>
  <r>
    <s v="EQ"/>
    <x v="1"/>
    <x v="1"/>
  </r>
  <r>
    <s v="EQ"/>
    <x v="5"/>
    <x v="1"/>
  </r>
  <r>
    <s v="EQ"/>
    <x v="8"/>
    <x v="1"/>
  </r>
  <r>
    <s v="EQ"/>
    <x v="22"/>
    <x v="1"/>
  </r>
  <r>
    <s v="EQ"/>
    <x v="24"/>
    <x v="1"/>
  </r>
  <r>
    <s v="BE"/>
    <x v="23"/>
    <x v="0"/>
  </r>
  <r>
    <s v="EQ"/>
    <x v="18"/>
    <x v="1"/>
  </r>
  <r>
    <s v="EQ"/>
    <x v="13"/>
    <x v="1"/>
  </r>
  <r>
    <s v="EQ"/>
    <x v="11"/>
    <x v="1"/>
  </r>
  <r>
    <s v="EQ"/>
    <x v="21"/>
    <x v="1"/>
  </r>
  <r>
    <s v="EQ"/>
    <x v="17"/>
    <x v="1"/>
  </r>
  <r>
    <s v="EQ"/>
    <x v="23"/>
    <x v="1"/>
  </r>
  <r>
    <s v="EQ"/>
    <x v="13"/>
    <x v="1"/>
  </r>
  <r>
    <s v="EQ"/>
    <x v="1"/>
    <x v="1"/>
  </r>
  <r>
    <s v="EQ"/>
    <x v="6"/>
    <x v="1"/>
  </r>
  <r>
    <s v="EQ"/>
    <x v="21"/>
    <x v="1"/>
  </r>
  <r>
    <s v="EQ"/>
    <x v="3"/>
    <x v="1"/>
  </r>
  <r>
    <s v="EQ"/>
    <x v="1"/>
    <x v="1"/>
  </r>
  <r>
    <s v="EQ"/>
    <x v="1"/>
    <x v="1"/>
  </r>
  <r>
    <s v="EQ"/>
    <x v="9"/>
    <x v="1"/>
  </r>
  <r>
    <s v="EQ"/>
    <x v="3"/>
    <x v="1"/>
  </r>
  <r>
    <s v="EQ"/>
    <x v="0"/>
    <x v="1"/>
  </r>
  <r>
    <s v="EQ"/>
    <x v="15"/>
    <x v="1"/>
  </r>
  <r>
    <s v="EQ"/>
    <x v="11"/>
    <x v="1"/>
  </r>
  <r>
    <s v="EQ"/>
    <x v="20"/>
    <x v="1"/>
  </r>
  <r>
    <s v="EQ"/>
    <x v="1"/>
    <x v="1"/>
  </r>
  <r>
    <s v="EQ"/>
    <x v="28"/>
    <x v="1"/>
  </r>
  <r>
    <s v="EQ"/>
    <x v="26"/>
    <x v="1"/>
  </r>
  <r>
    <s v="EQ"/>
    <x v="13"/>
    <x v="1"/>
  </r>
  <r>
    <s v="EQ"/>
    <x v="18"/>
    <x v="1"/>
  </r>
  <r>
    <s v="EQ"/>
    <x v="24"/>
    <x v="1"/>
  </r>
  <r>
    <s v="EQ"/>
    <x v="1"/>
    <x v="1"/>
  </r>
  <r>
    <s v="BE"/>
    <x v="18"/>
    <x v="0"/>
  </r>
  <r>
    <s v="EQ"/>
    <x v="1"/>
    <x v="1"/>
  </r>
  <r>
    <s v="EQ"/>
    <x v="17"/>
    <x v="1"/>
  </r>
  <r>
    <s v="EQ"/>
    <x v="15"/>
    <x v="1"/>
  </r>
  <r>
    <s v="EQ"/>
    <x v="3"/>
    <x v="1"/>
  </r>
  <r>
    <s v="EQ"/>
    <x v="8"/>
    <x v="1"/>
  </r>
  <r>
    <s v="EQ"/>
    <x v="26"/>
    <x v="1"/>
  </r>
  <r>
    <s v="EQ"/>
    <x v="11"/>
    <x v="1"/>
  </r>
  <r>
    <s v="EQ"/>
    <x v="25"/>
    <x v="1"/>
  </r>
  <r>
    <s v="EQ"/>
    <x v="1"/>
    <x v="1"/>
  </r>
  <r>
    <s v="EQ"/>
    <x v="2"/>
    <x v="1"/>
  </r>
  <r>
    <s v="EQ"/>
    <x v="12"/>
    <x v="1"/>
  </r>
  <r>
    <s v="BE"/>
    <x v="12"/>
    <x v="0"/>
  </r>
  <r>
    <s v="EQ"/>
    <x v="6"/>
    <x v="1"/>
  </r>
  <r>
    <s v="EQ"/>
    <x v="13"/>
    <x v="1"/>
  </r>
  <r>
    <s v="BE"/>
    <x v="18"/>
    <x v="0"/>
  </r>
  <r>
    <s v="EQ"/>
    <x v="27"/>
    <x v="1"/>
  </r>
  <r>
    <s v="EQ"/>
    <x v="10"/>
    <x v="1"/>
  </r>
  <r>
    <s v="EQ"/>
    <x v="1"/>
    <x v="1"/>
  </r>
  <r>
    <s v="EQ"/>
    <x v="10"/>
    <x v="1"/>
  </r>
  <r>
    <s v="BZ"/>
    <x v="11"/>
    <x v="0"/>
  </r>
  <r>
    <s v="BE"/>
    <x v="8"/>
    <x v="0"/>
  </r>
  <r>
    <s v="EQ"/>
    <x v="10"/>
    <x v="1"/>
  </r>
  <r>
    <s v="EQ"/>
    <x v="3"/>
    <x v="1"/>
  </r>
  <r>
    <s v="EQ"/>
    <x v="11"/>
    <x v="1"/>
  </r>
  <r>
    <s v="EQ"/>
    <x v="11"/>
    <x v="1"/>
  </r>
  <r>
    <s v="BE"/>
    <x v="12"/>
    <x v="0"/>
  </r>
  <r>
    <s v="EQ"/>
    <x v="3"/>
    <x v="1"/>
  </r>
  <r>
    <s v="EQ"/>
    <x v="5"/>
    <x v="1"/>
  </r>
  <r>
    <s v="EQ"/>
    <x v="21"/>
    <x v="1"/>
  </r>
  <r>
    <s v="EQ"/>
    <x v="18"/>
    <x v="1"/>
  </r>
  <r>
    <s v="EQ"/>
    <x v="7"/>
    <x v="1"/>
  </r>
  <r>
    <s v="BE"/>
    <x v="18"/>
    <x v="0"/>
  </r>
  <r>
    <s v="EQ"/>
    <x v="6"/>
    <x v="1"/>
  </r>
  <r>
    <s v="EQ"/>
    <x v="4"/>
    <x v="1"/>
  </r>
  <r>
    <s v="BE"/>
    <x v="5"/>
    <x v="0"/>
  </r>
  <r>
    <s v="EQ"/>
    <x v="18"/>
    <x v="1"/>
  </r>
  <r>
    <s v="EQ"/>
    <x v="14"/>
    <x v="1"/>
  </r>
  <r>
    <s v="BE"/>
    <x v="16"/>
    <x v="0"/>
  </r>
  <r>
    <s v="EQ"/>
    <x v="9"/>
    <x v="1"/>
  </r>
  <r>
    <s v="EQ"/>
    <x v="17"/>
    <x v="1"/>
  </r>
  <r>
    <s v="EQ"/>
    <x v="6"/>
    <x v="1"/>
  </r>
  <r>
    <s v="EQ"/>
    <x v="21"/>
    <x v="1"/>
  </r>
  <r>
    <s v="EQ"/>
    <x v="7"/>
    <x v="1"/>
  </r>
  <r>
    <s v="EQ"/>
    <x v="18"/>
    <x v="1"/>
  </r>
  <r>
    <s v="EQ"/>
    <x v="1"/>
    <x v="1"/>
  </r>
  <r>
    <s v="EQ"/>
    <x v="18"/>
    <x v="1"/>
  </r>
  <r>
    <s v="EQ"/>
    <x v="10"/>
    <x v="1"/>
  </r>
  <r>
    <s v="EQ"/>
    <x v="7"/>
    <x v="1"/>
  </r>
  <r>
    <s v="EQ"/>
    <x v="20"/>
    <x v="1"/>
  </r>
  <r>
    <s v="EQ"/>
    <x v="6"/>
    <x v="1"/>
  </r>
  <r>
    <s v="EQ"/>
    <x v="15"/>
    <x v="1"/>
  </r>
  <r>
    <s v="EQ"/>
    <x v="1"/>
    <x v="1"/>
  </r>
  <r>
    <s v="EQ"/>
    <x v="1"/>
    <x v="1"/>
  </r>
  <r>
    <s v="EQ"/>
    <x v="6"/>
    <x v="1"/>
  </r>
  <r>
    <s v="EQ"/>
    <x v="11"/>
    <x v="1"/>
  </r>
  <r>
    <s v="EQ"/>
    <x v="11"/>
    <x v="1"/>
  </r>
  <r>
    <s v="EQ"/>
    <x v="18"/>
    <x v="1"/>
  </r>
  <r>
    <s v="EQ"/>
    <x v="7"/>
    <x v="1"/>
  </r>
  <r>
    <s v="EQ"/>
    <x v="2"/>
    <x v="1"/>
  </r>
  <r>
    <s v="BE"/>
    <x v="8"/>
    <x v="0"/>
  </r>
  <r>
    <s v="EQ"/>
    <x v="10"/>
    <x v="1"/>
  </r>
  <r>
    <s v="BZ"/>
    <x v="18"/>
    <x v="0"/>
  </r>
  <r>
    <s v="BZ"/>
    <x v="8"/>
    <x v="0"/>
  </r>
  <r>
    <s v="EQ"/>
    <x v="20"/>
    <x v="1"/>
  </r>
  <r>
    <s v="EQ"/>
    <x v="8"/>
    <x v="1"/>
  </r>
  <r>
    <s v="EQ"/>
    <x v="7"/>
    <x v="1"/>
  </r>
  <r>
    <s v="BE"/>
    <x v="7"/>
    <x v="0"/>
  </r>
  <r>
    <s v="EQ"/>
    <x v="21"/>
    <x v="1"/>
  </r>
  <r>
    <s v="EQ"/>
    <x v="0"/>
    <x v="1"/>
  </r>
  <r>
    <s v="EQ"/>
    <x v="15"/>
    <x v="1"/>
  </r>
  <r>
    <s v="EQ"/>
    <x v="23"/>
    <x v="1"/>
  </r>
  <r>
    <s v="EQ"/>
    <x v="7"/>
    <x v="1"/>
  </r>
  <r>
    <s v="EQ"/>
    <x v="2"/>
    <x v="1"/>
  </r>
  <r>
    <s v="EQ"/>
    <x v="18"/>
    <x v="1"/>
  </r>
  <r>
    <s v="EQ"/>
    <x v="17"/>
    <x v="1"/>
  </r>
  <r>
    <s v="EQ"/>
    <x v="1"/>
    <x v="1"/>
  </r>
  <r>
    <s v="EQ"/>
    <x v="20"/>
    <x v="1"/>
  </r>
  <r>
    <s v="EQ"/>
    <x v="3"/>
    <x v="1"/>
  </r>
  <r>
    <s v="BZ"/>
    <x v="15"/>
    <x v="0"/>
  </r>
  <r>
    <s v="EQ"/>
    <x v="17"/>
    <x v="1"/>
  </r>
  <r>
    <s v="EQ"/>
    <x v="5"/>
    <x v="1"/>
  </r>
  <r>
    <s v="EQ"/>
    <x v="5"/>
    <x v="1"/>
  </r>
  <r>
    <s v="EQ"/>
    <x v="7"/>
    <x v="1"/>
  </r>
  <r>
    <s v="EQ"/>
    <x v="11"/>
    <x v="1"/>
  </r>
  <r>
    <s v="BE"/>
    <x v="13"/>
    <x v="0"/>
  </r>
  <r>
    <s v="BE"/>
    <x v="26"/>
    <x v="0"/>
  </r>
  <r>
    <s v="EQ"/>
    <x v="18"/>
    <x v="1"/>
  </r>
  <r>
    <s v="BE"/>
    <x v="17"/>
    <x v="0"/>
  </r>
  <r>
    <s v="EQ"/>
    <x v="17"/>
    <x v="1"/>
  </r>
  <r>
    <s v="EQ"/>
    <x v="26"/>
    <x v="1"/>
  </r>
  <r>
    <s v="EQ"/>
    <x v="25"/>
    <x v="1"/>
  </r>
  <r>
    <s v="EQ"/>
    <x v="28"/>
    <x v="1"/>
  </r>
  <r>
    <s v="EQ"/>
    <x v="21"/>
    <x v="1"/>
  </r>
  <r>
    <s v="EQ"/>
    <x v="2"/>
    <x v="1"/>
  </r>
  <r>
    <s v="EQ"/>
    <x v="12"/>
    <x v="1"/>
  </r>
  <r>
    <s v="EQ"/>
    <x v="1"/>
    <x v="1"/>
  </r>
  <r>
    <s v="EQ"/>
    <x v="16"/>
    <x v="1"/>
  </r>
  <r>
    <s v="EQ"/>
    <x v="5"/>
    <x v="1"/>
  </r>
  <r>
    <s v="EQ"/>
    <x v="20"/>
    <x v="1"/>
  </r>
  <r>
    <s v="EQ"/>
    <x v="18"/>
    <x v="1"/>
  </r>
  <r>
    <s v="EQ"/>
    <x v="22"/>
    <x v="1"/>
  </r>
  <r>
    <s v="EQ"/>
    <x v="6"/>
    <x v="1"/>
  </r>
  <r>
    <s v="EQ"/>
    <x v="3"/>
    <x v="1"/>
  </r>
  <r>
    <s v="EQ"/>
    <x v="26"/>
    <x v="1"/>
  </r>
  <r>
    <s v="EQ"/>
    <x v="23"/>
    <x v="1"/>
  </r>
  <r>
    <s v="EQ"/>
    <x v="15"/>
    <x v="1"/>
  </r>
  <r>
    <s v="EQ"/>
    <x v="8"/>
    <x v="1"/>
  </r>
  <r>
    <s v="EQ"/>
    <x v="5"/>
    <x v="1"/>
  </r>
  <r>
    <s v="EQ"/>
    <x v="1"/>
    <x v="1"/>
  </r>
  <r>
    <s v="EQ"/>
    <x v="3"/>
    <x v="1"/>
  </r>
  <r>
    <s v="EQ"/>
    <x v="0"/>
    <x v="1"/>
  </r>
  <r>
    <s v="EQ"/>
    <x v="13"/>
    <x v="1"/>
  </r>
  <r>
    <s v="EQ"/>
    <x v="2"/>
    <x v="1"/>
  </r>
  <r>
    <s v="EQ"/>
    <x v="3"/>
    <x v="1"/>
  </r>
  <r>
    <s v="EQ"/>
    <x v="3"/>
    <x v="1"/>
  </r>
  <r>
    <s v="EQ"/>
    <x v="3"/>
    <x v="1"/>
  </r>
  <r>
    <s v="EQ"/>
    <x v="13"/>
    <x v="1"/>
  </r>
  <r>
    <s v="EQ"/>
    <x v="8"/>
    <x v="1"/>
  </r>
  <r>
    <s v="EQ"/>
    <x v="3"/>
    <x v="1"/>
  </r>
  <r>
    <s v="EQ"/>
    <x v="18"/>
    <x v="1"/>
  </r>
  <r>
    <s v="EQ"/>
    <x v="1"/>
    <x v="1"/>
  </r>
  <r>
    <s v="EQ"/>
    <x v="21"/>
    <x v="1"/>
  </r>
  <r>
    <s v="EQ"/>
    <x v="16"/>
    <x v="1"/>
  </r>
  <r>
    <s v="EQ"/>
    <x v="11"/>
    <x v="1"/>
  </r>
  <r>
    <s v="EQ"/>
    <x v="16"/>
    <x v="1"/>
  </r>
  <r>
    <s v="BE"/>
    <x v="1"/>
    <x v="0"/>
  </r>
  <r>
    <s v="EQ"/>
    <x v="3"/>
    <x v="1"/>
  </r>
  <r>
    <s v="BE"/>
    <x v="18"/>
    <x v="0"/>
  </r>
  <r>
    <s v="EQ"/>
    <x v="25"/>
    <x v="1"/>
  </r>
  <r>
    <s v="EQ"/>
    <x v="12"/>
    <x v="1"/>
  </r>
  <r>
    <s v="EQ"/>
    <x v="23"/>
    <x v="1"/>
  </r>
  <r>
    <s v="BE"/>
    <x v="11"/>
    <x v="0"/>
  </r>
  <r>
    <s v="EQ"/>
    <x v="17"/>
    <x v="1"/>
  </r>
  <r>
    <s v="EQ"/>
    <x v="3"/>
    <x v="1"/>
  </r>
  <r>
    <s v="EQ"/>
    <x v="8"/>
    <x v="1"/>
  </r>
  <r>
    <s v="EQ"/>
    <x v="2"/>
    <x v="1"/>
  </r>
  <r>
    <s v="EQ"/>
    <x v="15"/>
    <x v="1"/>
  </r>
  <r>
    <s v="EQ"/>
    <x v="15"/>
    <x v="1"/>
  </r>
  <r>
    <s v="EQ"/>
    <x v="1"/>
    <x v="1"/>
  </r>
  <r>
    <s v="EQ"/>
    <x v="1"/>
    <x v="1"/>
  </r>
  <r>
    <s v="EQ"/>
    <x v="11"/>
    <x v="1"/>
  </r>
  <r>
    <s v="EQ"/>
    <x v="4"/>
    <x v="1"/>
  </r>
  <r>
    <s v="EQ"/>
    <x v="23"/>
    <x v="1"/>
  </r>
  <r>
    <s v="BZ"/>
    <x v="7"/>
    <x v="0"/>
  </r>
  <r>
    <s v="EQ"/>
    <x v="3"/>
    <x v="1"/>
  </r>
  <r>
    <s v="BE"/>
    <x v="12"/>
    <x v="0"/>
  </r>
  <r>
    <s v="EQ"/>
    <x v="7"/>
    <x v="1"/>
  </r>
  <r>
    <s v="EQ"/>
    <x v="27"/>
    <x v="1"/>
  </r>
  <r>
    <s v="EQ"/>
    <x v="11"/>
    <x v="1"/>
  </r>
  <r>
    <s v="EQ"/>
    <x v="16"/>
    <x v="1"/>
  </r>
  <r>
    <s v="EQ"/>
    <x v="12"/>
    <x v="1"/>
  </r>
  <r>
    <s v="EQ"/>
    <x v="8"/>
    <x v="1"/>
  </r>
  <r>
    <s v="EQ"/>
    <x v="26"/>
    <x v="1"/>
  </r>
  <r>
    <s v="EQ"/>
    <x v="24"/>
    <x v="1"/>
  </r>
  <r>
    <s v="BE"/>
    <x v="6"/>
    <x v="0"/>
  </r>
  <r>
    <s v="EQ"/>
    <x v="12"/>
    <x v="1"/>
  </r>
  <r>
    <s v="EQ"/>
    <x v="0"/>
    <x v="1"/>
  </r>
  <r>
    <s v="EQ"/>
    <x v="12"/>
    <x v="1"/>
  </r>
  <r>
    <s v="EQ"/>
    <x v="7"/>
    <x v="1"/>
  </r>
  <r>
    <s v="EQ"/>
    <x v="18"/>
    <x v="1"/>
  </r>
  <r>
    <s v="EQ"/>
    <x v="20"/>
    <x v="1"/>
  </r>
  <r>
    <s v="EQ"/>
    <x v="12"/>
    <x v="1"/>
  </r>
  <r>
    <s v="EQ"/>
    <x v="0"/>
    <x v="1"/>
  </r>
  <r>
    <s v="EQ"/>
    <x v="4"/>
    <x v="1"/>
  </r>
  <r>
    <s v="EQ"/>
    <x v="14"/>
    <x v="1"/>
  </r>
  <r>
    <s v="EQ"/>
    <x v="7"/>
    <x v="1"/>
  </r>
  <r>
    <s v="EQ"/>
    <x v="11"/>
    <x v="1"/>
  </r>
  <r>
    <s v="EQ"/>
    <x v="8"/>
    <x v="1"/>
  </r>
  <r>
    <s v="EQ"/>
    <x v="7"/>
    <x v="1"/>
  </r>
  <r>
    <s v="EQ"/>
    <x v="13"/>
    <x v="1"/>
  </r>
  <r>
    <s v="EQ"/>
    <x v="7"/>
    <x v="1"/>
  </r>
  <r>
    <s v="EQ"/>
    <x v="4"/>
    <x v="1"/>
  </r>
  <r>
    <s v="EQ"/>
    <x v="10"/>
    <x v="1"/>
  </r>
  <r>
    <s v="EQ"/>
    <x v="8"/>
    <x v="1"/>
  </r>
  <r>
    <s v="EQ"/>
    <x v="26"/>
    <x v="1"/>
  </r>
  <r>
    <s v="EQ"/>
    <x v="3"/>
    <x v="1"/>
  </r>
  <r>
    <s v="EQ"/>
    <x v="11"/>
    <x v="1"/>
  </r>
  <r>
    <s v="EQ"/>
    <x v="14"/>
    <x v="1"/>
  </r>
  <r>
    <s v="EQ"/>
    <x v="8"/>
    <x v="1"/>
  </r>
  <r>
    <s v="EQ"/>
    <x v="18"/>
    <x v="1"/>
  </r>
  <r>
    <s v="BE"/>
    <x v="1"/>
    <x v="0"/>
  </r>
  <r>
    <s v="EQ"/>
    <x v="1"/>
    <x v="1"/>
  </r>
  <r>
    <s v="EQ"/>
    <x v="4"/>
    <x v="1"/>
  </r>
  <r>
    <s v="EQ"/>
    <x v="1"/>
    <x v="1"/>
  </r>
  <r>
    <s v="BE"/>
    <x v="6"/>
    <x v="0"/>
  </r>
  <r>
    <s v="BE"/>
    <x v="18"/>
    <x v="0"/>
  </r>
  <r>
    <s v="EQ"/>
    <x v="3"/>
    <x v="1"/>
  </r>
  <r>
    <s v="BE"/>
    <x v="15"/>
    <x v="0"/>
  </r>
  <r>
    <s v="EQ"/>
    <x v="12"/>
    <x v="1"/>
  </r>
  <r>
    <s v="EQ"/>
    <x v="10"/>
    <x v="1"/>
  </r>
  <r>
    <s v="BE"/>
    <x v="26"/>
    <x v="0"/>
  </r>
  <r>
    <s v="EQ"/>
    <x v="1"/>
    <x v="1"/>
  </r>
  <r>
    <s v="EQ"/>
    <x v="3"/>
    <x v="1"/>
  </r>
  <r>
    <s v="EQ"/>
    <x v="11"/>
    <x v="1"/>
  </r>
  <r>
    <s v="EQ"/>
    <x v="9"/>
    <x v="1"/>
  </r>
  <r>
    <s v="EQ"/>
    <x v="26"/>
    <x v="1"/>
  </r>
  <r>
    <s v="EQ"/>
    <x v="23"/>
    <x v="1"/>
  </r>
  <r>
    <s v="BE"/>
    <x v="18"/>
    <x v="0"/>
  </r>
  <r>
    <s v="BE"/>
    <x v="0"/>
    <x v="0"/>
  </r>
  <r>
    <s v="EQ"/>
    <x v="20"/>
    <x v="1"/>
  </r>
  <r>
    <s v="EQ"/>
    <x v="5"/>
    <x v="1"/>
  </r>
  <r>
    <s v="BE"/>
    <x v="13"/>
    <x v="0"/>
  </r>
  <r>
    <s v="EQ"/>
    <x v="17"/>
    <x v="1"/>
  </r>
  <r>
    <s v="EQ"/>
    <x v="17"/>
    <x v="1"/>
  </r>
  <r>
    <s v="EQ"/>
    <x v="21"/>
    <x v="1"/>
  </r>
  <r>
    <s v="EQ"/>
    <x v="12"/>
    <x v="1"/>
  </r>
  <r>
    <s v="BE"/>
    <x v="8"/>
    <x v="0"/>
  </r>
  <r>
    <s v="EQ"/>
    <x v="12"/>
    <x v="1"/>
  </r>
  <r>
    <s v="EQ"/>
    <x v="21"/>
    <x v="1"/>
  </r>
  <r>
    <s v="EQ"/>
    <x v="29"/>
    <x v="1"/>
  </r>
  <r>
    <s v="BE"/>
    <x v="7"/>
    <x v="0"/>
  </r>
  <r>
    <s v="EQ"/>
    <x v="1"/>
    <x v="1"/>
  </r>
  <r>
    <s v="EQ"/>
    <x v="15"/>
    <x v="1"/>
  </r>
  <r>
    <s v="EQ"/>
    <x v="5"/>
    <x v="1"/>
  </r>
  <r>
    <s v="EQ"/>
    <x v="6"/>
    <x v="1"/>
  </r>
  <r>
    <s v="EQ"/>
    <x v="9"/>
    <x v="1"/>
  </r>
  <r>
    <s v="EQ"/>
    <x v="1"/>
    <x v="1"/>
  </r>
  <r>
    <s v="BE"/>
    <x v="24"/>
    <x v="0"/>
  </r>
  <r>
    <s v="EQ"/>
    <x v="26"/>
    <x v="1"/>
  </r>
  <r>
    <s v="BE"/>
    <x v="8"/>
    <x v="0"/>
  </r>
  <r>
    <s v="EQ"/>
    <x v="3"/>
    <x v="1"/>
  </r>
  <r>
    <s v="EQ"/>
    <x v="21"/>
    <x v="1"/>
  </r>
  <r>
    <s v="EQ"/>
    <x v="21"/>
    <x v="1"/>
  </r>
  <r>
    <s v="EQ"/>
    <x v="0"/>
    <x v="1"/>
  </r>
  <r>
    <s v="EQ"/>
    <x v="2"/>
    <x v="1"/>
  </r>
  <r>
    <s v="EQ"/>
    <x v="8"/>
    <x v="1"/>
  </r>
  <r>
    <s v="EQ"/>
    <x v="8"/>
    <x v="1"/>
  </r>
  <r>
    <s v="EQ"/>
    <x v="8"/>
    <x v="1"/>
  </r>
  <r>
    <s v="EQ"/>
    <x v="10"/>
    <x v="1"/>
  </r>
  <r>
    <s v="EQ"/>
    <x v="28"/>
    <x v="1"/>
  </r>
  <r>
    <s v="EQ"/>
    <x v="12"/>
    <x v="1"/>
  </r>
  <r>
    <s v="EQ"/>
    <x v="18"/>
    <x v="1"/>
  </r>
  <r>
    <s v="EQ"/>
    <x v="0"/>
    <x v="1"/>
  </r>
  <r>
    <s v="BE"/>
    <x v="16"/>
    <x v="0"/>
  </r>
  <r>
    <s v="EQ"/>
    <x v="0"/>
    <x v="1"/>
  </r>
  <r>
    <s v="EQ"/>
    <x v="18"/>
    <x v="1"/>
  </r>
  <r>
    <s v="EQ"/>
    <x v="16"/>
    <x v="1"/>
  </r>
  <r>
    <s v="EQ"/>
    <x v="1"/>
    <x v="1"/>
  </r>
  <r>
    <s v="EQ"/>
    <x v="4"/>
    <x v="1"/>
  </r>
  <r>
    <s v="EQ"/>
    <x v="15"/>
    <x v="1"/>
  </r>
  <r>
    <s v="EQ"/>
    <x v="25"/>
    <x v="1"/>
  </r>
  <r>
    <s v="EQ"/>
    <x v="3"/>
    <x v="1"/>
  </r>
  <r>
    <s v="EQ"/>
    <x v="3"/>
    <x v="1"/>
  </r>
  <r>
    <s v="EQ"/>
    <x v="23"/>
    <x v="1"/>
  </r>
  <r>
    <s v="EQ"/>
    <x v="2"/>
    <x v="1"/>
  </r>
  <r>
    <s v="EQ"/>
    <x v="18"/>
    <x v="1"/>
  </r>
  <r>
    <s v="EQ"/>
    <x v="27"/>
    <x v="1"/>
  </r>
  <r>
    <s v="BE"/>
    <x v="15"/>
    <x v="0"/>
  </r>
  <r>
    <s v="BE"/>
    <x v="20"/>
    <x v="0"/>
  </r>
  <r>
    <s v="EQ"/>
    <x v="2"/>
    <x v="1"/>
  </r>
  <r>
    <s v="EQ"/>
    <x v="3"/>
    <x v="1"/>
  </r>
  <r>
    <s v="BE"/>
    <x v="5"/>
    <x v="0"/>
  </r>
  <r>
    <s v="EQ"/>
    <x v="5"/>
    <x v="1"/>
  </r>
  <r>
    <s v="EQ"/>
    <x v="3"/>
    <x v="1"/>
  </r>
  <r>
    <s v="EQ"/>
    <x v="1"/>
    <x v="1"/>
  </r>
  <r>
    <s v="EQ"/>
    <x v="18"/>
    <x v="1"/>
  </r>
  <r>
    <s v="EQ"/>
    <x v="8"/>
    <x v="1"/>
  </r>
  <r>
    <s v="EQ"/>
    <x v="5"/>
    <x v="1"/>
  </r>
  <r>
    <s v="EQ"/>
    <x v="23"/>
    <x v="1"/>
  </r>
  <r>
    <s v="EQ"/>
    <x v="2"/>
    <x v="1"/>
  </r>
  <r>
    <s v="EQ"/>
    <x v="26"/>
    <x v="1"/>
  </r>
  <r>
    <s v="EQ"/>
    <x v="3"/>
    <x v="1"/>
  </r>
  <r>
    <s v="BZ"/>
    <x v="12"/>
    <x v="0"/>
  </r>
  <r>
    <s v="BE"/>
    <x v="10"/>
    <x v="0"/>
  </r>
  <r>
    <s v="EQ"/>
    <x v="20"/>
    <x v="1"/>
  </r>
  <r>
    <s v="BE"/>
    <x v="20"/>
    <x v="0"/>
  </r>
  <r>
    <s v="EQ"/>
    <x v="5"/>
    <x v="1"/>
  </r>
  <r>
    <s v="EQ"/>
    <x v="18"/>
    <x v="1"/>
  </r>
  <r>
    <s v="EQ"/>
    <x v="6"/>
    <x v="1"/>
  </r>
  <r>
    <s v="EQ"/>
    <x v="3"/>
    <x v="1"/>
  </r>
  <r>
    <s v="BE"/>
    <x v="10"/>
    <x v="0"/>
  </r>
  <r>
    <s v="EQ"/>
    <x v="21"/>
    <x v="1"/>
  </r>
  <r>
    <s v="EQ"/>
    <x v="3"/>
    <x v="1"/>
  </r>
  <r>
    <s v="EQ"/>
    <x v="1"/>
    <x v="1"/>
  </r>
  <r>
    <s v="EQ"/>
    <x v="13"/>
    <x v="1"/>
  </r>
  <r>
    <s v="BE"/>
    <x v="10"/>
    <x v="0"/>
  </r>
  <r>
    <s v="EQ"/>
    <x v="20"/>
    <x v="1"/>
  </r>
  <r>
    <s v="EQ"/>
    <x v="8"/>
    <x v="1"/>
  </r>
  <r>
    <s v="EQ"/>
    <x v="0"/>
    <x v="1"/>
  </r>
  <r>
    <s v="EQ"/>
    <x v="2"/>
    <x v="1"/>
  </r>
  <r>
    <s v="EQ"/>
    <x v="1"/>
    <x v="1"/>
  </r>
  <r>
    <s v="EQ"/>
    <x v="25"/>
    <x v="1"/>
  </r>
  <r>
    <s v="EQ"/>
    <x v="5"/>
    <x v="1"/>
  </r>
  <r>
    <s v="EQ"/>
    <x v="9"/>
    <x v="1"/>
  </r>
  <r>
    <s v="EQ"/>
    <x v="20"/>
    <x v="1"/>
  </r>
  <r>
    <s v="EQ"/>
    <x v="20"/>
    <x v="1"/>
  </r>
  <r>
    <s v="EQ"/>
    <x v="16"/>
    <x v="1"/>
  </r>
  <r>
    <s v="EQ"/>
    <x v="10"/>
    <x v="1"/>
  </r>
  <r>
    <s v="EQ"/>
    <x v="3"/>
    <x v="1"/>
  </r>
  <r>
    <s v="BE"/>
    <x v="12"/>
    <x v="0"/>
  </r>
  <r>
    <s v="EQ"/>
    <x v="0"/>
    <x v="1"/>
  </r>
  <r>
    <s v="EQ"/>
    <x v="26"/>
    <x v="1"/>
  </r>
  <r>
    <s v="EQ"/>
    <x v="5"/>
    <x v="1"/>
  </r>
  <r>
    <s v="EQ"/>
    <x v="0"/>
    <x v="1"/>
  </r>
  <r>
    <s v="EQ"/>
    <x v="21"/>
    <x v="1"/>
  </r>
  <r>
    <s v="EQ"/>
    <x v="4"/>
    <x v="1"/>
  </r>
  <r>
    <s v="EQ"/>
    <x v="21"/>
    <x v="1"/>
  </r>
  <r>
    <s v="EQ"/>
    <x v="21"/>
    <x v="1"/>
  </r>
  <r>
    <s v="EQ"/>
    <x v="1"/>
    <x v="1"/>
  </r>
  <r>
    <s v="EQ"/>
    <x v="18"/>
    <x v="1"/>
  </r>
  <r>
    <s v="EQ"/>
    <x v="24"/>
    <x v="1"/>
  </r>
  <r>
    <s v="EQ"/>
    <x v="20"/>
    <x v="1"/>
  </r>
  <r>
    <s v="EQ"/>
    <x v="3"/>
    <x v="1"/>
  </r>
  <r>
    <s v="EQ"/>
    <x v="1"/>
    <x v="1"/>
  </r>
  <r>
    <s v="EQ"/>
    <x v="14"/>
    <x v="1"/>
  </r>
  <r>
    <s v="EQ"/>
    <x v="15"/>
    <x v="1"/>
  </r>
  <r>
    <s v="EQ"/>
    <x v="12"/>
    <x v="1"/>
  </r>
  <r>
    <s v="BE"/>
    <x v="18"/>
    <x v="0"/>
  </r>
  <r>
    <s v="EQ"/>
    <x v="9"/>
    <x v="1"/>
  </r>
  <r>
    <s v="EQ"/>
    <x v="18"/>
    <x v="1"/>
  </r>
  <r>
    <s v="BE"/>
    <x v="12"/>
    <x v="0"/>
  </r>
  <r>
    <s v="EQ"/>
    <x v="17"/>
    <x v="1"/>
  </r>
  <r>
    <s v="EQ"/>
    <x v="6"/>
    <x v="1"/>
  </r>
  <r>
    <s v="BE"/>
    <x v="18"/>
    <x v="0"/>
  </r>
  <r>
    <s v="EQ"/>
    <x v="4"/>
    <x v="1"/>
  </r>
  <r>
    <s v="BE"/>
    <x v="21"/>
    <x v="0"/>
  </r>
  <r>
    <s v="EQ"/>
    <x v="9"/>
    <x v="1"/>
  </r>
  <r>
    <s v="BE"/>
    <x v="2"/>
    <x v="0"/>
  </r>
  <r>
    <s v="EQ"/>
    <x v="23"/>
    <x v="1"/>
  </r>
  <r>
    <s v="EQ"/>
    <x v="6"/>
    <x v="1"/>
  </r>
  <r>
    <s v="EQ"/>
    <x v="1"/>
    <x v="1"/>
  </r>
  <r>
    <s v="EQ"/>
    <x v="4"/>
    <x v="1"/>
  </r>
  <r>
    <s v="EQ"/>
    <x v="26"/>
    <x v="1"/>
  </r>
  <r>
    <s v="EQ"/>
    <x v="5"/>
    <x v="1"/>
  </r>
  <r>
    <s v="EQ"/>
    <x v="12"/>
    <x v="1"/>
  </r>
  <r>
    <s v="EQ"/>
    <x v="20"/>
    <x v="1"/>
  </r>
  <r>
    <s v="EQ"/>
    <x v="20"/>
    <x v="1"/>
  </r>
  <r>
    <s v="EQ"/>
    <x v="0"/>
    <x v="1"/>
  </r>
  <r>
    <s v="EQ"/>
    <x v="20"/>
    <x v="1"/>
  </r>
  <r>
    <s v="EQ"/>
    <x v="12"/>
    <x v="1"/>
  </r>
  <r>
    <s v="EQ"/>
    <x v="22"/>
    <x v="1"/>
  </r>
  <r>
    <s v="EQ"/>
    <x v="7"/>
    <x v="1"/>
  </r>
  <r>
    <s v="EQ"/>
    <x v="18"/>
    <x v="1"/>
  </r>
  <r>
    <s v="EQ"/>
    <x v="15"/>
    <x v="1"/>
  </r>
  <r>
    <s v="EQ"/>
    <x v="7"/>
    <x v="1"/>
  </r>
  <r>
    <s v="EQ"/>
    <x v="8"/>
    <x v="1"/>
  </r>
  <r>
    <s v="EQ"/>
    <x v="10"/>
    <x v="1"/>
  </r>
  <r>
    <s v="BE"/>
    <x v="10"/>
    <x v="0"/>
  </r>
  <r>
    <s v="BE"/>
    <x v="5"/>
    <x v="0"/>
  </r>
  <r>
    <s v="EQ"/>
    <x v="3"/>
    <x v="1"/>
  </r>
  <r>
    <s v="EQ"/>
    <x v="12"/>
    <x v="1"/>
  </r>
  <r>
    <s v="EQ"/>
    <x v="5"/>
    <x v="1"/>
  </r>
  <r>
    <s v="EQ"/>
    <x v="3"/>
    <x v="1"/>
  </r>
  <r>
    <s v="EQ"/>
    <x v="1"/>
    <x v="1"/>
  </r>
  <r>
    <s v="EQ"/>
    <x v="21"/>
    <x v="1"/>
  </r>
  <r>
    <s v="EQ"/>
    <x v="15"/>
    <x v="1"/>
  </r>
  <r>
    <s v="EQ"/>
    <x v="9"/>
    <x v="1"/>
  </r>
  <r>
    <s v="EQ"/>
    <x v="27"/>
    <x v="1"/>
  </r>
  <r>
    <s v="BE"/>
    <x v="3"/>
    <x v="0"/>
  </r>
  <r>
    <s v="EQ"/>
    <x v="11"/>
    <x v="1"/>
  </r>
  <r>
    <s v="EQ"/>
    <x v="6"/>
    <x v="1"/>
  </r>
  <r>
    <s v="BE"/>
    <x v="21"/>
    <x v="0"/>
  </r>
  <r>
    <s v="EQ"/>
    <x v="1"/>
    <x v="1"/>
  </r>
  <r>
    <s v="EQ"/>
    <x v="6"/>
    <x v="1"/>
  </r>
  <r>
    <s v="EQ"/>
    <x v="19"/>
    <x v="1"/>
  </r>
  <r>
    <s v="EQ"/>
    <x v="9"/>
    <x v="1"/>
  </r>
  <r>
    <s v="EQ"/>
    <x v="9"/>
    <x v="1"/>
  </r>
  <r>
    <s v="EQ"/>
    <x v="21"/>
    <x v="1"/>
  </r>
  <r>
    <s v="EQ"/>
    <x v="28"/>
    <x v="1"/>
  </r>
  <r>
    <s v="BE"/>
    <x v="21"/>
    <x v="0"/>
  </r>
  <r>
    <s v="EQ"/>
    <x v="9"/>
    <x v="1"/>
  </r>
  <r>
    <s v="EQ"/>
    <x v="2"/>
    <x v="1"/>
  </r>
  <r>
    <s v="BE"/>
    <x v="8"/>
    <x v="0"/>
  </r>
  <r>
    <s v="EQ"/>
    <x v="24"/>
    <x v="1"/>
  </r>
  <r>
    <s v="EQ"/>
    <x v="9"/>
    <x v="1"/>
  </r>
  <r>
    <s v="EQ"/>
    <x v="7"/>
    <x v="1"/>
  </r>
  <r>
    <s v="EQ"/>
    <x v="28"/>
    <x v="1"/>
  </r>
  <r>
    <s v="EQ"/>
    <x v="5"/>
    <x v="1"/>
  </r>
  <r>
    <s v="EQ"/>
    <x v="3"/>
    <x v="1"/>
  </r>
  <r>
    <s v="EQ"/>
    <x v="5"/>
    <x v="1"/>
  </r>
  <r>
    <s v="EQ"/>
    <x v="3"/>
    <x v="1"/>
  </r>
  <r>
    <s v="EQ"/>
    <x v="18"/>
    <x v="1"/>
  </r>
  <r>
    <s v="BE"/>
    <x v="5"/>
    <x v="0"/>
  </r>
  <r>
    <s v="BZ"/>
    <x v="23"/>
    <x v="0"/>
  </r>
  <r>
    <s v="EQ"/>
    <x v="20"/>
    <x v="1"/>
  </r>
  <r>
    <s v="EQ"/>
    <x v="20"/>
    <x v="1"/>
  </r>
  <r>
    <s v="BZ"/>
    <x v="1"/>
    <x v="0"/>
  </r>
  <r>
    <s v="EQ"/>
    <x v="3"/>
    <x v="1"/>
  </r>
  <r>
    <s v="EQ"/>
    <x v="2"/>
    <x v="1"/>
  </r>
  <r>
    <s v="EQ"/>
    <x v="3"/>
    <x v="1"/>
  </r>
  <r>
    <s v="EQ"/>
    <x v="23"/>
    <x v="1"/>
  </r>
  <r>
    <s v="BE"/>
    <x v="9"/>
    <x v="0"/>
  </r>
  <r>
    <s v="EQ"/>
    <x v="21"/>
    <x v="1"/>
  </r>
  <r>
    <s v="BE"/>
    <x v="5"/>
    <x v="0"/>
  </r>
  <r>
    <s v="EQ"/>
    <x v="19"/>
    <x v="1"/>
  </r>
  <r>
    <s v="EQ"/>
    <x v="13"/>
    <x v="1"/>
  </r>
  <r>
    <s v="EQ"/>
    <x v="22"/>
    <x v="1"/>
  </r>
  <r>
    <s v="BE"/>
    <x v="21"/>
    <x v="0"/>
  </r>
  <r>
    <s v="EQ"/>
    <x v="4"/>
    <x v="1"/>
  </r>
  <r>
    <s v="BE"/>
    <x v="16"/>
    <x v="0"/>
  </r>
  <r>
    <s v="EQ"/>
    <x v="5"/>
    <x v="1"/>
  </r>
  <r>
    <s v="BE"/>
    <x v="9"/>
    <x v="0"/>
  </r>
  <r>
    <s v="EQ"/>
    <x v="10"/>
    <x v="1"/>
  </r>
  <r>
    <s v="EQ"/>
    <x v="12"/>
    <x v="1"/>
  </r>
  <r>
    <s v="EQ"/>
    <x v="28"/>
    <x v="1"/>
  </r>
  <r>
    <s v="BE"/>
    <x v="15"/>
    <x v="0"/>
  </r>
  <r>
    <s v="EQ"/>
    <x v="3"/>
    <x v="1"/>
  </r>
  <r>
    <s v="EQ"/>
    <x v="14"/>
    <x v="1"/>
  </r>
  <r>
    <s v="EQ"/>
    <x v="8"/>
    <x v="1"/>
  </r>
  <r>
    <s v="EQ"/>
    <x v="3"/>
    <x v="1"/>
  </r>
  <r>
    <s v="EQ"/>
    <x v="3"/>
    <x v="1"/>
  </r>
  <r>
    <s v="EQ"/>
    <x v="21"/>
    <x v="1"/>
  </r>
  <r>
    <s v="EQ"/>
    <x v="20"/>
    <x v="1"/>
  </r>
  <r>
    <s v="EQ"/>
    <x v="5"/>
    <x v="1"/>
  </r>
  <r>
    <s v="EQ"/>
    <x v="22"/>
    <x v="1"/>
  </r>
  <r>
    <s v="EQ"/>
    <x v="28"/>
    <x v="1"/>
  </r>
  <r>
    <s v="EQ"/>
    <x v="16"/>
    <x v="1"/>
  </r>
  <r>
    <s v="EQ"/>
    <x v="15"/>
    <x v="1"/>
  </r>
  <r>
    <s v="EQ"/>
    <x v="18"/>
    <x v="1"/>
  </r>
  <r>
    <s v="EQ"/>
    <x v="1"/>
    <x v="1"/>
  </r>
  <r>
    <s v="EQ"/>
    <x v="4"/>
    <x v="1"/>
  </r>
  <r>
    <s v="EQ"/>
    <x v="27"/>
    <x v="1"/>
  </r>
  <r>
    <s v="EQ"/>
    <x v="15"/>
    <x v="1"/>
  </r>
  <r>
    <s v="EQ"/>
    <x v="23"/>
    <x v="1"/>
  </r>
  <r>
    <s v="EQ"/>
    <x v="7"/>
    <x v="1"/>
  </r>
  <r>
    <s v="EQ"/>
    <x v="7"/>
    <x v="1"/>
  </r>
  <r>
    <s v="EQ"/>
    <x v="2"/>
    <x v="1"/>
  </r>
  <r>
    <s v="EQ"/>
    <x v="5"/>
    <x v="1"/>
  </r>
  <r>
    <s v="EQ"/>
    <x v="3"/>
    <x v="1"/>
  </r>
  <r>
    <s v="BE"/>
    <x v="28"/>
    <x v="0"/>
  </r>
  <r>
    <s v="EQ"/>
    <x v="16"/>
    <x v="1"/>
  </r>
  <r>
    <s v="EQ"/>
    <x v="4"/>
    <x v="1"/>
  </r>
  <r>
    <s v="EQ"/>
    <x v="23"/>
    <x v="1"/>
  </r>
  <r>
    <s v="EQ"/>
    <x v="12"/>
    <x v="1"/>
  </r>
  <r>
    <s v="EQ"/>
    <x v="11"/>
    <x v="1"/>
  </r>
  <r>
    <s v="BE"/>
    <x v="4"/>
    <x v="0"/>
  </r>
  <r>
    <s v="EQ"/>
    <x v="20"/>
    <x v="1"/>
  </r>
  <r>
    <s v="EQ"/>
    <x v="26"/>
    <x v="1"/>
  </r>
  <r>
    <s v="EQ"/>
    <x v="6"/>
    <x v="1"/>
  </r>
  <r>
    <s v="EQ"/>
    <x v="21"/>
    <x v="1"/>
  </r>
  <r>
    <s v="BE"/>
    <x v="18"/>
    <x v="0"/>
  </r>
  <r>
    <s v="BE"/>
    <x v="18"/>
    <x v="0"/>
  </r>
  <r>
    <s v="EQ"/>
    <x v="0"/>
    <x v="1"/>
  </r>
  <r>
    <s v="EQ"/>
    <x v="7"/>
    <x v="1"/>
  </r>
  <r>
    <s v="EQ"/>
    <x v="18"/>
    <x v="1"/>
  </r>
  <r>
    <s v="EQ"/>
    <x v="18"/>
    <x v="1"/>
  </r>
  <r>
    <s v="EQ"/>
    <x v="6"/>
    <x v="1"/>
  </r>
  <r>
    <s v="EQ"/>
    <x v="5"/>
    <x v="1"/>
  </r>
  <r>
    <s v="EQ"/>
    <x v="1"/>
    <x v="1"/>
  </r>
  <r>
    <s v="EQ"/>
    <x v="22"/>
    <x v="1"/>
  </r>
  <r>
    <s v="EQ"/>
    <x v="16"/>
    <x v="1"/>
  </r>
  <r>
    <s v="EQ"/>
    <x v="12"/>
    <x v="1"/>
  </r>
  <r>
    <s v="EQ"/>
    <x v="15"/>
    <x v="1"/>
  </r>
  <r>
    <s v="EQ"/>
    <x v="18"/>
    <x v="1"/>
  </r>
  <r>
    <s v="EQ"/>
    <x v="20"/>
    <x v="1"/>
  </r>
  <r>
    <s v="EQ"/>
    <x v="1"/>
    <x v="1"/>
  </r>
  <r>
    <s v="EQ"/>
    <x v="3"/>
    <x v="1"/>
  </r>
  <r>
    <s v="EQ"/>
    <x v="28"/>
    <x v="1"/>
  </r>
  <r>
    <s v="EQ"/>
    <x v="21"/>
    <x v="1"/>
  </r>
  <r>
    <s v="EQ"/>
    <x v="11"/>
    <x v="1"/>
  </r>
  <r>
    <s v="EQ"/>
    <x v="18"/>
    <x v="1"/>
  </r>
  <r>
    <s v="BE"/>
    <x v="21"/>
    <x v="0"/>
  </r>
  <r>
    <s v="EQ"/>
    <x v="28"/>
    <x v="1"/>
  </r>
  <r>
    <s v="BE"/>
    <x v="18"/>
    <x v="0"/>
  </r>
  <r>
    <s v="EQ"/>
    <x v="4"/>
    <x v="1"/>
  </r>
  <r>
    <s v="EQ"/>
    <x v="21"/>
    <x v="1"/>
  </r>
  <r>
    <s v="EQ"/>
    <x v="7"/>
    <x v="1"/>
  </r>
  <r>
    <s v="EQ"/>
    <x v="18"/>
    <x v="1"/>
  </r>
  <r>
    <s v="EQ"/>
    <x v="11"/>
    <x v="1"/>
  </r>
  <r>
    <s v="EQ"/>
    <x v="2"/>
    <x v="1"/>
  </r>
  <r>
    <s v="EQ"/>
    <x v="0"/>
    <x v="1"/>
  </r>
  <r>
    <s v="EQ"/>
    <x v="8"/>
    <x v="1"/>
  </r>
  <r>
    <s v="EQ"/>
    <x v="18"/>
    <x v="1"/>
  </r>
  <r>
    <s v="EQ"/>
    <x v="0"/>
    <x v="1"/>
  </r>
  <r>
    <s v="EQ"/>
    <x v="13"/>
    <x v="1"/>
  </r>
  <r>
    <s v="EQ"/>
    <x v="24"/>
    <x v="1"/>
  </r>
  <r>
    <s v="EQ"/>
    <x v="12"/>
    <x v="1"/>
  </r>
  <r>
    <s v="BE"/>
    <x v="3"/>
    <x v="0"/>
  </r>
  <r>
    <s v="EQ"/>
    <x v="5"/>
    <x v="1"/>
  </r>
  <r>
    <s v="EQ"/>
    <x v="21"/>
    <x v="1"/>
  </r>
  <r>
    <s v="EQ"/>
    <x v="19"/>
    <x v="1"/>
  </r>
  <r>
    <s v="EQ"/>
    <x v="6"/>
    <x v="1"/>
  </r>
  <r>
    <s v="BE"/>
    <x v="14"/>
    <x v="0"/>
  </r>
  <r>
    <s v="EQ"/>
    <x v="4"/>
    <x v="1"/>
  </r>
  <r>
    <s v="EQ"/>
    <x v="20"/>
    <x v="1"/>
  </r>
  <r>
    <s v="BE"/>
    <x v="13"/>
    <x v="0"/>
  </r>
  <r>
    <s v="EQ"/>
    <x v="1"/>
    <x v="1"/>
  </r>
  <r>
    <s v="EQ"/>
    <x v="16"/>
    <x v="1"/>
  </r>
  <r>
    <s v="EQ"/>
    <x v="9"/>
    <x v="1"/>
  </r>
  <r>
    <s v="BE"/>
    <x v="21"/>
    <x v="0"/>
  </r>
  <r>
    <s v="EQ"/>
    <x v="12"/>
    <x v="1"/>
  </r>
  <r>
    <s v="EQ"/>
    <x v="12"/>
    <x v="1"/>
  </r>
  <r>
    <s v="EQ"/>
    <x v="3"/>
    <x v="1"/>
  </r>
  <r>
    <s v="EQ"/>
    <x v="1"/>
    <x v="1"/>
  </r>
  <r>
    <s v="EQ"/>
    <x v="23"/>
    <x v="1"/>
  </r>
  <r>
    <s v="EQ"/>
    <x v="0"/>
    <x v="1"/>
  </r>
  <r>
    <s v="EQ"/>
    <x v="15"/>
    <x v="1"/>
  </r>
  <r>
    <s v="EQ"/>
    <x v="27"/>
    <x v="1"/>
  </r>
  <r>
    <s v="BE"/>
    <x v="15"/>
    <x v="0"/>
  </r>
  <r>
    <s v="EQ"/>
    <x v="23"/>
    <x v="1"/>
  </r>
  <r>
    <s v="EQ"/>
    <x v="6"/>
    <x v="1"/>
  </r>
  <r>
    <s v="EQ"/>
    <x v="23"/>
    <x v="1"/>
  </r>
  <r>
    <s v="EQ"/>
    <x v="10"/>
    <x v="1"/>
  </r>
  <r>
    <s v="EQ"/>
    <x v="11"/>
    <x v="1"/>
  </r>
  <r>
    <s v="EQ"/>
    <x v="10"/>
    <x v="1"/>
  </r>
  <r>
    <s v="EQ"/>
    <x v="4"/>
    <x v="1"/>
  </r>
  <r>
    <s v="EQ"/>
    <x v="27"/>
    <x v="1"/>
  </r>
  <r>
    <s v="BE"/>
    <x v="3"/>
    <x v="0"/>
  </r>
  <r>
    <s v="EQ"/>
    <x v="3"/>
    <x v="1"/>
  </r>
  <r>
    <s v="EQ"/>
    <x v="3"/>
    <x v="1"/>
  </r>
  <r>
    <s v="EQ"/>
    <x v="2"/>
    <x v="1"/>
  </r>
  <r>
    <s v="EQ"/>
    <x v="5"/>
    <x v="1"/>
  </r>
  <r>
    <s v="EQ"/>
    <x v="8"/>
    <x v="1"/>
  </r>
  <r>
    <s v="EQ"/>
    <x v="21"/>
    <x v="1"/>
  </r>
  <r>
    <s v="EQ"/>
    <x v="27"/>
    <x v="1"/>
  </r>
  <r>
    <s v="EQ"/>
    <x v="19"/>
    <x v="1"/>
  </r>
  <r>
    <s v="EQ"/>
    <x v="27"/>
    <x v="1"/>
  </r>
  <r>
    <s v="BE"/>
    <x v="11"/>
    <x v="0"/>
  </r>
  <r>
    <s v="EQ"/>
    <x v="18"/>
    <x v="1"/>
  </r>
  <r>
    <s v="BE"/>
    <x v="26"/>
    <x v="0"/>
  </r>
  <r>
    <s v="EQ"/>
    <x v="26"/>
    <x v="1"/>
  </r>
  <r>
    <s v="BE"/>
    <x v="2"/>
    <x v="0"/>
  </r>
  <r>
    <s v="EQ"/>
    <x v="1"/>
    <x v="1"/>
  </r>
  <r>
    <s v="EQ"/>
    <x v="0"/>
    <x v="1"/>
  </r>
  <r>
    <s v="EQ"/>
    <x v="24"/>
    <x v="1"/>
  </r>
  <r>
    <s v="EQ"/>
    <x v="6"/>
    <x v="1"/>
  </r>
  <r>
    <s v="BE"/>
    <x v="14"/>
    <x v="0"/>
  </r>
  <r>
    <s v="BE"/>
    <x v="9"/>
    <x v="0"/>
  </r>
  <r>
    <s v="BE"/>
    <x v="20"/>
    <x v="0"/>
  </r>
  <r>
    <s v="BE"/>
    <x v="7"/>
    <x v="0"/>
  </r>
  <r>
    <s v="EQ"/>
    <x v="18"/>
    <x v="1"/>
  </r>
  <r>
    <s v="EQ"/>
    <x v="18"/>
    <x v="1"/>
  </r>
  <r>
    <s v="EQ"/>
    <x v="14"/>
    <x v="1"/>
  </r>
  <r>
    <s v="EQ"/>
    <x v="13"/>
    <x v="1"/>
  </r>
  <r>
    <s v="EQ"/>
    <x v="25"/>
    <x v="1"/>
  </r>
  <r>
    <s v="EQ"/>
    <x v="8"/>
    <x v="1"/>
  </r>
  <r>
    <s v="EQ"/>
    <x v="1"/>
    <x v="1"/>
  </r>
  <r>
    <s v="EQ"/>
    <x v="8"/>
    <x v="1"/>
  </r>
  <r>
    <s v="BZ"/>
    <x v="20"/>
    <x v="0"/>
  </r>
  <r>
    <s v="BE"/>
    <x v="3"/>
    <x v="0"/>
  </r>
  <r>
    <s v="BE"/>
    <x v="5"/>
    <x v="0"/>
  </r>
  <r>
    <s v="EQ"/>
    <x v="1"/>
    <x v="1"/>
  </r>
  <r>
    <s v="EQ"/>
    <x v="15"/>
    <x v="1"/>
  </r>
  <r>
    <s v="EQ"/>
    <x v="10"/>
    <x v="1"/>
  </r>
  <r>
    <s v="EQ"/>
    <x v="18"/>
    <x v="1"/>
  </r>
  <r>
    <s v="EQ"/>
    <x v="26"/>
    <x v="1"/>
  </r>
  <r>
    <s v="EQ"/>
    <x v="10"/>
    <x v="1"/>
  </r>
  <r>
    <s v="BE"/>
    <x v="6"/>
    <x v="0"/>
  </r>
  <r>
    <s v="EQ"/>
    <x v="21"/>
    <x v="1"/>
  </r>
  <r>
    <s v="EQ"/>
    <x v="15"/>
    <x v="1"/>
  </r>
  <r>
    <s v="EQ"/>
    <x v="9"/>
    <x v="1"/>
  </r>
  <r>
    <s v="EQ"/>
    <x v="26"/>
    <x v="1"/>
  </r>
  <r>
    <s v="EQ"/>
    <x v="3"/>
    <x v="1"/>
  </r>
  <r>
    <s v="BE"/>
    <x v="3"/>
    <x v="0"/>
  </r>
  <r>
    <s v="EQ"/>
    <x v="18"/>
    <x v="1"/>
  </r>
  <r>
    <s v="EQ"/>
    <x v="5"/>
    <x v="1"/>
  </r>
  <r>
    <s v="EQ"/>
    <x v="21"/>
    <x v="1"/>
  </r>
  <r>
    <s v="EQ"/>
    <x v="3"/>
    <x v="1"/>
  </r>
  <r>
    <s v="BE"/>
    <x v="15"/>
    <x v="0"/>
  </r>
  <r>
    <s v="EQ"/>
    <x v="12"/>
    <x v="1"/>
  </r>
  <r>
    <s v="EQ"/>
    <x v="3"/>
    <x v="1"/>
  </r>
  <r>
    <s v="BE"/>
    <x v="9"/>
    <x v="0"/>
  </r>
  <r>
    <s v="BE"/>
    <x v="7"/>
    <x v="0"/>
  </r>
  <r>
    <s v="EQ"/>
    <x v="0"/>
    <x v="1"/>
  </r>
  <r>
    <s v="EQ"/>
    <x v="10"/>
    <x v="1"/>
  </r>
  <r>
    <s v="EQ"/>
    <x v="3"/>
    <x v="1"/>
  </r>
  <r>
    <s v="EQ"/>
    <x v="1"/>
    <x v="1"/>
  </r>
  <r>
    <s v="EQ"/>
    <x v="28"/>
    <x v="1"/>
  </r>
  <r>
    <s v="EQ"/>
    <x v="21"/>
    <x v="1"/>
  </r>
  <r>
    <s v="EQ"/>
    <x v="22"/>
    <x v="1"/>
  </r>
  <r>
    <s v="EQ"/>
    <x v="1"/>
    <x v="1"/>
  </r>
  <r>
    <s v="EQ"/>
    <x v="1"/>
    <x v="1"/>
  </r>
  <r>
    <s v="EQ"/>
    <x v="8"/>
    <x v="1"/>
  </r>
  <r>
    <s v="EQ"/>
    <x v="1"/>
    <x v="1"/>
  </r>
  <r>
    <s v="EQ"/>
    <x v="8"/>
    <x v="1"/>
  </r>
  <r>
    <s v="EQ"/>
    <x v="4"/>
    <x v="1"/>
  </r>
  <r>
    <s v="EQ"/>
    <x v="18"/>
    <x v="1"/>
  </r>
  <r>
    <s v="EQ"/>
    <x v="16"/>
    <x v="1"/>
  </r>
  <r>
    <s v="EQ"/>
    <x v="12"/>
    <x v="1"/>
  </r>
  <r>
    <s v="EQ"/>
    <x v="26"/>
    <x v="1"/>
  </r>
  <r>
    <s v="EQ"/>
    <x v="26"/>
    <x v="1"/>
  </r>
  <r>
    <s v="EQ"/>
    <x v="4"/>
    <x v="1"/>
  </r>
  <r>
    <s v="EQ"/>
    <x v="15"/>
    <x v="1"/>
  </r>
  <r>
    <s v="EQ"/>
    <x v="18"/>
    <x v="1"/>
  </r>
  <r>
    <s v="EQ"/>
    <x v="18"/>
    <x v="1"/>
  </r>
  <r>
    <s v="EQ"/>
    <x v="1"/>
    <x v="1"/>
  </r>
  <r>
    <s v="BE"/>
    <x v="10"/>
    <x v="0"/>
  </r>
  <r>
    <s v="EQ"/>
    <x v="26"/>
    <x v="1"/>
  </r>
  <r>
    <s v="EQ"/>
    <x v="20"/>
    <x v="1"/>
  </r>
  <r>
    <s v="BE"/>
    <x v="14"/>
    <x v="0"/>
  </r>
  <r>
    <s v="EQ"/>
    <x v="12"/>
    <x v="1"/>
  </r>
  <r>
    <s v="EQ"/>
    <x v="18"/>
    <x v="1"/>
  </r>
  <r>
    <s v="EQ"/>
    <x v="5"/>
    <x v="1"/>
  </r>
  <r>
    <s v="BE"/>
    <x v="20"/>
    <x v="0"/>
  </r>
  <r>
    <s v="EQ"/>
    <x v="12"/>
    <x v="1"/>
  </r>
  <r>
    <s v="EQ"/>
    <x v="27"/>
    <x v="1"/>
  </r>
  <r>
    <s v="EQ"/>
    <x v="23"/>
    <x v="1"/>
  </r>
  <r>
    <s v="EQ"/>
    <x v="21"/>
    <x v="1"/>
  </r>
  <r>
    <s v="EQ"/>
    <x v="23"/>
    <x v="1"/>
  </r>
  <r>
    <s v="EQ"/>
    <x v="20"/>
    <x v="1"/>
  </r>
  <r>
    <s v="EQ"/>
    <x v="10"/>
    <x v="1"/>
  </r>
  <r>
    <s v="BE"/>
    <x v="6"/>
    <x v="0"/>
  </r>
  <r>
    <s v="EQ"/>
    <x v="21"/>
    <x v="1"/>
  </r>
  <r>
    <s v="EQ"/>
    <x v="21"/>
    <x v="1"/>
  </r>
  <r>
    <s v="EQ"/>
    <x v="3"/>
    <x v="1"/>
  </r>
  <r>
    <s v="EQ"/>
    <x v="2"/>
    <x v="1"/>
  </r>
  <r>
    <s v="EQ"/>
    <x v="26"/>
    <x v="1"/>
  </r>
  <r>
    <s v="EQ"/>
    <x v="11"/>
    <x v="1"/>
  </r>
  <r>
    <s v="EQ"/>
    <x v="27"/>
    <x v="1"/>
  </r>
  <r>
    <s v="EQ"/>
    <x v="4"/>
    <x v="1"/>
  </r>
  <r>
    <s v="EQ"/>
    <x v="18"/>
    <x v="1"/>
  </r>
  <r>
    <s v="EQ"/>
    <x v="9"/>
    <x v="1"/>
  </r>
  <r>
    <s v="EQ"/>
    <x v="20"/>
    <x v="1"/>
  </r>
  <r>
    <s v="EQ"/>
    <x v="0"/>
    <x v="1"/>
  </r>
  <r>
    <s v="EQ"/>
    <x v="2"/>
    <x v="1"/>
  </r>
  <r>
    <s v="EQ"/>
    <x v="5"/>
    <x v="1"/>
  </r>
  <r>
    <s v="EQ"/>
    <x v="18"/>
    <x v="1"/>
  </r>
  <r>
    <s v="EQ"/>
    <x v="1"/>
    <x v="1"/>
  </r>
  <r>
    <s v="EQ"/>
    <x v="1"/>
    <x v="1"/>
  </r>
  <r>
    <s v="EQ"/>
    <x v="8"/>
    <x v="1"/>
  </r>
  <r>
    <s v="EQ"/>
    <x v="21"/>
    <x v="1"/>
  </r>
  <r>
    <s v="EQ"/>
    <x v="7"/>
    <x v="1"/>
  </r>
  <r>
    <s v="EQ"/>
    <x v="1"/>
    <x v="1"/>
  </r>
  <r>
    <s v="EQ"/>
    <x v="21"/>
    <x v="1"/>
  </r>
  <r>
    <s v="BE"/>
    <x v="1"/>
    <x v="0"/>
  </r>
  <r>
    <s v="EQ"/>
    <x v="8"/>
    <x v="1"/>
  </r>
  <r>
    <s v="EQ"/>
    <x v="6"/>
    <x v="1"/>
  </r>
  <r>
    <s v="EQ"/>
    <x v="7"/>
    <x v="1"/>
  </r>
  <r>
    <s v="EQ"/>
    <x v="2"/>
    <x v="1"/>
  </r>
  <r>
    <s v="BE"/>
    <x v="5"/>
    <x v="0"/>
  </r>
  <r>
    <s v="EQ"/>
    <x v="3"/>
    <x v="1"/>
  </r>
  <r>
    <s v="EQ"/>
    <x v="20"/>
    <x v="1"/>
  </r>
  <r>
    <s v="EQ"/>
    <x v="28"/>
    <x v="1"/>
  </r>
  <r>
    <s v="EQ"/>
    <x v="11"/>
    <x v="1"/>
  </r>
  <r>
    <s v="EQ"/>
    <x v="5"/>
    <x v="1"/>
  </r>
  <r>
    <s v="EQ"/>
    <x v="8"/>
    <x v="1"/>
  </r>
  <r>
    <s v="EQ"/>
    <x v="6"/>
    <x v="1"/>
  </r>
  <r>
    <s v="EQ"/>
    <x v="4"/>
    <x v="1"/>
  </r>
  <r>
    <s v="EQ"/>
    <x v="10"/>
    <x v="1"/>
  </r>
  <r>
    <s v="EQ"/>
    <x v="18"/>
    <x v="1"/>
  </r>
  <r>
    <s v="EQ"/>
    <x v="18"/>
    <x v="1"/>
  </r>
  <r>
    <s v="EQ"/>
    <x v="18"/>
    <x v="1"/>
  </r>
  <r>
    <s v="BE"/>
    <x v="15"/>
    <x v="0"/>
  </r>
  <r>
    <s v="EQ"/>
    <x v="12"/>
    <x v="1"/>
  </r>
  <r>
    <s v="EQ"/>
    <x v="21"/>
    <x v="1"/>
  </r>
  <r>
    <s v="EQ"/>
    <x v="21"/>
    <x v="1"/>
  </r>
  <r>
    <s v="EQ"/>
    <x v="10"/>
    <x v="1"/>
  </r>
  <r>
    <s v="BE"/>
    <x v="11"/>
    <x v="0"/>
  </r>
  <r>
    <s v="EQ"/>
    <x v="5"/>
    <x v="1"/>
  </r>
  <r>
    <s v="EQ"/>
    <x v="10"/>
    <x v="1"/>
  </r>
  <r>
    <s v="EQ"/>
    <x v="11"/>
    <x v="1"/>
  </r>
  <r>
    <s v="EQ"/>
    <x v="3"/>
    <x v="1"/>
  </r>
  <r>
    <s v="EQ"/>
    <x v="0"/>
    <x v="1"/>
  </r>
  <r>
    <s v="EQ"/>
    <x v="5"/>
    <x v="1"/>
  </r>
  <r>
    <s v="EQ"/>
    <x v="23"/>
    <x v="1"/>
  </r>
  <r>
    <s v="BE"/>
    <x v="3"/>
    <x v="0"/>
  </r>
  <r>
    <s v="EQ"/>
    <x v="9"/>
    <x v="1"/>
  </r>
  <r>
    <s v="BE"/>
    <x v="5"/>
    <x v="0"/>
  </r>
  <r>
    <s v="EQ"/>
    <x v="1"/>
    <x v="1"/>
  </r>
  <r>
    <s v="BE"/>
    <x v="18"/>
    <x v="0"/>
  </r>
  <r>
    <s v="EQ"/>
    <x v="16"/>
    <x v="1"/>
  </r>
  <r>
    <s v="EQ"/>
    <x v="12"/>
    <x v="1"/>
  </r>
  <r>
    <s v="EQ"/>
    <x v="5"/>
    <x v="1"/>
  </r>
  <r>
    <s v="EQ"/>
    <x v="20"/>
    <x v="1"/>
  </r>
  <r>
    <s v="EQ"/>
    <x v="17"/>
    <x v="1"/>
  </r>
  <r>
    <s v="EQ"/>
    <x v="15"/>
    <x v="1"/>
  </r>
  <r>
    <s v="EQ"/>
    <x v="23"/>
    <x v="1"/>
  </r>
  <r>
    <s v="EQ"/>
    <x v="8"/>
    <x v="1"/>
  </r>
  <r>
    <s v="EQ"/>
    <x v="5"/>
    <x v="1"/>
  </r>
  <r>
    <s v="EQ"/>
    <x v="7"/>
    <x v="1"/>
  </r>
  <r>
    <s v="BE"/>
    <x v="0"/>
    <x v="0"/>
  </r>
  <r>
    <s v="EQ"/>
    <x v="17"/>
    <x v="1"/>
  </r>
  <r>
    <s v="EQ"/>
    <x v="3"/>
    <x v="1"/>
  </r>
  <r>
    <s v="EQ"/>
    <x v="12"/>
    <x v="1"/>
  </r>
  <r>
    <s v="EQ"/>
    <x v="1"/>
    <x v="1"/>
  </r>
  <r>
    <s v="EQ"/>
    <x v="9"/>
    <x v="1"/>
  </r>
  <r>
    <s v="EQ"/>
    <x v="0"/>
    <x v="1"/>
  </r>
  <r>
    <s v="EQ"/>
    <x v="21"/>
    <x v="1"/>
  </r>
  <r>
    <s v="EQ"/>
    <x v="25"/>
    <x v="1"/>
  </r>
  <r>
    <s v="BE"/>
    <x v="12"/>
    <x v="0"/>
  </r>
  <r>
    <s v="EQ"/>
    <x v="0"/>
    <x v="1"/>
  </r>
  <r>
    <s v="EQ"/>
    <x v="18"/>
    <x v="1"/>
  </r>
  <r>
    <s v="EQ"/>
    <x v="19"/>
    <x v="1"/>
  </r>
  <r>
    <s v="EQ"/>
    <x v="26"/>
    <x v="1"/>
  </r>
  <r>
    <s v="EQ"/>
    <x v="5"/>
    <x v="1"/>
  </r>
  <r>
    <s v="EQ"/>
    <x v="1"/>
    <x v="1"/>
  </r>
  <r>
    <s v="EQ"/>
    <x v="18"/>
    <x v="1"/>
  </r>
  <r>
    <s v="EQ"/>
    <x v="1"/>
    <x v="1"/>
  </r>
  <r>
    <s v="EQ"/>
    <x v="15"/>
    <x v="1"/>
  </r>
  <r>
    <s v="EQ"/>
    <x v="7"/>
    <x v="1"/>
  </r>
  <r>
    <s v="EQ"/>
    <x v="14"/>
    <x v="1"/>
  </r>
  <r>
    <s v="EQ"/>
    <x v="9"/>
    <x v="1"/>
  </r>
  <r>
    <s v="EQ"/>
    <x v="7"/>
    <x v="1"/>
  </r>
  <r>
    <s v="EQ"/>
    <x v="8"/>
    <x v="1"/>
  </r>
  <r>
    <s v="BE"/>
    <x v="7"/>
    <x v="0"/>
  </r>
  <r>
    <s v="EQ"/>
    <x v="18"/>
    <x v="1"/>
  </r>
  <r>
    <s v="EQ"/>
    <x v="6"/>
    <x v="1"/>
  </r>
  <r>
    <s v="EQ"/>
    <x v="28"/>
    <x v="1"/>
  </r>
  <r>
    <s v="EQ"/>
    <x v="10"/>
    <x v="1"/>
  </r>
  <r>
    <s v="EQ"/>
    <x v="11"/>
    <x v="1"/>
  </r>
  <r>
    <s v="EQ"/>
    <x v="1"/>
    <x v="1"/>
  </r>
  <r>
    <s v="EQ"/>
    <x v="5"/>
    <x v="1"/>
  </r>
  <r>
    <s v="EQ"/>
    <x v="13"/>
    <x v="1"/>
  </r>
  <r>
    <s v="EQ"/>
    <x v="9"/>
    <x v="1"/>
  </r>
  <r>
    <s v="EQ"/>
    <x v="4"/>
    <x v="1"/>
  </r>
  <r>
    <s v="BZ"/>
    <x v="18"/>
    <x v="0"/>
  </r>
  <r>
    <s v="EQ"/>
    <x v="7"/>
    <x v="1"/>
  </r>
  <r>
    <s v="EQ"/>
    <x v="12"/>
    <x v="1"/>
  </r>
  <r>
    <s v="EQ"/>
    <x v="3"/>
    <x v="1"/>
  </r>
  <r>
    <s v="EQ"/>
    <x v="9"/>
    <x v="1"/>
  </r>
  <r>
    <s v="EQ"/>
    <x v="9"/>
    <x v="1"/>
  </r>
  <r>
    <s v="EQ"/>
    <x v="28"/>
    <x v="1"/>
  </r>
  <r>
    <s v="EQ"/>
    <x v="5"/>
    <x v="1"/>
  </r>
  <r>
    <s v="EQ"/>
    <x v="9"/>
    <x v="1"/>
  </r>
  <r>
    <s v="EQ"/>
    <x v="0"/>
    <x v="1"/>
  </r>
  <r>
    <s v="EQ"/>
    <x v="0"/>
    <x v="1"/>
  </r>
  <r>
    <s v="EQ"/>
    <x v="8"/>
    <x v="1"/>
  </r>
  <r>
    <s v="EQ"/>
    <x v="3"/>
    <x v="1"/>
  </r>
  <r>
    <s v="EQ"/>
    <x v="2"/>
    <x v="1"/>
  </r>
  <r>
    <s v="EQ"/>
    <x v="1"/>
    <x v="1"/>
  </r>
  <r>
    <s v="EQ"/>
    <x v="12"/>
    <x v="1"/>
  </r>
  <r>
    <s v="EQ"/>
    <x v="28"/>
    <x v="1"/>
  </r>
  <r>
    <s v="EQ"/>
    <x v="19"/>
    <x v="1"/>
  </r>
  <r>
    <s v="EQ"/>
    <x v="1"/>
    <x v="1"/>
  </r>
  <r>
    <s v="BE"/>
    <x v="15"/>
    <x v="0"/>
  </r>
  <r>
    <s v="EQ"/>
    <x v="12"/>
    <x v="1"/>
  </r>
  <r>
    <s v="EQ"/>
    <x v="26"/>
    <x v="1"/>
  </r>
  <r>
    <s v="EQ"/>
    <x v="26"/>
    <x v="1"/>
  </r>
  <r>
    <s v="EQ"/>
    <x v="5"/>
    <x v="1"/>
  </r>
  <r>
    <s v="EQ"/>
    <x v="9"/>
    <x v="1"/>
  </r>
  <r>
    <s v="EQ"/>
    <x v="2"/>
    <x v="1"/>
  </r>
  <r>
    <s v="BE"/>
    <x v="21"/>
    <x v="0"/>
  </r>
  <r>
    <s v="BE"/>
    <x v="18"/>
    <x v="0"/>
  </r>
  <r>
    <s v="BE"/>
    <x v="12"/>
    <x v="0"/>
  </r>
  <r>
    <s v="BE"/>
    <x v="20"/>
    <x v="0"/>
  </r>
  <r>
    <s v="EQ"/>
    <x v="10"/>
    <x v="1"/>
  </r>
  <r>
    <s v="EQ"/>
    <x v="2"/>
    <x v="1"/>
  </r>
  <r>
    <s v="EQ"/>
    <x v="2"/>
    <x v="1"/>
  </r>
  <r>
    <s v="EQ"/>
    <x v="18"/>
    <x v="1"/>
  </r>
  <r>
    <s v="EQ"/>
    <x v="10"/>
    <x v="1"/>
  </r>
  <r>
    <s v="EQ"/>
    <x v="10"/>
    <x v="1"/>
  </r>
  <r>
    <s v="EQ"/>
    <x v="1"/>
    <x v="1"/>
  </r>
  <r>
    <s v="EQ"/>
    <x v="2"/>
    <x v="1"/>
  </r>
  <r>
    <s v="EQ"/>
    <x v="1"/>
    <x v="1"/>
  </r>
  <r>
    <s v="EQ"/>
    <x v="7"/>
    <x v="1"/>
  </r>
  <r>
    <s v="EQ"/>
    <x v="12"/>
    <x v="1"/>
  </r>
  <r>
    <s v="EQ"/>
    <x v="6"/>
    <x v="1"/>
  </r>
  <r>
    <s v="EQ"/>
    <x v="21"/>
    <x v="1"/>
  </r>
  <r>
    <s v="EQ"/>
    <x v="4"/>
    <x v="1"/>
  </r>
  <r>
    <s v="EQ"/>
    <x v="20"/>
    <x v="1"/>
  </r>
  <r>
    <s v="EQ"/>
    <x v="15"/>
    <x v="1"/>
  </r>
  <r>
    <s v="EQ"/>
    <x v="27"/>
    <x v="1"/>
  </r>
  <r>
    <s v="EQ"/>
    <x v="13"/>
    <x v="1"/>
  </r>
  <r>
    <s v="EQ"/>
    <x v="15"/>
    <x v="1"/>
  </r>
  <r>
    <s v="EQ"/>
    <x v="1"/>
    <x v="1"/>
  </r>
  <r>
    <s v="EQ"/>
    <x v="18"/>
    <x v="1"/>
  </r>
  <r>
    <s v="EQ"/>
    <x v="2"/>
    <x v="1"/>
  </r>
  <r>
    <s v="EQ"/>
    <x v="11"/>
    <x v="1"/>
  </r>
  <r>
    <s v="EQ"/>
    <x v="3"/>
    <x v="1"/>
  </r>
  <r>
    <s v="EQ"/>
    <x v="3"/>
    <x v="1"/>
  </r>
  <r>
    <s v="EQ"/>
    <x v="19"/>
    <x v="1"/>
  </r>
  <r>
    <s v="EQ"/>
    <x v="17"/>
    <x v="1"/>
  </r>
  <r>
    <s v="EQ"/>
    <x v="18"/>
    <x v="1"/>
  </r>
  <r>
    <s v="EQ"/>
    <x v="5"/>
    <x v="1"/>
  </r>
  <r>
    <s v="EQ"/>
    <x v="7"/>
    <x v="1"/>
  </r>
  <r>
    <s v="EQ"/>
    <x v="8"/>
    <x v="1"/>
  </r>
  <r>
    <s v="EQ"/>
    <x v="2"/>
    <x v="1"/>
  </r>
  <r>
    <s v="EQ"/>
    <x v="20"/>
    <x v="1"/>
  </r>
  <r>
    <s v="EQ"/>
    <x v="5"/>
    <x v="1"/>
  </r>
  <r>
    <s v="BE"/>
    <x v="3"/>
    <x v="0"/>
  </r>
  <r>
    <s v="EQ"/>
    <x v="3"/>
    <x v="1"/>
  </r>
  <r>
    <s v="EQ"/>
    <x v="10"/>
    <x v="1"/>
  </r>
  <r>
    <s v="EQ"/>
    <x v="9"/>
    <x v="1"/>
  </r>
  <r>
    <s v="EQ"/>
    <x v="6"/>
    <x v="1"/>
  </r>
  <r>
    <s v="EQ"/>
    <x v="1"/>
    <x v="1"/>
  </r>
  <r>
    <s v="BE"/>
    <x v="6"/>
    <x v="0"/>
  </r>
  <r>
    <s v="EQ"/>
    <x v="23"/>
    <x v="1"/>
  </r>
  <r>
    <s v="EQ"/>
    <x v="6"/>
    <x v="1"/>
  </r>
  <r>
    <s v="EQ"/>
    <x v="28"/>
    <x v="1"/>
  </r>
  <r>
    <s v="EQ"/>
    <x v="17"/>
    <x v="1"/>
  </r>
  <r>
    <s v="BE"/>
    <x v="5"/>
    <x v="0"/>
  </r>
  <r>
    <s v="EQ"/>
    <x v="22"/>
    <x v="1"/>
  </r>
  <r>
    <s v="EQ"/>
    <x v="1"/>
    <x v="1"/>
  </r>
  <r>
    <s v="EQ"/>
    <x v="5"/>
    <x v="1"/>
  </r>
  <r>
    <s v="EQ"/>
    <x v="22"/>
    <x v="1"/>
  </r>
  <r>
    <s v="BE"/>
    <x v="3"/>
    <x v="0"/>
  </r>
  <r>
    <s v="EQ"/>
    <x v="12"/>
    <x v="1"/>
  </r>
  <r>
    <s v="BE"/>
    <x v="3"/>
    <x v="0"/>
  </r>
  <r>
    <s v="EQ"/>
    <x v="10"/>
    <x v="1"/>
  </r>
  <r>
    <s v="EQ"/>
    <x v="0"/>
    <x v="1"/>
  </r>
  <r>
    <s v="BE"/>
    <x v="28"/>
    <x v="0"/>
  </r>
  <r>
    <s v="EQ"/>
    <x v="21"/>
    <x v="1"/>
  </r>
  <r>
    <s v="BE"/>
    <x v="3"/>
    <x v="0"/>
  </r>
  <r>
    <s v="EQ"/>
    <x v="1"/>
    <x v="1"/>
  </r>
  <r>
    <s v="BE"/>
    <x v="21"/>
    <x v="0"/>
  </r>
  <r>
    <s v="EQ"/>
    <x v="21"/>
    <x v="1"/>
  </r>
  <r>
    <s v="BE"/>
    <x v="3"/>
    <x v="0"/>
  </r>
  <r>
    <s v="EQ"/>
    <x v="12"/>
    <x v="1"/>
  </r>
  <r>
    <s v="EQ"/>
    <x v="8"/>
    <x v="1"/>
  </r>
  <r>
    <s v="EQ"/>
    <x v="7"/>
    <x v="1"/>
  </r>
  <r>
    <s v="EQ"/>
    <x v="5"/>
    <x v="1"/>
  </r>
  <r>
    <s v="EQ"/>
    <x v="20"/>
    <x v="1"/>
  </r>
  <r>
    <s v="EQ"/>
    <x v="6"/>
    <x v="1"/>
  </r>
  <r>
    <s v="EQ"/>
    <x v="0"/>
    <x v="1"/>
  </r>
  <r>
    <s v="EQ"/>
    <x v="6"/>
    <x v="1"/>
  </r>
  <r>
    <s v="EQ"/>
    <x v="3"/>
    <x v="1"/>
  </r>
  <r>
    <s v="EQ"/>
    <x v="15"/>
    <x v="1"/>
  </r>
  <r>
    <s v="EQ"/>
    <x v="22"/>
    <x v="1"/>
  </r>
  <r>
    <s v="EQ"/>
    <x v="20"/>
    <x v="1"/>
  </r>
  <r>
    <s v="EQ"/>
    <x v="9"/>
    <x v="1"/>
  </r>
  <r>
    <s v="BE"/>
    <x v="22"/>
    <x v="0"/>
  </r>
  <r>
    <s v="EQ"/>
    <x v="19"/>
    <x v="1"/>
  </r>
  <r>
    <s v="EQ"/>
    <x v="3"/>
    <x v="1"/>
  </r>
  <r>
    <s v="EQ"/>
    <x v="12"/>
    <x v="1"/>
  </r>
  <r>
    <s v="BE"/>
    <x v="13"/>
    <x v="0"/>
  </r>
  <r>
    <s v="EQ"/>
    <x v="6"/>
    <x v="1"/>
  </r>
  <r>
    <s v="EQ"/>
    <x v="20"/>
    <x v="1"/>
  </r>
  <r>
    <s v="EQ"/>
    <x v="7"/>
    <x v="1"/>
  </r>
  <r>
    <s v="BE"/>
    <x v="9"/>
    <x v="0"/>
  </r>
  <r>
    <s v="EQ"/>
    <x v="9"/>
    <x v="1"/>
  </r>
  <r>
    <s v="EQ"/>
    <x v="1"/>
    <x v="1"/>
  </r>
  <r>
    <s v="EQ"/>
    <x v="20"/>
    <x v="1"/>
  </r>
  <r>
    <s v="BE"/>
    <x v="23"/>
    <x v="0"/>
  </r>
  <r>
    <s v="EQ"/>
    <x v="2"/>
    <x v="1"/>
  </r>
  <r>
    <s v="BE"/>
    <x v="15"/>
    <x v="0"/>
  </r>
  <r>
    <s v="EQ"/>
    <x v="1"/>
    <x v="1"/>
  </r>
  <r>
    <s v="EQ"/>
    <x v="21"/>
    <x v="1"/>
  </r>
  <r>
    <s v="EQ"/>
    <x v="15"/>
    <x v="1"/>
  </r>
  <r>
    <s v="EQ"/>
    <x v="3"/>
    <x v="1"/>
  </r>
  <r>
    <s v="EQ"/>
    <x v="20"/>
    <x v="1"/>
  </r>
  <r>
    <s v="EQ"/>
    <x v="3"/>
    <x v="1"/>
  </r>
  <r>
    <s v="EQ"/>
    <x v="12"/>
    <x v="1"/>
  </r>
  <r>
    <s v="EQ"/>
    <x v="1"/>
    <x v="1"/>
  </r>
  <r>
    <s v="EQ"/>
    <x v="3"/>
    <x v="1"/>
  </r>
  <r>
    <s v="BE"/>
    <x v="13"/>
    <x v="0"/>
  </r>
  <r>
    <s v="EQ"/>
    <x v="10"/>
    <x v="1"/>
  </r>
  <r>
    <s v="BE"/>
    <x v="3"/>
    <x v="0"/>
  </r>
  <r>
    <s v="BE"/>
    <x v="4"/>
    <x v="0"/>
  </r>
  <r>
    <s v="EQ"/>
    <x v="3"/>
    <x v="1"/>
  </r>
  <r>
    <s v="EQ"/>
    <x v="15"/>
    <x v="1"/>
  </r>
  <r>
    <s v="EQ"/>
    <x v="9"/>
    <x v="1"/>
  </r>
  <r>
    <s v="EQ"/>
    <x v="5"/>
    <x v="1"/>
  </r>
  <r>
    <s v="EQ"/>
    <x v="21"/>
    <x v="1"/>
  </r>
  <r>
    <s v="EQ"/>
    <x v="4"/>
    <x v="1"/>
  </r>
  <r>
    <s v="EQ"/>
    <x v="10"/>
    <x v="1"/>
  </r>
  <r>
    <s v="EQ"/>
    <x v="9"/>
    <x v="1"/>
  </r>
  <r>
    <s v="EQ"/>
    <x v="2"/>
    <x v="1"/>
  </r>
  <r>
    <s v="EQ"/>
    <x v="6"/>
    <x v="1"/>
  </r>
  <r>
    <s v="EQ"/>
    <x v="18"/>
    <x v="1"/>
  </r>
  <r>
    <s v="EQ"/>
    <x v="3"/>
    <x v="1"/>
  </r>
  <r>
    <s v="EQ"/>
    <x v="8"/>
    <x v="1"/>
  </r>
  <r>
    <s v="EQ"/>
    <x v="16"/>
    <x v="1"/>
  </r>
  <r>
    <s v="EQ"/>
    <x v="20"/>
    <x v="1"/>
  </r>
  <r>
    <s v="EQ"/>
    <x v="17"/>
    <x v="1"/>
  </r>
  <r>
    <s v="BE"/>
    <x v="10"/>
    <x v="0"/>
  </r>
  <r>
    <s v="EQ"/>
    <x v="24"/>
    <x v="1"/>
  </r>
  <r>
    <s v="EQ"/>
    <x v="3"/>
    <x v="1"/>
  </r>
  <r>
    <s v="EQ"/>
    <x v="11"/>
    <x v="1"/>
  </r>
  <r>
    <s v="EQ"/>
    <x v="6"/>
    <x v="1"/>
  </r>
  <r>
    <s v="EQ"/>
    <x v="18"/>
    <x v="1"/>
  </r>
  <r>
    <s v="EQ"/>
    <x v="22"/>
    <x v="1"/>
  </r>
  <r>
    <s v="EQ"/>
    <x v="12"/>
    <x v="1"/>
  </r>
  <r>
    <s v="EQ"/>
    <x v="5"/>
    <x v="1"/>
  </r>
  <r>
    <s v="EQ"/>
    <x v="13"/>
    <x v="1"/>
  </r>
  <r>
    <s v="EQ"/>
    <x v="12"/>
    <x v="1"/>
  </r>
  <r>
    <s v="EQ"/>
    <x v="1"/>
    <x v="1"/>
  </r>
  <r>
    <s v="BE"/>
    <x v="15"/>
    <x v="0"/>
  </r>
  <r>
    <s v="EQ"/>
    <x v="3"/>
    <x v="1"/>
  </r>
  <r>
    <s v="EQ"/>
    <x v="5"/>
    <x v="1"/>
  </r>
  <r>
    <s v="EQ"/>
    <x v="16"/>
    <x v="1"/>
  </r>
  <r>
    <s v="EQ"/>
    <x v="1"/>
    <x v="1"/>
  </r>
  <r>
    <s v="EQ"/>
    <x v="25"/>
    <x v="1"/>
  </r>
  <r>
    <s v="BE"/>
    <x v="2"/>
    <x v="0"/>
  </r>
  <r>
    <s v="EQ"/>
    <x v="21"/>
    <x v="1"/>
  </r>
  <r>
    <s v="EQ"/>
    <x v="2"/>
    <x v="1"/>
  </r>
  <r>
    <s v="EQ"/>
    <x v="18"/>
    <x v="1"/>
  </r>
  <r>
    <s v="EQ"/>
    <x v="6"/>
    <x v="1"/>
  </r>
  <r>
    <s v="EQ"/>
    <x v="28"/>
    <x v="1"/>
  </r>
  <r>
    <s v="EQ"/>
    <x v="2"/>
    <x v="1"/>
  </r>
  <r>
    <s v="BZ"/>
    <x v="12"/>
    <x v="0"/>
  </r>
  <r>
    <s v="EQ"/>
    <x v="15"/>
    <x v="1"/>
  </r>
  <r>
    <s v="EQ"/>
    <x v="7"/>
    <x v="1"/>
  </r>
  <r>
    <s v="EQ"/>
    <x v="5"/>
    <x v="1"/>
  </r>
  <r>
    <s v="EQ"/>
    <x v="5"/>
    <x v="1"/>
  </r>
  <r>
    <s v="EQ"/>
    <x v="22"/>
    <x v="1"/>
  </r>
  <r>
    <s v="BE"/>
    <x v="1"/>
    <x v="0"/>
  </r>
  <r>
    <s v="EQ"/>
    <x v="11"/>
    <x v="1"/>
  </r>
  <r>
    <s v="EQ"/>
    <x v="18"/>
    <x v="1"/>
  </r>
  <r>
    <s v="BE"/>
    <x v="9"/>
    <x v="0"/>
  </r>
  <r>
    <s v="BE"/>
    <x v="10"/>
    <x v="0"/>
  </r>
  <r>
    <s v="EQ"/>
    <x v="7"/>
    <x v="1"/>
  </r>
  <r>
    <s v="EQ"/>
    <x v="23"/>
    <x v="1"/>
  </r>
  <r>
    <s v="EQ"/>
    <x v="6"/>
    <x v="1"/>
  </r>
  <r>
    <s v="EQ"/>
    <x v="3"/>
    <x v="1"/>
  </r>
  <r>
    <s v="EQ"/>
    <x v="1"/>
    <x v="1"/>
  </r>
  <r>
    <s v="EQ"/>
    <x v="5"/>
    <x v="1"/>
  </r>
  <r>
    <s v="EQ"/>
    <x v="11"/>
    <x v="1"/>
  </r>
  <r>
    <s v="EQ"/>
    <x v="3"/>
    <x v="1"/>
  </r>
  <r>
    <s v="EQ"/>
    <x v="2"/>
    <x v="1"/>
  </r>
  <r>
    <s v="EQ"/>
    <x v="6"/>
    <x v="1"/>
  </r>
  <r>
    <s v="EQ"/>
    <x v="26"/>
    <x v="1"/>
  </r>
  <r>
    <s v="EQ"/>
    <x v="12"/>
    <x v="1"/>
  </r>
  <r>
    <s v="EQ"/>
    <x v="23"/>
    <x v="1"/>
  </r>
  <r>
    <s v="EQ"/>
    <x v="3"/>
    <x v="1"/>
  </r>
  <r>
    <s v="EQ"/>
    <x v="3"/>
    <x v="1"/>
  </r>
  <r>
    <s v="EQ"/>
    <x v="1"/>
    <x v="1"/>
  </r>
  <r>
    <s v="EQ"/>
    <x v="9"/>
    <x v="1"/>
  </r>
  <r>
    <s v="EQ"/>
    <x v="7"/>
    <x v="1"/>
  </r>
  <r>
    <s v="EQ"/>
    <x v="1"/>
    <x v="1"/>
  </r>
  <r>
    <s v="EQ"/>
    <x v="5"/>
    <x v="1"/>
  </r>
  <r>
    <s v="EQ"/>
    <x v="5"/>
    <x v="1"/>
  </r>
  <r>
    <s v="EQ"/>
    <x v="9"/>
    <x v="1"/>
  </r>
  <r>
    <s v="BE"/>
    <x v="2"/>
    <x v="0"/>
  </r>
  <r>
    <s v="EQ"/>
    <x v="26"/>
    <x v="1"/>
  </r>
  <r>
    <s v="EQ"/>
    <x v="28"/>
    <x v="1"/>
  </r>
  <r>
    <s v="EQ"/>
    <x v="8"/>
    <x v="1"/>
  </r>
  <r>
    <s v="EQ"/>
    <x v="25"/>
    <x v="1"/>
  </r>
  <r>
    <s v="EQ"/>
    <x v="13"/>
    <x v="1"/>
  </r>
  <r>
    <s v="EQ"/>
    <x v="15"/>
    <x v="1"/>
  </r>
  <r>
    <s v="EQ"/>
    <x v="23"/>
    <x v="1"/>
  </r>
  <r>
    <s v="EQ"/>
    <x v="7"/>
    <x v="1"/>
  </r>
  <r>
    <s v="EQ"/>
    <x v="1"/>
    <x v="1"/>
  </r>
  <r>
    <s v="EQ"/>
    <x v="19"/>
    <x v="1"/>
  </r>
  <r>
    <s v="EQ"/>
    <x v="12"/>
    <x v="1"/>
  </r>
  <r>
    <s v="EQ"/>
    <x v="22"/>
    <x v="1"/>
  </r>
  <r>
    <s v="EQ"/>
    <x v="4"/>
    <x v="1"/>
  </r>
  <r>
    <s v="EQ"/>
    <x v="7"/>
    <x v="1"/>
  </r>
  <r>
    <s v="EQ"/>
    <x v="1"/>
    <x v="1"/>
  </r>
  <r>
    <s v="BE"/>
    <x v="18"/>
    <x v="0"/>
  </r>
  <r>
    <s v="EQ"/>
    <x v="3"/>
    <x v="1"/>
  </r>
  <r>
    <s v="EQ"/>
    <x v="26"/>
    <x v="1"/>
  </r>
  <r>
    <s v="EQ"/>
    <x v="27"/>
    <x v="1"/>
  </r>
  <r>
    <s v="EQ"/>
    <x v="7"/>
    <x v="1"/>
  </r>
  <r>
    <s v="EQ"/>
    <x v="1"/>
    <x v="1"/>
  </r>
  <r>
    <s v="EQ"/>
    <x v="3"/>
    <x v="1"/>
  </r>
  <r>
    <s v="EQ"/>
    <x v="12"/>
    <x v="1"/>
  </r>
  <r>
    <s v="BE"/>
    <x v="9"/>
    <x v="0"/>
  </r>
  <r>
    <s v="EQ"/>
    <x v="11"/>
    <x v="1"/>
  </r>
  <r>
    <s v="EQ"/>
    <x v="9"/>
    <x v="1"/>
  </r>
  <r>
    <s v="EQ"/>
    <x v="3"/>
    <x v="1"/>
  </r>
  <r>
    <s v="EQ"/>
    <x v="7"/>
    <x v="1"/>
  </r>
  <r>
    <s v="EQ"/>
    <x v="10"/>
    <x v="1"/>
  </r>
  <r>
    <s v="BE"/>
    <x v="3"/>
    <x v="0"/>
  </r>
  <r>
    <s v="EQ"/>
    <x v="28"/>
    <x v="1"/>
  </r>
  <r>
    <s v="EQ"/>
    <x v="1"/>
    <x v="1"/>
  </r>
  <r>
    <s v="EQ"/>
    <x v="12"/>
    <x v="1"/>
  </r>
  <r>
    <s v="EQ"/>
    <x v="2"/>
    <x v="1"/>
  </r>
  <r>
    <s v="EQ"/>
    <x v="26"/>
    <x v="1"/>
  </r>
  <r>
    <s v="EQ"/>
    <x v="5"/>
    <x v="1"/>
  </r>
  <r>
    <s v="EQ"/>
    <x v="20"/>
    <x v="1"/>
  </r>
  <r>
    <s v="EQ"/>
    <x v="5"/>
    <x v="1"/>
  </r>
  <r>
    <s v="EQ"/>
    <x v="1"/>
    <x v="1"/>
  </r>
  <r>
    <s v="EQ"/>
    <x v="23"/>
    <x v="1"/>
  </r>
  <r>
    <s v="EQ"/>
    <x v="18"/>
    <x v="1"/>
  </r>
  <r>
    <s v="EQ"/>
    <x v="12"/>
    <x v="1"/>
  </r>
  <r>
    <s v="EQ"/>
    <x v="18"/>
    <x v="1"/>
  </r>
  <r>
    <s v="BZ"/>
    <x v="0"/>
    <x v="0"/>
  </r>
  <r>
    <s v="BE"/>
    <x v="8"/>
    <x v="0"/>
  </r>
  <r>
    <s v="EQ"/>
    <x v="9"/>
    <x v="1"/>
  </r>
  <r>
    <s v="EQ"/>
    <x v="18"/>
    <x v="1"/>
  </r>
  <r>
    <s v="EQ"/>
    <x v="3"/>
    <x v="1"/>
  </r>
  <r>
    <s v="EQ"/>
    <x v="6"/>
    <x v="1"/>
  </r>
  <r>
    <s v="EQ"/>
    <x v="16"/>
    <x v="1"/>
  </r>
  <r>
    <s v="EQ"/>
    <x v="23"/>
    <x v="1"/>
  </r>
  <r>
    <s v="EQ"/>
    <x v="1"/>
    <x v="1"/>
  </r>
  <r>
    <s v="EQ"/>
    <x v="25"/>
    <x v="1"/>
  </r>
  <r>
    <s v="EQ"/>
    <x v="11"/>
    <x v="1"/>
  </r>
  <r>
    <s v="EQ"/>
    <x v="25"/>
    <x v="1"/>
  </r>
  <r>
    <s v="EQ"/>
    <x v="11"/>
    <x v="1"/>
  </r>
  <r>
    <s v="EQ"/>
    <x v="25"/>
    <x v="1"/>
  </r>
  <r>
    <s v="EQ"/>
    <x v="0"/>
    <x v="1"/>
  </r>
  <r>
    <s v="EQ"/>
    <x v="15"/>
    <x v="1"/>
  </r>
  <r>
    <s v="EQ"/>
    <x v="25"/>
    <x v="1"/>
  </r>
  <r>
    <s v="EQ"/>
    <x v="11"/>
    <x v="1"/>
  </r>
  <r>
    <s v="EQ"/>
    <x v="3"/>
    <x v="1"/>
  </r>
  <r>
    <s v="EQ"/>
    <x v="28"/>
    <x v="1"/>
  </r>
  <r>
    <s v="EQ"/>
    <x v="27"/>
    <x v="1"/>
  </r>
  <r>
    <s v="EQ"/>
    <x v="21"/>
    <x v="1"/>
  </r>
  <r>
    <s v="EQ"/>
    <x v="13"/>
    <x v="1"/>
  </r>
  <r>
    <s v="EQ"/>
    <x v="6"/>
    <x v="1"/>
  </r>
  <r>
    <s v="EQ"/>
    <x v="4"/>
    <x v="1"/>
  </r>
  <r>
    <s v="EQ"/>
    <x v="26"/>
    <x v="1"/>
  </r>
  <r>
    <s v="EQ"/>
    <x v="21"/>
    <x v="1"/>
  </r>
  <r>
    <s v="EQ"/>
    <x v="26"/>
    <x v="1"/>
  </r>
  <r>
    <s v="EQ"/>
    <x v="12"/>
    <x v="1"/>
  </r>
  <r>
    <s v="EQ"/>
    <x v="13"/>
    <x v="1"/>
  </r>
  <r>
    <s v="BE"/>
    <x v="1"/>
    <x v="0"/>
  </r>
  <r>
    <s v="EQ"/>
    <x v="3"/>
    <x v="1"/>
  </r>
  <r>
    <s v="EQ"/>
    <x v="6"/>
    <x v="1"/>
  </r>
  <r>
    <s v="BE"/>
    <x v="3"/>
    <x v="0"/>
  </r>
  <r>
    <s v="BE"/>
    <x v="21"/>
    <x v="0"/>
  </r>
  <r>
    <s v="EQ"/>
    <x v="4"/>
    <x v="1"/>
  </r>
  <r>
    <s v="EQ"/>
    <x v="8"/>
    <x v="1"/>
  </r>
  <r>
    <s v="EQ"/>
    <x v="26"/>
    <x v="1"/>
  </r>
  <r>
    <s v="EQ"/>
    <x v="23"/>
    <x v="1"/>
  </r>
  <r>
    <s v="EQ"/>
    <x v="18"/>
    <x v="1"/>
  </r>
  <r>
    <s v="BE"/>
    <x v="18"/>
    <x v="0"/>
  </r>
  <r>
    <s v="EQ"/>
    <x v="8"/>
    <x v="1"/>
  </r>
  <r>
    <s v="BE"/>
    <x v="6"/>
    <x v="0"/>
  </r>
  <r>
    <s v="EQ"/>
    <x v="18"/>
    <x v="1"/>
  </r>
  <r>
    <s v="EQ"/>
    <x v="1"/>
    <x v="1"/>
  </r>
  <r>
    <s v="EQ"/>
    <x v="23"/>
    <x v="1"/>
  </r>
  <r>
    <s v="BE"/>
    <x v="28"/>
    <x v="0"/>
  </r>
  <r>
    <s v="EQ"/>
    <x v="21"/>
    <x v="1"/>
  </r>
  <r>
    <s v="EQ"/>
    <x v="8"/>
    <x v="1"/>
  </r>
  <r>
    <s v="EQ"/>
    <x v="18"/>
    <x v="1"/>
  </r>
  <r>
    <s v="EQ"/>
    <x v="18"/>
    <x v="1"/>
  </r>
  <r>
    <s v="EQ"/>
    <x v="6"/>
    <x v="1"/>
  </r>
  <r>
    <s v="BE"/>
    <x v="26"/>
    <x v="0"/>
  </r>
  <r>
    <s v="BZ"/>
    <x v="1"/>
    <x v="0"/>
  </r>
  <r>
    <s v="EQ"/>
    <x v="27"/>
    <x v="1"/>
  </r>
  <r>
    <s v="EQ"/>
    <x v="18"/>
    <x v="1"/>
  </r>
  <r>
    <s v="EQ"/>
    <x v="18"/>
    <x v="1"/>
  </r>
  <r>
    <s v="EQ"/>
    <x v="12"/>
    <x v="1"/>
  </r>
  <r>
    <s v="EQ"/>
    <x v="5"/>
    <x v="1"/>
  </r>
  <r>
    <s v="EQ"/>
    <x v="23"/>
    <x v="1"/>
  </r>
  <r>
    <s v="EQ"/>
    <x v="11"/>
    <x v="1"/>
  </r>
  <r>
    <s v="BE"/>
    <x v="9"/>
    <x v="0"/>
  </r>
  <r>
    <s v="EQ"/>
    <x v="0"/>
    <x v="1"/>
  </r>
  <r>
    <s v="EQ"/>
    <x v="4"/>
    <x v="1"/>
  </r>
  <r>
    <s v="EQ"/>
    <x v="5"/>
    <x v="1"/>
  </r>
  <r>
    <s v="EQ"/>
    <x v="16"/>
    <x v="1"/>
  </r>
  <r>
    <s v="EQ"/>
    <x v="15"/>
    <x v="1"/>
  </r>
  <r>
    <s v="BE"/>
    <x v="11"/>
    <x v="0"/>
  </r>
  <r>
    <s v="EQ"/>
    <x v="1"/>
    <x v="1"/>
  </r>
  <r>
    <s v="EQ"/>
    <x v="27"/>
    <x v="1"/>
  </r>
  <r>
    <s v="EQ"/>
    <x v="12"/>
    <x v="1"/>
  </r>
  <r>
    <s v="BE"/>
    <x v="9"/>
    <x v="0"/>
  </r>
  <r>
    <s v="BE"/>
    <x v="9"/>
    <x v="0"/>
  </r>
  <r>
    <s v="BE"/>
    <x v="20"/>
    <x v="0"/>
  </r>
  <r>
    <s v="EQ"/>
    <x v="5"/>
    <x v="1"/>
  </r>
  <r>
    <s v="EQ"/>
    <x v="26"/>
    <x v="1"/>
  </r>
  <r>
    <s v="BE"/>
    <x v="13"/>
    <x v="0"/>
  </r>
  <r>
    <s v="EQ"/>
    <x v="4"/>
    <x v="1"/>
  </r>
  <r>
    <s v="EQ"/>
    <x v="8"/>
    <x v="1"/>
  </r>
  <r>
    <s v="EQ"/>
    <x v="24"/>
    <x v="1"/>
  </r>
  <r>
    <s v="EQ"/>
    <x v="25"/>
    <x v="1"/>
  </r>
  <r>
    <s v="EQ"/>
    <x v="18"/>
    <x v="1"/>
  </r>
  <r>
    <s v="EQ"/>
    <x v="26"/>
    <x v="1"/>
  </r>
  <r>
    <s v="EQ"/>
    <x v="7"/>
    <x v="1"/>
  </r>
  <r>
    <s v="EQ"/>
    <x v="10"/>
    <x v="1"/>
  </r>
  <r>
    <s v="EQ"/>
    <x v="20"/>
    <x v="1"/>
  </r>
  <r>
    <s v="EQ"/>
    <x v="16"/>
    <x v="1"/>
  </r>
  <r>
    <s v="EQ"/>
    <x v="18"/>
    <x v="1"/>
  </r>
  <r>
    <s v="EQ"/>
    <x v="23"/>
    <x v="1"/>
  </r>
  <r>
    <s v="EQ"/>
    <x v="18"/>
    <x v="1"/>
  </r>
  <r>
    <s v="EQ"/>
    <x v="11"/>
    <x v="1"/>
  </r>
  <r>
    <s v="EQ"/>
    <x v="23"/>
    <x v="1"/>
  </r>
  <r>
    <s v="EQ"/>
    <x v="18"/>
    <x v="1"/>
  </r>
  <r>
    <s v="EQ"/>
    <x v="4"/>
    <x v="1"/>
  </r>
  <r>
    <s v="EQ"/>
    <x v="21"/>
    <x v="1"/>
  </r>
  <r>
    <s v="EQ"/>
    <x v="0"/>
    <x v="1"/>
  </r>
  <r>
    <s v="EQ"/>
    <x v="1"/>
    <x v="1"/>
  </r>
  <r>
    <s v="EQ"/>
    <x v="11"/>
    <x v="1"/>
  </r>
  <r>
    <s v="EQ"/>
    <x v="3"/>
    <x v="1"/>
  </r>
  <r>
    <s v="EQ"/>
    <x v="1"/>
    <x v="1"/>
  </r>
  <r>
    <s v="EQ"/>
    <x v="20"/>
    <x v="1"/>
  </r>
  <r>
    <s v="EQ"/>
    <x v="8"/>
    <x v="1"/>
  </r>
  <r>
    <s v="EQ"/>
    <x v="3"/>
    <x v="1"/>
  </r>
  <r>
    <s v="BE"/>
    <x v="26"/>
    <x v="0"/>
  </r>
  <r>
    <s v="EQ"/>
    <x v="21"/>
    <x v="1"/>
  </r>
  <r>
    <s v="EQ"/>
    <x v="2"/>
    <x v="1"/>
  </r>
  <r>
    <s v="EQ"/>
    <x v="4"/>
    <x v="1"/>
  </r>
  <r>
    <s v="BE"/>
    <x v="5"/>
    <x v="0"/>
  </r>
  <r>
    <s v="EQ"/>
    <x v="20"/>
    <x v="1"/>
  </r>
  <r>
    <s v="EQ"/>
    <x v="8"/>
    <x v="1"/>
  </r>
  <r>
    <s v="EQ"/>
    <x v="24"/>
    <x v="1"/>
  </r>
  <r>
    <s v="EQ"/>
    <x v="9"/>
    <x v="1"/>
  </r>
  <r>
    <s v="EQ"/>
    <x v="4"/>
    <x v="1"/>
  </r>
  <r>
    <s v="EQ"/>
    <x v="5"/>
    <x v="1"/>
  </r>
  <r>
    <s v="EQ"/>
    <x v="27"/>
    <x v="1"/>
  </r>
  <r>
    <s v="EQ"/>
    <x v="5"/>
    <x v="1"/>
  </r>
  <r>
    <s v="BZ"/>
    <x v="16"/>
    <x v="0"/>
  </r>
  <r>
    <s v="BE"/>
    <x v="3"/>
    <x v="0"/>
  </r>
  <r>
    <s v="EQ"/>
    <x v="20"/>
    <x v="1"/>
  </r>
  <r>
    <s v="EQ"/>
    <x v="9"/>
    <x v="1"/>
  </r>
  <r>
    <s v="EQ"/>
    <x v="1"/>
    <x v="1"/>
  </r>
  <r>
    <s v="EQ"/>
    <x v="9"/>
    <x v="1"/>
  </r>
  <r>
    <s v="EQ"/>
    <x v="18"/>
    <x v="1"/>
  </r>
  <r>
    <s v="EQ"/>
    <x v="4"/>
    <x v="1"/>
  </r>
  <r>
    <s v="EQ"/>
    <x v="10"/>
    <x v="1"/>
  </r>
  <r>
    <s v="EQ"/>
    <x v="6"/>
    <x v="1"/>
  </r>
  <r>
    <s v="EQ"/>
    <x v="23"/>
    <x v="1"/>
  </r>
  <r>
    <s v="EQ"/>
    <x v="10"/>
    <x v="1"/>
  </r>
  <r>
    <s v="EQ"/>
    <x v="9"/>
    <x v="1"/>
  </r>
  <r>
    <s v="EQ"/>
    <x v="12"/>
    <x v="1"/>
  </r>
  <r>
    <s v="BE"/>
    <x v="18"/>
    <x v="0"/>
  </r>
  <r>
    <s v="EQ"/>
    <x v="26"/>
    <x v="1"/>
  </r>
  <r>
    <s v="EQ"/>
    <x v="4"/>
    <x v="1"/>
  </r>
  <r>
    <s v="EQ"/>
    <x v="9"/>
    <x v="1"/>
  </r>
  <r>
    <s v="EQ"/>
    <x v="12"/>
    <x v="1"/>
  </r>
  <r>
    <s v="EQ"/>
    <x v="3"/>
    <x v="1"/>
  </r>
  <r>
    <s v="EQ"/>
    <x v="11"/>
    <x v="1"/>
  </r>
  <r>
    <s v="EQ"/>
    <x v="13"/>
    <x v="1"/>
  </r>
  <r>
    <s v="EQ"/>
    <x v="8"/>
    <x v="1"/>
  </r>
  <r>
    <s v="EQ"/>
    <x v="26"/>
    <x v="1"/>
  </r>
  <r>
    <s v="EQ"/>
    <x v="21"/>
    <x v="1"/>
  </r>
  <r>
    <s v="BE"/>
    <x v="5"/>
    <x v="0"/>
  </r>
  <r>
    <s v="EQ"/>
    <x v="25"/>
    <x v="1"/>
  </r>
  <r>
    <s v="EQ"/>
    <x v="11"/>
    <x v="1"/>
  </r>
  <r>
    <s v="EQ"/>
    <x v="5"/>
    <x v="1"/>
  </r>
  <r>
    <s v="EQ"/>
    <x v="5"/>
    <x v="1"/>
  </r>
  <r>
    <s v="BE"/>
    <x v="9"/>
    <x v="0"/>
  </r>
  <r>
    <s v="EQ"/>
    <x v="27"/>
    <x v="1"/>
  </r>
  <r>
    <s v="EQ"/>
    <x v="20"/>
    <x v="1"/>
  </r>
  <r>
    <s v="EQ"/>
    <x v="0"/>
    <x v="1"/>
  </r>
  <r>
    <s v="EQ"/>
    <x v="7"/>
    <x v="1"/>
  </r>
  <r>
    <s v="EQ"/>
    <x v="21"/>
    <x v="1"/>
  </r>
  <r>
    <s v="EQ"/>
    <x v="3"/>
    <x v="1"/>
  </r>
  <r>
    <s v="EQ"/>
    <x v="21"/>
    <x v="1"/>
  </r>
  <r>
    <s v="EQ"/>
    <x v="26"/>
    <x v="1"/>
  </r>
  <r>
    <s v="EQ"/>
    <x v="2"/>
    <x v="1"/>
  </r>
  <r>
    <s v="EQ"/>
    <x v="7"/>
    <x v="1"/>
  </r>
  <r>
    <s v="EQ"/>
    <x v="19"/>
    <x v="1"/>
  </r>
  <r>
    <s v="EQ"/>
    <x v="1"/>
    <x v="1"/>
  </r>
  <r>
    <s v="EQ"/>
    <x v="3"/>
    <x v="1"/>
  </r>
  <r>
    <s v="BE"/>
    <x v="5"/>
    <x v="0"/>
  </r>
  <r>
    <s v="EQ"/>
    <x v="0"/>
    <x v="1"/>
  </r>
  <r>
    <s v="BE"/>
    <x v="18"/>
    <x v="0"/>
  </r>
  <r>
    <s v="EQ"/>
    <x v="7"/>
    <x v="1"/>
  </r>
  <r>
    <s v="EQ"/>
    <x v="20"/>
    <x v="1"/>
  </r>
  <r>
    <s v="BE"/>
    <x v="10"/>
    <x v="0"/>
  </r>
  <r>
    <s v="EQ"/>
    <x v="15"/>
    <x v="1"/>
  </r>
  <r>
    <s v="BE"/>
    <x v="12"/>
    <x v="0"/>
  </r>
  <r>
    <s v="EQ"/>
    <x v="23"/>
    <x v="1"/>
  </r>
  <r>
    <s v="EQ"/>
    <x v="2"/>
    <x v="1"/>
  </r>
  <r>
    <s v="EQ"/>
    <x v="20"/>
    <x v="1"/>
  </r>
  <r>
    <s v="EQ"/>
    <x v="2"/>
    <x v="1"/>
  </r>
  <r>
    <s v="EQ"/>
    <x v="14"/>
    <x v="1"/>
  </r>
  <r>
    <s v="EQ"/>
    <x v="1"/>
    <x v="1"/>
  </r>
  <r>
    <s v="EQ"/>
    <x v="14"/>
    <x v="1"/>
  </r>
  <r>
    <s v="EQ"/>
    <x v="12"/>
    <x v="1"/>
  </r>
  <r>
    <s v="EQ"/>
    <x v="1"/>
    <x v="1"/>
  </r>
  <r>
    <s v="EQ"/>
    <x v="20"/>
    <x v="1"/>
  </r>
  <r>
    <s v="EQ"/>
    <x v="28"/>
    <x v="1"/>
  </r>
  <r>
    <s v="EQ"/>
    <x v="11"/>
    <x v="1"/>
  </r>
  <r>
    <s v="EQ"/>
    <x v="26"/>
    <x v="1"/>
  </r>
  <r>
    <s v="EQ"/>
    <x v="11"/>
    <x v="1"/>
  </r>
  <r>
    <s v="EQ"/>
    <x v="8"/>
    <x v="1"/>
  </r>
  <r>
    <s v="BE"/>
    <x v="18"/>
    <x v="0"/>
  </r>
  <r>
    <s v="EQ"/>
    <x v="1"/>
    <x v="1"/>
  </r>
  <r>
    <s v="EQ"/>
    <x v="3"/>
    <x v="1"/>
  </r>
  <r>
    <s v="EQ"/>
    <x v="18"/>
    <x v="1"/>
  </r>
  <r>
    <s v="BE"/>
    <x v="1"/>
    <x v="0"/>
  </r>
  <r>
    <s v="EQ"/>
    <x v="5"/>
    <x v="1"/>
  </r>
  <r>
    <s v="EQ"/>
    <x v="7"/>
    <x v="1"/>
  </r>
  <r>
    <s v="EQ"/>
    <x v="4"/>
    <x v="1"/>
  </r>
  <r>
    <s v="BE"/>
    <x v="8"/>
    <x v="0"/>
  </r>
  <r>
    <s v="EQ"/>
    <x v="11"/>
    <x v="1"/>
  </r>
  <r>
    <s v="EQ"/>
    <x v="12"/>
    <x v="1"/>
  </r>
  <r>
    <s v="EQ"/>
    <x v="10"/>
    <x v="1"/>
  </r>
  <r>
    <s v="EQ"/>
    <x v="5"/>
    <x v="1"/>
  </r>
  <r>
    <s v="EQ"/>
    <x v="23"/>
    <x v="1"/>
  </r>
  <r>
    <s v="EQ"/>
    <x v="8"/>
    <x v="1"/>
  </r>
  <r>
    <s v="BE"/>
    <x v="1"/>
    <x v="0"/>
  </r>
  <r>
    <s v="EQ"/>
    <x v="3"/>
    <x v="1"/>
  </r>
  <r>
    <s v="BE"/>
    <x v="26"/>
    <x v="0"/>
  </r>
  <r>
    <s v="BE"/>
    <x v="6"/>
    <x v="0"/>
  </r>
  <r>
    <s v="EQ"/>
    <x v="1"/>
    <x v="1"/>
  </r>
  <r>
    <s v="EQ"/>
    <x v="23"/>
    <x v="1"/>
  </r>
  <r>
    <s v="EQ"/>
    <x v="22"/>
    <x v="1"/>
  </r>
  <r>
    <s v="EQ"/>
    <x v="9"/>
    <x v="1"/>
  </r>
  <r>
    <s v="EQ"/>
    <x v="24"/>
    <x v="1"/>
  </r>
  <r>
    <s v="EQ"/>
    <x v="7"/>
    <x v="1"/>
  </r>
  <r>
    <s v="EQ"/>
    <x v="2"/>
    <x v="1"/>
  </r>
  <r>
    <s v="EQ"/>
    <x v="4"/>
    <x v="1"/>
  </r>
  <r>
    <s v="BE"/>
    <x v="26"/>
    <x v="0"/>
  </r>
  <r>
    <s v="EQ"/>
    <x v="7"/>
    <x v="1"/>
  </r>
  <r>
    <s v="EQ"/>
    <x v="3"/>
    <x v="1"/>
  </r>
  <r>
    <s v="EQ"/>
    <x v="25"/>
    <x v="1"/>
  </r>
  <r>
    <s v="EQ"/>
    <x v="18"/>
    <x v="1"/>
  </r>
  <r>
    <s v="BE"/>
    <x v="15"/>
    <x v="0"/>
  </r>
  <r>
    <s v="BE"/>
    <x v="18"/>
    <x v="0"/>
  </r>
  <r>
    <s v="EQ"/>
    <x v="11"/>
    <x v="1"/>
  </r>
  <r>
    <s v="EQ"/>
    <x v="20"/>
    <x v="1"/>
  </r>
  <r>
    <s v="EQ"/>
    <x v="0"/>
    <x v="1"/>
  </r>
  <r>
    <s v="EQ"/>
    <x v="5"/>
    <x v="1"/>
  </r>
  <r>
    <s v="BE"/>
    <x v="3"/>
    <x v="0"/>
  </r>
  <r>
    <s v="EQ"/>
    <x v="1"/>
    <x v="1"/>
  </r>
  <r>
    <s v="EQ"/>
    <x v="3"/>
    <x v="1"/>
  </r>
  <r>
    <s v="EQ"/>
    <x v="2"/>
    <x v="1"/>
  </r>
  <r>
    <s v="EQ"/>
    <x v="28"/>
    <x v="1"/>
  </r>
  <r>
    <s v="EQ"/>
    <x v="1"/>
    <x v="1"/>
  </r>
  <r>
    <s v="EQ"/>
    <x v="23"/>
    <x v="1"/>
  </r>
  <r>
    <s v="EQ"/>
    <x v="19"/>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x v="0"/>
    <n v="5"/>
    <s v="=IFS(DA2=&quot;1&quot;,&quot;'1'&quot;,DA2=2,&quot;'2'&quot;,DA2=3,&quot;'3'&quot;,DA2=4,&quot;'4'&quot;,DA2=&quot;5&quot;,&quot;'5'&quot;,DA2=6,&quot;'6'&quot;,DA2=7,&quot;'7'&quot;,DA2=8,&quot;'8'&quot;,DA2=10,&quot;'10'&quot;)"/>
    <x v="0"/>
  </r>
  <r>
    <x v="1"/>
    <n v="10"/>
    <m/>
    <x v="1"/>
  </r>
  <r>
    <x v="2"/>
    <n v="1"/>
    <m/>
    <x v="2"/>
  </r>
  <r>
    <x v="1"/>
    <n v="10"/>
    <m/>
    <x v="3"/>
  </r>
  <r>
    <x v="1"/>
    <n v="10"/>
    <m/>
    <x v="4"/>
  </r>
  <r>
    <x v="3"/>
    <n v="2"/>
    <m/>
    <x v="1"/>
  </r>
  <r>
    <x v="3"/>
    <n v="2"/>
    <m/>
    <x v="5"/>
  </r>
  <r>
    <x v="1"/>
    <n v="10"/>
    <m/>
    <x v="6"/>
  </r>
  <r>
    <x v="3"/>
    <n v="2"/>
    <m/>
    <x v="7"/>
  </r>
  <r>
    <x v="1"/>
    <n v="10"/>
    <m/>
    <x v="8"/>
  </r>
  <r>
    <x v="1"/>
    <n v="10"/>
    <m/>
    <x v="5"/>
  </r>
  <r>
    <x v="2"/>
    <n v="1"/>
    <m/>
    <x v="9"/>
  </r>
  <r>
    <x v="1"/>
    <n v="10"/>
    <m/>
    <x v="3"/>
  </r>
  <r>
    <x v="1"/>
    <n v="10"/>
    <m/>
    <x v="9"/>
  </r>
  <r>
    <x v="1"/>
    <n v="10"/>
    <m/>
    <x v="10"/>
  </r>
  <r>
    <x v="1"/>
    <n v="10"/>
    <m/>
    <x v="11"/>
  </r>
  <r>
    <x v="0"/>
    <n v="5"/>
    <m/>
    <x v="1"/>
  </r>
  <r>
    <x v="0"/>
    <n v="5"/>
    <m/>
    <x v="10"/>
  </r>
  <r>
    <x v="1"/>
    <n v="10"/>
    <m/>
    <x v="9"/>
  </r>
  <r>
    <x v="1"/>
    <n v="10"/>
    <m/>
    <x v="12"/>
  </r>
  <r>
    <x v="1"/>
    <n v="10"/>
    <m/>
    <x v="9"/>
  </r>
  <r>
    <x v="1"/>
    <n v="10"/>
    <m/>
    <x v="13"/>
  </r>
  <r>
    <x v="3"/>
    <n v="2"/>
    <m/>
    <x v="1"/>
  </r>
  <r>
    <x v="3"/>
    <n v="2"/>
    <m/>
    <x v="1"/>
  </r>
  <r>
    <x v="1"/>
    <n v="10"/>
    <m/>
    <x v="8"/>
  </r>
  <r>
    <x v="1"/>
    <n v="10"/>
    <m/>
    <x v="6"/>
  </r>
  <r>
    <x v="1"/>
    <n v="10"/>
    <m/>
    <x v="14"/>
  </r>
  <r>
    <x v="0"/>
    <n v="5"/>
    <m/>
    <x v="3"/>
  </r>
  <r>
    <x v="1"/>
    <n v="10"/>
    <m/>
    <x v="15"/>
  </r>
  <r>
    <x v="1"/>
    <n v="10"/>
    <m/>
    <x v="16"/>
  </r>
  <r>
    <x v="2"/>
    <n v="1"/>
    <m/>
    <x v="9"/>
  </r>
  <r>
    <x v="3"/>
    <n v="2"/>
    <m/>
    <x v="12"/>
  </r>
  <r>
    <x v="1"/>
    <n v="10"/>
    <m/>
    <x v="5"/>
  </r>
  <r>
    <x v="3"/>
    <n v="2"/>
    <m/>
    <x v="5"/>
  </r>
  <r>
    <x v="1"/>
    <n v="10"/>
    <m/>
    <x v="10"/>
  </r>
  <r>
    <x v="2"/>
    <n v="1"/>
    <m/>
    <x v="17"/>
  </r>
  <r>
    <x v="1"/>
    <n v="10"/>
    <m/>
    <x v="13"/>
  </r>
  <r>
    <x v="3"/>
    <n v="2"/>
    <m/>
    <x v="18"/>
  </r>
  <r>
    <x v="1"/>
    <n v="10"/>
    <m/>
    <x v="19"/>
  </r>
  <r>
    <x v="1"/>
    <n v="10"/>
    <m/>
    <x v="20"/>
  </r>
  <r>
    <x v="1"/>
    <n v="10"/>
    <m/>
    <x v="8"/>
  </r>
  <r>
    <x v="1"/>
    <n v="10"/>
    <m/>
    <x v="9"/>
  </r>
  <r>
    <x v="1"/>
    <n v="10"/>
    <m/>
    <x v="1"/>
  </r>
  <r>
    <x v="1"/>
    <n v="10"/>
    <m/>
    <x v="17"/>
  </r>
  <r>
    <x v="0"/>
    <n v="5"/>
    <m/>
    <x v="18"/>
  </r>
  <r>
    <x v="3"/>
    <n v="2"/>
    <m/>
    <x v="18"/>
  </r>
  <r>
    <x v="3"/>
    <n v="2"/>
    <m/>
    <x v="21"/>
  </r>
  <r>
    <x v="2"/>
    <n v="1"/>
    <m/>
    <x v="15"/>
  </r>
  <r>
    <x v="1"/>
    <n v="10"/>
    <m/>
    <x v="5"/>
  </r>
  <r>
    <x v="3"/>
    <n v="2"/>
    <m/>
    <x v="2"/>
  </r>
  <r>
    <x v="1"/>
    <n v="10"/>
    <m/>
    <x v="22"/>
  </r>
  <r>
    <x v="3"/>
    <n v="2"/>
    <m/>
    <x v="23"/>
  </r>
  <r>
    <x v="1"/>
    <n v="10"/>
    <m/>
    <x v="22"/>
  </r>
  <r>
    <x v="1"/>
    <n v="10"/>
    <m/>
    <x v="2"/>
  </r>
  <r>
    <x v="1"/>
    <n v="10"/>
    <m/>
    <x v="5"/>
  </r>
  <r>
    <x v="3"/>
    <n v="2"/>
    <m/>
    <x v="5"/>
  </r>
  <r>
    <x v="1"/>
    <n v="10"/>
    <m/>
    <x v="3"/>
  </r>
  <r>
    <x v="1"/>
    <n v="10"/>
    <m/>
    <x v="8"/>
  </r>
  <r>
    <x v="3"/>
    <n v="2"/>
    <m/>
    <x v="19"/>
  </r>
  <r>
    <x v="3"/>
    <n v="2"/>
    <m/>
    <x v="7"/>
  </r>
  <r>
    <x v="3"/>
    <n v="2"/>
    <m/>
    <x v="2"/>
  </r>
  <r>
    <x v="1"/>
    <n v="10"/>
    <m/>
    <x v="3"/>
  </r>
  <r>
    <x v="3"/>
    <n v="2"/>
    <m/>
    <x v="23"/>
  </r>
  <r>
    <x v="1"/>
    <n v="10"/>
    <m/>
    <x v="19"/>
  </r>
  <r>
    <x v="3"/>
    <n v="2"/>
    <m/>
    <x v="3"/>
  </r>
  <r>
    <x v="1"/>
    <n v="10"/>
    <m/>
    <x v="2"/>
  </r>
  <r>
    <x v="1"/>
    <n v="10"/>
    <m/>
    <x v="3"/>
  </r>
  <r>
    <x v="3"/>
    <n v="2"/>
    <m/>
    <x v="10"/>
  </r>
  <r>
    <x v="1"/>
    <n v="10"/>
    <m/>
    <x v="5"/>
  </r>
  <r>
    <x v="1"/>
    <n v="10"/>
    <m/>
    <x v="6"/>
  </r>
  <r>
    <x v="0"/>
    <n v="5"/>
    <m/>
    <x v="23"/>
  </r>
  <r>
    <x v="1"/>
    <n v="10"/>
    <m/>
    <x v="24"/>
  </r>
  <r>
    <x v="2"/>
    <n v="1"/>
    <m/>
    <x v="20"/>
  </r>
  <r>
    <x v="1"/>
    <n v="10"/>
    <m/>
    <x v="21"/>
  </r>
  <r>
    <x v="3"/>
    <n v="2"/>
    <m/>
    <x v="16"/>
  </r>
  <r>
    <x v="0"/>
    <n v="5"/>
    <m/>
    <x v="12"/>
  </r>
  <r>
    <x v="1"/>
    <n v="10"/>
    <m/>
    <x v="0"/>
  </r>
  <r>
    <x v="3"/>
    <n v="2"/>
    <m/>
    <x v="20"/>
  </r>
  <r>
    <x v="3"/>
    <n v="2"/>
    <m/>
    <x v="18"/>
  </r>
  <r>
    <x v="3"/>
    <n v="2"/>
    <m/>
    <x v="12"/>
  </r>
  <r>
    <x v="1"/>
    <n v="10"/>
    <m/>
    <x v="7"/>
  </r>
  <r>
    <x v="4"/>
    <n v="6"/>
    <m/>
    <x v="0"/>
  </r>
  <r>
    <x v="2"/>
    <n v="1"/>
    <m/>
    <x v="9"/>
  </r>
  <r>
    <x v="1"/>
    <n v="10"/>
    <m/>
    <x v="18"/>
  </r>
  <r>
    <x v="1"/>
    <n v="10"/>
    <m/>
    <x v="18"/>
  </r>
  <r>
    <x v="1"/>
    <n v="10"/>
    <m/>
    <x v="15"/>
  </r>
  <r>
    <x v="2"/>
    <n v="1"/>
    <m/>
    <x v="11"/>
  </r>
  <r>
    <x v="1"/>
    <n v="10"/>
    <m/>
    <x v="13"/>
  </r>
  <r>
    <x v="1"/>
    <n v="10"/>
    <m/>
    <x v="4"/>
  </r>
  <r>
    <x v="1"/>
    <n v="10"/>
    <m/>
    <x v="0"/>
  </r>
  <r>
    <x v="3"/>
    <n v="2"/>
    <m/>
    <x v="25"/>
  </r>
  <r>
    <x v="1"/>
    <n v="10"/>
    <m/>
    <x v="18"/>
  </r>
  <r>
    <x v="1"/>
    <n v="10"/>
    <m/>
    <x v="3"/>
  </r>
  <r>
    <x v="3"/>
    <n v="2"/>
    <m/>
    <x v="1"/>
  </r>
  <r>
    <x v="2"/>
    <n v="1"/>
    <m/>
    <x v="20"/>
  </r>
  <r>
    <x v="0"/>
    <n v="5"/>
    <m/>
    <x v="3"/>
  </r>
  <r>
    <x v="3"/>
    <n v="2"/>
    <m/>
    <x v="12"/>
  </r>
  <r>
    <x v="1"/>
    <n v="10"/>
    <m/>
    <x v="4"/>
  </r>
  <r>
    <x v="3"/>
    <n v="2"/>
    <m/>
    <x v="1"/>
  </r>
  <r>
    <x v="3"/>
    <n v="2"/>
    <m/>
    <x v="3"/>
  </r>
  <r>
    <x v="1"/>
    <n v="10"/>
    <m/>
    <x v="9"/>
  </r>
  <r>
    <x v="1"/>
    <n v="10"/>
    <m/>
    <x v="0"/>
  </r>
  <r>
    <x v="1"/>
    <n v="10"/>
    <m/>
    <x v="14"/>
  </r>
  <r>
    <x v="1"/>
    <n v="10"/>
    <m/>
    <x v="3"/>
  </r>
  <r>
    <x v="0"/>
    <n v="5"/>
    <m/>
    <x v="12"/>
  </r>
  <r>
    <x v="2"/>
    <n v="1"/>
    <m/>
    <x v="17"/>
  </r>
  <r>
    <x v="1"/>
    <n v="10"/>
    <m/>
    <x v="2"/>
  </r>
  <r>
    <x v="1"/>
    <n v="10"/>
    <m/>
    <x v="3"/>
  </r>
  <r>
    <x v="1"/>
    <n v="10"/>
    <m/>
    <x v="4"/>
  </r>
  <r>
    <x v="1"/>
    <n v="10"/>
    <m/>
    <x v="6"/>
  </r>
  <r>
    <x v="3"/>
    <n v="2"/>
    <m/>
    <x v="1"/>
  </r>
  <r>
    <x v="1"/>
    <n v="10"/>
    <m/>
    <x v="6"/>
  </r>
  <r>
    <x v="3"/>
    <n v="2"/>
    <m/>
    <x v="26"/>
  </r>
  <r>
    <x v="3"/>
    <n v="2"/>
    <m/>
    <x v="26"/>
  </r>
  <r>
    <x v="2"/>
    <n v="1"/>
    <m/>
    <x v="13"/>
  </r>
  <r>
    <x v="0"/>
    <n v="5"/>
    <m/>
    <x v="15"/>
  </r>
  <r>
    <x v="1"/>
    <n v="10"/>
    <m/>
    <x v="2"/>
  </r>
  <r>
    <x v="2"/>
    <n v="1"/>
    <m/>
    <x v="1"/>
  </r>
  <r>
    <x v="0"/>
    <n v="5"/>
    <m/>
    <x v="20"/>
  </r>
  <r>
    <x v="1"/>
    <n v="10"/>
    <m/>
    <x v="27"/>
  </r>
  <r>
    <x v="3"/>
    <n v="2"/>
    <m/>
    <x v="3"/>
  </r>
  <r>
    <x v="1"/>
    <n v="10"/>
    <m/>
    <x v="0"/>
  </r>
  <r>
    <x v="3"/>
    <n v="2"/>
    <m/>
    <x v="25"/>
  </r>
  <r>
    <x v="1"/>
    <n v="10"/>
    <m/>
    <x v="1"/>
  </r>
  <r>
    <x v="1"/>
    <n v="10"/>
    <m/>
    <x v="0"/>
  </r>
  <r>
    <x v="2"/>
    <n v="1"/>
    <m/>
    <x v="3"/>
  </r>
  <r>
    <x v="1"/>
    <n v="10"/>
    <m/>
    <x v="6"/>
  </r>
  <r>
    <x v="1"/>
    <n v="10"/>
    <m/>
    <x v="21"/>
  </r>
  <r>
    <x v="1"/>
    <n v="10"/>
    <m/>
    <x v="18"/>
  </r>
  <r>
    <x v="1"/>
    <n v="10"/>
    <m/>
    <x v="20"/>
  </r>
  <r>
    <x v="3"/>
    <n v="2"/>
    <m/>
    <x v="19"/>
  </r>
  <r>
    <x v="1"/>
    <n v="10"/>
    <m/>
    <x v="8"/>
  </r>
  <r>
    <x v="2"/>
    <n v="1"/>
    <m/>
    <x v="9"/>
  </r>
  <r>
    <x v="1"/>
    <n v="10"/>
    <m/>
    <x v="3"/>
  </r>
  <r>
    <x v="1"/>
    <n v="10"/>
    <m/>
    <x v="3"/>
  </r>
  <r>
    <x v="1"/>
    <n v="10"/>
    <m/>
    <x v="1"/>
  </r>
  <r>
    <x v="5"/>
    <n v="4"/>
    <m/>
    <x v="2"/>
  </r>
  <r>
    <x v="1"/>
    <n v="10"/>
    <m/>
    <x v="20"/>
  </r>
  <r>
    <x v="2"/>
    <n v="1"/>
    <m/>
    <x v="25"/>
  </r>
  <r>
    <x v="1"/>
    <n v="10"/>
    <m/>
    <x v="26"/>
  </r>
  <r>
    <x v="1"/>
    <n v="10"/>
    <m/>
    <x v="27"/>
  </r>
  <r>
    <x v="1"/>
    <n v="10"/>
    <m/>
    <x v="9"/>
  </r>
  <r>
    <x v="3"/>
    <n v="2"/>
    <m/>
    <x v="1"/>
  </r>
  <r>
    <x v="3"/>
    <n v="2"/>
    <m/>
    <x v="26"/>
  </r>
  <r>
    <x v="1"/>
    <n v="10"/>
    <m/>
    <x v="1"/>
  </r>
  <r>
    <x v="0"/>
    <n v="5"/>
    <m/>
    <x v="8"/>
  </r>
  <r>
    <x v="1"/>
    <n v="10"/>
    <m/>
    <x v="10"/>
  </r>
  <r>
    <x v="2"/>
    <n v="1"/>
    <m/>
    <x v="1"/>
  </r>
  <r>
    <x v="1"/>
    <n v="10"/>
    <m/>
    <x v="8"/>
  </r>
  <r>
    <x v="2"/>
    <n v="1"/>
    <m/>
    <x v="1"/>
  </r>
  <r>
    <x v="1"/>
    <n v="10"/>
    <m/>
    <x v="18"/>
  </r>
  <r>
    <x v="1"/>
    <n v="10"/>
    <m/>
    <x v="21"/>
  </r>
  <r>
    <x v="1"/>
    <n v="10"/>
    <m/>
    <x v="19"/>
  </r>
  <r>
    <x v="1"/>
    <n v="10"/>
    <m/>
    <x v="13"/>
  </r>
  <r>
    <x v="2"/>
    <n v="1"/>
    <m/>
    <x v="18"/>
  </r>
  <r>
    <x v="3"/>
    <n v="2"/>
    <m/>
    <x v="4"/>
  </r>
  <r>
    <x v="3"/>
    <n v="2"/>
    <m/>
    <x v="24"/>
  </r>
  <r>
    <x v="1"/>
    <n v="10"/>
    <m/>
    <x v="6"/>
  </r>
  <r>
    <x v="1"/>
    <n v="10"/>
    <m/>
    <x v="10"/>
  </r>
  <r>
    <x v="1"/>
    <n v="10"/>
    <m/>
    <x v="10"/>
  </r>
  <r>
    <x v="1"/>
    <n v="10"/>
    <m/>
    <x v="27"/>
  </r>
  <r>
    <x v="2"/>
    <n v="1"/>
    <m/>
    <x v="13"/>
  </r>
  <r>
    <x v="3"/>
    <n v="2"/>
    <m/>
    <x v="12"/>
  </r>
  <r>
    <x v="1"/>
    <n v="10"/>
    <m/>
    <x v="25"/>
  </r>
  <r>
    <x v="0"/>
    <n v="5"/>
    <m/>
    <x v="14"/>
  </r>
  <r>
    <x v="1"/>
    <n v="10"/>
    <m/>
    <x v="6"/>
  </r>
  <r>
    <x v="1"/>
    <n v="10"/>
    <m/>
    <x v="7"/>
  </r>
  <r>
    <x v="2"/>
    <n v="1"/>
    <m/>
    <x v="23"/>
  </r>
  <r>
    <x v="0"/>
    <n v="5"/>
    <m/>
    <x v="20"/>
  </r>
  <r>
    <x v="1"/>
    <n v="10"/>
    <m/>
    <x v="15"/>
  </r>
  <r>
    <x v="1"/>
    <n v="10"/>
    <m/>
    <x v="11"/>
  </r>
  <r>
    <x v="1"/>
    <n v="10"/>
    <m/>
    <x v="18"/>
  </r>
  <r>
    <x v="1"/>
    <n v="10"/>
    <m/>
    <x v="6"/>
  </r>
  <r>
    <x v="3"/>
    <n v="2"/>
    <m/>
    <x v="10"/>
  </r>
  <r>
    <x v="2"/>
    <n v="1"/>
    <m/>
    <x v="20"/>
  </r>
  <r>
    <x v="1"/>
    <n v="10"/>
    <m/>
    <x v="10"/>
  </r>
  <r>
    <x v="1"/>
    <n v="10"/>
    <m/>
    <x v="10"/>
  </r>
  <r>
    <x v="1"/>
    <n v="10"/>
    <m/>
    <x v="5"/>
  </r>
  <r>
    <x v="2"/>
    <n v="1"/>
    <m/>
    <x v="18"/>
  </r>
  <r>
    <x v="0"/>
    <n v="5"/>
    <m/>
    <x v="3"/>
  </r>
  <r>
    <x v="2"/>
    <n v="1"/>
    <m/>
    <x v="5"/>
  </r>
  <r>
    <x v="3"/>
    <n v="2"/>
    <m/>
    <x v="25"/>
  </r>
  <r>
    <x v="0"/>
    <n v="5"/>
    <m/>
    <x v="23"/>
  </r>
  <r>
    <x v="2"/>
    <n v="1"/>
    <m/>
    <x v="5"/>
  </r>
  <r>
    <x v="1"/>
    <n v="10"/>
    <m/>
    <x v="20"/>
  </r>
  <r>
    <x v="3"/>
    <n v="2"/>
    <m/>
    <x v="11"/>
  </r>
  <r>
    <x v="3"/>
    <n v="2"/>
    <m/>
    <x v="10"/>
  </r>
  <r>
    <x v="1"/>
    <n v="10"/>
    <m/>
    <x v="0"/>
  </r>
  <r>
    <x v="2"/>
    <n v="1"/>
    <m/>
    <x v="8"/>
  </r>
  <r>
    <x v="3"/>
    <n v="2"/>
    <m/>
    <x v="18"/>
  </r>
  <r>
    <x v="2"/>
    <n v="1"/>
    <m/>
    <x v="0"/>
  </r>
  <r>
    <x v="0"/>
    <n v="5"/>
    <m/>
    <x v="3"/>
  </r>
  <r>
    <x v="2"/>
    <n v="1"/>
    <m/>
    <x v="1"/>
  </r>
  <r>
    <x v="1"/>
    <n v="10"/>
    <m/>
    <x v="1"/>
  </r>
  <r>
    <x v="3"/>
    <n v="2"/>
    <m/>
    <x v="11"/>
  </r>
  <r>
    <x v="3"/>
    <n v="2"/>
    <m/>
    <x v="23"/>
  </r>
  <r>
    <x v="3"/>
    <n v="2"/>
    <m/>
    <x v="18"/>
  </r>
  <r>
    <x v="1"/>
    <n v="10"/>
    <m/>
    <x v="20"/>
  </r>
  <r>
    <x v="1"/>
    <n v="10"/>
    <m/>
    <x v="20"/>
  </r>
  <r>
    <x v="3"/>
    <n v="2"/>
    <m/>
    <x v="12"/>
  </r>
  <r>
    <x v="1"/>
    <n v="10"/>
    <m/>
    <x v="1"/>
  </r>
  <r>
    <x v="1"/>
    <n v="10"/>
    <m/>
    <x v="12"/>
  </r>
  <r>
    <x v="2"/>
    <n v="1"/>
    <m/>
    <x v="1"/>
  </r>
  <r>
    <x v="1"/>
    <n v="10"/>
    <m/>
    <x v="1"/>
  </r>
  <r>
    <x v="1"/>
    <n v="10"/>
    <m/>
    <x v="11"/>
  </r>
  <r>
    <x v="3"/>
    <n v="2"/>
    <m/>
    <x v="12"/>
  </r>
  <r>
    <x v="1"/>
    <n v="10"/>
    <m/>
    <x v="13"/>
  </r>
  <r>
    <x v="1"/>
    <n v="10"/>
    <m/>
    <x v="0"/>
  </r>
  <r>
    <x v="1"/>
    <n v="10"/>
    <m/>
    <x v="9"/>
  </r>
  <r>
    <x v="3"/>
    <n v="2"/>
    <m/>
    <x v="17"/>
  </r>
  <r>
    <x v="1"/>
    <n v="10"/>
    <m/>
    <x v="17"/>
  </r>
  <r>
    <x v="0"/>
    <n v="5"/>
    <m/>
    <x v="18"/>
  </r>
  <r>
    <x v="0"/>
    <n v="5"/>
    <m/>
    <x v="3"/>
  </r>
  <r>
    <x v="1"/>
    <n v="10"/>
    <m/>
    <x v="1"/>
  </r>
  <r>
    <x v="0"/>
    <n v="5"/>
    <m/>
    <x v="7"/>
  </r>
  <r>
    <x v="0"/>
    <n v="5"/>
    <m/>
    <x v="11"/>
  </r>
  <r>
    <x v="1"/>
    <n v="10"/>
    <m/>
    <x v="8"/>
  </r>
  <r>
    <x v="1"/>
    <n v="10"/>
    <m/>
    <x v="12"/>
  </r>
  <r>
    <x v="3"/>
    <n v="2"/>
    <m/>
    <x v="11"/>
  </r>
  <r>
    <x v="3"/>
    <n v="2"/>
    <m/>
    <x v="15"/>
  </r>
  <r>
    <x v="1"/>
    <n v="10"/>
    <m/>
    <x v="5"/>
  </r>
  <r>
    <x v="3"/>
    <n v="2"/>
    <m/>
    <x v="20"/>
  </r>
  <r>
    <x v="1"/>
    <n v="10"/>
    <m/>
    <x v="3"/>
  </r>
  <r>
    <x v="1"/>
    <n v="10"/>
    <m/>
    <x v="5"/>
  </r>
  <r>
    <x v="1"/>
    <n v="10"/>
    <m/>
    <x v="13"/>
  </r>
  <r>
    <x v="3"/>
    <n v="2"/>
    <m/>
    <x v="20"/>
  </r>
  <r>
    <x v="1"/>
    <n v="10"/>
    <m/>
    <x v="9"/>
  </r>
  <r>
    <x v="1"/>
    <n v="10"/>
    <m/>
    <x v="8"/>
  </r>
  <r>
    <x v="2"/>
    <n v="1"/>
    <m/>
    <x v="23"/>
  </r>
  <r>
    <x v="1"/>
    <n v="10"/>
    <m/>
    <x v="11"/>
  </r>
  <r>
    <x v="2"/>
    <n v="1"/>
    <m/>
    <x v="7"/>
  </r>
  <r>
    <x v="2"/>
    <n v="1"/>
    <m/>
    <x v="16"/>
  </r>
  <r>
    <x v="1"/>
    <n v="10"/>
    <m/>
    <x v="3"/>
  </r>
  <r>
    <x v="0"/>
    <n v="5"/>
    <m/>
    <x v="26"/>
  </r>
  <r>
    <x v="0"/>
    <n v="5"/>
    <m/>
    <x v="18"/>
  </r>
  <r>
    <x v="1"/>
    <n v="10"/>
    <m/>
    <x v="0"/>
  </r>
  <r>
    <x v="1"/>
    <n v="10"/>
    <m/>
    <x v="3"/>
  </r>
  <r>
    <x v="0"/>
    <n v="5"/>
    <m/>
    <x v="21"/>
  </r>
  <r>
    <x v="3"/>
    <n v="2"/>
    <m/>
    <x v="6"/>
  </r>
  <r>
    <x v="2"/>
    <n v="1"/>
    <m/>
    <x v="6"/>
  </r>
  <r>
    <x v="3"/>
    <n v="2"/>
    <m/>
    <x v="11"/>
  </r>
  <r>
    <x v="1"/>
    <n v="10"/>
    <m/>
    <x v="15"/>
  </r>
  <r>
    <x v="1"/>
    <n v="10"/>
    <m/>
    <x v="1"/>
  </r>
  <r>
    <x v="1"/>
    <n v="10"/>
    <m/>
    <x v="21"/>
  </r>
  <r>
    <x v="0"/>
    <n v="5"/>
    <m/>
    <x v="27"/>
  </r>
  <r>
    <x v="3"/>
    <n v="2"/>
    <m/>
    <x v="11"/>
  </r>
  <r>
    <x v="3"/>
    <n v="2"/>
    <m/>
    <x v="21"/>
  </r>
  <r>
    <x v="2"/>
    <n v="1"/>
    <m/>
    <x v="5"/>
  </r>
  <r>
    <x v="1"/>
    <n v="10"/>
    <m/>
    <x v="23"/>
  </r>
  <r>
    <x v="1"/>
    <n v="10"/>
    <m/>
    <x v="12"/>
  </r>
  <r>
    <x v="0"/>
    <n v="5"/>
    <m/>
    <x v="4"/>
  </r>
  <r>
    <x v="1"/>
    <n v="10"/>
    <m/>
    <x v="15"/>
  </r>
  <r>
    <x v="1"/>
    <n v="10"/>
    <m/>
    <x v="1"/>
  </r>
  <r>
    <x v="1"/>
    <n v="10"/>
    <m/>
    <x v="1"/>
  </r>
  <r>
    <x v="2"/>
    <n v="1"/>
    <m/>
    <x v="0"/>
  </r>
  <r>
    <x v="1"/>
    <n v="10"/>
    <m/>
    <x v="9"/>
  </r>
  <r>
    <x v="2"/>
    <n v="1"/>
    <m/>
    <x v="20"/>
  </r>
  <r>
    <x v="1"/>
    <n v="10"/>
    <m/>
    <x v="10"/>
  </r>
  <r>
    <x v="2"/>
    <n v="1"/>
    <m/>
    <x v="23"/>
  </r>
  <r>
    <x v="2"/>
    <n v="1"/>
    <m/>
    <x v="8"/>
  </r>
  <r>
    <x v="2"/>
    <n v="1"/>
    <m/>
    <x v="12"/>
  </r>
  <r>
    <x v="2"/>
    <n v="1"/>
    <m/>
    <x v="21"/>
  </r>
  <r>
    <x v="1"/>
    <n v="10"/>
    <m/>
    <x v="27"/>
  </r>
  <r>
    <x v="3"/>
    <n v="2"/>
    <m/>
    <x v="23"/>
  </r>
  <r>
    <x v="3"/>
    <n v="2"/>
    <m/>
    <x v="26"/>
  </r>
  <r>
    <x v="1"/>
    <n v="10"/>
    <m/>
    <x v="5"/>
  </r>
  <r>
    <x v="3"/>
    <n v="2"/>
    <m/>
    <x v="1"/>
  </r>
  <r>
    <x v="2"/>
    <n v="1"/>
    <m/>
    <x v="9"/>
  </r>
  <r>
    <x v="2"/>
    <n v="1"/>
    <m/>
    <x v="13"/>
  </r>
  <r>
    <x v="1"/>
    <n v="10"/>
    <m/>
    <x v="11"/>
  </r>
  <r>
    <x v="1"/>
    <n v="10"/>
    <m/>
    <x v="1"/>
  </r>
  <r>
    <x v="1"/>
    <n v="10"/>
    <m/>
    <x v="1"/>
  </r>
  <r>
    <x v="1"/>
    <n v="10"/>
    <m/>
    <x v="18"/>
  </r>
  <r>
    <x v="2"/>
    <n v="1"/>
    <m/>
    <x v="25"/>
  </r>
  <r>
    <x v="1"/>
    <n v="10"/>
    <m/>
    <x v="6"/>
  </r>
  <r>
    <x v="1"/>
    <n v="10"/>
    <m/>
    <x v="26"/>
  </r>
  <r>
    <x v="3"/>
    <n v="2"/>
    <m/>
    <x v="6"/>
  </r>
  <r>
    <x v="2"/>
    <n v="1"/>
    <m/>
    <x v="9"/>
  </r>
  <r>
    <x v="1"/>
    <n v="10"/>
    <m/>
    <x v="1"/>
  </r>
  <r>
    <x v="3"/>
    <n v="2"/>
    <m/>
    <x v="16"/>
  </r>
  <r>
    <x v="1"/>
    <n v="10"/>
    <m/>
    <x v="10"/>
  </r>
  <r>
    <x v="1"/>
    <n v="10"/>
    <m/>
    <x v="0"/>
  </r>
  <r>
    <x v="1"/>
    <n v="10"/>
    <m/>
    <x v="22"/>
  </r>
  <r>
    <x v="1"/>
    <n v="10"/>
    <m/>
    <x v="18"/>
  </r>
  <r>
    <x v="1"/>
    <n v="10"/>
    <m/>
    <x v="20"/>
  </r>
  <r>
    <x v="1"/>
    <n v="10"/>
    <m/>
    <x v="23"/>
  </r>
  <r>
    <x v="2"/>
    <n v="1"/>
    <m/>
    <x v="20"/>
  </r>
  <r>
    <x v="0"/>
    <n v="5"/>
    <m/>
    <x v="5"/>
  </r>
  <r>
    <x v="1"/>
    <n v="10"/>
    <m/>
    <x v="3"/>
  </r>
  <r>
    <x v="1"/>
    <n v="10"/>
    <m/>
    <x v="27"/>
  </r>
  <r>
    <x v="3"/>
    <n v="2"/>
    <m/>
    <x v="1"/>
  </r>
  <r>
    <x v="1"/>
    <n v="10"/>
    <m/>
    <x v="8"/>
  </r>
  <r>
    <x v="1"/>
    <n v="10"/>
    <m/>
    <x v="6"/>
  </r>
  <r>
    <x v="3"/>
    <n v="2"/>
    <m/>
    <x v="22"/>
  </r>
  <r>
    <x v="1"/>
    <n v="10"/>
    <m/>
    <x v="6"/>
  </r>
  <r>
    <x v="2"/>
    <n v="1"/>
    <m/>
    <x v="15"/>
  </r>
  <r>
    <x v="1"/>
    <n v="10"/>
    <m/>
    <x v="8"/>
  </r>
  <r>
    <x v="1"/>
    <n v="10"/>
    <m/>
    <x v="28"/>
  </r>
  <r>
    <x v="1"/>
    <n v="10"/>
    <m/>
    <x v="3"/>
  </r>
  <r>
    <x v="3"/>
    <n v="2"/>
    <m/>
    <x v="3"/>
  </r>
  <r>
    <x v="0"/>
    <n v="5"/>
    <m/>
    <x v="22"/>
  </r>
  <r>
    <x v="3"/>
    <n v="2"/>
    <m/>
    <x v="20"/>
  </r>
  <r>
    <x v="3"/>
    <n v="2"/>
    <m/>
    <x v="4"/>
  </r>
  <r>
    <x v="1"/>
    <n v="10"/>
    <m/>
    <x v="6"/>
  </r>
  <r>
    <x v="1"/>
    <n v="10"/>
    <m/>
    <x v="0"/>
  </r>
  <r>
    <x v="1"/>
    <n v="10"/>
    <m/>
    <x v="12"/>
  </r>
  <r>
    <x v="1"/>
    <n v="10"/>
    <m/>
    <x v="1"/>
  </r>
  <r>
    <x v="2"/>
    <n v="1"/>
    <m/>
    <x v="4"/>
  </r>
  <r>
    <x v="1"/>
    <n v="10"/>
    <m/>
    <x v="18"/>
  </r>
  <r>
    <x v="2"/>
    <n v="1"/>
    <m/>
    <x v="13"/>
  </r>
  <r>
    <x v="1"/>
    <n v="10"/>
    <m/>
    <x v="18"/>
  </r>
  <r>
    <x v="2"/>
    <n v="1"/>
    <m/>
    <x v="12"/>
  </r>
  <r>
    <x v="1"/>
    <n v="10"/>
    <m/>
    <x v="11"/>
  </r>
  <r>
    <x v="0"/>
    <n v="5"/>
    <m/>
    <x v="18"/>
  </r>
  <r>
    <x v="1"/>
    <n v="10"/>
    <m/>
    <x v="14"/>
  </r>
  <r>
    <x v="2"/>
    <n v="1"/>
    <m/>
    <x v="1"/>
  </r>
  <r>
    <x v="3"/>
    <n v="2"/>
    <m/>
    <x v="8"/>
  </r>
  <r>
    <x v="3"/>
    <n v="2"/>
    <m/>
    <x v="1"/>
  </r>
  <r>
    <x v="1"/>
    <n v="10"/>
    <m/>
    <x v="2"/>
  </r>
  <r>
    <x v="1"/>
    <n v="10"/>
    <m/>
    <x v="1"/>
  </r>
  <r>
    <x v="0"/>
    <n v="5"/>
    <m/>
    <x v="2"/>
  </r>
  <r>
    <x v="1"/>
    <n v="10"/>
    <m/>
    <x v="9"/>
  </r>
  <r>
    <x v="1"/>
    <n v="10"/>
    <m/>
    <x v="13"/>
  </r>
  <r>
    <x v="0"/>
    <n v="5"/>
    <m/>
    <x v="3"/>
  </r>
  <r>
    <x v="1"/>
    <n v="10"/>
    <m/>
    <x v="23"/>
  </r>
  <r>
    <x v="1"/>
    <n v="10"/>
    <m/>
    <x v="5"/>
  </r>
  <r>
    <x v="1"/>
    <n v="10"/>
    <m/>
    <x v="5"/>
  </r>
  <r>
    <x v="3"/>
    <n v="2"/>
    <m/>
    <x v="15"/>
  </r>
  <r>
    <x v="2"/>
    <n v="1"/>
    <m/>
    <x v="6"/>
  </r>
  <r>
    <x v="1"/>
    <n v="10"/>
    <m/>
    <x v="18"/>
  </r>
  <r>
    <x v="1"/>
    <n v="10"/>
    <m/>
    <x v="22"/>
  </r>
  <r>
    <x v="0"/>
    <n v="5"/>
    <m/>
    <x v="28"/>
  </r>
  <r>
    <x v="3"/>
    <n v="2"/>
    <m/>
    <x v="23"/>
  </r>
  <r>
    <x v="3"/>
    <n v="2"/>
    <m/>
    <x v="1"/>
  </r>
  <r>
    <x v="2"/>
    <n v="1"/>
    <m/>
    <x v="3"/>
  </r>
  <r>
    <x v="0"/>
    <n v="5"/>
    <m/>
    <x v="6"/>
  </r>
  <r>
    <x v="3"/>
    <n v="2"/>
    <m/>
    <x v="3"/>
  </r>
  <r>
    <x v="1"/>
    <n v="10"/>
    <m/>
    <x v="3"/>
  </r>
  <r>
    <x v="1"/>
    <n v="10"/>
    <m/>
    <x v="8"/>
  </r>
  <r>
    <x v="1"/>
    <n v="10"/>
    <m/>
    <x v="3"/>
  </r>
  <r>
    <x v="1"/>
    <n v="10"/>
    <m/>
    <x v="6"/>
  </r>
  <r>
    <x v="1"/>
    <n v="10"/>
    <m/>
    <x v="20"/>
  </r>
  <r>
    <x v="1"/>
    <n v="10"/>
    <m/>
    <x v="4"/>
  </r>
  <r>
    <x v="2"/>
    <n v="1"/>
    <m/>
    <x v="18"/>
  </r>
  <r>
    <x v="3"/>
    <n v="2"/>
    <m/>
    <x v="21"/>
  </r>
  <r>
    <x v="3"/>
    <n v="2"/>
    <m/>
    <x v="28"/>
  </r>
  <r>
    <x v="0"/>
    <n v="5"/>
    <m/>
    <x v="17"/>
  </r>
  <r>
    <x v="2"/>
    <n v="1"/>
    <m/>
    <x v="2"/>
  </r>
  <r>
    <x v="1"/>
    <n v="10"/>
    <m/>
    <x v="7"/>
  </r>
  <r>
    <x v="1"/>
    <n v="10"/>
    <m/>
    <x v="21"/>
  </r>
  <r>
    <x v="3"/>
    <n v="2"/>
    <m/>
    <x v="15"/>
  </r>
  <r>
    <x v="1"/>
    <n v="10"/>
    <m/>
    <x v="0"/>
  </r>
  <r>
    <x v="2"/>
    <n v="1"/>
    <m/>
    <x v="1"/>
  </r>
  <r>
    <x v="1"/>
    <n v="10"/>
    <m/>
    <x v="1"/>
  </r>
  <r>
    <x v="2"/>
    <n v="1"/>
    <m/>
    <x v="19"/>
  </r>
  <r>
    <x v="0"/>
    <n v="5"/>
    <m/>
    <x v="3"/>
  </r>
  <r>
    <x v="1"/>
    <n v="10"/>
    <m/>
    <x v="2"/>
  </r>
  <r>
    <x v="0"/>
    <n v="5"/>
    <m/>
    <x v="23"/>
  </r>
  <r>
    <x v="1"/>
    <n v="10"/>
    <m/>
    <x v="13"/>
  </r>
  <r>
    <x v="1"/>
    <n v="10"/>
    <m/>
    <x v="12"/>
  </r>
  <r>
    <x v="2"/>
    <n v="1"/>
    <m/>
    <x v="1"/>
  </r>
  <r>
    <x v="3"/>
    <n v="2"/>
    <m/>
    <x v="21"/>
  </r>
  <r>
    <x v="1"/>
    <n v="10"/>
    <m/>
    <x v="5"/>
  </r>
  <r>
    <x v="1"/>
    <n v="10"/>
    <m/>
    <x v="2"/>
  </r>
  <r>
    <x v="1"/>
    <n v="10"/>
    <m/>
    <x v="5"/>
  </r>
  <r>
    <x v="1"/>
    <n v="10"/>
    <m/>
    <x v="18"/>
  </r>
  <r>
    <x v="2"/>
    <n v="1"/>
    <m/>
    <x v="25"/>
  </r>
  <r>
    <x v="1"/>
    <n v="10"/>
    <m/>
    <x v="15"/>
  </r>
  <r>
    <x v="3"/>
    <n v="2"/>
    <m/>
    <x v="1"/>
  </r>
  <r>
    <x v="1"/>
    <n v="10"/>
    <m/>
    <x v="21"/>
  </r>
  <r>
    <x v="1"/>
    <n v="10"/>
    <m/>
    <x v="7"/>
  </r>
  <r>
    <x v="1"/>
    <n v="10"/>
    <m/>
    <x v="16"/>
  </r>
  <r>
    <x v="0"/>
    <n v="5"/>
    <m/>
    <x v="25"/>
  </r>
  <r>
    <x v="1"/>
    <n v="10"/>
    <m/>
    <x v="10"/>
  </r>
  <r>
    <x v="2"/>
    <n v="1"/>
    <m/>
    <x v="12"/>
  </r>
  <r>
    <x v="2"/>
    <n v="1"/>
    <m/>
    <x v="16"/>
  </r>
  <r>
    <x v="3"/>
    <n v="2"/>
    <m/>
    <x v="2"/>
  </r>
  <r>
    <x v="3"/>
    <n v="2"/>
    <m/>
    <x v="15"/>
  </r>
  <r>
    <x v="0"/>
    <n v="5"/>
    <m/>
    <x v="21"/>
  </r>
  <r>
    <x v="2"/>
    <n v="1"/>
    <m/>
    <x v="9"/>
  </r>
  <r>
    <x v="0"/>
    <n v="5"/>
    <m/>
    <x v="4"/>
  </r>
  <r>
    <x v="3"/>
    <n v="2"/>
    <m/>
    <x v="3"/>
  </r>
  <r>
    <x v="1"/>
    <n v="10"/>
    <m/>
    <x v="8"/>
  </r>
  <r>
    <x v="1"/>
    <n v="10"/>
    <m/>
    <x v="21"/>
  </r>
  <r>
    <x v="1"/>
    <n v="10"/>
    <m/>
    <x v="5"/>
  </r>
  <r>
    <x v="1"/>
    <n v="10"/>
    <m/>
    <x v="8"/>
  </r>
  <r>
    <x v="3"/>
    <n v="2"/>
    <m/>
    <x v="28"/>
  </r>
  <r>
    <x v="3"/>
    <n v="2"/>
    <m/>
    <x v="6"/>
  </r>
  <r>
    <x v="1"/>
    <n v="10"/>
    <m/>
    <x v="12"/>
  </r>
  <r>
    <x v="1"/>
    <n v="10"/>
    <m/>
    <x v="5"/>
  </r>
  <r>
    <x v="1"/>
    <n v="10"/>
    <m/>
    <x v="1"/>
  </r>
  <r>
    <x v="1"/>
    <n v="10"/>
    <m/>
    <x v="17"/>
  </r>
  <r>
    <x v="1"/>
    <n v="10"/>
    <m/>
    <x v="2"/>
  </r>
  <r>
    <x v="3"/>
    <n v="2"/>
    <m/>
    <x v="1"/>
  </r>
  <r>
    <x v="3"/>
    <n v="2"/>
    <m/>
    <x v="3"/>
  </r>
  <r>
    <x v="3"/>
    <n v="2"/>
    <m/>
    <x v="1"/>
  </r>
  <r>
    <x v="3"/>
    <n v="2"/>
    <m/>
    <x v="5"/>
  </r>
  <r>
    <x v="0"/>
    <n v="5"/>
    <m/>
    <x v="18"/>
  </r>
  <r>
    <x v="1"/>
    <n v="10"/>
    <m/>
    <x v="11"/>
  </r>
  <r>
    <x v="3"/>
    <n v="2"/>
    <m/>
    <x v="8"/>
  </r>
  <r>
    <x v="1"/>
    <n v="10"/>
    <m/>
    <x v="8"/>
  </r>
  <r>
    <x v="0"/>
    <n v="5"/>
    <m/>
    <x v="3"/>
  </r>
  <r>
    <x v="2"/>
    <n v="1"/>
    <m/>
    <x v="5"/>
  </r>
  <r>
    <x v="1"/>
    <n v="10"/>
    <m/>
    <x v="26"/>
  </r>
  <r>
    <x v="2"/>
    <n v="1"/>
    <m/>
    <x v="18"/>
  </r>
  <r>
    <x v="1"/>
    <n v="10"/>
    <m/>
    <x v="1"/>
  </r>
  <r>
    <x v="1"/>
    <n v="10"/>
    <m/>
    <x v="19"/>
  </r>
  <r>
    <x v="1"/>
    <n v="10"/>
    <m/>
    <x v="17"/>
  </r>
  <r>
    <x v="0"/>
    <n v="5"/>
    <m/>
    <x v="5"/>
  </r>
  <r>
    <x v="2"/>
    <n v="1"/>
    <m/>
    <x v="3"/>
  </r>
  <r>
    <x v="3"/>
    <n v="2"/>
    <m/>
    <x v="2"/>
  </r>
  <r>
    <x v="1"/>
    <n v="10"/>
    <m/>
    <x v="1"/>
  </r>
  <r>
    <x v="1"/>
    <n v="10"/>
    <m/>
    <x v="4"/>
  </r>
  <r>
    <x v="3"/>
    <n v="2"/>
    <m/>
    <x v="0"/>
  </r>
  <r>
    <x v="3"/>
    <n v="2"/>
    <m/>
    <x v="26"/>
  </r>
  <r>
    <x v="1"/>
    <n v="10"/>
    <m/>
    <x v="5"/>
  </r>
  <r>
    <x v="1"/>
    <n v="10"/>
    <m/>
    <x v="3"/>
  </r>
  <r>
    <x v="1"/>
    <n v="10"/>
    <m/>
    <x v="26"/>
  </r>
  <r>
    <x v="0"/>
    <n v="5"/>
    <m/>
    <x v="6"/>
  </r>
  <r>
    <x v="1"/>
    <n v="10"/>
    <m/>
    <x v="1"/>
  </r>
  <r>
    <x v="6"/>
    <n v="3"/>
    <m/>
    <x v="0"/>
  </r>
  <r>
    <x v="1"/>
    <n v="10"/>
    <m/>
    <x v="3"/>
  </r>
  <r>
    <x v="1"/>
    <n v="10"/>
    <m/>
    <x v="5"/>
  </r>
  <r>
    <x v="2"/>
    <n v="1"/>
    <m/>
    <x v="18"/>
  </r>
  <r>
    <x v="0"/>
    <n v="5"/>
    <m/>
    <x v="10"/>
  </r>
  <r>
    <x v="3"/>
    <n v="2"/>
    <m/>
    <x v="11"/>
  </r>
  <r>
    <x v="3"/>
    <n v="2"/>
    <m/>
    <x v="6"/>
  </r>
  <r>
    <x v="1"/>
    <n v="10"/>
    <m/>
    <x v="5"/>
  </r>
  <r>
    <x v="3"/>
    <n v="2"/>
    <m/>
    <x v="18"/>
  </r>
  <r>
    <x v="3"/>
    <n v="2"/>
    <m/>
    <x v="19"/>
  </r>
  <r>
    <x v="1"/>
    <n v="10"/>
    <m/>
    <x v="6"/>
  </r>
  <r>
    <x v="1"/>
    <n v="10"/>
    <m/>
    <x v="3"/>
  </r>
  <r>
    <x v="2"/>
    <n v="1"/>
    <m/>
    <x v="6"/>
  </r>
  <r>
    <x v="1"/>
    <n v="10"/>
    <m/>
    <x v="3"/>
  </r>
  <r>
    <x v="2"/>
    <n v="1"/>
    <m/>
    <x v="2"/>
  </r>
  <r>
    <x v="3"/>
    <n v="2"/>
    <m/>
    <x v="6"/>
  </r>
  <r>
    <x v="3"/>
    <n v="2"/>
    <m/>
    <x v="12"/>
  </r>
  <r>
    <x v="1"/>
    <n v="10"/>
    <m/>
    <x v="9"/>
  </r>
  <r>
    <x v="2"/>
    <n v="1"/>
    <m/>
    <x v="0"/>
  </r>
  <r>
    <x v="1"/>
    <n v="10"/>
    <m/>
    <x v="9"/>
  </r>
  <r>
    <x v="2"/>
    <n v="1"/>
    <m/>
    <x v="3"/>
  </r>
  <r>
    <x v="3"/>
    <n v="2"/>
    <m/>
    <x v="5"/>
  </r>
  <r>
    <x v="1"/>
    <n v="10"/>
    <m/>
    <x v="4"/>
  </r>
  <r>
    <x v="0"/>
    <n v="5"/>
    <m/>
    <x v="11"/>
  </r>
  <r>
    <x v="1"/>
    <n v="10"/>
    <m/>
    <x v="26"/>
  </r>
  <r>
    <x v="1"/>
    <n v="10"/>
    <m/>
    <x v="20"/>
  </r>
  <r>
    <x v="2"/>
    <n v="1"/>
    <m/>
    <x v="28"/>
  </r>
  <r>
    <x v="1"/>
    <n v="10"/>
    <m/>
    <x v="0"/>
  </r>
  <r>
    <x v="2"/>
    <n v="1"/>
    <m/>
    <x v="4"/>
  </r>
  <r>
    <x v="1"/>
    <n v="10"/>
    <m/>
    <x v="5"/>
  </r>
  <r>
    <x v="1"/>
    <n v="10"/>
    <m/>
    <x v="12"/>
  </r>
  <r>
    <x v="1"/>
    <n v="10"/>
    <m/>
    <x v="6"/>
  </r>
  <r>
    <x v="1"/>
    <n v="10"/>
    <m/>
    <x v="5"/>
  </r>
  <r>
    <x v="2"/>
    <n v="1"/>
    <m/>
    <x v="3"/>
  </r>
  <r>
    <x v="3"/>
    <n v="2"/>
    <m/>
    <x v="15"/>
  </r>
  <r>
    <x v="1"/>
    <n v="10"/>
    <m/>
    <x v="18"/>
  </r>
  <r>
    <x v="2"/>
    <n v="1"/>
    <m/>
    <x v="18"/>
  </r>
  <r>
    <x v="2"/>
    <n v="1"/>
    <m/>
    <x v="4"/>
  </r>
  <r>
    <x v="2"/>
    <n v="1"/>
    <m/>
    <x v="1"/>
  </r>
  <r>
    <x v="1"/>
    <n v="10"/>
    <m/>
    <x v="3"/>
  </r>
  <r>
    <x v="1"/>
    <n v="10"/>
    <m/>
    <x v="0"/>
  </r>
  <r>
    <x v="3"/>
    <n v="2"/>
    <m/>
    <x v="1"/>
  </r>
  <r>
    <x v="1"/>
    <n v="10"/>
    <m/>
    <x v="15"/>
  </r>
  <r>
    <x v="3"/>
    <n v="2"/>
    <m/>
    <x v="7"/>
  </r>
  <r>
    <x v="3"/>
    <n v="2"/>
    <m/>
    <x v="5"/>
  </r>
  <r>
    <x v="3"/>
    <n v="2"/>
    <m/>
    <x v="12"/>
  </r>
  <r>
    <x v="2"/>
    <n v="1"/>
    <m/>
    <x v="11"/>
  </r>
  <r>
    <x v="1"/>
    <n v="10"/>
    <m/>
    <x v="18"/>
  </r>
  <r>
    <x v="2"/>
    <n v="1"/>
    <m/>
    <x v="1"/>
  </r>
  <r>
    <x v="2"/>
    <n v="1"/>
    <m/>
    <x v="26"/>
  </r>
  <r>
    <x v="0"/>
    <n v="5"/>
    <m/>
    <x v="5"/>
  </r>
  <r>
    <x v="2"/>
    <n v="1"/>
    <m/>
    <x v="12"/>
  </r>
  <r>
    <x v="3"/>
    <n v="2"/>
    <m/>
    <x v="2"/>
  </r>
  <r>
    <x v="3"/>
    <n v="2"/>
    <m/>
    <x v="8"/>
  </r>
  <r>
    <x v="1"/>
    <n v="10"/>
    <m/>
    <x v="5"/>
  </r>
  <r>
    <x v="1"/>
    <n v="10"/>
    <m/>
    <x v="12"/>
  </r>
  <r>
    <x v="1"/>
    <n v="10"/>
    <m/>
    <x v="8"/>
  </r>
  <r>
    <x v="0"/>
    <n v="5"/>
    <m/>
    <x v="5"/>
  </r>
  <r>
    <x v="1"/>
    <n v="10"/>
    <m/>
    <x v="21"/>
  </r>
  <r>
    <x v="1"/>
    <n v="10"/>
    <m/>
    <x v="18"/>
  </r>
  <r>
    <x v="0"/>
    <n v="5"/>
    <m/>
    <x v="17"/>
  </r>
  <r>
    <x v="1"/>
    <n v="10"/>
    <m/>
    <x v="12"/>
  </r>
  <r>
    <x v="3"/>
    <n v="2"/>
    <m/>
    <x v="27"/>
  </r>
  <r>
    <x v="2"/>
    <n v="1"/>
    <m/>
    <x v="3"/>
  </r>
  <r>
    <x v="1"/>
    <n v="10"/>
    <m/>
    <x v="9"/>
  </r>
  <r>
    <x v="2"/>
    <n v="1"/>
    <m/>
    <x v="6"/>
  </r>
  <r>
    <x v="1"/>
    <n v="10"/>
    <m/>
    <x v="8"/>
  </r>
  <r>
    <x v="1"/>
    <n v="10"/>
    <m/>
    <x v="1"/>
  </r>
  <r>
    <x v="1"/>
    <n v="10"/>
    <m/>
    <x v="1"/>
  </r>
  <r>
    <x v="1"/>
    <n v="10"/>
    <m/>
    <x v="26"/>
  </r>
  <r>
    <x v="2"/>
    <n v="1"/>
    <m/>
    <x v="14"/>
  </r>
  <r>
    <x v="0"/>
    <n v="5"/>
    <m/>
    <x v="26"/>
  </r>
  <r>
    <x v="1"/>
    <n v="10"/>
    <m/>
    <x v="5"/>
  </r>
  <r>
    <x v="1"/>
    <n v="10"/>
    <m/>
    <x v="15"/>
  </r>
  <r>
    <x v="0"/>
    <n v="5"/>
    <m/>
    <x v="7"/>
  </r>
  <r>
    <x v="1"/>
    <n v="10"/>
    <m/>
    <x v="1"/>
  </r>
  <r>
    <x v="2"/>
    <n v="1"/>
    <m/>
    <x v="19"/>
  </r>
  <r>
    <x v="0"/>
    <n v="5"/>
    <m/>
    <x v="4"/>
  </r>
  <r>
    <x v="2"/>
    <n v="1"/>
    <m/>
    <x v="11"/>
  </r>
  <r>
    <x v="1"/>
    <n v="10"/>
    <m/>
    <x v="19"/>
  </r>
  <r>
    <x v="1"/>
    <n v="10"/>
    <m/>
    <x v="3"/>
  </r>
  <r>
    <x v="1"/>
    <n v="10"/>
    <m/>
    <x v="1"/>
  </r>
  <r>
    <x v="1"/>
    <n v="10"/>
    <m/>
    <x v="9"/>
  </r>
  <r>
    <x v="1"/>
    <n v="10"/>
    <m/>
    <x v="5"/>
  </r>
  <r>
    <x v="3"/>
    <n v="2"/>
    <m/>
    <x v="20"/>
  </r>
  <r>
    <x v="2"/>
    <n v="1"/>
    <m/>
    <x v="7"/>
  </r>
  <r>
    <x v="2"/>
    <n v="1"/>
    <m/>
    <x v="17"/>
  </r>
  <r>
    <x v="3"/>
    <n v="2"/>
    <m/>
    <x v="1"/>
  </r>
  <r>
    <x v="3"/>
    <n v="2"/>
    <m/>
    <x v="19"/>
  </r>
  <r>
    <x v="1"/>
    <n v="10"/>
    <m/>
    <x v="5"/>
  </r>
  <r>
    <x v="1"/>
    <n v="10"/>
    <m/>
    <x v="12"/>
  </r>
  <r>
    <x v="2"/>
    <n v="1"/>
    <m/>
    <x v="26"/>
  </r>
  <r>
    <x v="3"/>
    <n v="2"/>
    <m/>
    <x v="1"/>
  </r>
  <r>
    <x v="0"/>
    <n v="5"/>
    <m/>
    <x v="13"/>
  </r>
  <r>
    <x v="1"/>
    <n v="10"/>
    <m/>
    <x v="3"/>
  </r>
  <r>
    <x v="3"/>
    <n v="2"/>
    <m/>
    <x v="1"/>
  </r>
  <r>
    <x v="2"/>
    <n v="1"/>
    <m/>
    <x v="5"/>
  </r>
  <r>
    <x v="1"/>
    <n v="10"/>
    <m/>
    <x v="26"/>
  </r>
  <r>
    <x v="3"/>
    <n v="2"/>
    <m/>
    <x v="14"/>
  </r>
  <r>
    <x v="2"/>
    <n v="1"/>
    <m/>
    <x v="2"/>
  </r>
  <r>
    <x v="1"/>
    <n v="10"/>
    <m/>
    <x v="1"/>
  </r>
  <r>
    <x v="1"/>
    <n v="10"/>
    <m/>
    <x v="8"/>
  </r>
  <r>
    <x v="1"/>
    <n v="10"/>
    <m/>
    <x v="3"/>
  </r>
  <r>
    <x v="2"/>
    <n v="1"/>
    <m/>
    <x v="3"/>
  </r>
  <r>
    <x v="1"/>
    <n v="10"/>
    <m/>
    <x v="29"/>
  </r>
  <r>
    <x v="1"/>
    <n v="10"/>
    <m/>
    <x v="18"/>
  </r>
  <r>
    <x v="1"/>
    <n v="10"/>
    <m/>
    <x v="11"/>
  </r>
  <r>
    <x v="3"/>
    <n v="2"/>
    <m/>
    <x v="21"/>
  </r>
  <r>
    <x v="1"/>
    <n v="10"/>
    <m/>
    <x v="18"/>
  </r>
  <r>
    <x v="1"/>
    <n v="10"/>
    <m/>
    <x v="5"/>
  </r>
  <r>
    <x v="2"/>
    <n v="1"/>
    <m/>
    <x v="7"/>
  </r>
  <r>
    <x v="2"/>
    <n v="1"/>
    <m/>
    <x v="23"/>
  </r>
  <r>
    <x v="1"/>
    <n v="10"/>
    <m/>
    <x v="17"/>
  </r>
  <r>
    <x v="1"/>
    <n v="10"/>
    <m/>
    <x v="13"/>
  </r>
  <r>
    <x v="1"/>
    <n v="10"/>
    <m/>
    <x v="12"/>
  </r>
  <r>
    <x v="0"/>
    <n v="5"/>
    <m/>
    <x v="18"/>
  </r>
  <r>
    <x v="1"/>
    <n v="10"/>
    <m/>
    <x v="20"/>
  </r>
  <r>
    <x v="2"/>
    <n v="1"/>
    <m/>
    <x v="3"/>
  </r>
  <r>
    <x v="1"/>
    <n v="10"/>
    <m/>
    <x v="18"/>
  </r>
  <r>
    <x v="1"/>
    <n v="10"/>
    <m/>
    <x v="6"/>
  </r>
  <r>
    <x v="1"/>
    <n v="10"/>
    <m/>
    <x v="18"/>
  </r>
  <r>
    <x v="1"/>
    <n v="10"/>
    <m/>
    <x v="5"/>
  </r>
  <r>
    <x v="3"/>
    <n v="2"/>
    <m/>
    <x v="12"/>
  </r>
  <r>
    <x v="3"/>
    <n v="2"/>
    <m/>
    <x v="26"/>
  </r>
  <r>
    <x v="1"/>
    <n v="10"/>
    <m/>
    <x v="12"/>
  </r>
  <r>
    <x v="1"/>
    <n v="10"/>
    <m/>
    <x v="9"/>
  </r>
  <r>
    <x v="0"/>
    <n v="5"/>
    <m/>
    <x v="3"/>
  </r>
  <r>
    <x v="0"/>
    <n v="5"/>
    <m/>
    <x v="11"/>
  </r>
  <r>
    <x v="1"/>
    <n v="10"/>
    <m/>
    <x v="10"/>
  </r>
  <r>
    <x v="2"/>
    <n v="1"/>
    <m/>
    <x v="20"/>
  </r>
  <r>
    <x v="2"/>
    <n v="1"/>
    <m/>
    <x v="7"/>
  </r>
  <r>
    <x v="2"/>
    <n v="1"/>
    <m/>
    <x v="7"/>
  </r>
  <r>
    <x v="1"/>
    <n v="10"/>
    <m/>
    <x v="23"/>
  </r>
  <r>
    <x v="1"/>
    <n v="10"/>
    <m/>
    <x v="12"/>
  </r>
  <r>
    <x v="3"/>
    <n v="2"/>
    <m/>
    <x v="0"/>
  </r>
  <r>
    <x v="2"/>
    <n v="1"/>
    <m/>
    <x v="1"/>
  </r>
  <r>
    <x v="1"/>
    <n v="10"/>
    <m/>
    <x v="11"/>
  </r>
  <r>
    <x v="3"/>
    <n v="2"/>
    <m/>
    <x v="10"/>
  </r>
  <r>
    <x v="1"/>
    <n v="10"/>
    <m/>
    <x v="15"/>
  </r>
  <r>
    <x v="0"/>
    <n v="5"/>
    <m/>
    <x v="6"/>
  </r>
  <r>
    <x v="1"/>
    <n v="10"/>
    <m/>
    <x v="19"/>
  </r>
  <r>
    <x v="1"/>
    <n v="10"/>
    <m/>
    <x v="11"/>
  </r>
  <r>
    <x v="1"/>
    <n v="10"/>
    <m/>
    <x v="1"/>
  </r>
  <r>
    <x v="1"/>
    <n v="10"/>
    <m/>
    <x v="1"/>
  </r>
  <r>
    <x v="1"/>
    <n v="10"/>
    <m/>
    <x v="19"/>
  </r>
  <r>
    <x v="2"/>
    <n v="1"/>
    <m/>
    <x v="9"/>
  </r>
  <r>
    <x v="1"/>
    <n v="10"/>
    <m/>
    <x v="23"/>
  </r>
  <r>
    <x v="2"/>
    <n v="1"/>
    <m/>
    <x v="23"/>
  </r>
  <r>
    <x v="1"/>
    <n v="10"/>
    <m/>
    <x v="1"/>
  </r>
  <r>
    <x v="0"/>
    <n v="5"/>
    <m/>
    <x v="9"/>
  </r>
  <r>
    <x v="1"/>
    <n v="10"/>
    <m/>
    <x v="12"/>
  </r>
  <r>
    <x v="1"/>
    <n v="10"/>
    <m/>
    <x v="19"/>
  </r>
  <r>
    <x v="3"/>
    <n v="2"/>
    <m/>
    <x v="3"/>
  </r>
  <r>
    <x v="1"/>
    <n v="10"/>
    <m/>
    <x v="1"/>
  </r>
  <r>
    <x v="3"/>
    <n v="2"/>
    <m/>
    <x v="17"/>
  </r>
  <r>
    <x v="3"/>
    <n v="2"/>
    <m/>
    <x v="13"/>
  </r>
  <r>
    <x v="2"/>
    <n v="1"/>
    <m/>
    <x v="12"/>
  </r>
  <r>
    <x v="0"/>
    <n v="5"/>
    <m/>
    <x v="5"/>
  </r>
  <r>
    <x v="1"/>
    <n v="10"/>
    <m/>
    <x v="21"/>
  </r>
  <r>
    <x v="1"/>
    <n v="10"/>
    <m/>
    <x v="1"/>
  </r>
  <r>
    <x v="1"/>
    <n v="10"/>
    <m/>
    <x v="18"/>
  </r>
  <r>
    <x v="3"/>
    <n v="2"/>
    <m/>
    <x v="22"/>
  </r>
  <r>
    <x v="1"/>
    <n v="10"/>
    <m/>
    <x v="3"/>
  </r>
  <r>
    <x v="3"/>
    <n v="2"/>
    <m/>
    <x v="15"/>
  </r>
  <r>
    <x v="2"/>
    <n v="1"/>
    <m/>
    <x v="9"/>
  </r>
  <r>
    <x v="1"/>
    <n v="10"/>
    <m/>
    <x v="6"/>
  </r>
  <r>
    <x v="2"/>
    <n v="1"/>
    <m/>
    <x v="24"/>
  </r>
  <r>
    <x v="2"/>
    <n v="1"/>
    <m/>
    <x v="11"/>
  </r>
  <r>
    <x v="0"/>
    <n v="5"/>
    <m/>
    <x v="8"/>
  </r>
  <r>
    <x v="2"/>
    <n v="1"/>
    <m/>
    <x v="8"/>
  </r>
  <r>
    <x v="0"/>
    <n v="5"/>
    <m/>
    <x v="7"/>
  </r>
  <r>
    <x v="3"/>
    <n v="2"/>
    <m/>
    <x v="0"/>
  </r>
  <r>
    <x v="3"/>
    <n v="2"/>
    <m/>
    <x v="21"/>
  </r>
  <r>
    <x v="1"/>
    <n v="10"/>
    <m/>
    <x v="1"/>
  </r>
  <r>
    <x v="3"/>
    <n v="2"/>
    <m/>
    <x v="7"/>
  </r>
  <r>
    <x v="3"/>
    <n v="2"/>
    <m/>
    <x v="20"/>
  </r>
  <r>
    <x v="1"/>
    <n v="10"/>
    <m/>
    <x v="29"/>
  </r>
  <r>
    <x v="0"/>
    <n v="5"/>
    <m/>
    <x v="12"/>
  </r>
  <r>
    <x v="1"/>
    <n v="10"/>
    <m/>
    <x v="8"/>
  </r>
  <r>
    <x v="1"/>
    <n v="10"/>
    <m/>
    <x v="21"/>
  </r>
  <r>
    <x v="2"/>
    <n v="1"/>
    <m/>
    <x v="7"/>
  </r>
  <r>
    <x v="3"/>
    <n v="2"/>
    <m/>
    <x v="11"/>
  </r>
  <r>
    <x v="3"/>
    <n v="2"/>
    <m/>
    <x v="1"/>
  </r>
  <r>
    <x v="2"/>
    <n v="1"/>
    <m/>
    <x v="3"/>
  </r>
  <r>
    <x v="3"/>
    <n v="2"/>
    <m/>
    <x v="8"/>
  </r>
  <r>
    <x v="3"/>
    <n v="2"/>
    <m/>
    <x v="4"/>
  </r>
  <r>
    <x v="2"/>
    <n v="1"/>
    <m/>
    <x v="20"/>
  </r>
  <r>
    <x v="2"/>
    <n v="1"/>
    <m/>
    <x v="2"/>
  </r>
  <r>
    <x v="2"/>
    <n v="1"/>
    <m/>
    <x v="15"/>
  </r>
  <r>
    <x v="1"/>
    <n v="10"/>
    <m/>
    <x v="8"/>
  </r>
  <r>
    <x v="0"/>
    <n v="5"/>
    <m/>
    <x v="12"/>
  </r>
  <r>
    <x v="0"/>
    <n v="5"/>
    <m/>
    <x v="3"/>
  </r>
  <r>
    <x v="3"/>
    <n v="2"/>
    <m/>
    <x v="5"/>
  </r>
  <r>
    <x v="1"/>
    <n v="10"/>
    <m/>
    <x v="21"/>
  </r>
  <r>
    <x v="1"/>
    <n v="10"/>
    <m/>
    <x v="20"/>
  </r>
  <r>
    <x v="1"/>
    <n v="10"/>
    <m/>
    <x v="13"/>
  </r>
  <r>
    <x v="1"/>
    <n v="10"/>
    <m/>
    <x v="5"/>
  </r>
  <r>
    <x v="3"/>
    <n v="2"/>
    <m/>
    <x v="1"/>
  </r>
  <r>
    <x v="1"/>
    <n v="10"/>
    <m/>
    <x v="10"/>
  </r>
  <r>
    <x v="1"/>
    <n v="10"/>
    <m/>
    <x v="12"/>
  </r>
  <r>
    <x v="1"/>
    <n v="10"/>
    <m/>
    <x v="0"/>
  </r>
  <r>
    <x v="1"/>
    <n v="10"/>
    <m/>
    <x v="1"/>
  </r>
  <r>
    <x v="1"/>
    <n v="10"/>
    <m/>
    <x v="12"/>
  </r>
  <r>
    <x v="1"/>
    <n v="10"/>
    <m/>
    <x v="6"/>
  </r>
  <r>
    <x v="2"/>
    <n v="1"/>
    <m/>
    <x v="4"/>
  </r>
  <r>
    <x v="1"/>
    <n v="10"/>
    <m/>
    <x v="17"/>
  </r>
  <r>
    <x v="1"/>
    <n v="10"/>
    <m/>
    <x v="18"/>
  </r>
  <r>
    <x v="3"/>
    <n v="2"/>
    <m/>
    <x v="20"/>
  </r>
  <r>
    <x v="1"/>
    <n v="10"/>
    <m/>
    <x v="15"/>
  </r>
  <r>
    <x v="3"/>
    <n v="2"/>
    <m/>
    <x v="22"/>
  </r>
  <r>
    <x v="0"/>
    <n v="5"/>
    <m/>
    <x v="4"/>
  </r>
  <r>
    <x v="2"/>
    <n v="1"/>
    <m/>
    <x v="20"/>
  </r>
  <r>
    <x v="2"/>
    <n v="1"/>
    <m/>
    <x v="12"/>
  </r>
  <r>
    <x v="1"/>
    <n v="10"/>
    <m/>
    <x v="13"/>
  </r>
  <r>
    <x v="3"/>
    <n v="2"/>
    <m/>
    <x v="9"/>
  </r>
  <r>
    <x v="2"/>
    <n v="1"/>
    <m/>
    <x v="5"/>
  </r>
  <r>
    <x v="1"/>
    <n v="10"/>
    <m/>
    <x v="5"/>
  </r>
  <r>
    <x v="1"/>
    <n v="10"/>
    <m/>
    <x v="1"/>
  </r>
  <r>
    <x v="1"/>
    <n v="10"/>
    <m/>
    <x v="5"/>
  </r>
  <r>
    <x v="3"/>
    <n v="2"/>
    <m/>
    <x v="8"/>
  </r>
  <r>
    <x v="2"/>
    <n v="1"/>
    <m/>
    <x v="22"/>
  </r>
  <r>
    <x v="2"/>
    <n v="1"/>
    <m/>
    <x v="24"/>
  </r>
  <r>
    <x v="3"/>
    <n v="2"/>
    <m/>
    <x v="23"/>
  </r>
  <r>
    <x v="2"/>
    <n v="1"/>
    <m/>
    <x v="18"/>
  </r>
  <r>
    <x v="1"/>
    <n v="10"/>
    <m/>
    <x v="13"/>
  </r>
  <r>
    <x v="2"/>
    <n v="1"/>
    <m/>
    <x v="11"/>
  </r>
  <r>
    <x v="1"/>
    <n v="10"/>
    <m/>
    <x v="21"/>
  </r>
  <r>
    <x v="3"/>
    <n v="2"/>
    <m/>
    <x v="17"/>
  </r>
  <r>
    <x v="3"/>
    <n v="2"/>
    <m/>
    <x v="23"/>
  </r>
  <r>
    <x v="0"/>
    <n v="5"/>
    <m/>
    <x v="13"/>
  </r>
  <r>
    <x v="2"/>
    <n v="1"/>
    <m/>
    <x v="1"/>
  </r>
  <r>
    <x v="1"/>
    <n v="10"/>
    <m/>
    <x v="6"/>
  </r>
  <r>
    <x v="1"/>
    <n v="10"/>
    <m/>
    <x v="21"/>
  </r>
  <r>
    <x v="1"/>
    <n v="10"/>
    <m/>
    <x v="3"/>
  </r>
  <r>
    <x v="1"/>
    <n v="10"/>
    <m/>
    <x v="1"/>
  </r>
  <r>
    <x v="1"/>
    <n v="10"/>
    <m/>
    <x v="1"/>
  </r>
  <r>
    <x v="1"/>
    <n v="10"/>
    <m/>
    <x v="9"/>
  </r>
  <r>
    <x v="1"/>
    <n v="10"/>
    <m/>
    <x v="3"/>
  </r>
  <r>
    <x v="2"/>
    <n v="1"/>
    <m/>
    <x v="0"/>
  </r>
  <r>
    <x v="0"/>
    <n v="5"/>
    <m/>
    <x v="15"/>
  </r>
  <r>
    <x v="3"/>
    <n v="2"/>
    <m/>
    <x v="11"/>
  </r>
  <r>
    <x v="1"/>
    <n v="10"/>
    <m/>
    <x v="20"/>
  </r>
  <r>
    <x v="1"/>
    <n v="10"/>
    <m/>
    <x v="1"/>
  </r>
  <r>
    <x v="3"/>
    <n v="2"/>
    <m/>
    <x v="28"/>
  </r>
  <r>
    <x v="2"/>
    <n v="1"/>
    <m/>
    <x v="26"/>
  </r>
  <r>
    <x v="1"/>
    <n v="10"/>
    <m/>
    <x v="13"/>
  </r>
  <r>
    <x v="1"/>
    <n v="10"/>
    <m/>
    <x v="18"/>
  </r>
  <r>
    <x v="3"/>
    <n v="2"/>
    <m/>
    <x v="24"/>
  </r>
  <r>
    <x v="1"/>
    <n v="10"/>
    <m/>
    <x v="1"/>
  </r>
  <r>
    <x v="1"/>
    <n v="10"/>
    <m/>
    <x v="18"/>
  </r>
  <r>
    <x v="0"/>
    <n v="5"/>
    <m/>
    <x v="1"/>
  </r>
  <r>
    <x v="2"/>
    <n v="1"/>
    <m/>
    <x v="17"/>
  </r>
  <r>
    <x v="0"/>
    <n v="5"/>
    <m/>
    <x v="15"/>
  </r>
  <r>
    <x v="1"/>
    <n v="10"/>
    <m/>
    <x v="3"/>
  </r>
  <r>
    <x v="0"/>
    <n v="5"/>
    <m/>
    <x v="8"/>
  </r>
  <r>
    <x v="0"/>
    <n v="5"/>
    <m/>
    <x v="26"/>
  </r>
  <r>
    <x v="1"/>
    <n v="10"/>
    <m/>
    <x v="11"/>
  </r>
  <r>
    <x v="1"/>
    <n v="10"/>
    <m/>
    <x v="25"/>
  </r>
  <r>
    <x v="2"/>
    <n v="1"/>
    <m/>
    <x v="1"/>
  </r>
  <r>
    <x v="3"/>
    <n v="2"/>
    <m/>
    <x v="2"/>
  </r>
  <r>
    <x v="3"/>
    <n v="2"/>
    <m/>
    <x v="12"/>
  </r>
  <r>
    <x v="3"/>
    <n v="2"/>
    <m/>
    <x v="12"/>
  </r>
  <r>
    <x v="1"/>
    <n v="10"/>
    <m/>
    <x v="6"/>
  </r>
  <r>
    <x v="2"/>
    <n v="1"/>
    <m/>
    <x v="13"/>
  </r>
  <r>
    <x v="1"/>
    <n v="10"/>
    <m/>
    <x v="18"/>
  </r>
  <r>
    <x v="1"/>
    <n v="10"/>
    <m/>
    <x v="27"/>
  </r>
  <r>
    <x v="3"/>
    <n v="2"/>
    <m/>
    <x v="10"/>
  </r>
  <r>
    <x v="3"/>
    <n v="2"/>
    <m/>
    <x v="1"/>
  </r>
  <r>
    <x v="1"/>
    <n v="10"/>
    <m/>
    <x v="10"/>
  </r>
  <r>
    <x v="1"/>
    <n v="10"/>
    <m/>
    <x v="11"/>
  </r>
  <r>
    <x v="1"/>
    <n v="10"/>
    <m/>
    <x v="8"/>
  </r>
  <r>
    <x v="3"/>
    <n v="2"/>
    <m/>
    <x v="10"/>
  </r>
  <r>
    <x v="3"/>
    <n v="2"/>
    <m/>
    <x v="3"/>
  </r>
  <r>
    <x v="1"/>
    <n v="10"/>
    <m/>
    <x v="11"/>
  </r>
  <r>
    <x v="1"/>
    <n v="10"/>
    <m/>
    <x v="11"/>
  </r>
  <r>
    <x v="1"/>
    <n v="10"/>
    <m/>
    <x v="12"/>
  </r>
  <r>
    <x v="1"/>
    <n v="10"/>
    <m/>
    <x v="3"/>
  </r>
  <r>
    <x v="1"/>
    <n v="10"/>
    <m/>
    <x v="5"/>
  </r>
  <r>
    <x v="1"/>
    <n v="10"/>
    <m/>
    <x v="21"/>
  </r>
  <r>
    <x v="2"/>
    <n v="1"/>
    <m/>
    <x v="18"/>
  </r>
  <r>
    <x v="3"/>
    <n v="2"/>
    <m/>
    <x v="7"/>
  </r>
  <r>
    <x v="1"/>
    <n v="10"/>
    <m/>
    <x v="18"/>
  </r>
  <r>
    <x v="1"/>
    <n v="10"/>
    <m/>
    <x v="6"/>
  </r>
  <r>
    <x v="3"/>
    <n v="2"/>
    <m/>
    <x v="4"/>
  </r>
  <r>
    <x v="0"/>
    <n v="5"/>
    <m/>
    <x v="5"/>
  </r>
  <r>
    <x v="3"/>
    <n v="2"/>
    <m/>
    <x v="18"/>
  </r>
  <r>
    <x v="3"/>
    <n v="2"/>
    <m/>
    <x v="14"/>
  </r>
  <r>
    <x v="1"/>
    <n v="10"/>
    <m/>
    <x v="16"/>
  </r>
  <r>
    <x v="1"/>
    <n v="10"/>
    <m/>
    <x v="9"/>
  </r>
  <r>
    <x v="3"/>
    <n v="2"/>
    <m/>
    <x v="17"/>
  </r>
  <r>
    <x v="1"/>
    <n v="10"/>
    <m/>
    <x v="6"/>
  </r>
  <r>
    <x v="1"/>
    <n v="10"/>
    <m/>
    <x v="21"/>
  </r>
  <r>
    <x v="3"/>
    <n v="2"/>
    <m/>
    <x v="7"/>
  </r>
  <r>
    <x v="1"/>
    <n v="10"/>
    <m/>
    <x v="18"/>
  </r>
  <r>
    <x v="1"/>
    <n v="10"/>
    <m/>
    <x v="1"/>
  </r>
  <r>
    <x v="1"/>
    <n v="10"/>
    <m/>
    <x v="18"/>
  </r>
  <r>
    <x v="1"/>
    <n v="10"/>
    <m/>
    <x v="10"/>
  </r>
  <r>
    <x v="1"/>
    <n v="10"/>
    <m/>
    <x v="7"/>
  </r>
  <r>
    <x v="1"/>
    <n v="10"/>
    <m/>
    <x v="20"/>
  </r>
  <r>
    <x v="2"/>
    <n v="1"/>
    <m/>
    <x v="6"/>
  </r>
  <r>
    <x v="1"/>
    <n v="10"/>
    <m/>
    <x v="15"/>
  </r>
  <r>
    <x v="1"/>
    <n v="10"/>
    <m/>
    <x v="1"/>
  </r>
  <r>
    <x v="1"/>
    <n v="10"/>
    <m/>
    <x v="1"/>
  </r>
  <r>
    <x v="1"/>
    <n v="10"/>
    <m/>
    <x v="6"/>
  </r>
  <r>
    <x v="1"/>
    <n v="10"/>
    <m/>
    <x v="11"/>
  </r>
  <r>
    <x v="3"/>
    <n v="2"/>
    <m/>
    <x v="11"/>
  </r>
  <r>
    <x v="1"/>
    <n v="10"/>
    <m/>
    <x v="18"/>
  </r>
  <r>
    <x v="3"/>
    <n v="2"/>
    <m/>
    <x v="7"/>
  </r>
  <r>
    <x v="3"/>
    <n v="2"/>
    <m/>
    <x v="2"/>
  </r>
  <r>
    <x v="1"/>
    <n v="10"/>
    <m/>
    <x v="8"/>
  </r>
  <r>
    <x v="1"/>
    <n v="10"/>
    <m/>
    <x v="10"/>
  </r>
  <r>
    <x v="1"/>
    <n v="10"/>
    <m/>
    <x v="18"/>
  </r>
  <r>
    <x v="1"/>
    <n v="10"/>
    <m/>
    <x v="8"/>
  </r>
  <r>
    <x v="1"/>
    <n v="10"/>
    <m/>
    <x v="20"/>
  </r>
  <r>
    <x v="1"/>
    <n v="10"/>
    <m/>
    <x v="8"/>
  </r>
  <r>
    <x v="1"/>
    <n v="10"/>
    <m/>
    <x v="7"/>
  </r>
  <r>
    <x v="1"/>
    <n v="10"/>
    <m/>
    <x v="7"/>
  </r>
  <r>
    <x v="1"/>
    <n v="10"/>
    <m/>
    <x v="21"/>
  </r>
  <r>
    <x v="1"/>
    <n v="10"/>
    <m/>
    <x v="0"/>
  </r>
  <r>
    <x v="2"/>
    <n v="1"/>
    <m/>
    <x v="15"/>
  </r>
  <r>
    <x v="1"/>
    <n v="10"/>
    <m/>
    <x v="23"/>
  </r>
  <r>
    <x v="1"/>
    <n v="10"/>
    <m/>
    <x v="7"/>
  </r>
  <r>
    <x v="1"/>
    <n v="10"/>
    <m/>
    <x v="2"/>
  </r>
  <r>
    <x v="1"/>
    <n v="10"/>
    <m/>
    <x v="18"/>
  </r>
  <r>
    <x v="1"/>
    <n v="10"/>
    <m/>
    <x v="17"/>
  </r>
  <r>
    <x v="3"/>
    <n v="2"/>
    <m/>
    <x v="1"/>
  </r>
  <r>
    <x v="1"/>
    <n v="10"/>
    <m/>
    <x v="20"/>
  </r>
  <r>
    <x v="1"/>
    <n v="10"/>
    <m/>
    <x v="3"/>
  </r>
  <r>
    <x v="1"/>
    <n v="10"/>
    <m/>
    <x v="15"/>
  </r>
  <r>
    <x v="0"/>
    <n v="5"/>
    <m/>
    <x v="17"/>
  </r>
  <r>
    <x v="0"/>
    <n v="5"/>
    <m/>
    <x v="5"/>
  </r>
  <r>
    <x v="2"/>
    <n v="1"/>
    <m/>
    <x v="5"/>
  </r>
  <r>
    <x v="3"/>
    <n v="2"/>
    <m/>
    <x v="7"/>
  </r>
  <r>
    <x v="1"/>
    <n v="10"/>
    <m/>
    <x v="11"/>
  </r>
  <r>
    <x v="1"/>
    <n v="10"/>
    <m/>
    <x v="13"/>
  </r>
  <r>
    <x v="1"/>
    <n v="10"/>
    <m/>
    <x v="26"/>
  </r>
  <r>
    <x v="1"/>
    <n v="10"/>
    <m/>
    <x v="18"/>
  </r>
  <r>
    <x v="1"/>
    <n v="10"/>
    <m/>
    <x v="17"/>
  </r>
  <r>
    <x v="1"/>
    <n v="10"/>
    <m/>
    <x v="17"/>
  </r>
  <r>
    <x v="3"/>
    <n v="2"/>
    <m/>
    <x v="26"/>
  </r>
  <r>
    <x v="1"/>
    <n v="10"/>
    <m/>
    <x v="25"/>
  </r>
  <r>
    <x v="1"/>
    <n v="10"/>
    <m/>
    <x v="28"/>
  </r>
  <r>
    <x v="2"/>
    <n v="1"/>
    <m/>
    <x v="21"/>
  </r>
  <r>
    <x v="1"/>
    <n v="10"/>
    <m/>
    <x v="2"/>
  </r>
  <r>
    <x v="1"/>
    <n v="10"/>
    <m/>
    <x v="12"/>
  </r>
  <r>
    <x v="0"/>
    <n v="5"/>
    <m/>
    <x v="1"/>
  </r>
  <r>
    <x v="1"/>
    <n v="10"/>
    <m/>
    <x v="16"/>
  </r>
  <r>
    <x v="1"/>
    <n v="10"/>
    <m/>
    <x v="5"/>
  </r>
  <r>
    <x v="1"/>
    <n v="10"/>
    <m/>
    <x v="20"/>
  </r>
  <r>
    <x v="1"/>
    <n v="10"/>
    <m/>
    <x v="18"/>
  </r>
  <r>
    <x v="0"/>
    <n v="5"/>
    <m/>
    <x v="22"/>
  </r>
  <r>
    <x v="3"/>
    <n v="2"/>
    <m/>
    <x v="6"/>
  </r>
  <r>
    <x v="2"/>
    <n v="1"/>
    <m/>
    <x v="3"/>
  </r>
  <r>
    <x v="2"/>
    <n v="1"/>
    <m/>
    <x v="26"/>
  </r>
  <r>
    <x v="1"/>
    <n v="10"/>
    <m/>
    <x v="23"/>
  </r>
  <r>
    <x v="1"/>
    <n v="10"/>
    <m/>
    <x v="15"/>
  </r>
  <r>
    <x v="1"/>
    <n v="10"/>
    <m/>
    <x v="8"/>
  </r>
  <r>
    <x v="2"/>
    <n v="1"/>
    <m/>
    <x v="5"/>
  </r>
  <r>
    <x v="2"/>
    <n v="1"/>
    <m/>
    <x v="1"/>
  </r>
  <r>
    <x v="2"/>
    <n v="1"/>
    <m/>
    <x v="3"/>
  </r>
  <r>
    <x v="2"/>
    <n v="1"/>
    <m/>
    <x v="0"/>
  </r>
  <r>
    <x v="3"/>
    <n v="2"/>
    <m/>
    <x v="13"/>
  </r>
  <r>
    <x v="3"/>
    <n v="2"/>
    <m/>
    <x v="2"/>
  </r>
  <r>
    <x v="1"/>
    <n v="10"/>
    <m/>
    <x v="3"/>
  </r>
  <r>
    <x v="1"/>
    <n v="10"/>
    <m/>
    <x v="3"/>
  </r>
  <r>
    <x v="1"/>
    <n v="10"/>
    <m/>
    <x v="3"/>
  </r>
  <r>
    <x v="0"/>
    <n v="5"/>
    <m/>
    <x v="13"/>
  </r>
  <r>
    <x v="1"/>
    <n v="10"/>
    <m/>
    <x v="8"/>
  </r>
  <r>
    <x v="2"/>
    <n v="1"/>
    <m/>
    <x v="3"/>
  </r>
  <r>
    <x v="0"/>
    <n v="5"/>
    <m/>
    <x v="18"/>
  </r>
  <r>
    <x v="2"/>
    <n v="1"/>
    <m/>
    <x v="1"/>
  </r>
  <r>
    <x v="1"/>
    <n v="10"/>
    <m/>
    <x v="21"/>
  </r>
  <r>
    <x v="2"/>
    <n v="1"/>
    <m/>
    <x v="16"/>
  </r>
  <r>
    <x v="1"/>
    <n v="10"/>
    <m/>
    <x v="11"/>
  </r>
  <r>
    <x v="3"/>
    <n v="2"/>
    <m/>
    <x v="16"/>
  </r>
  <r>
    <x v="1"/>
    <n v="10"/>
    <m/>
    <x v="1"/>
  </r>
  <r>
    <x v="1"/>
    <n v="10"/>
    <m/>
    <x v="3"/>
  </r>
  <r>
    <x v="1"/>
    <n v="10"/>
    <m/>
    <x v="18"/>
  </r>
  <r>
    <x v="2"/>
    <n v="1"/>
    <m/>
    <x v="25"/>
  </r>
  <r>
    <x v="3"/>
    <n v="2"/>
    <m/>
    <x v="12"/>
  </r>
  <r>
    <x v="0"/>
    <n v="5"/>
    <m/>
    <x v="23"/>
  </r>
  <r>
    <x v="1"/>
    <n v="10"/>
    <m/>
    <x v="11"/>
  </r>
  <r>
    <x v="2"/>
    <n v="1"/>
    <m/>
    <x v="17"/>
  </r>
  <r>
    <x v="1"/>
    <n v="10"/>
    <m/>
    <x v="3"/>
  </r>
  <r>
    <x v="2"/>
    <n v="1"/>
    <m/>
    <x v="8"/>
  </r>
  <r>
    <x v="1"/>
    <n v="10"/>
    <m/>
    <x v="2"/>
  </r>
  <r>
    <x v="0"/>
    <n v="5"/>
    <m/>
    <x v="15"/>
  </r>
  <r>
    <x v="0"/>
    <n v="5"/>
    <m/>
    <x v="15"/>
  </r>
  <r>
    <x v="1"/>
    <n v="10"/>
    <m/>
    <x v="1"/>
  </r>
  <r>
    <x v="0"/>
    <n v="5"/>
    <m/>
    <x v="1"/>
  </r>
  <r>
    <x v="3"/>
    <n v="2"/>
    <m/>
    <x v="11"/>
  </r>
  <r>
    <x v="3"/>
    <n v="2"/>
    <m/>
    <x v="4"/>
  </r>
  <r>
    <x v="1"/>
    <n v="10"/>
    <m/>
    <x v="23"/>
  </r>
  <r>
    <x v="1"/>
    <n v="10"/>
    <m/>
    <x v="7"/>
  </r>
  <r>
    <x v="0"/>
    <n v="5"/>
    <m/>
    <x v="3"/>
  </r>
  <r>
    <x v="1"/>
    <n v="10"/>
    <m/>
    <x v="12"/>
  </r>
  <r>
    <x v="1"/>
    <n v="10"/>
    <m/>
    <x v="7"/>
  </r>
  <r>
    <x v="1"/>
    <n v="10"/>
    <m/>
    <x v="27"/>
  </r>
  <r>
    <x v="3"/>
    <n v="2"/>
    <m/>
    <x v="11"/>
  </r>
  <r>
    <x v="2"/>
    <n v="1"/>
    <m/>
    <x v="16"/>
  </r>
  <r>
    <x v="0"/>
    <n v="5"/>
    <m/>
    <x v="12"/>
  </r>
  <r>
    <x v="2"/>
    <n v="1"/>
    <m/>
    <x v="8"/>
  </r>
  <r>
    <x v="3"/>
    <n v="2"/>
    <m/>
    <x v="26"/>
  </r>
  <r>
    <x v="3"/>
    <n v="2"/>
    <m/>
    <x v="24"/>
  </r>
  <r>
    <x v="3"/>
    <n v="2"/>
    <m/>
    <x v="6"/>
  </r>
  <r>
    <x v="1"/>
    <n v="10"/>
    <m/>
    <x v="12"/>
  </r>
  <r>
    <x v="0"/>
    <n v="5"/>
    <m/>
    <x v="0"/>
  </r>
  <r>
    <x v="0"/>
    <n v="5"/>
    <m/>
    <x v="12"/>
  </r>
  <r>
    <x v="1"/>
    <n v="10"/>
    <m/>
    <x v="7"/>
  </r>
  <r>
    <x v="3"/>
    <n v="2"/>
    <m/>
    <x v="18"/>
  </r>
  <r>
    <x v="3"/>
    <n v="2"/>
    <m/>
    <x v="20"/>
  </r>
  <r>
    <x v="2"/>
    <n v="1"/>
    <m/>
    <x v="12"/>
  </r>
  <r>
    <x v="1"/>
    <n v="10"/>
    <m/>
    <x v="0"/>
  </r>
  <r>
    <x v="3"/>
    <n v="2"/>
    <m/>
    <x v="4"/>
  </r>
  <r>
    <x v="1"/>
    <n v="10"/>
    <m/>
    <x v="14"/>
  </r>
  <r>
    <x v="1"/>
    <n v="10"/>
    <m/>
    <x v="7"/>
  </r>
  <r>
    <x v="3"/>
    <n v="2"/>
    <m/>
    <x v="11"/>
  </r>
  <r>
    <x v="1"/>
    <n v="10"/>
    <m/>
    <x v="8"/>
  </r>
  <r>
    <x v="1"/>
    <n v="10"/>
    <m/>
    <x v="7"/>
  </r>
  <r>
    <x v="1"/>
    <n v="10"/>
    <m/>
    <x v="13"/>
  </r>
  <r>
    <x v="2"/>
    <n v="1"/>
    <m/>
    <x v="7"/>
  </r>
  <r>
    <x v="2"/>
    <n v="1"/>
    <m/>
    <x v="4"/>
  </r>
  <r>
    <x v="3"/>
    <n v="2"/>
    <m/>
    <x v="10"/>
  </r>
  <r>
    <x v="3"/>
    <n v="2"/>
    <m/>
    <x v="8"/>
  </r>
  <r>
    <x v="1"/>
    <n v="10"/>
    <m/>
    <x v="26"/>
  </r>
  <r>
    <x v="2"/>
    <n v="1"/>
    <m/>
    <x v="3"/>
  </r>
  <r>
    <x v="2"/>
    <n v="1"/>
    <m/>
    <x v="11"/>
  </r>
  <r>
    <x v="1"/>
    <n v="10"/>
    <m/>
    <x v="14"/>
  </r>
  <r>
    <x v="1"/>
    <n v="10"/>
    <m/>
    <x v="8"/>
  </r>
  <r>
    <x v="2"/>
    <n v="1"/>
    <m/>
    <x v="18"/>
  </r>
  <r>
    <x v="3"/>
    <n v="2"/>
    <m/>
    <x v="1"/>
  </r>
  <r>
    <x v="0"/>
    <n v="5"/>
    <m/>
    <x v="1"/>
  </r>
  <r>
    <x v="2"/>
    <n v="1"/>
    <m/>
    <x v="4"/>
  </r>
  <r>
    <x v="1"/>
    <n v="10"/>
    <m/>
    <x v="1"/>
  </r>
  <r>
    <x v="1"/>
    <n v="10"/>
    <m/>
    <x v="6"/>
  </r>
  <r>
    <x v="1"/>
    <n v="10"/>
    <m/>
    <x v="18"/>
  </r>
  <r>
    <x v="1"/>
    <n v="10"/>
    <m/>
    <x v="3"/>
  </r>
  <r>
    <x v="1"/>
    <n v="10"/>
    <m/>
    <x v="15"/>
  </r>
  <r>
    <x v="1"/>
    <n v="10"/>
    <m/>
    <x v="12"/>
  </r>
  <r>
    <x v="0"/>
    <n v="5"/>
    <m/>
    <x v="10"/>
  </r>
  <r>
    <x v="2"/>
    <n v="1"/>
    <m/>
    <x v="26"/>
  </r>
  <r>
    <x v="0"/>
    <n v="5"/>
    <m/>
    <x v="1"/>
  </r>
  <r>
    <x v="1"/>
    <n v="10"/>
    <m/>
    <x v="3"/>
  </r>
  <r>
    <x v="2"/>
    <n v="1"/>
    <m/>
    <x v="11"/>
  </r>
  <r>
    <x v="1"/>
    <n v="10"/>
    <m/>
    <x v="9"/>
  </r>
  <r>
    <x v="1"/>
    <n v="10"/>
    <m/>
    <x v="26"/>
  </r>
  <r>
    <x v="3"/>
    <n v="2"/>
    <m/>
    <x v="23"/>
  </r>
  <r>
    <x v="1"/>
    <n v="10"/>
    <m/>
    <x v="18"/>
  </r>
  <r>
    <x v="1"/>
    <n v="10"/>
    <m/>
    <x v="0"/>
  </r>
  <r>
    <x v="1"/>
    <n v="10"/>
    <m/>
    <x v="20"/>
  </r>
  <r>
    <x v="1"/>
    <n v="10"/>
    <m/>
    <x v="5"/>
  </r>
  <r>
    <x v="2"/>
    <n v="1"/>
    <m/>
    <x v="13"/>
  </r>
  <r>
    <x v="2"/>
    <n v="1"/>
    <m/>
    <x v="17"/>
  </r>
  <r>
    <x v="2"/>
    <n v="1"/>
    <m/>
    <x v="17"/>
  </r>
  <r>
    <x v="1"/>
    <n v="10"/>
    <m/>
    <x v="21"/>
  </r>
  <r>
    <x v="3"/>
    <n v="2"/>
    <m/>
    <x v="12"/>
  </r>
  <r>
    <x v="1"/>
    <n v="10"/>
    <m/>
    <x v="8"/>
  </r>
  <r>
    <x v="3"/>
    <n v="2"/>
    <m/>
    <x v="12"/>
  </r>
  <r>
    <x v="0"/>
    <n v="5"/>
    <m/>
    <x v="21"/>
  </r>
  <r>
    <x v="1"/>
    <n v="10"/>
    <m/>
    <x v="29"/>
  </r>
  <r>
    <x v="1"/>
    <n v="10"/>
    <m/>
    <x v="7"/>
  </r>
  <r>
    <x v="1"/>
    <n v="10"/>
    <m/>
    <x v="1"/>
  </r>
  <r>
    <x v="1"/>
    <n v="10"/>
    <m/>
    <x v="15"/>
  </r>
  <r>
    <x v="1"/>
    <n v="10"/>
    <m/>
    <x v="5"/>
  </r>
  <r>
    <x v="1"/>
    <n v="10"/>
    <m/>
    <x v="6"/>
  </r>
  <r>
    <x v="2"/>
    <n v="1"/>
    <m/>
    <x v="9"/>
  </r>
  <r>
    <x v="1"/>
    <n v="10"/>
    <m/>
    <x v="1"/>
  </r>
  <r>
    <x v="1"/>
    <n v="10"/>
    <m/>
    <x v="24"/>
  </r>
  <r>
    <x v="1"/>
    <n v="10"/>
    <m/>
    <x v="26"/>
  </r>
  <r>
    <x v="1"/>
    <n v="10"/>
    <m/>
    <x v="8"/>
  </r>
  <r>
    <x v="1"/>
    <n v="10"/>
    <m/>
    <x v="3"/>
  </r>
  <r>
    <x v="1"/>
    <n v="10"/>
    <m/>
    <x v="21"/>
  </r>
  <r>
    <x v="1"/>
    <n v="10"/>
    <m/>
    <x v="21"/>
  </r>
  <r>
    <x v="1"/>
    <n v="10"/>
    <m/>
    <x v="0"/>
  </r>
  <r>
    <x v="0"/>
    <n v="5"/>
    <m/>
    <x v="2"/>
  </r>
  <r>
    <x v="3"/>
    <n v="2"/>
    <m/>
    <x v="8"/>
  </r>
  <r>
    <x v="3"/>
    <n v="2"/>
    <m/>
    <x v="8"/>
  </r>
  <r>
    <x v="1"/>
    <n v="10"/>
    <m/>
    <x v="8"/>
  </r>
  <r>
    <x v="3"/>
    <n v="2"/>
    <m/>
    <x v="10"/>
  </r>
  <r>
    <x v="2"/>
    <n v="1"/>
    <m/>
    <x v="28"/>
  </r>
  <r>
    <x v="1"/>
    <n v="10"/>
    <m/>
    <x v="12"/>
  </r>
  <r>
    <x v="3"/>
    <n v="2"/>
    <m/>
    <x v="18"/>
  </r>
  <r>
    <x v="3"/>
    <n v="2"/>
    <m/>
    <x v="0"/>
  </r>
  <r>
    <x v="1"/>
    <n v="10"/>
    <m/>
    <x v="16"/>
  </r>
  <r>
    <x v="2"/>
    <n v="1"/>
    <m/>
    <x v="0"/>
  </r>
  <r>
    <x v="1"/>
    <n v="10"/>
    <m/>
    <x v="18"/>
  </r>
  <r>
    <x v="1"/>
    <n v="10"/>
    <m/>
    <x v="16"/>
  </r>
  <r>
    <x v="0"/>
    <n v="5"/>
    <m/>
    <x v="1"/>
  </r>
  <r>
    <x v="1"/>
    <n v="10"/>
    <m/>
    <x v="4"/>
  </r>
  <r>
    <x v="1"/>
    <n v="10"/>
    <m/>
    <x v="15"/>
  </r>
  <r>
    <x v="1"/>
    <n v="10"/>
    <m/>
    <x v="25"/>
  </r>
  <r>
    <x v="1"/>
    <n v="10"/>
    <m/>
    <x v="3"/>
  </r>
  <r>
    <x v="1"/>
    <n v="10"/>
    <m/>
    <x v="3"/>
  </r>
  <r>
    <x v="3"/>
    <n v="2"/>
    <m/>
    <x v="23"/>
  </r>
  <r>
    <x v="1"/>
    <n v="10"/>
    <m/>
    <x v="2"/>
  </r>
  <r>
    <x v="2"/>
    <n v="1"/>
    <m/>
    <x v="18"/>
  </r>
  <r>
    <x v="2"/>
    <n v="1"/>
    <m/>
    <x v="27"/>
  </r>
  <r>
    <x v="1"/>
    <n v="10"/>
    <m/>
    <x v="15"/>
  </r>
  <r>
    <x v="3"/>
    <n v="2"/>
    <m/>
    <x v="20"/>
  </r>
  <r>
    <x v="1"/>
    <n v="10"/>
    <m/>
    <x v="2"/>
  </r>
  <r>
    <x v="2"/>
    <n v="1"/>
    <m/>
    <x v="3"/>
  </r>
  <r>
    <x v="3"/>
    <n v="2"/>
    <m/>
    <x v="5"/>
  </r>
  <r>
    <x v="2"/>
    <n v="1"/>
    <m/>
    <x v="5"/>
  </r>
  <r>
    <x v="0"/>
    <n v="5"/>
    <m/>
    <x v="3"/>
  </r>
  <r>
    <x v="1"/>
    <n v="10"/>
    <m/>
    <x v="1"/>
  </r>
  <r>
    <x v="3"/>
    <n v="2"/>
    <m/>
    <x v="18"/>
  </r>
  <r>
    <x v="0"/>
    <n v="5"/>
    <m/>
    <x v="8"/>
  </r>
  <r>
    <x v="1"/>
    <n v="10"/>
    <m/>
    <x v="5"/>
  </r>
  <r>
    <x v="1"/>
    <n v="10"/>
    <m/>
    <x v="23"/>
  </r>
  <r>
    <x v="2"/>
    <n v="1"/>
    <m/>
    <x v="2"/>
  </r>
  <r>
    <x v="1"/>
    <n v="10"/>
    <m/>
    <x v="26"/>
  </r>
  <r>
    <x v="1"/>
    <n v="10"/>
    <m/>
    <x v="3"/>
  </r>
  <r>
    <x v="1"/>
    <n v="10"/>
    <m/>
    <x v="12"/>
  </r>
  <r>
    <x v="1"/>
    <n v="10"/>
    <m/>
    <x v="10"/>
  </r>
  <r>
    <x v="1"/>
    <n v="10"/>
    <m/>
    <x v="20"/>
  </r>
  <r>
    <x v="0"/>
    <n v="5"/>
    <m/>
    <x v="20"/>
  </r>
  <r>
    <x v="0"/>
    <n v="5"/>
    <m/>
    <x v="5"/>
  </r>
  <r>
    <x v="3"/>
    <n v="2"/>
    <m/>
    <x v="18"/>
  </r>
  <r>
    <x v="1"/>
    <n v="10"/>
    <m/>
    <x v="6"/>
  </r>
  <r>
    <x v="2"/>
    <n v="1"/>
    <m/>
    <x v="3"/>
  </r>
  <r>
    <x v="3"/>
    <n v="2"/>
    <m/>
    <x v="10"/>
  </r>
  <r>
    <x v="3"/>
    <n v="2"/>
    <m/>
    <x v="21"/>
  </r>
  <r>
    <x v="1"/>
    <n v="10"/>
    <m/>
    <x v="3"/>
  </r>
  <r>
    <x v="1"/>
    <n v="10"/>
    <m/>
    <x v="1"/>
  </r>
  <r>
    <x v="1"/>
    <n v="10"/>
    <m/>
    <x v="13"/>
  </r>
  <r>
    <x v="1"/>
    <n v="10"/>
    <m/>
    <x v="10"/>
  </r>
  <r>
    <x v="1"/>
    <n v="10"/>
    <m/>
    <x v="20"/>
  </r>
  <r>
    <x v="1"/>
    <n v="10"/>
    <m/>
    <x v="8"/>
  </r>
  <r>
    <x v="2"/>
    <n v="1"/>
    <m/>
    <x v="0"/>
  </r>
  <r>
    <x v="1"/>
    <n v="10"/>
    <m/>
    <x v="2"/>
  </r>
  <r>
    <x v="1"/>
    <n v="10"/>
    <m/>
    <x v="1"/>
  </r>
  <r>
    <x v="3"/>
    <n v="2"/>
    <m/>
    <x v="25"/>
  </r>
  <r>
    <x v="1"/>
    <n v="10"/>
    <m/>
    <x v="5"/>
  </r>
  <r>
    <x v="0"/>
    <n v="5"/>
    <m/>
    <x v="9"/>
  </r>
  <r>
    <x v="1"/>
    <n v="10"/>
    <m/>
    <x v="20"/>
  </r>
  <r>
    <x v="1"/>
    <n v="10"/>
    <m/>
    <x v="20"/>
  </r>
  <r>
    <x v="1"/>
    <n v="10"/>
    <m/>
    <x v="16"/>
  </r>
  <r>
    <x v="2"/>
    <n v="1"/>
    <m/>
    <x v="10"/>
  </r>
  <r>
    <x v="1"/>
    <n v="10"/>
    <m/>
    <x v="3"/>
  </r>
  <r>
    <x v="1"/>
    <n v="10"/>
    <m/>
    <x v="12"/>
  </r>
  <r>
    <x v="1"/>
    <n v="10"/>
    <m/>
    <x v="0"/>
  </r>
  <r>
    <x v="1"/>
    <n v="10"/>
    <m/>
    <x v="26"/>
  </r>
  <r>
    <x v="1"/>
    <n v="10"/>
    <m/>
    <x v="5"/>
  </r>
  <r>
    <x v="2"/>
    <n v="1"/>
    <m/>
    <x v="0"/>
  </r>
  <r>
    <x v="2"/>
    <n v="1"/>
    <m/>
    <x v="21"/>
  </r>
  <r>
    <x v="3"/>
    <n v="2"/>
    <m/>
    <x v="4"/>
  </r>
  <r>
    <x v="2"/>
    <n v="1"/>
    <m/>
    <x v="21"/>
  </r>
  <r>
    <x v="3"/>
    <n v="2"/>
    <m/>
    <x v="21"/>
  </r>
  <r>
    <x v="1"/>
    <n v="10"/>
    <m/>
    <x v="1"/>
  </r>
  <r>
    <x v="3"/>
    <n v="2"/>
    <m/>
    <x v="18"/>
  </r>
  <r>
    <x v="3"/>
    <n v="2"/>
    <m/>
    <x v="24"/>
  </r>
  <r>
    <x v="3"/>
    <n v="2"/>
    <m/>
    <x v="20"/>
  </r>
  <r>
    <x v="3"/>
    <n v="2"/>
    <m/>
    <x v="3"/>
  </r>
  <r>
    <x v="1"/>
    <n v="10"/>
    <m/>
    <x v="1"/>
  </r>
  <r>
    <x v="1"/>
    <n v="10"/>
    <m/>
    <x v="14"/>
  </r>
  <r>
    <x v="0"/>
    <n v="5"/>
    <m/>
    <x v="15"/>
  </r>
  <r>
    <x v="3"/>
    <n v="2"/>
    <m/>
    <x v="12"/>
  </r>
  <r>
    <x v="1"/>
    <n v="10"/>
    <m/>
    <x v="18"/>
  </r>
  <r>
    <x v="1"/>
    <n v="10"/>
    <m/>
    <x v="9"/>
  </r>
  <r>
    <x v="1"/>
    <n v="10"/>
    <m/>
    <x v="18"/>
  </r>
  <r>
    <x v="2"/>
    <n v="1"/>
    <m/>
    <x v="12"/>
  </r>
  <r>
    <x v="1"/>
    <n v="10"/>
    <m/>
    <x v="17"/>
  </r>
  <r>
    <x v="1"/>
    <n v="10"/>
    <m/>
    <x v="6"/>
  </r>
  <r>
    <x v="1"/>
    <n v="10"/>
    <m/>
    <x v="18"/>
  </r>
  <r>
    <x v="1"/>
    <n v="10"/>
    <m/>
    <x v="4"/>
  </r>
  <r>
    <x v="1"/>
    <n v="10"/>
    <m/>
    <x v="21"/>
  </r>
  <r>
    <x v="1"/>
    <n v="10"/>
    <m/>
    <x v="9"/>
  </r>
  <r>
    <x v="1"/>
    <n v="10"/>
    <m/>
    <x v="2"/>
  </r>
  <r>
    <x v="1"/>
    <n v="10"/>
    <m/>
    <x v="23"/>
  </r>
  <r>
    <x v="1"/>
    <n v="10"/>
    <m/>
    <x v="6"/>
  </r>
  <r>
    <x v="1"/>
    <n v="10"/>
    <m/>
    <x v="1"/>
  </r>
  <r>
    <x v="0"/>
    <n v="5"/>
    <m/>
    <x v="4"/>
  </r>
  <r>
    <x v="1"/>
    <n v="10"/>
    <m/>
    <x v="26"/>
  </r>
  <r>
    <x v="1"/>
    <n v="10"/>
    <m/>
    <x v="5"/>
  </r>
  <r>
    <x v="1"/>
    <n v="10"/>
    <m/>
    <x v="12"/>
  </r>
  <r>
    <x v="2"/>
    <n v="1"/>
    <m/>
    <x v="20"/>
  </r>
  <r>
    <x v="2"/>
    <n v="1"/>
    <m/>
    <x v="20"/>
  </r>
  <r>
    <x v="3"/>
    <n v="2"/>
    <m/>
    <x v="0"/>
  </r>
  <r>
    <x v="2"/>
    <n v="1"/>
    <m/>
    <x v="20"/>
  </r>
  <r>
    <x v="0"/>
    <n v="5"/>
    <m/>
    <x v="12"/>
  </r>
  <r>
    <x v="3"/>
    <n v="2"/>
    <m/>
    <x v="22"/>
  </r>
  <r>
    <x v="1"/>
    <n v="10"/>
    <m/>
    <x v="7"/>
  </r>
  <r>
    <x v="1"/>
    <n v="10"/>
    <m/>
    <x v="18"/>
  </r>
  <r>
    <x v="1"/>
    <n v="10"/>
    <m/>
    <x v="15"/>
  </r>
  <r>
    <x v="0"/>
    <n v="5"/>
    <m/>
    <x v="7"/>
  </r>
  <r>
    <x v="3"/>
    <n v="2"/>
    <m/>
    <x v="8"/>
  </r>
  <r>
    <x v="2"/>
    <n v="1"/>
    <m/>
    <x v="10"/>
  </r>
  <r>
    <x v="1"/>
    <n v="10"/>
    <m/>
    <x v="10"/>
  </r>
  <r>
    <x v="1"/>
    <n v="10"/>
    <m/>
    <x v="5"/>
  </r>
  <r>
    <x v="1"/>
    <n v="10"/>
    <m/>
    <x v="3"/>
  </r>
  <r>
    <x v="3"/>
    <n v="2"/>
    <m/>
    <x v="12"/>
  </r>
  <r>
    <x v="2"/>
    <n v="1"/>
    <m/>
    <x v="5"/>
  </r>
  <r>
    <x v="3"/>
    <n v="2"/>
    <m/>
    <x v="3"/>
  </r>
  <r>
    <x v="1"/>
    <n v="10"/>
    <m/>
    <x v="1"/>
  </r>
  <r>
    <x v="0"/>
    <n v="5"/>
    <m/>
    <x v="21"/>
  </r>
  <r>
    <x v="2"/>
    <n v="1"/>
    <m/>
    <x v="15"/>
  </r>
  <r>
    <x v="3"/>
    <n v="2"/>
    <m/>
    <x v="9"/>
  </r>
  <r>
    <x v="2"/>
    <n v="1"/>
    <m/>
    <x v="27"/>
  </r>
  <r>
    <x v="1"/>
    <n v="10"/>
    <m/>
    <x v="3"/>
  </r>
  <r>
    <x v="0"/>
    <n v="5"/>
    <m/>
    <x v="11"/>
  </r>
  <r>
    <x v="1"/>
    <n v="10"/>
    <m/>
    <x v="6"/>
  </r>
  <r>
    <x v="1"/>
    <n v="10"/>
    <m/>
    <x v="21"/>
  </r>
  <r>
    <x v="0"/>
    <n v="5"/>
    <m/>
    <x v="1"/>
  </r>
  <r>
    <x v="0"/>
    <n v="5"/>
    <m/>
    <x v="6"/>
  </r>
  <r>
    <x v="1"/>
    <n v="10"/>
    <m/>
    <x v="19"/>
  </r>
  <r>
    <x v="1"/>
    <n v="10"/>
    <m/>
    <x v="9"/>
  </r>
  <r>
    <x v="1"/>
    <n v="10"/>
    <m/>
    <x v="9"/>
  </r>
  <r>
    <x v="1"/>
    <n v="10"/>
    <m/>
    <x v="21"/>
  </r>
  <r>
    <x v="0"/>
    <n v="5"/>
    <m/>
    <x v="28"/>
  </r>
  <r>
    <x v="1"/>
    <n v="10"/>
    <m/>
    <x v="21"/>
  </r>
  <r>
    <x v="1"/>
    <n v="10"/>
    <m/>
    <x v="9"/>
  </r>
  <r>
    <x v="1"/>
    <n v="10"/>
    <m/>
    <x v="2"/>
  </r>
  <r>
    <x v="1"/>
    <n v="10"/>
    <m/>
    <x v="8"/>
  </r>
  <r>
    <x v="3"/>
    <n v="2"/>
    <m/>
    <x v="24"/>
  </r>
  <r>
    <x v="0"/>
    <n v="5"/>
    <m/>
    <x v="9"/>
  </r>
  <r>
    <x v="0"/>
    <n v="5"/>
    <m/>
    <x v="7"/>
  </r>
  <r>
    <x v="1"/>
    <n v="10"/>
    <m/>
    <x v="28"/>
  </r>
  <r>
    <x v="3"/>
    <n v="2"/>
    <m/>
    <x v="5"/>
  </r>
  <r>
    <x v="1"/>
    <n v="10"/>
    <m/>
    <x v="3"/>
  </r>
  <r>
    <x v="3"/>
    <n v="2"/>
    <m/>
    <x v="5"/>
  </r>
  <r>
    <x v="3"/>
    <n v="2"/>
    <m/>
    <x v="3"/>
  </r>
  <r>
    <x v="1"/>
    <n v="10"/>
    <m/>
    <x v="18"/>
  </r>
  <r>
    <x v="1"/>
    <n v="10"/>
    <m/>
    <x v="5"/>
  </r>
  <r>
    <x v="1"/>
    <n v="10"/>
    <m/>
    <x v="23"/>
  </r>
  <r>
    <x v="2"/>
    <n v="1"/>
    <m/>
    <x v="20"/>
  </r>
  <r>
    <x v="1"/>
    <n v="10"/>
    <m/>
    <x v="20"/>
  </r>
  <r>
    <x v="1"/>
    <n v="10"/>
    <m/>
    <x v="1"/>
  </r>
  <r>
    <x v="0"/>
    <n v="5"/>
    <m/>
    <x v="3"/>
  </r>
  <r>
    <x v="3"/>
    <n v="2"/>
    <m/>
    <x v="2"/>
  </r>
  <r>
    <x v="1"/>
    <n v="10"/>
    <m/>
    <x v="3"/>
  </r>
  <r>
    <x v="3"/>
    <n v="2"/>
    <m/>
    <x v="23"/>
  </r>
  <r>
    <x v="3"/>
    <n v="2"/>
    <m/>
    <x v="9"/>
  </r>
  <r>
    <x v="1"/>
    <n v="10"/>
    <m/>
    <x v="21"/>
  </r>
  <r>
    <x v="1"/>
    <n v="10"/>
    <m/>
    <x v="5"/>
  </r>
  <r>
    <x v="1"/>
    <n v="10"/>
    <m/>
    <x v="19"/>
  </r>
  <r>
    <x v="1"/>
    <n v="10"/>
    <m/>
    <x v="13"/>
  </r>
  <r>
    <x v="3"/>
    <n v="2"/>
    <m/>
    <x v="22"/>
  </r>
  <r>
    <x v="1"/>
    <n v="10"/>
    <m/>
    <x v="21"/>
  </r>
  <r>
    <x v="2"/>
    <n v="1"/>
    <m/>
    <x v="4"/>
  </r>
  <r>
    <x v="3"/>
    <n v="2"/>
    <m/>
    <x v="16"/>
  </r>
  <r>
    <x v="1"/>
    <n v="10"/>
    <m/>
    <x v="5"/>
  </r>
  <r>
    <x v="1"/>
    <n v="10"/>
    <m/>
    <x v="9"/>
  </r>
  <r>
    <x v="1"/>
    <n v="10"/>
    <m/>
    <x v="10"/>
  </r>
  <r>
    <x v="1"/>
    <n v="10"/>
    <m/>
    <x v="12"/>
  </r>
  <r>
    <x v="2"/>
    <n v="1"/>
    <m/>
    <x v="28"/>
  </r>
  <r>
    <x v="1"/>
    <n v="10"/>
    <m/>
    <x v="15"/>
  </r>
  <r>
    <x v="2"/>
    <n v="1"/>
    <m/>
    <x v="3"/>
  </r>
  <r>
    <x v="1"/>
    <n v="10"/>
    <m/>
    <x v="14"/>
  </r>
  <r>
    <x v="1"/>
    <n v="10"/>
    <m/>
    <x v="8"/>
  </r>
  <r>
    <x v="3"/>
    <n v="2"/>
    <m/>
    <x v="3"/>
  </r>
  <r>
    <x v="2"/>
    <n v="1"/>
    <m/>
    <x v="3"/>
  </r>
  <r>
    <x v="3"/>
    <n v="2"/>
    <m/>
    <x v="21"/>
  </r>
  <r>
    <x v="0"/>
    <n v="5"/>
    <m/>
    <x v="20"/>
  </r>
  <r>
    <x v="1"/>
    <n v="10"/>
    <m/>
    <x v="5"/>
  </r>
  <r>
    <x v="1"/>
    <n v="10"/>
    <m/>
    <x v="22"/>
  </r>
  <r>
    <x v="7"/>
    <n v="7"/>
    <m/>
    <x v="28"/>
  </r>
  <r>
    <x v="3"/>
    <n v="2"/>
    <m/>
    <x v="16"/>
  </r>
  <r>
    <x v="2"/>
    <n v="1"/>
    <m/>
    <x v="15"/>
  </r>
  <r>
    <x v="2"/>
    <n v="1"/>
    <m/>
    <x v="18"/>
  </r>
  <r>
    <x v="0"/>
    <n v="5"/>
    <m/>
    <x v="1"/>
  </r>
  <r>
    <x v="1"/>
    <n v="10"/>
    <m/>
    <x v="4"/>
  </r>
  <r>
    <x v="1"/>
    <n v="10"/>
    <m/>
    <x v="27"/>
  </r>
  <r>
    <x v="1"/>
    <n v="10"/>
    <m/>
    <x v="15"/>
  </r>
  <r>
    <x v="0"/>
    <n v="5"/>
    <m/>
    <x v="23"/>
  </r>
  <r>
    <x v="1"/>
    <n v="10"/>
    <m/>
    <x v="7"/>
  </r>
  <r>
    <x v="1"/>
    <n v="10"/>
    <m/>
    <x v="7"/>
  </r>
  <r>
    <x v="1"/>
    <n v="10"/>
    <m/>
    <x v="2"/>
  </r>
  <r>
    <x v="2"/>
    <n v="1"/>
    <m/>
    <x v="5"/>
  </r>
  <r>
    <x v="1"/>
    <n v="10"/>
    <m/>
    <x v="3"/>
  </r>
  <r>
    <x v="1"/>
    <n v="10"/>
    <m/>
    <x v="28"/>
  </r>
  <r>
    <x v="1"/>
    <n v="10"/>
    <m/>
    <x v="16"/>
  </r>
  <r>
    <x v="1"/>
    <n v="10"/>
    <m/>
    <x v="4"/>
  </r>
  <r>
    <x v="0"/>
    <n v="5"/>
    <m/>
    <x v="23"/>
  </r>
  <r>
    <x v="3"/>
    <n v="2"/>
    <m/>
    <x v="12"/>
  </r>
  <r>
    <x v="3"/>
    <n v="2"/>
    <m/>
    <x v="11"/>
  </r>
  <r>
    <x v="1"/>
    <n v="10"/>
    <m/>
    <x v="4"/>
  </r>
  <r>
    <x v="1"/>
    <n v="10"/>
    <m/>
    <x v="20"/>
  </r>
  <r>
    <x v="1"/>
    <n v="10"/>
    <m/>
    <x v="26"/>
  </r>
  <r>
    <x v="2"/>
    <n v="1"/>
    <m/>
    <x v="6"/>
  </r>
  <r>
    <x v="2"/>
    <n v="1"/>
    <m/>
    <x v="21"/>
  </r>
  <r>
    <x v="0"/>
    <n v="5"/>
    <m/>
    <x v="18"/>
  </r>
  <r>
    <x v="0"/>
    <n v="5"/>
    <m/>
    <x v="18"/>
  </r>
  <r>
    <x v="0"/>
    <n v="5"/>
    <m/>
    <x v="0"/>
  </r>
  <r>
    <x v="1"/>
    <n v="10"/>
    <m/>
    <x v="7"/>
  </r>
  <r>
    <x v="0"/>
    <n v="5"/>
    <m/>
    <x v="18"/>
  </r>
  <r>
    <x v="0"/>
    <n v="5"/>
    <m/>
    <x v="18"/>
  </r>
  <r>
    <x v="1"/>
    <n v="10"/>
    <m/>
    <x v="6"/>
  </r>
  <r>
    <x v="1"/>
    <n v="10"/>
    <m/>
    <x v="5"/>
  </r>
  <r>
    <x v="3"/>
    <n v="2"/>
    <m/>
    <x v="1"/>
  </r>
  <r>
    <x v="1"/>
    <n v="10"/>
    <m/>
    <x v="22"/>
  </r>
  <r>
    <x v="0"/>
    <n v="5"/>
    <m/>
    <x v="16"/>
  </r>
  <r>
    <x v="1"/>
    <n v="10"/>
    <m/>
    <x v="12"/>
  </r>
  <r>
    <x v="3"/>
    <n v="2"/>
    <m/>
    <x v="15"/>
  </r>
  <r>
    <x v="3"/>
    <n v="2"/>
    <m/>
    <x v="18"/>
  </r>
  <r>
    <x v="1"/>
    <n v="10"/>
    <m/>
    <x v="20"/>
  </r>
  <r>
    <x v="3"/>
    <n v="2"/>
    <m/>
    <x v="1"/>
  </r>
  <r>
    <x v="5"/>
    <n v="4"/>
    <m/>
    <x v="3"/>
  </r>
  <r>
    <x v="2"/>
    <n v="1"/>
    <m/>
    <x v="28"/>
  </r>
  <r>
    <x v="0"/>
    <n v="5"/>
    <m/>
    <x v="21"/>
  </r>
  <r>
    <x v="3"/>
    <n v="2"/>
    <m/>
    <x v="11"/>
  </r>
  <r>
    <x v="1"/>
    <n v="10"/>
    <m/>
    <x v="18"/>
  </r>
  <r>
    <x v="1"/>
    <n v="10"/>
    <m/>
    <x v="21"/>
  </r>
  <r>
    <x v="1"/>
    <n v="10"/>
    <m/>
    <x v="28"/>
  </r>
  <r>
    <x v="1"/>
    <n v="10"/>
    <m/>
    <x v="18"/>
  </r>
  <r>
    <x v="5"/>
    <n v="4"/>
    <m/>
    <x v="4"/>
  </r>
  <r>
    <x v="1"/>
    <n v="10"/>
    <m/>
    <x v="21"/>
  </r>
  <r>
    <x v="2"/>
    <n v="1"/>
    <m/>
    <x v="7"/>
  </r>
  <r>
    <x v="3"/>
    <n v="2"/>
    <m/>
    <x v="18"/>
  </r>
  <r>
    <x v="1"/>
    <n v="10"/>
    <m/>
    <x v="11"/>
  </r>
  <r>
    <x v="1"/>
    <n v="10"/>
    <m/>
    <x v="2"/>
  </r>
  <r>
    <x v="3"/>
    <n v="2"/>
    <m/>
    <x v="0"/>
  </r>
  <r>
    <x v="1"/>
    <n v="10"/>
    <m/>
    <x v="8"/>
  </r>
  <r>
    <x v="0"/>
    <n v="5"/>
    <m/>
    <x v="18"/>
  </r>
  <r>
    <x v="1"/>
    <n v="10"/>
    <m/>
    <x v="0"/>
  </r>
  <r>
    <x v="1"/>
    <n v="10"/>
    <m/>
    <x v="13"/>
  </r>
  <r>
    <x v="1"/>
    <n v="10"/>
    <m/>
    <x v="24"/>
  </r>
  <r>
    <x v="1"/>
    <n v="10"/>
    <m/>
    <x v="12"/>
  </r>
  <r>
    <x v="1"/>
    <n v="10"/>
    <m/>
    <x v="3"/>
  </r>
  <r>
    <x v="0"/>
    <n v="5"/>
    <m/>
    <x v="5"/>
  </r>
  <r>
    <x v="1"/>
    <n v="10"/>
    <m/>
    <x v="21"/>
  </r>
  <r>
    <x v="1"/>
    <n v="10"/>
    <m/>
    <x v="19"/>
  </r>
  <r>
    <x v="0"/>
    <n v="5"/>
    <m/>
    <x v="6"/>
  </r>
  <r>
    <x v="3"/>
    <n v="2"/>
    <m/>
    <x v="14"/>
  </r>
  <r>
    <x v="3"/>
    <n v="2"/>
    <m/>
    <x v="4"/>
  </r>
  <r>
    <x v="2"/>
    <n v="1"/>
    <m/>
    <x v="20"/>
  </r>
  <r>
    <x v="2"/>
    <n v="1"/>
    <m/>
    <x v="13"/>
  </r>
  <r>
    <x v="1"/>
    <n v="10"/>
    <m/>
    <x v="1"/>
  </r>
  <r>
    <x v="0"/>
    <n v="5"/>
    <m/>
    <x v="16"/>
  </r>
  <r>
    <x v="1"/>
    <n v="10"/>
    <m/>
    <x v="9"/>
  </r>
  <r>
    <x v="1"/>
    <n v="10"/>
    <m/>
    <x v="21"/>
  </r>
  <r>
    <x v="1"/>
    <n v="10"/>
    <m/>
    <x v="12"/>
  </r>
  <r>
    <x v="1"/>
    <n v="10"/>
    <m/>
    <x v="12"/>
  </r>
  <r>
    <x v="1"/>
    <n v="10"/>
    <m/>
    <x v="3"/>
  </r>
  <r>
    <x v="1"/>
    <n v="10"/>
    <m/>
    <x v="1"/>
  </r>
  <r>
    <x v="1"/>
    <n v="10"/>
    <m/>
    <x v="23"/>
  </r>
  <r>
    <x v="2"/>
    <n v="1"/>
    <m/>
    <x v="0"/>
  </r>
  <r>
    <x v="1"/>
    <n v="10"/>
    <m/>
    <x v="15"/>
  </r>
  <r>
    <x v="1"/>
    <n v="10"/>
    <m/>
    <x v="27"/>
  </r>
  <r>
    <x v="1"/>
    <n v="10"/>
    <m/>
    <x v="15"/>
  </r>
  <r>
    <x v="0"/>
    <n v="5"/>
    <m/>
    <x v="23"/>
  </r>
  <r>
    <x v="1"/>
    <n v="10"/>
    <m/>
    <x v="6"/>
  </r>
  <r>
    <x v="3"/>
    <n v="2"/>
    <m/>
    <x v="23"/>
  </r>
  <r>
    <x v="1"/>
    <n v="10"/>
    <m/>
    <x v="10"/>
  </r>
  <r>
    <x v="1"/>
    <n v="10"/>
    <m/>
    <x v="11"/>
  </r>
  <r>
    <x v="1"/>
    <n v="10"/>
    <m/>
    <x v="10"/>
  </r>
  <r>
    <x v="1"/>
    <n v="10"/>
    <m/>
    <x v="4"/>
  </r>
  <r>
    <x v="1"/>
    <n v="10"/>
    <m/>
    <x v="27"/>
  </r>
  <r>
    <x v="1"/>
    <n v="10"/>
    <m/>
    <x v="3"/>
  </r>
  <r>
    <x v="1"/>
    <n v="10"/>
    <m/>
    <x v="3"/>
  </r>
  <r>
    <x v="2"/>
    <n v="1"/>
    <m/>
    <x v="3"/>
  </r>
  <r>
    <x v="0"/>
    <n v="5"/>
    <m/>
    <x v="2"/>
  </r>
  <r>
    <x v="1"/>
    <n v="10"/>
    <m/>
    <x v="5"/>
  </r>
  <r>
    <x v="1"/>
    <n v="10"/>
    <m/>
    <x v="8"/>
  </r>
  <r>
    <x v="1"/>
    <n v="10"/>
    <m/>
    <x v="21"/>
  </r>
  <r>
    <x v="0"/>
    <n v="5"/>
    <m/>
    <x v="27"/>
  </r>
  <r>
    <x v="1"/>
    <n v="10"/>
    <m/>
    <x v="19"/>
  </r>
  <r>
    <x v="5"/>
    <n v="4"/>
    <m/>
    <x v="27"/>
  </r>
  <r>
    <x v="1"/>
    <n v="10"/>
    <m/>
    <x v="11"/>
  </r>
  <r>
    <x v="1"/>
    <n v="10"/>
    <m/>
    <x v="18"/>
  </r>
  <r>
    <x v="2"/>
    <n v="1"/>
    <m/>
    <x v="26"/>
  </r>
  <r>
    <x v="1"/>
    <n v="10"/>
    <m/>
    <x v="26"/>
  </r>
  <r>
    <x v="3"/>
    <n v="2"/>
    <m/>
    <x v="2"/>
  </r>
  <r>
    <x v="0"/>
    <n v="5"/>
    <m/>
    <x v="1"/>
  </r>
  <r>
    <x v="1"/>
    <n v="10"/>
    <m/>
    <x v="0"/>
  </r>
  <r>
    <x v="1"/>
    <n v="10"/>
    <m/>
    <x v="24"/>
  </r>
  <r>
    <x v="1"/>
    <n v="10"/>
    <m/>
    <x v="6"/>
  </r>
  <r>
    <x v="1"/>
    <n v="10"/>
    <m/>
    <x v="14"/>
  </r>
  <r>
    <x v="1"/>
    <n v="10"/>
    <m/>
    <x v="9"/>
  </r>
  <r>
    <x v="3"/>
    <n v="2"/>
    <m/>
    <x v="20"/>
  </r>
  <r>
    <x v="2"/>
    <n v="1"/>
    <m/>
    <x v="7"/>
  </r>
  <r>
    <x v="1"/>
    <n v="10"/>
    <m/>
    <x v="18"/>
  </r>
  <r>
    <x v="1"/>
    <n v="10"/>
    <m/>
    <x v="18"/>
  </r>
  <r>
    <x v="2"/>
    <n v="1"/>
    <m/>
    <x v="14"/>
  </r>
  <r>
    <x v="2"/>
    <n v="1"/>
    <m/>
    <x v="13"/>
  </r>
  <r>
    <x v="2"/>
    <n v="1"/>
    <m/>
    <x v="25"/>
  </r>
  <r>
    <x v="1"/>
    <n v="10"/>
    <m/>
    <x v="8"/>
  </r>
  <r>
    <x v="2"/>
    <n v="1"/>
    <m/>
    <x v="1"/>
  </r>
  <r>
    <x v="2"/>
    <n v="1"/>
    <m/>
    <x v="8"/>
  </r>
  <r>
    <x v="1"/>
    <n v="10"/>
    <m/>
    <x v="20"/>
  </r>
  <r>
    <x v="1"/>
    <n v="10"/>
    <m/>
    <x v="3"/>
  </r>
  <r>
    <x v="2"/>
    <n v="1"/>
    <m/>
    <x v="5"/>
  </r>
  <r>
    <x v="1"/>
    <n v="10"/>
    <m/>
    <x v="1"/>
  </r>
  <r>
    <x v="1"/>
    <n v="10"/>
    <m/>
    <x v="15"/>
  </r>
  <r>
    <x v="1"/>
    <n v="10"/>
    <m/>
    <x v="10"/>
  </r>
  <r>
    <x v="1"/>
    <n v="10"/>
    <m/>
    <x v="18"/>
  </r>
  <r>
    <x v="2"/>
    <n v="1"/>
    <m/>
    <x v="26"/>
  </r>
  <r>
    <x v="1"/>
    <n v="10"/>
    <m/>
    <x v="10"/>
  </r>
  <r>
    <x v="1"/>
    <n v="10"/>
    <m/>
    <x v="6"/>
  </r>
  <r>
    <x v="1"/>
    <n v="10"/>
    <m/>
    <x v="21"/>
  </r>
  <r>
    <x v="2"/>
    <n v="1"/>
    <m/>
    <x v="15"/>
  </r>
  <r>
    <x v="1"/>
    <n v="10"/>
    <m/>
    <x v="9"/>
  </r>
  <r>
    <x v="3"/>
    <n v="2"/>
    <m/>
    <x v="26"/>
  </r>
  <r>
    <x v="1"/>
    <n v="10"/>
    <m/>
    <x v="3"/>
  </r>
  <r>
    <x v="1"/>
    <n v="10"/>
    <m/>
    <x v="3"/>
  </r>
  <r>
    <x v="3"/>
    <n v="2"/>
    <m/>
    <x v="18"/>
  </r>
  <r>
    <x v="1"/>
    <n v="10"/>
    <m/>
    <x v="5"/>
  </r>
  <r>
    <x v="1"/>
    <n v="10"/>
    <m/>
    <x v="21"/>
  </r>
  <r>
    <x v="1"/>
    <n v="10"/>
    <m/>
    <x v="3"/>
  </r>
  <r>
    <x v="2"/>
    <n v="1"/>
    <m/>
    <x v="15"/>
  </r>
  <r>
    <x v="0"/>
    <n v="5"/>
    <m/>
    <x v="12"/>
  </r>
  <r>
    <x v="1"/>
    <n v="10"/>
    <m/>
    <x v="3"/>
  </r>
  <r>
    <x v="3"/>
    <n v="2"/>
    <m/>
    <x v="9"/>
  </r>
  <r>
    <x v="2"/>
    <n v="1"/>
    <m/>
    <x v="7"/>
  </r>
  <r>
    <x v="1"/>
    <n v="10"/>
    <m/>
    <x v="0"/>
  </r>
  <r>
    <x v="1"/>
    <n v="10"/>
    <m/>
    <x v="10"/>
  </r>
  <r>
    <x v="2"/>
    <n v="1"/>
    <m/>
    <x v="3"/>
  </r>
  <r>
    <x v="2"/>
    <n v="1"/>
    <m/>
    <x v="1"/>
  </r>
  <r>
    <x v="1"/>
    <n v="10"/>
    <m/>
    <x v="28"/>
  </r>
  <r>
    <x v="2"/>
    <n v="1"/>
    <m/>
    <x v="21"/>
  </r>
  <r>
    <x v="3"/>
    <n v="2"/>
    <m/>
    <x v="22"/>
  </r>
  <r>
    <x v="1"/>
    <n v="10"/>
    <m/>
    <x v="1"/>
  </r>
  <r>
    <x v="3"/>
    <n v="2"/>
    <m/>
    <x v="1"/>
  </r>
  <r>
    <x v="0"/>
    <n v="5"/>
    <m/>
    <x v="8"/>
  </r>
  <r>
    <x v="3"/>
    <n v="2"/>
    <m/>
    <x v="1"/>
  </r>
  <r>
    <x v="1"/>
    <n v="10"/>
    <m/>
    <x v="8"/>
  </r>
  <r>
    <x v="1"/>
    <n v="10"/>
    <m/>
    <x v="4"/>
  </r>
  <r>
    <x v="1"/>
    <n v="10"/>
    <m/>
    <x v="18"/>
  </r>
  <r>
    <x v="1"/>
    <n v="10"/>
    <m/>
    <x v="16"/>
  </r>
  <r>
    <x v="2"/>
    <n v="1"/>
    <m/>
    <x v="12"/>
  </r>
  <r>
    <x v="1"/>
    <n v="10"/>
    <m/>
    <x v="26"/>
  </r>
  <r>
    <x v="1"/>
    <n v="10"/>
    <m/>
    <x v="26"/>
  </r>
  <r>
    <x v="1"/>
    <n v="10"/>
    <m/>
    <x v="4"/>
  </r>
  <r>
    <x v="1"/>
    <n v="10"/>
    <m/>
    <x v="15"/>
  </r>
  <r>
    <x v="1"/>
    <n v="10"/>
    <m/>
    <x v="18"/>
  </r>
  <r>
    <x v="3"/>
    <n v="2"/>
    <m/>
    <x v="18"/>
  </r>
  <r>
    <x v="2"/>
    <n v="1"/>
    <m/>
    <x v="1"/>
  </r>
  <r>
    <x v="1"/>
    <n v="10"/>
    <m/>
    <x v="10"/>
  </r>
  <r>
    <x v="2"/>
    <n v="1"/>
    <m/>
    <x v="26"/>
  </r>
  <r>
    <x v="1"/>
    <n v="10"/>
    <m/>
    <x v="20"/>
  </r>
  <r>
    <x v="2"/>
    <n v="1"/>
    <m/>
    <x v="14"/>
  </r>
  <r>
    <x v="1"/>
    <n v="10"/>
    <m/>
    <x v="12"/>
  </r>
  <r>
    <x v="0"/>
    <n v="5"/>
    <m/>
    <x v="18"/>
  </r>
  <r>
    <x v="1"/>
    <n v="10"/>
    <m/>
    <x v="5"/>
  </r>
  <r>
    <x v="1"/>
    <n v="10"/>
    <m/>
    <x v="20"/>
  </r>
  <r>
    <x v="0"/>
    <n v="5"/>
    <m/>
    <x v="12"/>
  </r>
  <r>
    <x v="3"/>
    <n v="2"/>
    <m/>
    <x v="27"/>
  </r>
  <r>
    <x v="1"/>
    <n v="10"/>
    <m/>
    <x v="23"/>
  </r>
  <r>
    <x v="1"/>
    <n v="10"/>
    <m/>
    <x v="21"/>
  </r>
  <r>
    <x v="1"/>
    <n v="10"/>
    <m/>
    <x v="23"/>
  </r>
  <r>
    <x v="3"/>
    <n v="2"/>
    <m/>
    <x v="20"/>
  </r>
  <r>
    <x v="1"/>
    <n v="10"/>
    <m/>
    <x v="10"/>
  </r>
  <r>
    <x v="1"/>
    <n v="10"/>
    <m/>
    <x v="6"/>
  </r>
  <r>
    <x v="1"/>
    <n v="10"/>
    <m/>
    <x v="21"/>
  </r>
  <r>
    <x v="3"/>
    <n v="2"/>
    <m/>
    <x v="21"/>
  </r>
  <r>
    <x v="3"/>
    <n v="2"/>
    <m/>
    <x v="3"/>
  </r>
  <r>
    <x v="1"/>
    <n v="10"/>
    <m/>
    <x v="2"/>
  </r>
  <r>
    <x v="0"/>
    <n v="5"/>
    <m/>
    <x v="26"/>
  </r>
  <r>
    <x v="1"/>
    <n v="10"/>
    <m/>
    <x v="11"/>
  </r>
  <r>
    <x v="1"/>
    <n v="10"/>
    <m/>
    <x v="27"/>
  </r>
  <r>
    <x v="3"/>
    <n v="2"/>
    <m/>
    <x v="4"/>
  </r>
  <r>
    <x v="1"/>
    <n v="10"/>
    <m/>
    <x v="18"/>
  </r>
  <r>
    <x v="3"/>
    <n v="2"/>
    <m/>
    <x v="9"/>
  </r>
  <r>
    <x v="1"/>
    <n v="10"/>
    <m/>
    <x v="20"/>
  </r>
  <r>
    <x v="1"/>
    <n v="10"/>
    <m/>
    <x v="0"/>
  </r>
  <r>
    <x v="1"/>
    <n v="10"/>
    <m/>
    <x v="2"/>
  </r>
  <r>
    <x v="1"/>
    <n v="10"/>
    <m/>
    <x v="5"/>
  </r>
  <r>
    <x v="1"/>
    <n v="10"/>
    <m/>
    <x v="18"/>
  </r>
  <r>
    <x v="3"/>
    <n v="2"/>
    <m/>
    <x v="1"/>
  </r>
  <r>
    <x v="1"/>
    <n v="10"/>
    <m/>
    <x v="1"/>
  </r>
  <r>
    <x v="2"/>
    <n v="1"/>
    <m/>
    <x v="8"/>
  </r>
  <r>
    <x v="1"/>
    <n v="10"/>
    <m/>
    <x v="21"/>
  </r>
  <r>
    <x v="1"/>
    <n v="10"/>
    <m/>
    <x v="7"/>
  </r>
  <r>
    <x v="2"/>
    <n v="1"/>
    <m/>
    <x v="1"/>
  </r>
  <r>
    <x v="1"/>
    <n v="10"/>
    <m/>
    <x v="21"/>
  </r>
  <r>
    <x v="0"/>
    <n v="5"/>
    <m/>
    <x v="1"/>
  </r>
  <r>
    <x v="1"/>
    <n v="10"/>
    <m/>
    <x v="8"/>
  </r>
  <r>
    <x v="2"/>
    <n v="1"/>
    <m/>
    <x v="6"/>
  </r>
  <r>
    <x v="0"/>
    <n v="5"/>
    <m/>
    <x v="7"/>
  </r>
  <r>
    <x v="1"/>
    <n v="10"/>
    <m/>
    <x v="2"/>
  </r>
  <r>
    <x v="1"/>
    <n v="10"/>
    <m/>
    <x v="5"/>
  </r>
  <r>
    <x v="3"/>
    <n v="2"/>
    <m/>
    <x v="3"/>
  </r>
  <r>
    <x v="1"/>
    <n v="10"/>
    <m/>
    <x v="20"/>
  </r>
  <r>
    <x v="3"/>
    <n v="2"/>
    <m/>
    <x v="28"/>
  </r>
  <r>
    <x v="1"/>
    <n v="10"/>
    <m/>
    <x v="11"/>
  </r>
  <r>
    <x v="0"/>
    <n v="5"/>
    <m/>
    <x v="5"/>
  </r>
  <r>
    <x v="1"/>
    <n v="10"/>
    <m/>
    <x v="8"/>
  </r>
  <r>
    <x v="1"/>
    <n v="10"/>
    <m/>
    <x v="6"/>
  </r>
  <r>
    <x v="1"/>
    <n v="10"/>
    <m/>
    <x v="4"/>
  </r>
  <r>
    <x v="1"/>
    <n v="10"/>
    <m/>
    <x v="10"/>
  </r>
  <r>
    <x v="2"/>
    <n v="1"/>
    <m/>
    <x v="18"/>
  </r>
  <r>
    <x v="1"/>
    <n v="10"/>
    <m/>
    <x v="18"/>
  </r>
  <r>
    <x v="0"/>
    <n v="5"/>
    <m/>
    <x v="18"/>
  </r>
  <r>
    <x v="1"/>
    <n v="10"/>
    <m/>
    <x v="15"/>
  </r>
  <r>
    <x v="1"/>
    <n v="10"/>
    <m/>
    <x v="12"/>
  </r>
  <r>
    <x v="1"/>
    <n v="10"/>
    <m/>
    <x v="21"/>
  </r>
  <r>
    <x v="1"/>
    <n v="10"/>
    <m/>
    <x v="21"/>
  </r>
  <r>
    <x v="1"/>
    <n v="10"/>
    <m/>
    <x v="10"/>
  </r>
  <r>
    <x v="3"/>
    <n v="2"/>
    <m/>
    <x v="11"/>
  </r>
  <r>
    <x v="3"/>
    <n v="2"/>
    <m/>
    <x v="5"/>
  </r>
  <r>
    <x v="2"/>
    <n v="1"/>
    <m/>
    <x v="10"/>
  </r>
  <r>
    <x v="3"/>
    <n v="2"/>
    <m/>
    <x v="11"/>
  </r>
  <r>
    <x v="1"/>
    <n v="10"/>
    <m/>
    <x v="3"/>
  </r>
  <r>
    <x v="3"/>
    <n v="2"/>
    <m/>
    <x v="0"/>
  </r>
  <r>
    <x v="1"/>
    <n v="10"/>
    <m/>
    <x v="5"/>
  </r>
  <r>
    <x v="2"/>
    <n v="1"/>
    <m/>
    <x v="23"/>
  </r>
  <r>
    <x v="2"/>
    <n v="1"/>
    <m/>
    <x v="3"/>
  </r>
  <r>
    <x v="3"/>
    <n v="2"/>
    <m/>
    <x v="9"/>
  </r>
  <r>
    <x v="2"/>
    <n v="1"/>
    <m/>
    <x v="5"/>
  </r>
  <r>
    <x v="1"/>
    <n v="10"/>
    <m/>
    <x v="1"/>
  </r>
  <r>
    <x v="0"/>
    <n v="5"/>
    <m/>
    <x v="18"/>
  </r>
  <r>
    <x v="2"/>
    <n v="1"/>
    <m/>
    <x v="16"/>
  </r>
  <r>
    <x v="1"/>
    <n v="10"/>
    <m/>
    <x v="12"/>
  </r>
  <r>
    <x v="1"/>
    <n v="10"/>
    <m/>
    <x v="5"/>
  </r>
  <r>
    <x v="2"/>
    <n v="1"/>
    <m/>
    <x v="20"/>
  </r>
  <r>
    <x v="2"/>
    <n v="1"/>
    <m/>
    <x v="17"/>
  </r>
  <r>
    <x v="2"/>
    <n v="1"/>
    <m/>
    <x v="15"/>
  </r>
  <r>
    <x v="1"/>
    <n v="10"/>
    <m/>
    <x v="23"/>
  </r>
  <r>
    <x v="1"/>
    <n v="10"/>
    <m/>
    <x v="8"/>
  </r>
  <r>
    <x v="0"/>
    <n v="5"/>
    <m/>
    <x v="5"/>
  </r>
  <r>
    <x v="1"/>
    <n v="10"/>
    <m/>
    <x v="7"/>
  </r>
  <r>
    <x v="1"/>
    <n v="10"/>
    <m/>
    <x v="0"/>
  </r>
  <r>
    <x v="1"/>
    <n v="10"/>
    <m/>
    <x v="17"/>
  </r>
  <r>
    <x v="2"/>
    <n v="1"/>
    <m/>
    <x v="3"/>
  </r>
  <r>
    <x v="3"/>
    <n v="2"/>
    <m/>
    <x v="12"/>
  </r>
  <r>
    <x v="1"/>
    <n v="10"/>
    <m/>
    <x v="1"/>
  </r>
  <r>
    <x v="1"/>
    <n v="10"/>
    <m/>
    <x v="9"/>
  </r>
  <r>
    <x v="1"/>
    <n v="10"/>
    <m/>
    <x v="0"/>
  </r>
  <r>
    <x v="1"/>
    <n v="10"/>
    <m/>
    <x v="21"/>
  </r>
  <r>
    <x v="1"/>
    <n v="10"/>
    <m/>
    <x v="25"/>
  </r>
  <r>
    <x v="0"/>
    <n v="5"/>
    <m/>
    <x v="12"/>
  </r>
  <r>
    <x v="1"/>
    <n v="10"/>
    <m/>
    <x v="0"/>
  </r>
  <r>
    <x v="3"/>
    <n v="2"/>
    <m/>
    <x v="18"/>
  </r>
  <r>
    <x v="1"/>
    <n v="10"/>
    <m/>
    <x v="19"/>
  </r>
  <r>
    <x v="2"/>
    <n v="1"/>
    <m/>
    <x v="26"/>
  </r>
  <r>
    <x v="1"/>
    <n v="10"/>
    <m/>
    <x v="5"/>
  </r>
  <r>
    <x v="1"/>
    <n v="10"/>
    <m/>
    <x v="1"/>
  </r>
  <r>
    <x v="1"/>
    <n v="10"/>
    <m/>
    <x v="18"/>
  </r>
  <r>
    <x v="1"/>
    <n v="10"/>
    <m/>
    <x v="1"/>
  </r>
  <r>
    <x v="1"/>
    <n v="10"/>
    <m/>
    <x v="15"/>
  </r>
  <r>
    <x v="2"/>
    <n v="1"/>
    <m/>
    <x v="7"/>
  </r>
  <r>
    <x v="1"/>
    <n v="10"/>
    <m/>
    <x v="14"/>
  </r>
  <r>
    <x v="1"/>
    <n v="10"/>
    <m/>
    <x v="9"/>
  </r>
  <r>
    <x v="1"/>
    <n v="10"/>
    <m/>
    <x v="7"/>
  </r>
  <r>
    <x v="2"/>
    <n v="1"/>
    <m/>
    <x v="8"/>
  </r>
  <r>
    <x v="1"/>
    <n v="10"/>
    <m/>
    <x v="7"/>
  </r>
  <r>
    <x v="3"/>
    <n v="2"/>
    <m/>
    <x v="18"/>
  </r>
  <r>
    <x v="1"/>
    <n v="10"/>
    <m/>
    <x v="6"/>
  </r>
  <r>
    <x v="2"/>
    <n v="1"/>
    <m/>
    <x v="28"/>
  </r>
  <r>
    <x v="1"/>
    <n v="10"/>
    <m/>
    <x v="10"/>
  </r>
  <r>
    <x v="2"/>
    <n v="1"/>
    <m/>
    <x v="11"/>
  </r>
  <r>
    <x v="1"/>
    <n v="10"/>
    <m/>
    <x v="1"/>
  </r>
  <r>
    <x v="1"/>
    <n v="10"/>
    <m/>
    <x v="5"/>
  </r>
  <r>
    <x v="1"/>
    <n v="10"/>
    <m/>
    <x v="13"/>
  </r>
  <r>
    <x v="1"/>
    <n v="10"/>
    <m/>
    <x v="9"/>
  </r>
  <r>
    <x v="3"/>
    <n v="2"/>
    <m/>
    <x v="4"/>
  </r>
  <r>
    <x v="1"/>
    <n v="10"/>
    <m/>
    <x v="18"/>
  </r>
  <r>
    <x v="1"/>
    <n v="10"/>
    <m/>
    <x v="7"/>
  </r>
  <r>
    <x v="1"/>
    <n v="10"/>
    <m/>
    <x v="12"/>
  </r>
  <r>
    <x v="1"/>
    <n v="10"/>
    <m/>
    <x v="3"/>
  </r>
  <r>
    <x v="1"/>
    <n v="10"/>
    <m/>
    <x v="9"/>
  </r>
  <r>
    <x v="3"/>
    <n v="2"/>
    <m/>
    <x v="9"/>
  </r>
  <r>
    <x v="3"/>
    <n v="2"/>
    <m/>
    <x v="28"/>
  </r>
  <r>
    <x v="3"/>
    <n v="2"/>
    <m/>
    <x v="5"/>
  </r>
  <r>
    <x v="1"/>
    <n v="10"/>
    <m/>
    <x v="9"/>
  </r>
  <r>
    <x v="8"/>
    <n v="8"/>
    <m/>
    <x v="0"/>
  </r>
  <r>
    <x v="1"/>
    <n v="10"/>
    <m/>
    <x v="0"/>
  </r>
  <r>
    <x v="1"/>
    <n v="10"/>
    <m/>
    <x v="8"/>
  </r>
  <r>
    <x v="1"/>
    <n v="10"/>
    <m/>
    <x v="3"/>
  </r>
  <r>
    <x v="1"/>
    <n v="10"/>
    <m/>
    <x v="2"/>
  </r>
  <r>
    <x v="1"/>
    <n v="10"/>
    <m/>
    <x v="1"/>
  </r>
  <r>
    <x v="2"/>
    <n v="1"/>
    <m/>
    <x v="12"/>
  </r>
  <r>
    <x v="3"/>
    <n v="2"/>
    <m/>
    <x v="28"/>
  </r>
  <r>
    <x v="1"/>
    <n v="10"/>
    <m/>
    <x v="19"/>
  </r>
  <r>
    <x v="0"/>
    <n v="5"/>
    <m/>
    <x v="1"/>
  </r>
  <r>
    <x v="2"/>
    <n v="1"/>
    <m/>
    <x v="15"/>
  </r>
  <r>
    <x v="1"/>
    <n v="10"/>
    <m/>
    <x v="12"/>
  </r>
  <r>
    <x v="2"/>
    <n v="1"/>
    <m/>
    <x v="26"/>
  </r>
  <r>
    <x v="1"/>
    <n v="10"/>
    <m/>
    <x v="26"/>
  </r>
  <r>
    <x v="1"/>
    <n v="10"/>
    <m/>
    <x v="5"/>
  </r>
  <r>
    <x v="2"/>
    <n v="1"/>
    <m/>
    <x v="9"/>
  </r>
  <r>
    <x v="1"/>
    <n v="10"/>
    <m/>
    <x v="2"/>
  </r>
  <r>
    <x v="1"/>
    <n v="10"/>
    <m/>
    <x v="21"/>
  </r>
  <r>
    <x v="1"/>
    <n v="10"/>
    <m/>
    <x v="18"/>
  </r>
  <r>
    <x v="2"/>
    <n v="1"/>
    <m/>
    <x v="12"/>
  </r>
  <r>
    <x v="1"/>
    <n v="10"/>
    <m/>
    <x v="20"/>
  </r>
  <r>
    <x v="2"/>
    <n v="1"/>
    <m/>
    <x v="10"/>
  </r>
  <r>
    <x v="3"/>
    <n v="2"/>
    <m/>
    <x v="2"/>
  </r>
  <r>
    <x v="1"/>
    <n v="10"/>
    <m/>
    <x v="2"/>
  </r>
  <r>
    <x v="3"/>
    <n v="2"/>
    <m/>
    <x v="18"/>
  </r>
  <r>
    <x v="1"/>
    <n v="10"/>
    <m/>
    <x v="10"/>
  </r>
  <r>
    <x v="1"/>
    <n v="10"/>
    <m/>
    <x v="10"/>
  </r>
  <r>
    <x v="1"/>
    <n v="10"/>
    <m/>
    <x v="1"/>
  </r>
  <r>
    <x v="1"/>
    <n v="10"/>
    <m/>
    <x v="2"/>
  </r>
  <r>
    <x v="1"/>
    <n v="10"/>
    <m/>
    <x v="1"/>
  </r>
  <r>
    <x v="2"/>
    <n v="1"/>
    <m/>
    <x v="7"/>
  </r>
  <r>
    <x v="2"/>
    <n v="1"/>
    <m/>
    <x v="12"/>
  </r>
  <r>
    <x v="2"/>
    <n v="1"/>
    <m/>
    <x v="6"/>
  </r>
  <r>
    <x v="1"/>
    <n v="10"/>
    <m/>
    <x v="21"/>
  </r>
  <r>
    <x v="1"/>
    <n v="10"/>
    <m/>
    <x v="4"/>
  </r>
  <r>
    <x v="1"/>
    <n v="10"/>
    <m/>
    <x v="20"/>
  </r>
  <r>
    <x v="2"/>
    <n v="1"/>
    <m/>
    <x v="15"/>
  </r>
  <r>
    <x v="1"/>
    <n v="10"/>
    <m/>
    <x v="27"/>
  </r>
  <r>
    <x v="1"/>
    <n v="10"/>
    <m/>
    <x v="13"/>
  </r>
  <r>
    <x v="1"/>
    <n v="10"/>
    <m/>
    <x v="15"/>
  </r>
  <r>
    <x v="1"/>
    <n v="10"/>
    <m/>
    <x v="1"/>
  </r>
  <r>
    <x v="3"/>
    <n v="2"/>
    <m/>
    <x v="18"/>
  </r>
  <r>
    <x v="1"/>
    <n v="10"/>
    <m/>
    <x v="2"/>
  </r>
  <r>
    <x v="1"/>
    <n v="10"/>
    <m/>
    <x v="11"/>
  </r>
  <r>
    <x v="3"/>
    <n v="2"/>
    <m/>
    <x v="3"/>
  </r>
  <r>
    <x v="1"/>
    <n v="10"/>
    <m/>
    <x v="3"/>
  </r>
  <r>
    <x v="1"/>
    <n v="10"/>
    <m/>
    <x v="19"/>
  </r>
  <r>
    <x v="2"/>
    <n v="1"/>
    <m/>
    <x v="17"/>
  </r>
  <r>
    <x v="2"/>
    <n v="1"/>
    <m/>
    <x v="18"/>
  </r>
  <r>
    <x v="1"/>
    <n v="10"/>
    <m/>
    <x v="5"/>
  </r>
  <r>
    <x v="1"/>
    <n v="10"/>
    <m/>
    <x v="7"/>
  </r>
  <r>
    <x v="1"/>
    <n v="10"/>
    <m/>
    <x v="8"/>
  </r>
  <r>
    <x v="2"/>
    <n v="1"/>
    <m/>
    <x v="2"/>
  </r>
  <r>
    <x v="1"/>
    <n v="10"/>
    <m/>
    <x v="20"/>
  </r>
  <r>
    <x v="3"/>
    <n v="2"/>
    <m/>
    <x v="5"/>
  </r>
  <r>
    <x v="2"/>
    <n v="1"/>
    <m/>
    <x v="3"/>
  </r>
  <r>
    <x v="3"/>
    <n v="2"/>
    <m/>
    <x v="3"/>
  </r>
  <r>
    <x v="1"/>
    <n v="10"/>
    <m/>
    <x v="10"/>
  </r>
  <r>
    <x v="1"/>
    <n v="10"/>
    <m/>
    <x v="9"/>
  </r>
  <r>
    <x v="1"/>
    <n v="10"/>
    <m/>
    <x v="6"/>
  </r>
  <r>
    <x v="2"/>
    <n v="1"/>
    <m/>
    <x v="1"/>
  </r>
  <r>
    <x v="2"/>
    <n v="1"/>
    <m/>
    <x v="6"/>
  </r>
  <r>
    <x v="3"/>
    <n v="2"/>
    <m/>
    <x v="23"/>
  </r>
  <r>
    <x v="0"/>
    <n v="5"/>
    <m/>
    <x v="6"/>
  </r>
  <r>
    <x v="3"/>
    <n v="2"/>
    <m/>
    <x v="28"/>
  </r>
  <r>
    <x v="1"/>
    <n v="10"/>
    <m/>
    <x v="17"/>
  </r>
  <r>
    <x v="1"/>
    <n v="10"/>
    <m/>
    <x v="5"/>
  </r>
  <r>
    <x v="0"/>
    <n v="5"/>
    <m/>
    <x v="22"/>
  </r>
  <r>
    <x v="1"/>
    <n v="10"/>
    <m/>
    <x v="1"/>
  </r>
  <r>
    <x v="1"/>
    <n v="10"/>
    <m/>
    <x v="5"/>
  </r>
  <r>
    <x v="0"/>
    <n v="5"/>
    <m/>
    <x v="22"/>
  </r>
  <r>
    <x v="1"/>
    <n v="10"/>
    <m/>
    <x v="3"/>
  </r>
  <r>
    <x v="1"/>
    <n v="10"/>
    <m/>
    <x v="12"/>
  </r>
  <r>
    <x v="1"/>
    <n v="10"/>
    <m/>
    <x v="3"/>
  </r>
  <r>
    <x v="1"/>
    <n v="10"/>
    <m/>
    <x v="10"/>
  </r>
  <r>
    <x v="1"/>
    <n v="10"/>
    <m/>
    <x v="0"/>
  </r>
  <r>
    <x v="1"/>
    <n v="10"/>
    <m/>
    <x v="28"/>
  </r>
  <r>
    <x v="3"/>
    <n v="2"/>
    <m/>
    <x v="21"/>
  </r>
  <r>
    <x v="3"/>
    <n v="2"/>
    <m/>
    <x v="3"/>
  </r>
  <r>
    <x v="3"/>
    <n v="2"/>
    <m/>
    <x v="1"/>
  </r>
  <r>
    <x v="3"/>
    <n v="2"/>
    <m/>
    <x v="21"/>
  </r>
  <r>
    <x v="0"/>
    <n v="5"/>
    <m/>
    <x v="21"/>
  </r>
  <r>
    <x v="1"/>
    <n v="10"/>
    <m/>
    <x v="3"/>
  </r>
  <r>
    <x v="1"/>
    <n v="10"/>
    <m/>
    <x v="12"/>
  </r>
  <r>
    <x v="2"/>
    <n v="1"/>
    <m/>
    <x v="8"/>
  </r>
  <r>
    <x v="1"/>
    <n v="10"/>
    <m/>
    <x v="7"/>
  </r>
  <r>
    <x v="1"/>
    <n v="10"/>
    <m/>
    <x v="5"/>
  </r>
  <r>
    <x v="1"/>
    <n v="10"/>
    <m/>
    <x v="20"/>
  </r>
  <r>
    <x v="1"/>
    <n v="10"/>
    <m/>
    <x v="6"/>
  </r>
  <r>
    <x v="3"/>
    <n v="2"/>
    <m/>
    <x v="0"/>
  </r>
  <r>
    <x v="1"/>
    <n v="10"/>
    <m/>
    <x v="6"/>
  </r>
  <r>
    <x v="1"/>
    <n v="10"/>
    <m/>
    <x v="3"/>
  </r>
  <r>
    <x v="2"/>
    <n v="1"/>
    <m/>
    <x v="15"/>
  </r>
  <r>
    <x v="1"/>
    <n v="10"/>
    <m/>
    <x v="22"/>
  </r>
  <r>
    <x v="3"/>
    <n v="2"/>
    <m/>
    <x v="20"/>
  </r>
  <r>
    <x v="1"/>
    <n v="10"/>
    <m/>
    <x v="9"/>
  </r>
  <r>
    <x v="1"/>
    <n v="10"/>
    <m/>
    <x v="22"/>
  </r>
  <r>
    <x v="2"/>
    <n v="1"/>
    <m/>
    <x v="19"/>
  </r>
  <r>
    <x v="0"/>
    <n v="5"/>
    <m/>
    <x v="3"/>
  </r>
  <r>
    <x v="3"/>
    <n v="2"/>
    <m/>
    <x v="12"/>
  </r>
  <r>
    <x v="1"/>
    <n v="10"/>
    <m/>
    <x v="13"/>
  </r>
  <r>
    <x v="1"/>
    <n v="10"/>
    <m/>
    <x v="6"/>
  </r>
  <r>
    <x v="1"/>
    <n v="10"/>
    <m/>
    <x v="20"/>
  </r>
  <r>
    <x v="0"/>
    <n v="5"/>
    <m/>
    <x v="7"/>
  </r>
  <r>
    <x v="0"/>
    <n v="5"/>
    <m/>
    <x v="9"/>
  </r>
  <r>
    <x v="1"/>
    <n v="10"/>
    <m/>
    <x v="9"/>
  </r>
  <r>
    <x v="1"/>
    <n v="10"/>
    <m/>
    <x v="1"/>
  </r>
  <r>
    <x v="1"/>
    <n v="10"/>
    <m/>
    <x v="20"/>
  </r>
  <r>
    <x v="0"/>
    <n v="5"/>
    <m/>
    <x v="23"/>
  </r>
  <r>
    <x v="2"/>
    <n v="1"/>
    <m/>
    <x v="2"/>
  </r>
  <r>
    <x v="1"/>
    <n v="10"/>
    <m/>
    <x v="15"/>
  </r>
  <r>
    <x v="1"/>
    <n v="10"/>
    <m/>
    <x v="1"/>
  </r>
  <r>
    <x v="1"/>
    <n v="10"/>
    <m/>
    <x v="21"/>
  </r>
  <r>
    <x v="1"/>
    <n v="10"/>
    <m/>
    <x v="15"/>
  </r>
  <r>
    <x v="1"/>
    <n v="10"/>
    <m/>
    <x v="3"/>
  </r>
  <r>
    <x v="2"/>
    <n v="1"/>
    <m/>
    <x v="20"/>
  </r>
  <r>
    <x v="1"/>
    <n v="10"/>
    <m/>
    <x v="3"/>
  </r>
  <r>
    <x v="1"/>
    <n v="10"/>
    <m/>
    <x v="12"/>
  </r>
  <r>
    <x v="3"/>
    <n v="2"/>
    <m/>
    <x v="1"/>
  </r>
  <r>
    <x v="1"/>
    <n v="10"/>
    <m/>
    <x v="3"/>
  </r>
  <r>
    <x v="1"/>
    <n v="10"/>
    <m/>
    <x v="13"/>
  </r>
  <r>
    <x v="1"/>
    <n v="10"/>
    <m/>
    <x v="10"/>
  </r>
  <r>
    <x v="1"/>
    <n v="10"/>
    <m/>
    <x v="3"/>
  </r>
  <r>
    <x v="0"/>
    <n v="5"/>
    <m/>
    <x v="4"/>
  </r>
  <r>
    <x v="1"/>
    <n v="10"/>
    <m/>
    <x v="3"/>
  </r>
  <r>
    <x v="1"/>
    <n v="10"/>
    <m/>
    <x v="15"/>
  </r>
  <r>
    <x v="1"/>
    <n v="10"/>
    <m/>
    <x v="9"/>
  </r>
  <r>
    <x v="1"/>
    <n v="10"/>
    <m/>
    <x v="5"/>
  </r>
  <r>
    <x v="1"/>
    <n v="10"/>
    <m/>
    <x v="21"/>
  </r>
  <r>
    <x v="3"/>
    <n v="2"/>
    <m/>
    <x v="4"/>
  </r>
  <r>
    <x v="2"/>
    <n v="1"/>
    <m/>
    <x v="10"/>
  </r>
  <r>
    <x v="1"/>
    <n v="10"/>
    <m/>
    <x v="9"/>
  </r>
  <r>
    <x v="1"/>
    <n v="10"/>
    <m/>
    <x v="2"/>
  </r>
  <r>
    <x v="0"/>
    <n v="5"/>
    <m/>
    <x v="6"/>
  </r>
  <r>
    <x v="3"/>
    <n v="2"/>
    <m/>
    <x v="18"/>
  </r>
  <r>
    <x v="1"/>
    <n v="10"/>
    <m/>
    <x v="3"/>
  </r>
  <r>
    <x v="1"/>
    <n v="10"/>
    <m/>
    <x v="8"/>
  </r>
  <r>
    <x v="1"/>
    <n v="10"/>
    <m/>
    <x v="16"/>
  </r>
  <r>
    <x v="2"/>
    <n v="1"/>
    <m/>
    <x v="20"/>
  </r>
  <r>
    <x v="1"/>
    <n v="10"/>
    <m/>
    <x v="17"/>
  </r>
  <r>
    <x v="1"/>
    <n v="10"/>
    <m/>
    <x v="10"/>
  </r>
  <r>
    <x v="3"/>
    <n v="2"/>
    <m/>
    <x v="24"/>
  </r>
  <r>
    <x v="3"/>
    <n v="2"/>
    <m/>
    <x v="3"/>
  </r>
  <r>
    <x v="1"/>
    <n v="10"/>
    <m/>
    <x v="11"/>
  </r>
  <r>
    <x v="1"/>
    <n v="10"/>
    <m/>
    <x v="6"/>
  </r>
  <r>
    <x v="2"/>
    <n v="1"/>
    <m/>
    <x v="18"/>
  </r>
  <r>
    <x v="1"/>
    <n v="10"/>
    <m/>
    <x v="22"/>
  </r>
  <r>
    <x v="1"/>
    <n v="10"/>
    <m/>
    <x v="12"/>
  </r>
  <r>
    <x v="1"/>
    <n v="10"/>
    <m/>
    <x v="5"/>
  </r>
  <r>
    <x v="1"/>
    <n v="10"/>
    <m/>
    <x v="13"/>
  </r>
  <r>
    <x v="3"/>
    <n v="2"/>
    <m/>
    <x v="12"/>
  </r>
  <r>
    <x v="3"/>
    <n v="2"/>
    <m/>
    <x v="1"/>
  </r>
  <r>
    <x v="1"/>
    <n v="10"/>
    <m/>
    <x v="15"/>
  </r>
  <r>
    <x v="1"/>
    <n v="10"/>
    <m/>
    <x v="3"/>
  </r>
  <r>
    <x v="1"/>
    <n v="10"/>
    <m/>
    <x v="5"/>
  </r>
  <r>
    <x v="2"/>
    <n v="1"/>
    <m/>
    <x v="16"/>
  </r>
  <r>
    <x v="3"/>
    <n v="2"/>
    <m/>
    <x v="1"/>
  </r>
  <r>
    <x v="2"/>
    <n v="1"/>
    <m/>
    <x v="25"/>
  </r>
  <r>
    <x v="1"/>
    <n v="10"/>
    <m/>
    <x v="2"/>
  </r>
  <r>
    <x v="1"/>
    <n v="10"/>
    <m/>
    <x v="21"/>
  </r>
  <r>
    <x v="1"/>
    <n v="10"/>
    <m/>
    <x v="2"/>
  </r>
  <r>
    <x v="2"/>
    <n v="1"/>
    <m/>
    <x v="18"/>
  </r>
  <r>
    <x v="2"/>
    <n v="1"/>
    <m/>
    <x v="6"/>
  </r>
  <r>
    <x v="1"/>
    <n v="10"/>
    <m/>
    <x v="28"/>
  </r>
  <r>
    <x v="0"/>
    <n v="5"/>
    <m/>
    <x v="2"/>
  </r>
  <r>
    <x v="1"/>
    <n v="10"/>
    <m/>
    <x v="12"/>
  </r>
  <r>
    <x v="1"/>
    <n v="10"/>
    <m/>
    <x v="15"/>
  </r>
  <r>
    <x v="1"/>
    <n v="10"/>
    <m/>
    <x v="7"/>
  </r>
  <r>
    <x v="3"/>
    <n v="2"/>
    <m/>
    <x v="5"/>
  </r>
  <r>
    <x v="1"/>
    <n v="10"/>
    <m/>
    <x v="5"/>
  </r>
  <r>
    <x v="1"/>
    <n v="10"/>
    <m/>
    <x v="22"/>
  </r>
  <r>
    <x v="1"/>
    <n v="10"/>
    <m/>
    <x v="1"/>
  </r>
  <r>
    <x v="1"/>
    <n v="10"/>
    <m/>
    <x v="11"/>
  </r>
  <r>
    <x v="1"/>
    <n v="10"/>
    <m/>
    <x v="18"/>
  </r>
  <r>
    <x v="2"/>
    <n v="1"/>
    <m/>
    <x v="9"/>
  </r>
  <r>
    <x v="2"/>
    <n v="1"/>
    <m/>
    <x v="10"/>
  </r>
  <r>
    <x v="2"/>
    <n v="1"/>
    <m/>
    <x v="7"/>
  </r>
  <r>
    <x v="1"/>
    <n v="10"/>
    <m/>
    <x v="23"/>
  </r>
  <r>
    <x v="2"/>
    <n v="1"/>
    <m/>
    <x v="6"/>
  </r>
  <r>
    <x v="1"/>
    <n v="10"/>
    <m/>
    <x v="3"/>
  </r>
  <r>
    <x v="1"/>
    <n v="10"/>
    <m/>
    <x v="1"/>
  </r>
  <r>
    <x v="1"/>
    <n v="10"/>
    <m/>
    <x v="5"/>
  </r>
  <r>
    <x v="1"/>
    <n v="10"/>
    <m/>
    <x v="11"/>
  </r>
  <r>
    <x v="0"/>
    <n v="5"/>
    <m/>
    <x v="3"/>
  </r>
  <r>
    <x v="1"/>
    <n v="10"/>
    <m/>
    <x v="2"/>
  </r>
  <r>
    <x v="2"/>
    <n v="1"/>
    <m/>
    <x v="6"/>
  </r>
  <r>
    <x v="1"/>
    <n v="10"/>
    <m/>
    <x v="26"/>
  </r>
  <r>
    <x v="3"/>
    <n v="2"/>
    <m/>
    <x v="12"/>
  </r>
  <r>
    <x v="3"/>
    <n v="2"/>
    <m/>
    <x v="23"/>
  </r>
  <r>
    <x v="1"/>
    <n v="10"/>
    <m/>
    <x v="3"/>
  </r>
  <r>
    <x v="0"/>
    <n v="5"/>
    <m/>
    <x v="3"/>
  </r>
  <r>
    <x v="1"/>
    <n v="10"/>
    <m/>
    <x v="1"/>
  </r>
  <r>
    <x v="0"/>
    <n v="5"/>
    <m/>
    <x v="9"/>
  </r>
  <r>
    <x v="3"/>
    <n v="2"/>
    <m/>
    <x v="7"/>
  </r>
  <r>
    <x v="3"/>
    <n v="2"/>
    <m/>
    <x v="1"/>
  </r>
  <r>
    <x v="1"/>
    <n v="10"/>
    <m/>
    <x v="5"/>
  </r>
  <r>
    <x v="3"/>
    <n v="2"/>
    <m/>
    <x v="5"/>
  </r>
  <r>
    <x v="1"/>
    <n v="10"/>
    <m/>
    <x v="9"/>
  </r>
  <r>
    <x v="1"/>
    <n v="10"/>
    <m/>
    <x v="2"/>
  </r>
  <r>
    <x v="1"/>
    <n v="10"/>
    <m/>
    <x v="26"/>
  </r>
  <r>
    <x v="0"/>
    <n v="5"/>
    <m/>
    <x v="28"/>
  </r>
  <r>
    <x v="2"/>
    <n v="1"/>
    <m/>
    <x v="8"/>
  </r>
  <r>
    <x v="1"/>
    <n v="10"/>
    <m/>
    <x v="25"/>
  </r>
  <r>
    <x v="0"/>
    <n v="5"/>
    <m/>
    <x v="13"/>
  </r>
  <r>
    <x v="1"/>
    <n v="10"/>
    <m/>
    <x v="15"/>
  </r>
  <r>
    <x v="2"/>
    <n v="1"/>
    <m/>
    <x v="23"/>
  </r>
  <r>
    <x v="1"/>
    <n v="10"/>
    <m/>
    <x v="7"/>
  </r>
  <r>
    <x v="2"/>
    <n v="1"/>
    <m/>
    <x v="1"/>
  </r>
  <r>
    <x v="2"/>
    <n v="1"/>
    <m/>
    <x v="19"/>
  </r>
  <r>
    <x v="0"/>
    <n v="5"/>
    <m/>
    <x v="12"/>
  </r>
  <r>
    <x v="1"/>
    <n v="10"/>
    <m/>
    <x v="22"/>
  </r>
  <r>
    <x v="2"/>
    <n v="1"/>
    <m/>
    <x v="4"/>
  </r>
  <r>
    <x v="2"/>
    <n v="1"/>
    <m/>
    <x v="7"/>
  </r>
  <r>
    <x v="3"/>
    <n v="2"/>
    <m/>
    <x v="1"/>
  </r>
  <r>
    <x v="1"/>
    <n v="10"/>
    <m/>
    <x v="18"/>
  </r>
  <r>
    <x v="3"/>
    <n v="2"/>
    <m/>
    <x v="3"/>
  </r>
  <r>
    <x v="0"/>
    <n v="5"/>
    <m/>
    <x v="26"/>
  </r>
  <r>
    <x v="2"/>
    <n v="1"/>
    <m/>
    <x v="27"/>
  </r>
  <r>
    <x v="1"/>
    <n v="10"/>
    <m/>
    <x v="7"/>
  </r>
  <r>
    <x v="1"/>
    <n v="10"/>
    <m/>
    <x v="1"/>
  </r>
  <r>
    <x v="1"/>
    <n v="10"/>
    <m/>
    <x v="3"/>
  </r>
  <r>
    <x v="2"/>
    <n v="1"/>
    <m/>
    <x v="12"/>
  </r>
  <r>
    <x v="1"/>
    <n v="10"/>
    <m/>
    <x v="9"/>
  </r>
  <r>
    <x v="2"/>
    <n v="1"/>
    <m/>
    <x v="11"/>
  </r>
  <r>
    <x v="2"/>
    <n v="1"/>
    <m/>
    <x v="9"/>
  </r>
  <r>
    <x v="2"/>
    <n v="1"/>
    <m/>
    <x v="3"/>
  </r>
  <r>
    <x v="3"/>
    <n v="2"/>
    <m/>
    <x v="7"/>
  </r>
  <r>
    <x v="1"/>
    <n v="10"/>
    <m/>
    <x v="10"/>
  </r>
  <r>
    <x v="2"/>
    <n v="1"/>
    <m/>
    <x v="3"/>
  </r>
  <r>
    <x v="2"/>
    <n v="1"/>
    <m/>
    <x v="28"/>
  </r>
  <r>
    <x v="1"/>
    <n v="10"/>
    <m/>
    <x v="1"/>
  </r>
  <r>
    <x v="1"/>
    <n v="10"/>
    <m/>
    <x v="12"/>
  </r>
  <r>
    <x v="2"/>
    <n v="1"/>
    <m/>
    <x v="2"/>
  </r>
  <r>
    <x v="3"/>
    <n v="2"/>
    <m/>
    <x v="26"/>
  </r>
  <r>
    <x v="2"/>
    <n v="1"/>
    <m/>
    <x v="5"/>
  </r>
  <r>
    <x v="1"/>
    <n v="10"/>
    <m/>
    <x v="20"/>
  </r>
  <r>
    <x v="1"/>
    <n v="10"/>
    <m/>
    <x v="5"/>
  </r>
  <r>
    <x v="1"/>
    <n v="10"/>
    <m/>
    <x v="1"/>
  </r>
  <r>
    <x v="3"/>
    <n v="2"/>
    <m/>
    <x v="23"/>
  </r>
  <r>
    <x v="2"/>
    <n v="1"/>
    <m/>
    <x v="18"/>
  </r>
  <r>
    <x v="1"/>
    <n v="10"/>
    <m/>
    <x v="12"/>
  </r>
  <r>
    <x v="2"/>
    <n v="1"/>
    <m/>
    <x v="18"/>
  </r>
  <r>
    <x v="1"/>
    <n v="10"/>
    <m/>
    <x v="0"/>
  </r>
  <r>
    <x v="1"/>
    <n v="10"/>
    <m/>
    <x v="8"/>
  </r>
  <r>
    <x v="3"/>
    <n v="2"/>
    <m/>
    <x v="9"/>
  </r>
  <r>
    <x v="1"/>
    <n v="10"/>
    <m/>
    <x v="18"/>
  </r>
  <r>
    <x v="3"/>
    <n v="2"/>
    <m/>
    <x v="3"/>
  </r>
  <r>
    <x v="1"/>
    <n v="10"/>
    <m/>
    <x v="6"/>
  </r>
  <r>
    <x v="1"/>
    <n v="10"/>
    <m/>
    <x v="16"/>
  </r>
  <r>
    <x v="2"/>
    <n v="1"/>
    <m/>
    <x v="23"/>
  </r>
  <r>
    <x v="1"/>
    <n v="10"/>
    <m/>
    <x v="1"/>
  </r>
  <r>
    <x v="2"/>
    <n v="1"/>
    <m/>
    <x v="25"/>
  </r>
  <r>
    <x v="1"/>
    <n v="10"/>
    <m/>
    <x v="11"/>
  </r>
  <r>
    <x v="1"/>
    <n v="10"/>
    <m/>
    <x v="25"/>
  </r>
  <r>
    <x v="1"/>
    <n v="10"/>
    <m/>
    <x v="11"/>
  </r>
  <r>
    <x v="3"/>
    <n v="2"/>
    <m/>
    <x v="25"/>
  </r>
  <r>
    <x v="3"/>
    <n v="2"/>
    <m/>
    <x v="0"/>
  </r>
  <r>
    <x v="2"/>
    <n v="1"/>
    <m/>
    <x v="15"/>
  </r>
  <r>
    <x v="2"/>
    <n v="1"/>
    <m/>
    <x v="25"/>
  </r>
  <r>
    <x v="1"/>
    <n v="10"/>
    <m/>
    <x v="11"/>
  </r>
  <r>
    <x v="1"/>
    <n v="10"/>
    <m/>
    <x v="3"/>
  </r>
  <r>
    <x v="1"/>
    <n v="10"/>
    <m/>
    <x v="28"/>
  </r>
  <r>
    <x v="3"/>
    <n v="2"/>
    <m/>
    <x v="27"/>
  </r>
  <r>
    <x v="3"/>
    <n v="2"/>
    <m/>
    <x v="21"/>
  </r>
  <r>
    <x v="3"/>
    <n v="2"/>
    <m/>
    <x v="13"/>
  </r>
  <r>
    <x v="1"/>
    <n v="10"/>
    <m/>
    <x v="6"/>
  </r>
  <r>
    <x v="2"/>
    <n v="1"/>
    <m/>
    <x v="4"/>
  </r>
  <r>
    <x v="3"/>
    <n v="2"/>
    <m/>
    <x v="26"/>
  </r>
  <r>
    <x v="1"/>
    <n v="10"/>
    <m/>
    <x v="21"/>
  </r>
  <r>
    <x v="1"/>
    <n v="10"/>
    <m/>
    <x v="26"/>
  </r>
  <r>
    <x v="0"/>
    <n v="5"/>
    <m/>
    <x v="12"/>
  </r>
  <r>
    <x v="3"/>
    <n v="2"/>
    <m/>
    <x v="13"/>
  </r>
  <r>
    <x v="1"/>
    <n v="10"/>
    <m/>
    <x v="1"/>
  </r>
  <r>
    <x v="1"/>
    <n v="10"/>
    <m/>
    <x v="3"/>
  </r>
  <r>
    <x v="1"/>
    <n v="10"/>
    <m/>
    <x v="6"/>
  </r>
  <r>
    <x v="1"/>
    <n v="10"/>
    <m/>
    <x v="3"/>
  </r>
  <r>
    <x v="1"/>
    <n v="10"/>
    <m/>
    <x v="21"/>
  </r>
  <r>
    <x v="2"/>
    <n v="1"/>
    <m/>
    <x v="4"/>
  </r>
  <r>
    <x v="1"/>
    <n v="10"/>
    <m/>
    <x v="8"/>
  </r>
  <r>
    <x v="2"/>
    <n v="1"/>
    <m/>
    <x v="26"/>
  </r>
  <r>
    <x v="1"/>
    <n v="10"/>
    <m/>
    <x v="23"/>
  </r>
  <r>
    <x v="1"/>
    <n v="10"/>
    <m/>
    <x v="18"/>
  </r>
  <r>
    <x v="1"/>
    <n v="10"/>
    <m/>
    <x v="18"/>
  </r>
  <r>
    <x v="1"/>
    <n v="10"/>
    <m/>
    <x v="8"/>
  </r>
  <r>
    <x v="1"/>
    <n v="10"/>
    <m/>
    <x v="6"/>
  </r>
  <r>
    <x v="1"/>
    <n v="10"/>
    <m/>
    <x v="18"/>
  </r>
  <r>
    <x v="3"/>
    <n v="2"/>
    <m/>
    <x v="1"/>
  </r>
  <r>
    <x v="2"/>
    <n v="1"/>
    <m/>
    <x v="23"/>
  </r>
  <r>
    <x v="1"/>
    <n v="10"/>
    <m/>
    <x v="28"/>
  </r>
  <r>
    <x v="1"/>
    <n v="10"/>
    <m/>
    <x v="21"/>
  </r>
  <r>
    <x v="1"/>
    <n v="10"/>
    <m/>
    <x v="8"/>
  </r>
  <r>
    <x v="3"/>
    <n v="2"/>
    <m/>
    <x v="18"/>
  </r>
  <r>
    <x v="1"/>
    <n v="10"/>
    <m/>
    <x v="18"/>
  </r>
  <r>
    <x v="2"/>
    <n v="1"/>
    <m/>
    <x v="6"/>
  </r>
  <r>
    <x v="1"/>
    <n v="10"/>
    <m/>
    <x v="26"/>
  </r>
  <r>
    <x v="1"/>
    <n v="10"/>
    <m/>
    <x v="1"/>
  </r>
  <r>
    <x v="1"/>
    <n v="10"/>
    <m/>
    <x v="27"/>
  </r>
  <r>
    <x v="2"/>
    <n v="1"/>
    <m/>
    <x v="18"/>
  </r>
  <r>
    <x v="1"/>
    <n v="10"/>
    <m/>
    <x v="18"/>
  </r>
  <r>
    <x v="1"/>
    <n v="10"/>
    <m/>
    <x v="12"/>
  </r>
  <r>
    <x v="1"/>
    <n v="10"/>
    <m/>
    <x v="5"/>
  </r>
  <r>
    <x v="2"/>
    <n v="1"/>
    <m/>
    <x v="23"/>
  </r>
  <r>
    <x v="2"/>
    <n v="1"/>
    <m/>
    <x v="11"/>
  </r>
  <r>
    <x v="3"/>
    <n v="2"/>
    <m/>
    <x v="9"/>
  </r>
  <r>
    <x v="3"/>
    <n v="2"/>
    <m/>
    <x v="0"/>
  </r>
  <r>
    <x v="2"/>
    <n v="1"/>
    <m/>
    <x v="4"/>
  </r>
  <r>
    <x v="1"/>
    <n v="10"/>
    <m/>
    <x v="5"/>
  </r>
  <r>
    <x v="1"/>
    <n v="10"/>
    <m/>
    <x v="16"/>
  </r>
  <r>
    <x v="1"/>
    <n v="10"/>
    <m/>
    <x v="15"/>
  </r>
  <r>
    <x v="1"/>
    <n v="10"/>
    <m/>
    <x v="11"/>
  </r>
  <r>
    <x v="1"/>
    <n v="10"/>
    <m/>
    <x v="1"/>
  </r>
  <r>
    <x v="0"/>
    <n v="5"/>
    <m/>
    <x v="27"/>
  </r>
  <r>
    <x v="1"/>
    <n v="10"/>
    <m/>
    <x v="12"/>
  </r>
  <r>
    <x v="1"/>
    <n v="10"/>
    <m/>
    <x v="9"/>
  </r>
  <r>
    <x v="1"/>
    <n v="10"/>
    <m/>
    <x v="9"/>
  </r>
  <r>
    <x v="3"/>
    <n v="2"/>
    <m/>
    <x v="20"/>
  </r>
  <r>
    <x v="2"/>
    <n v="1"/>
    <m/>
    <x v="5"/>
  </r>
  <r>
    <x v="1"/>
    <n v="10"/>
    <m/>
    <x v="26"/>
  </r>
  <r>
    <x v="1"/>
    <n v="10"/>
    <m/>
    <x v="13"/>
  </r>
  <r>
    <x v="2"/>
    <n v="1"/>
    <m/>
    <x v="4"/>
  </r>
  <r>
    <x v="1"/>
    <n v="10"/>
    <m/>
    <x v="8"/>
  </r>
  <r>
    <x v="2"/>
    <n v="1"/>
    <m/>
    <x v="24"/>
  </r>
  <r>
    <x v="1"/>
    <n v="10"/>
    <m/>
    <x v="25"/>
  </r>
  <r>
    <x v="2"/>
    <n v="1"/>
    <m/>
    <x v="18"/>
  </r>
  <r>
    <x v="2"/>
    <n v="1"/>
    <m/>
    <x v="26"/>
  </r>
  <r>
    <x v="2"/>
    <n v="1"/>
    <m/>
    <x v="7"/>
  </r>
  <r>
    <x v="3"/>
    <n v="2"/>
    <m/>
    <x v="10"/>
  </r>
  <r>
    <x v="1"/>
    <n v="10"/>
    <m/>
    <x v="20"/>
  </r>
  <r>
    <x v="2"/>
    <n v="1"/>
    <m/>
    <x v="16"/>
  </r>
  <r>
    <x v="1"/>
    <n v="10"/>
    <m/>
    <x v="18"/>
  </r>
  <r>
    <x v="1"/>
    <n v="10"/>
    <m/>
    <x v="23"/>
  </r>
  <r>
    <x v="3"/>
    <n v="2"/>
    <m/>
    <x v="18"/>
  </r>
  <r>
    <x v="1"/>
    <n v="10"/>
    <m/>
    <x v="11"/>
  </r>
  <r>
    <x v="2"/>
    <n v="1"/>
    <m/>
    <x v="23"/>
  </r>
  <r>
    <x v="1"/>
    <n v="10"/>
    <m/>
    <x v="18"/>
  </r>
  <r>
    <x v="0"/>
    <n v="5"/>
    <m/>
    <x v="4"/>
  </r>
  <r>
    <x v="1"/>
    <n v="10"/>
    <m/>
    <x v="21"/>
  </r>
  <r>
    <x v="2"/>
    <n v="1"/>
    <m/>
    <x v="0"/>
  </r>
  <r>
    <x v="1"/>
    <n v="10"/>
    <m/>
    <x v="1"/>
  </r>
  <r>
    <x v="1"/>
    <n v="10"/>
    <m/>
    <x v="11"/>
  </r>
  <r>
    <x v="5"/>
    <n v="4"/>
    <m/>
    <x v="3"/>
  </r>
  <r>
    <x v="1"/>
    <n v="10"/>
    <m/>
    <x v="1"/>
  </r>
  <r>
    <x v="1"/>
    <n v="10"/>
    <m/>
    <x v="20"/>
  </r>
  <r>
    <x v="2"/>
    <n v="1"/>
    <m/>
    <x v="8"/>
  </r>
  <r>
    <x v="1"/>
    <n v="10"/>
    <m/>
    <x v="3"/>
  </r>
  <r>
    <x v="2"/>
    <n v="1"/>
    <m/>
    <x v="26"/>
  </r>
  <r>
    <x v="1"/>
    <n v="10"/>
    <m/>
    <x v="21"/>
  </r>
  <r>
    <x v="1"/>
    <n v="10"/>
    <m/>
    <x v="2"/>
  </r>
  <r>
    <x v="1"/>
    <n v="10"/>
    <m/>
    <x v="4"/>
  </r>
  <r>
    <x v="1"/>
    <n v="10"/>
    <m/>
    <x v="5"/>
  </r>
  <r>
    <x v="0"/>
    <n v="5"/>
    <m/>
    <x v="20"/>
  </r>
  <r>
    <x v="2"/>
    <n v="1"/>
    <m/>
    <x v="8"/>
  </r>
  <r>
    <x v="3"/>
    <n v="2"/>
    <m/>
    <x v="24"/>
  </r>
  <r>
    <x v="1"/>
    <n v="10"/>
    <m/>
    <x v="9"/>
  </r>
  <r>
    <x v="3"/>
    <n v="2"/>
    <m/>
    <x v="4"/>
  </r>
  <r>
    <x v="1"/>
    <n v="10"/>
    <m/>
    <x v="5"/>
  </r>
  <r>
    <x v="1"/>
    <n v="10"/>
    <m/>
    <x v="27"/>
  </r>
  <r>
    <x v="1"/>
    <n v="10"/>
    <m/>
    <x v="5"/>
  </r>
  <r>
    <x v="3"/>
    <n v="2"/>
    <m/>
    <x v="16"/>
  </r>
  <r>
    <x v="1"/>
    <n v="10"/>
    <m/>
    <x v="3"/>
  </r>
  <r>
    <x v="1"/>
    <n v="10"/>
    <m/>
    <x v="20"/>
  </r>
  <r>
    <x v="1"/>
    <n v="10"/>
    <m/>
    <x v="9"/>
  </r>
  <r>
    <x v="1"/>
    <n v="10"/>
    <m/>
    <x v="1"/>
  </r>
  <r>
    <x v="1"/>
    <n v="10"/>
    <m/>
    <x v="9"/>
  </r>
  <r>
    <x v="3"/>
    <n v="2"/>
    <m/>
    <x v="18"/>
  </r>
  <r>
    <x v="3"/>
    <n v="2"/>
    <m/>
    <x v="4"/>
  </r>
  <r>
    <x v="1"/>
    <n v="10"/>
    <m/>
    <x v="10"/>
  </r>
  <r>
    <x v="2"/>
    <n v="1"/>
    <m/>
    <x v="6"/>
  </r>
  <r>
    <x v="2"/>
    <n v="1"/>
    <m/>
    <x v="23"/>
  </r>
  <r>
    <x v="1"/>
    <n v="10"/>
    <m/>
    <x v="10"/>
  </r>
  <r>
    <x v="1"/>
    <n v="10"/>
    <m/>
    <x v="9"/>
  </r>
  <r>
    <x v="1"/>
    <n v="10"/>
    <m/>
    <x v="12"/>
  </r>
  <r>
    <x v="1"/>
    <n v="10"/>
    <m/>
    <x v="18"/>
  </r>
  <r>
    <x v="1"/>
    <n v="10"/>
    <m/>
    <x v="26"/>
  </r>
  <r>
    <x v="3"/>
    <n v="2"/>
    <m/>
    <x v="4"/>
  </r>
  <r>
    <x v="1"/>
    <n v="10"/>
    <m/>
    <x v="9"/>
  </r>
  <r>
    <x v="2"/>
    <n v="1"/>
    <m/>
    <x v="12"/>
  </r>
  <r>
    <x v="1"/>
    <n v="10"/>
    <m/>
    <x v="3"/>
  </r>
  <r>
    <x v="1"/>
    <n v="10"/>
    <m/>
    <x v="11"/>
  </r>
  <r>
    <x v="2"/>
    <n v="1"/>
    <m/>
    <x v="13"/>
  </r>
  <r>
    <x v="1"/>
    <n v="10"/>
    <m/>
    <x v="8"/>
  </r>
  <r>
    <x v="1"/>
    <n v="10"/>
    <m/>
    <x v="26"/>
  </r>
  <r>
    <x v="0"/>
    <n v="5"/>
    <m/>
    <x v="21"/>
  </r>
  <r>
    <x v="2"/>
    <n v="1"/>
    <m/>
    <x v="5"/>
  </r>
  <r>
    <x v="2"/>
    <n v="1"/>
    <m/>
    <x v="25"/>
  </r>
  <r>
    <x v="1"/>
    <n v="10"/>
    <m/>
    <x v="11"/>
  </r>
  <r>
    <x v="1"/>
    <n v="10"/>
    <m/>
    <x v="5"/>
  </r>
  <r>
    <x v="1"/>
    <n v="10"/>
    <m/>
    <x v="5"/>
  </r>
  <r>
    <x v="1"/>
    <n v="10"/>
    <m/>
    <x v="9"/>
  </r>
  <r>
    <x v="1"/>
    <n v="10"/>
    <m/>
    <x v="27"/>
  </r>
  <r>
    <x v="1"/>
    <n v="10"/>
    <m/>
    <x v="20"/>
  </r>
  <r>
    <x v="2"/>
    <n v="1"/>
    <m/>
    <x v="0"/>
  </r>
  <r>
    <x v="1"/>
    <n v="10"/>
    <m/>
    <x v="7"/>
  </r>
  <r>
    <x v="2"/>
    <n v="1"/>
    <m/>
    <x v="21"/>
  </r>
  <r>
    <x v="2"/>
    <n v="1"/>
    <m/>
    <x v="3"/>
  </r>
  <r>
    <x v="2"/>
    <n v="1"/>
    <m/>
    <x v="21"/>
  </r>
  <r>
    <x v="2"/>
    <n v="1"/>
    <m/>
    <x v="26"/>
  </r>
  <r>
    <x v="2"/>
    <n v="1"/>
    <m/>
    <x v="2"/>
  </r>
  <r>
    <x v="3"/>
    <n v="2"/>
    <m/>
    <x v="7"/>
  </r>
  <r>
    <x v="2"/>
    <n v="1"/>
    <m/>
    <x v="19"/>
  </r>
  <r>
    <x v="1"/>
    <n v="10"/>
    <m/>
    <x v="1"/>
  </r>
  <r>
    <x v="1"/>
    <n v="10"/>
    <m/>
    <x v="3"/>
  </r>
  <r>
    <x v="2"/>
    <n v="1"/>
    <m/>
    <x v="5"/>
  </r>
  <r>
    <x v="2"/>
    <n v="1"/>
    <m/>
    <x v="0"/>
  </r>
  <r>
    <x v="3"/>
    <n v="2"/>
    <m/>
    <x v="18"/>
  </r>
  <r>
    <x v="3"/>
    <n v="2"/>
    <m/>
    <x v="7"/>
  </r>
  <r>
    <x v="2"/>
    <n v="1"/>
    <m/>
    <x v="20"/>
  </r>
  <r>
    <x v="1"/>
    <n v="10"/>
    <m/>
    <x v="10"/>
  </r>
  <r>
    <x v="3"/>
    <n v="2"/>
    <m/>
    <x v="15"/>
  </r>
  <r>
    <x v="1"/>
    <n v="10"/>
    <m/>
    <x v="12"/>
  </r>
  <r>
    <x v="2"/>
    <n v="1"/>
    <m/>
    <x v="23"/>
  </r>
  <r>
    <x v="0"/>
    <n v="5"/>
    <m/>
    <x v="2"/>
  </r>
  <r>
    <x v="3"/>
    <n v="2"/>
    <m/>
    <x v="20"/>
  </r>
  <r>
    <x v="3"/>
    <n v="2"/>
    <m/>
    <x v="2"/>
  </r>
  <r>
    <x v="2"/>
    <n v="1"/>
    <m/>
    <x v="14"/>
  </r>
  <r>
    <x v="1"/>
    <n v="10"/>
    <m/>
    <x v="1"/>
  </r>
  <r>
    <x v="1"/>
    <n v="10"/>
    <m/>
    <x v="14"/>
  </r>
  <r>
    <x v="1"/>
    <n v="10"/>
    <m/>
    <x v="12"/>
  </r>
  <r>
    <x v="2"/>
    <n v="1"/>
    <m/>
    <x v="1"/>
  </r>
  <r>
    <x v="1"/>
    <n v="10"/>
    <m/>
    <x v="20"/>
  </r>
  <r>
    <x v="1"/>
    <n v="10"/>
    <m/>
    <x v="28"/>
  </r>
  <r>
    <x v="1"/>
    <n v="10"/>
    <m/>
    <x v="11"/>
  </r>
  <r>
    <x v="1"/>
    <n v="10"/>
    <m/>
    <x v="26"/>
  </r>
  <r>
    <x v="3"/>
    <n v="2"/>
    <m/>
    <x v="11"/>
  </r>
  <r>
    <x v="3"/>
    <n v="2"/>
    <m/>
    <x v="8"/>
  </r>
  <r>
    <x v="1"/>
    <n v="10"/>
    <m/>
    <x v="18"/>
  </r>
  <r>
    <x v="1"/>
    <n v="10"/>
    <m/>
    <x v="1"/>
  </r>
  <r>
    <x v="1"/>
    <n v="10"/>
    <m/>
    <x v="3"/>
  </r>
  <r>
    <x v="1"/>
    <n v="10"/>
    <m/>
    <x v="18"/>
  </r>
  <r>
    <x v="1"/>
    <n v="10"/>
    <m/>
    <x v="1"/>
  </r>
  <r>
    <x v="1"/>
    <n v="10"/>
    <m/>
    <x v="5"/>
  </r>
  <r>
    <x v="0"/>
    <n v="5"/>
    <m/>
    <x v="7"/>
  </r>
  <r>
    <x v="1"/>
    <n v="10"/>
    <m/>
    <x v="4"/>
  </r>
  <r>
    <x v="1"/>
    <n v="10"/>
    <m/>
    <x v="8"/>
  </r>
  <r>
    <x v="2"/>
    <n v="1"/>
    <m/>
    <x v="11"/>
  </r>
  <r>
    <x v="1"/>
    <n v="10"/>
    <m/>
    <x v="12"/>
  </r>
  <r>
    <x v="3"/>
    <n v="2"/>
    <m/>
    <x v="10"/>
  </r>
  <r>
    <x v="1"/>
    <n v="10"/>
    <m/>
    <x v="5"/>
  </r>
  <r>
    <x v="1"/>
    <n v="10"/>
    <m/>
    <x v="23"/>
  </r>
  <r>
    <x v="1"/>
    <n v="10"/>
    <m/>
    <x v="8"/>
  </r>
  <r>
    <x v="1"/>
    <n v="10"/>
    <m/>
    <x v="1"/>
  </r>
  <r>
    <x v="0"/>
    <n v="5"/>
    <m/>
    <x v="3"/>
  </r>
  <r>
    <x v="3"/>
    <n v="2"/>
    <m/>
    <x v="26"/>
  </r>
  <r>
    <x v="1"/>
    <n v="10"/>
    <m/>
    <x v="6"/>
  </r>
  <r>
    <x v="3"/>
    <n v="2"/>
    <m/>
    <x v="1"/>
  </r>
  <r>
    <x v="0"/>
    <n v="5"/>
    <m/>
    <x v="23"/>
  </r>
  <r>
    <x v="1"/>
    <n v="10"/>
    <m/>
    <x v="22"/>
  </r>
  <r>
    <x v="1"/>
    <n v="10"/>
    <m/>
    <x v="9"/>
  </r>
  <r>
    <x v="3"/>
    <n v="2"/>
    <m/>
    <x v="24"/>
  </r>
  <r>
    <x v="1"/>
    <n v="10"/>
    <m/>
    <x v="7"/>
  </r>
  <r>
    <x v="1"/>
    <n v="10"/>
    <m/>
    <x v="2"/>
  </r>
  <r>
    <x v="1"/>
    <n v="10"/>
    <m/>
    <x v="4"/>
  </r>
  <r>
    <x v="3"/>
    <n v="2"/>
    <m/>
    <x v="26"/>
  </r>
  <r>
    <x v="3"/>
    <n v="2"/>
    <m/>
    <x v="7"/>
  </r>
  <r>
    <x v="1"/>
    <n v="10"/>
    <m/>
    <x v="3"/>
  </r>
  <r>
    <x v="2"/>
    <n v="1"/>
    <m/>
    <x v="25"/>
  </r>
  <r>
    <x v="2"/>
    <n v="1"/>
    <m/>
    <x v="18"/>
  </r>
  <r>
    <x v="1"/>
    <n v="10"/>
    <m/>
    <x v="15"/>
  </r>
  <r>
    <x v="1"/>
    <n v="10"/>
    <m/>
    <x v="18"/>
  </r>
  <r>
    <x v="3"/>
    <n v="2"/>
    <m/>
    <x v="11"/>
  </r>
  <r>
    <x v="2"/>
    <n v="1"/>
    <m/>
    <x v="20"/>
  </r>
  <r>
    <x v="0"/>
    <n v="5"/>
    <m/>
    <x v="0"/>
  </r>
  <r>
    <x v="1"/>
    <n v="10"/>
    <m/>
    <x v="5"/>
  </r>
  <r>
    <x v="1"/>
    <n v="10"/>
    <m/>
    <x v="3"/>
  </r>
  <r>
    <x v="1"/>
    <n v="10"/>
    <m/>
    <x v="1"/>
  </r>
  <r>
    <x v="2"/>
    <n v="1"/>
    <m/>
    <x v="3"/>
  </r>
  <r>
    <x v="1"/>
    <n v="10"/>
    <m/>
    <x v="2"/>
  </r>
  <r>
    <x v="1"/>
    <n v="10"/>
    <m/>
    <x v="28"/>
  </r>
  <r>
    <x v="1"/>
    <n v="10"/>
    <m/>
    <x v="1"/>
  </r>
  <r>
    <x v="2"/>
    <n v="1"/>
    <m/>
    <x v="23"/>
  </r>
  <r>
    <x v="1"/>
    <n v="10"/>
    <m/>
    <x v="1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5">
  <r>
    <x v="0"/>
    <s v="20 Microns Limited"/>
    <s v="BE"/>
    <x v="0"/>
    <n v="6"/>
    <n v="10"/>
    <x v="0"/>
    <x v="0"/>
    <n v="5"/>
    <n v="1"/>
    <s v="INE144J01027"/>
    <x v="0"/>
  </r>
  <r>
    <x v="1"/>
    <s v="21st Century Management Services Limited"/>
    <s v="EQ"/>
    <x v="1"/>
    <n v="3"/>
    <n v="5"/>
    <x v="1"/>
    <x v="1"/>
    <n v="10"/>
    <n v="1"/>
    <s v="INE253B01015"/>
    <x v="1"/>
  </r>
  <r>
    <x v="2"/>
    <s v="360 ONE WAM LIMITED"/>
    <s v="EQ"/>
    <x v="1"/>
    <n v="19"/>
    <n v="9"/>
    <x v="2"/>
    <x v="2"/>
    <n v="1"/>
    <n v="1"/>
    <s v="INE466L01038"/>
    <x v="2"/>
  </r>
  <r>
    <x v="3"/>
    <s v="3i Infotech Limited"/>
    <s v="EQ"/>
    <x v="1"/>
    <n v="22"/>
    <n v="10"/>
    <x v="0"/>
    <x v="3"/>
    <n v="10"/>
    <n v="1"/>
    <s v="INE748C01038"/>
    <x v="1"/>
  </r>
  <r>
    <x v="4"/>
    <s v="3M India Limited"/>
    <s v="EQ"/>
    <x v="1"/>
    <n v="13"/>
    <n v="8"/>
    <x v="3"/>
    <x v="4"/>
    <n v="10"/>
    <n v="1"/>
    <s v="INE470A01017"/>
    <x v="1"/>
  </r>
  <r>
    <x v="5"/>
    <s v="3P Land Holdings Limited"/>
    <s v="BE"/>
    <x v="0"/>
    <n v="19"/>
    <n v="7"/>
    <x v="4"/>
    <x v="1"/>
    <n v="2"/>
    <n v="1"/>
    <s v="INE105C01023"/>
    <x v="3"/>
  </r>
  <r>
    <x v="6"/>
    <s v="Fourth Dimension Solutions Limited"/>
    <s v="BE"/>
    <x v="0"/>
    <n v="6"/>
    <n v="9"/>
    <x v="2"/>
    <x v="5"/>
    <n v="2"/>
    <n v="1"/>
    <s v="INE382T01030"/>
    <x v="3"/>
  </r>
  <r>
    <x v="7"/>
    <s v="5Paisa Capital Limited"/>
    <s v="EQ"/>
    <x v="1"/>
    <n v="16"/>
    <n v="11"/>
    <x v="5"/>
    <x v="6"/>
    <n v="10"/>
    <n v="1"/>
    <s v="INE618L01018"/>
    <x v="1"/>
  </r>
  <r>
    <x v="8"/>
    <s v="63 moons technologies limited"/>
    <s v="EQ"/>
    <x v="1"/>
    <n v="20"/>
    <n v="6"/>
    <x v="6"/>
    <x v="7"/>
    <n v="2"/>
    <n v="1"/>
    <s v="INE111B01023"/>
    <x v="3"/>
  </r>
  <r>
    <x v="9"/>
    <s v="A2Z Infra Engineering Limited"/>
    <s v="BE"/>
    <x v="0"/>
    <n v="23"/>
    <n v="12"/>
    <x v="7"/>
    <x v="8"/>
    <n v="10"/>
    <n v="1"/>
    <s v="INE619I01012"/>
    <x v="1"/>
  </r>
  <r>
    <x v="10"/>
    <s v="AAA Technologies Limited"/>
    <s v="EQ"/>
    <x v="1"/>
    <n v="28"/>
    <n v="11"/>
    <x v="5"/>
    <x v="5"/>
    <n v="10"/>
    <n v="1"/>
    <s v="INE0D0U01013"/>
    <x v="1"/>
  </r>
  <r>
    <x v="11"/>
    <s v="Aakash Exploration Services Limited"/>
    <s v="BE"/>
    <x v="0"/>
    <n v="29"/>
    <n v="9"/>
    <x v="2"/>
    <x v="9"/>
    <n v="1"/>
    <n v="1"/>
    <s v="INE087Z01024"/>
    <x v="2"/>
  </r>
  <r>
    <x v="12"/>
    <s v="Aarey Drugs &amp; Pharmaceuticals Limited"/>
    <s v="EQ"/>
    <x v="1"/>
    <n v="6"/>
    <n v="8"/>
    <x v="3"/>
    <x v="3"/>
    <n v="10"/>
    <n v="1"/>
    <s v="INE198H01019"/>
    <x v="1"/>
  </r>
  <r>
    <x v="13"/>
    <s v="Aaron Industries Limited"/>
    <s v="BE"/>
    <x v="0"/>
    <n v="6"/>
    <n v="11"/>
    <x v="5"/>
    <x v="9"/>
    <n v="10"/>
    <n v="1"/>
    <s v="INE721Z01010"/>
    <x v="1"/>
  </r>
  <r>
    <x v="14"/>
    <s v="Aartech Solonics Limited"/>
    <s v="EQ"/>
    <x v="1"/>
    <n v="10"/>
    <n v="7"/>
    <x v="4"/>
    <x v="10"/>
    <n v="10"/>
    <n v="1"/>
    <s v="INE01C001018"/>
    <x v="1"/>
  </r>
  <r>
    <x v="15"/>
    <s v="Aarti Drugs Limited"/>
    <s v="EQ"/>
    <x v="1"/>
    <n v="19"/>
    <n v="9"/>
    <x v="2"/>
    <x v="11"/>
    <n v="10"/>
    <n v="1"/>
    <s v="INE767A01016"/>
    <x v="1"/>
  </r>
  <r>
    <x v="16"/>
    <s v="Aarti Industries Limited"/>
    <s v="EQ"/>
    <x v="1"/>
    <n v="8"/>
    <n v="2"/>
    <x v="8"/>
    <x v="1"/>
    <n v="5"/>
    <n v="1"/>
    <s v="INE769A01020"/>
    <x v="0"/>
  </r>
  <r>
    <x v="17"/>
    <s v="Aarti Pharmalabs Limited"/>
    <s v="EQ"/>
    <x v="1"/>
    <n v="30"/>
    <n v="1"/>
    <x v="9"/>
    <x v="10"/>
    <n v="5"/>
    <n v="1"/>
    <s v="INE0LRU01027"/>
    <x v="0"/>
  </r>
  <r>
    <x v="18"/>
    <s v="Aarti Surfactants Limited"/>
    <s v="EQ"/>
    <x v="1"/>
    <n v="14"/>
    <n v="7"/>
    <x v="4"/>
    <x v="9"/>
    <n v="10"/>
    <n v="1"/>
    <s v="INE09EO01013"/>
    <x v="1"/>
  </r>
  <r>
    <x v="19"/>
    <s v="Aarvee Denims &amp; Exports Limited"/>
    <s v="EQ"/>
    <x v="1"/>
    <n v="21"/>
    <n v="11"/>
    <x v="5"/>
    <x v="12"/>
    <n v="10"/>
    <n v="1"/>
    <s v="INE273D01019"/>
    <x v="1"/>
  </r>
  <r>
    <x v="20"/>
    <s v="Aarvi Encon Limited"/>
    <s v="EQ"/>
    <x v="1"/>
    <n v="24"/>
    <n v="6"/>
    <x v="6"/>
    <x v="9"/>
    <n v="10"/>
    <n v="1"/>
    <s v="INE754X01016"/>
    <x v="1"/>
  </r>
  <r>
    <x v="21"/>
    <s v="Aavas Financiers Limited"/>
    <s v="EQ"/>
    <x v="1"/>
    <n v="8"/>
    <n v="10"/>
    <x v="0"/>
    <x v="13"/>
    <n v="10"/>
    <n v="1"/>
    <s v="INE216P01012"/>
    <x v="1"/>
  </r>
  <r>
    <x v="22"/>
    <s v="Aban Offshore Limited"/>
    <s v="EQ"/>
    <x v="1"/>
    <n v="29"/>
    <n v="3"/>
    <x v="10"/>
    <x v="1"/>
    <n v="2"/>
    <n v="1"/>
    <s v="INE421A01028"/>
    <x v="3"/>
  </r>
  <r>
    <x v="23"/>
    <s v="ABB India Limited"/>
    <s v="EQ"/>
    <x v="1"/>
    <n v="8"/>
    <n v="2"/>
    <x v="8"/>
    <x v="1"/>
    <n v="2"/>
    <n v="1"/>
    <s v="INE117A01022"/>
    <x v="3"/>
  </r>
  <r>
    <x v="24"/>
    <s v="Abbott India Limited"/>
    <s v="EQ"/>
    <x v="1"/>
    <n v="8"/>
    <n v="1"/>
    <x v="9"/>
    <x v="8"/>
    <n v="10"/>
    <n v="1"/>
    <s v="INE358A01014"/>
    <x v="1"/>
  </r>
  <r>
    <x v="25"/>
    <s v="Aditya Birla Capital Limited"/>
    <s v="EQ"/>
    <x v="1"/>
    <n v="1"/>
    <n v="9"/>
    <x v="2"/>
    <x v="6"/>
    <n v="10"/>
    <n v="1"/>
    <s v="INE674K01013"/>
    <x v="1"/>
  </r>
  <r>
    <x v="26"/>
    <s v="Aditya Birla Fashion and Retail Limited"/>
    <s v="EQ"/>
    <x v="1"/>
    <n v="17"/>
    <n v="7"/>
    <x v="4"/>
    <x v="14"/>
    <n v="10"/>
    <n v="1"/>
    <s v="INE647O01011"/>
    <x v="1"/>
  </r>
  <r>
    <x v="27"/>
    <s v="Aditya Birla Sun Life AMC Limited"/>
    <s v="EQ"/>
    <x v="1"/>
    <n v="11"/>
    <n v="10"/>
    <x v="0"/>
    <x v="3"/>
    <n v="5"/>
    <n v="1"/>
    <s v="INE404A01024"/>
    <x v="0"/>
  </r>
  <r>
    <x v="28"/>
    <s v="ACC Limited"/>
    <s v="EQ"/>
    <x v="1"/>
    <n v="20"/>
    <n v="11"/>
    <x v="5"/>
    <x v="15"/>
    <n v="10"/>
    <n v="1"/>
    <s v="INE012A01025"/>
    <x v="1"/>
  </r>
  <r>
    <x v="29"/>
    <s v="Accelya Solutions India Limited"/>
    <s v="EQ"/>
    <x v="1"/>
    <n v="1"/>
    <n v="12"/>
    <x v="7"/>
    <x v="16"/>
    <n v="10"/>
    <n v="1"/>
    <s v="INE793A01012"/>
    <x v="1"/>
  </r>
  <r>
    <x v="30"/>
    <s v="Accuracy Shipping Limited"/>
    <s v="BE"/>
    <x v="0"/>
    <n v="11"/>
    <n v="12"/>
    <x v="7"/>
    <x v="9"/>
    <n v="1"/>
    <n v="1"/>
    <s v="INE648Z01023"/>
    <x v="2"/>
  </r>
  <r>
    <x v="31"/>
    <s v="Action Construction Equipment Limited"/>
    <s v="EQ"/>
    <x v="1"/>
    <n v="26"/>
    <n v="9"/>
    <x v="2"/>
    <x v="12"/>
    <n v="2"/>
    <n v="1"/>
    <s v="INE731H01025"/>
    <x v="3"/>
  </r>
  <r>
    <x v="32"/>
    <s v="Ace Integrated Solutions Limited"/>
    <s v="BE"/>
    <x v="0"/>
    <n v="4"/>
    <n v="11"/>
    <x v="5"/>
    <x v="5"/>
    <n v="10"/>
    <n v="1"/>
    <s v="INE543V01017"/>
    <x v="1"/>
  </r>
  <r>
    <x v="33"/>
    <s v="Archean Chemical Industries Limited"/>
    <s v="EQ"/>
    <x v="1"/>
    <n v="21"/>
    <n v="11"/>
    <x v="5"/>
    <x v="5"/>
    <n v="2"/>
    <n v="1"/>
    <s v="INE128X01021"/>
    <x v="3"/>
  </r>
  <r>
    <x v="34"/>
    <s v="Andhra Cements Limited"/>
    <s v="EQ"/>
    <x v="1"/>
    <n v="10"/>
    <n v="5"/>
    <x v="1"/>
    <x v="10"/>
    <n v="10"/>
    <n v="1"/>
    <s v="INE666E01020"/>
    <x v="1"/>
  </r>
  <r>
    <x v="35"/>
    <s v="Adani Enterprises Limited"/>
    <s v="EQ"/>
    <x v="1"/>
    <n v="4"/>
    <n v="6"/>
    <x v="6"/>
    <x v="17"/>
    <n v="1"/>
    <n v="1"/>
    <s v="INE423A01024"/>
    <x v="2"/>
  </r>
  <r>
    <x v="36"/>
    <s v="Adani Green Energy Limited"/>
    <s v="EQ"/>
    <x v="1"/>
    <n v="18"/>
    <n v="6"/>
    <x v="6"/>
    <x v="13"/>
    <n v="10"/>
    <n v="1"/>
    <s v="INE364U01010"/>
    <x v="1"/>
  </r>
  <r>
    <x v="37"/>
    <s v="Adani Ports and Special Economic Zone Limited"/>
    <s v="EQ"/>
    <x v="1"/>
    <n v="27"/>
    <n v="11"/>
    <x v="5"/>
    <x v="18"/>
    <n v="2"/>
    <n v="1"/>
    <s v="INE742F01042"/>
    <x v="3"/>
  </r>
  <r>
    <x v="38"/>
    <s v="Adani Power Limited"/>
    <s v="EQ"/>
    <x v="1"/>
    <n v="20"/>
    <n v="8"/>
    <x v="3"/>
    <x v="19"/>
    <n v="10"/>
    <n v="1"/>
    <s v="INE814H01011"/>
    <x v="1"/>
  </r>
  <r>
    <x v="39"/>
    <s v="Adani Transmission Limited"/>
    <s v="EQ"/>
    <x v="1"/>
    <n v="31"/>
    <n v="7"/>
    <x v="4"/>
    <x v="20"/>
    <n v="10"/>
    <n v="1"/>
    <s v="INE931S01010"/>
    <x v="1"/>
  </r>
  <r>
    <x v="40"/>
    <s v="ADF Foods Limited"/>
    <s v="EQ"/>
    <x v="1"/>
    <n v="15"/>
    <n v="9"/>
    <x v="2"/>
    <x v="8"/>
    <n v="10"/>
    <n v="1"/>
    <s v="INE982B01019"/>
    <x v="1"/>
  </r>
  <r>
    <x v="41"/>
    <s v="Archidply Decor Limited"/>
    <s v="BE"/>
    <x v="0"/>
    <n v="1"/>
    <n v="10"/>
    <x v="0"/>
    <x v="9"/>
    <n v="10"/>
    <n v="1"/>
    <s v="INE0CHO01012"/>
    <x v="1"/>
  </r>
  <r>
    <x v="42"/>
    <s v="Ador Welding Limited"/>
    <s v="EQ"/>
    <x v="1"/>
    <n v="10"/>
    <n v="5"/>
    <x v="1"/>
    <x v="1"/>
    <n v="10"/>
    <n v="1"/>
    <s v="INE045A01017"/>
    <x v="1"/>
  </r>
  <r>
    <x v="43"/>
    <s v="Adroit Infotech Limited"/>
    <s v="BE"/>
    <x v="0"/>
    <n v="13"/>
    <n v="8"/>
    <x v="3"/>
    <x v="17"/>
    <n v="10"/>
    <n v="1"/>
    <s v="INE737B01033"/>
    <x v="1"/>
  </r>
  <r>
    <x v="44"/>
    <s v="Allied Digital Services Limited"/>
    <s v="EQ"/>
    <x v="1"/>
    <n v="25"/>
    <n v="7"/>
    <x v="4"/>
    <x v="18"/>
    <n v="5"/>
    <n v="1"/>
    <s v="INE102I01027"/>
    <x v="0"/>
  </r>
  <r>
    <x v="45"/>
    <s v="Advani Hotels &amp; Resorts (India) Limited"/>
    <s v="EQ"/>
    <x v="1"/>
    <n v="25"/>
    <n v="6"/>
    <x v="6"/>
    <x v="18"/>
    <n v="2"/>
    <n v="1"/>
    <s v="INE199C01026"/>
    <x v="3"/>
  </r>
  <r>
    <x v="46"/>
    <s v="Advanced Enzyme Technologies Limited"/>
    <s v="EQ"/>
    <x v="1"/>
    <n v="1"/>
    <n v="8"/>
    <x v="3"/>
    <x v="21"/>
    <n v="2"/>
    <n v="1"/>
    <s v="INE837H01020"/>
    <x v="3"/>
  </r>
  <r>
    <x v="47"/>
    <s v="Aegis Logistics Limited"/>
    <s v="EQ"/>
    <x v="1"/>
    <n v="3"/>
    <n v="4"/>
    <x v="11"/>
    <x v="15"/>
    <n v="1"/>
    <n v="1"/>
    <s v="INE208C01025"/>
    <x v="2"/>
  </r>
  <r>
    <x v="48"/>
    <s v="Aether Industries Limited"/>
    <s v="EQ"/>
    <x v="1"/>
    <n v="3"/>
    <n v="6"/>
    <x v="6"/>
    <x v="5"/>
    <n v="10"/>
    <n v="1"/>
    <s v="INE0BWX01014"/>
    <x v="1"/>
  </r>
  <r>
    <x v="49"/>
    <s v="Affle (India) Limited"/>
    <s v="EQ"/>
    <x v="1"/>
    <n v="8"/>
    <n v="8"/>
    <x v="3"/>
    <x v="2"/>
    <n v="2"/>
    <n v="1"/>
    <s v="INE00WC01027"/>
    <x v="3"/>
  </r>
  <r>
    <x v="50"/>
    <s v="Agarwal Industrial Corporation Limited"/>
    <s v="EQ"/>
    <x v="1"/>
    <n v="26"/>
    <n v="5"/>
    <x v="1"/>
    <x v="22"/>
    <n v="10"/>
    <n v="1"/>
    <s v="INE204E01012"/>
    <x v="1"/>
  </r>
  <r>
    <x v="51"/>
    <s v="AGI Greenpac Limited"/>
    <s v="EQ"/>
    <x v="1"/>
    <n v="31"/>
    <n v="5"/>
    <x v="1"/>
    <x v="23"/>
    <n v="2"/>
    <n v="1"/>
    <s v="INE415A01038"/>
    <x v="3"/>
  </r>
  <r>
    <x v="52"/>
    <s v="Agri-Tech (India) Limited"/>
    <s v="EQ"/>
    <x v="1"/>
    <n v="28"/>
    <n v="1"/>
    <x v="9"/>
    <x v="22"/>
    <n v="10"/>
    <n v="1"/>
    <s v="INE449G01018"/>
    <x v="1"/>
  </r>
  <r>
    <x v="53"/>
    <s v="Agro Phos India Limited"/>
    <s v="EQ"/>
    <x v="1"/>
    <n v="8"/>
    <n v="3"/>
    <x v="10"/>
    <x v="2"/>
    <n v="10"/>
    <n v="1"/>
    <s v="INE740V01019"/>
    <x v="1"/>
  </r>
  <r>
    <x v="54"/>
    <s v="AGS Transact Technologies Limited"/>
    <s v="EQ"/>
    <x v="1"/>
    <n v="31"/>
    <n v="1"/>
    <x v="9"/>
    <x v="5"/>
    <n v="10"/>
    <n v="1"/>
    <s v="INE583L01014"/>
    <x v="1"/>
  </r>
  <r>
    <x v="55"/>
    <s v="Abans Holdings Limited"/>
    <s v="EQ"/>
    <x v="1"/>
    <n v="23"/>
    <n v="12"/>
    <x v="7"/>
    <x v="5"/>
    <n v="2"/>
    <n v="1"/>
    <s v="INE00ZE01026"/>
    <x v="3"/>
  </r>
  <r>
    <x v="56"/>
    <s v="Ahlada Engineers Limited"/>
    <s v="EQ"/>
    <x v="1"/>
    <n v="28"/>
    <n v="1"/>
    <x v="9"/>
    <x v="3"/>
    <n v="10"/>
    <n v="1"/>
    <s v="INE00PV01013"/>
    <x v="1"/>
  </r>
  <r>
    <x v="57"/>
    <s v="Asian Hotels (East) Limited"/>
    <s v="EQ"/>
    <x v="1"/>
    <n v="11"/>
    <n v="8"/>
    <x v="3"/>
    <x v="8"/>
    <n v="10"/>
    <n v="1"/>
    <s v="INE926K01017"/>
    <x v="1"/>
  </r>
  <r>
    <x v="58"/>
    <s v="Ahluwalia Contracts (India) Limited"/>
    <s v="EQ"/>
    <x v="1"/>
    <n v="14"/>
    <n v="12"/>
    <x v="7"/>
    <x v="19"/>
    <n v="2"/>
    <n v="1"/>
    <s v="INE758C01029"/>
    <x v="3"/>
  </r>
  <r>
    <x v="59"/>
    <s v="AIA Engineering Limited"/>
    <s v="EQ"/>
    <x v="1"/>
    <n v="14"/>
    <n v="12"/>
    <x v="7"/>
    <x v="7"/>
    <n v="2"/>
    <n v="1"/>
    <s v="INE212H01026"/>
    <x v="3"/>
  </r>
  <r>
    <x v="60"/>
    <s v="Airan Limited"/>
    <s v="EQ"/>
    <x v="1"/>
    <n v="3"/>
    <n v="5"/>
    <x v="1"/>
    <x v="2"/>
    <n v="2"/>
    <n v="1"/>
    <s v="INE645W01026"/>
    <x v="3"/>
  </r>
  <r>
    <x v="61"/>
    <s v="Airo Lam limited"/>
    <s v="EQ"/>
    <x v="1"/>
    <n v="13"/>
    <n v="10"/>
    <x v="0"/>
    <x v="3"/>
    <n v="10"/>
    <n v="1"/>
    <s v="INE801L01010"/>
    <x v="1"/>
  </r>
  <r>
    <x v="62"/>
    <s v="Ajanta Pharma Limited"/>
    <s v="EQ"/>
    <x v="1"/>
    <n v="29"/>
    <n v="5"/>
    <x v="1"/>
    <x v="23"/>
    <n v="2"/>
    <n v="1"/>
    <s v="INE031B01049"/>
    <x v="3"/>
  </r>
  <r>
    <x v="63"/>
    <s v="Ajmera Realty &amp; Infra India Limited"/>
    <s v="EQ"/>
    <x v="1"/>
    <n v="16"/>
    <n v="6"/>
    <x v="6"/>
    <x v="19"/>
    <n v="10"/>
    <n v="1"/>
    <s v="INE298G01027"/>
    <x v="1"/>
  </r>
  <r>
    <x v="64"/>
    <s v="Ajooni Biotech Limited"/>
    <s v="BE"/>
    <x v="0"/>
    <n v="7"/>
    <n v="5"/>
    <x v="1"/>
    <x v="3"/>
    <n v="2"/>
    <n v="1"/>
    <s v="INE820Y01021"/>
    <x v="3"/>
  </r>
  <r>
    <x v="65"/>
    <s v="Akash Infra-Projects Limited"/>
    <s v="BE"/>
    <x v="0"/>
    <n v="11"/>
    <n v="10"/>
    <x v="0"/>
    <x v="2"/>
    <n v="10"/>
    <n v="1"/>
    <s v="INE737W01013"/>
    <x v="1"/>
  </r>
  <r>
    <x v="66"/>
    <s v="Akg Exim Limited"/>
    <s v="BE"/>
    <x v="0"/>
    <n v="16"/>
    <n v="2"/>
    <x v="8"/>
    <x v="3"/>
    <n v="10"/>
    <n v="1"/>
    <s v="INE00Y801016"/>
    <x v="1"/>
  </r>
  <r>
    <x v="67"/>
    <s v="AKI India Limited"/>
    <s v="BE"/>
    <x v="0"/>
    <n v="6"/>
    <n v="4"/>
    <x v="11"/>
    <x v="10"/>
    <n v="2"/>
    <n v="1"/>
    <s v="INE642Z01026"/>
    <x v="3"/>
  </r>
  <r>
    <x v="68"/>
    <s v="Akshar Spintex Limited"/>
    <s v="BE"/>
    <x v="0"/>
    <n v="23"/>
    <n v="5"/>
    <x v="1"/>
    <x v="5"/>
    <n v="10"/>
    <n v="1"/>
    <s v="INE256Z01017"/>
    <x v="1"/>
  </r>
  <r>
    <x v="69"/>
    <s v="AksharChem India Limited"/>
    <s v="EQ"/>
    <x v="1"/>
    <n v="28"/>
    <n v="3"/>
    <x v="10"/>
    <x v="6"/>
    <n v="10"/>
    <n v="1"/>
    <s v="INE542B01011"/>
    <x v="1"/>
  </r>
  <r>
    <x v="70"/>
    <s v="Aksh Optifibre Limited"/>
    <s v="EQ"/>
    <x v="1"/>
    <n v="18"/>
    <n v="8"/>
    <x v="3"/>
    <x v="23"/>
    <n v="5"/>
    <n v="1"/>
    <s v="INE523B01011"/>
    <x v="0"/>
  </r>
  <r>
    <x v="71"/>
    <s v="Akzo Nobel India Limited"/>
    <s v="EQ"/>
    <x v="1"/>
    <n v="28"/>
    <n v="6"/>
    <x v="6"/>
    <x v="24"/>
    <n v="10"/>
    <n v="1"/>
    <s v="INE133A01011"/>
    <x v="1"/>
  </r>
  <r>
    <x v="72"/>
    <s v="Alankit Limited"/>
    <s v="BE"/>
    <x v="0"/>
    <n v="30"/>
    <n v="6"/>
    <x v="6"/>
    <x v="20"/>
    <n v="1"/>
    <n v="1"/>
    <s v="INE914E01040"/>
    <x v="2"/>
  </r>
  <r>
    <x v="73"/>
    <s v="Albert David Limited"/>
    <s v="EQ"/>
    <x v="1"/>
    <n v="14"/>
    <n v="6"/>
    <x v="6"/>
    <x v="21"/>
    <n v="10"/>
    <n v="1"/>
    <s v="INE155C01010"/>
    <x v="1"/>
  </r>
  <r>
    <x v="74"/>
    <s v="Alembic Limited"/>
    <s v="EQ"/>
    <x v="1"/>
    <n v="22"/>
    <n v="9"/>
    <x v="2"/>
    <x v="16"/>
    <n v="2"/>
    <n v="1"/>
    <s v="INE426A01027"/>
    <x v="3"/>
  </r>
  <r>
    <x v="75"/>
    <s v="Alicon Castalloy Limited"/>
    <s v="EQ"/>
    <x v="1"/>
    <n v="29"/>
    <n v="9"/>
    <x v="2"/>
    <x v="12"/>
    <n v="5"/>
    <n v="1"/>
    <s v="INE062D01024"/>
    <x v="0"/>
  </r>
  <r>
    <x v="76"/>
    <s v="Alkali Metals Limited"/>
    <s v="BE"/>
    <x v="0"/>
    <n v="6"/>
    <n v="11"/>
    <x v="5"/>
    <x v="0"/>
    <n v="10"/>
    <n v="1"/>
    <s v="INE773I01017"/>
    <x v="1"/>
  </r>
  <r>
    <x v="77"/>
    <s v="Alkem Laboratories Limited"/>
    <s v="EQ"/>
    <x v="1"/>
    <n v="23"/>
    <n v="12"/>
    <x v="7"/>
    <x v="20"/>
    <n v="2"/>
    <n v="1"/>
    <s v="INE540L01014"/>
    <x v="3"/>
  </r>
  <r>
    <x v="78"/>
    <s v="Alkyl Amines Chemicals Limited"/>
    <s v="EQ"/>
    <x v="1"/>
    <n v="26"/>
    <n v="11"/>
    <x v="5"/>
    <x v="18"/>
    <n v="2"/>
    <n v="1"/>
    <s v="INE150B01039"/>
    <x v="3"/>
  </r>
  <r>
    <x v="79"/>
    <s v="Allcargo Logistics Limited"/>
    <s v="EQ"/>
    <x v="1"/>
    <n v="23"/>
    <n v="6"/>
    <x v="6"/>
    <x v="12"/>
    <n v="2"/>
    <n v="1"/>
    <s v="INE418H01029"/>
    <x v="3"/>
  </r>
  <r>
    <x v="80"/>
    <s v="Allsec Technologies Limited"/>
    <s v="EQ"/>
    <x v="1"/>
    <n v="9"/>
    <n v="5"/>
    <x v="1"/>
    <x v="7"/>
    <n v="10"/>
    <n v="1"/>
    <s v="INE835G01018"/>
    <x v="1"/>
  </r>
  <r>
    <x v="81"/>
    <s v="Almondz Global Securities Limited"/>
    <s v="EQ"/>
    <x v="1"/>
    <n v="16"/>
    <n v="6"/>
    <x v="6"/>
    <x v="0"/>
    <n v="6"/>
    <n v="1"/>
    <s v="INE326B01027"/>
    <x v="4"/>
  </r>
  <r>
    <x v="82"/>
    <s v="Alok Industries Limited"/>
    <s v="EQ"/>
    <x v="1"/>
    <n v="19"/>
    <n v="2"/>
    <x v="8"/>
    <x v="9"/>
    <n v="1"/>
    <n v="1"/>
    <s v="INE270A01029"/>
    <x v="2"/>
  </r>
  <r>
    <x v="83"/>
    <s v="Alpa Laboratories Limited"/>
    <s v="EQ"/>
    <x v="1"/>
    <n v="6"/>
    <n v="8"/>
    <x v="3"/>
    <x v="18"/>
    <n v="10"/>
    <n v="1"/>
    <s v="INE385I01010"/>
    <x v="1"/>
  </r>
  <r>
    <x v="84"/>
    <s v="Alphageo (India) Limited"/>
    <s v="EQ"/>
    <x v="1"/>
    <n v="11"/>
    <n v="5"/>
    <x v="1"/>
    <x v="18"/>
    <n v="10"/>
    <n v="1"/>
    <s v="INE137C01018"/>
    <x v="1"/>
  </r>
  <r>
    <x v="85"/>
    <s v="Alps Industries Limited"/>
    <s v="BE"/>
    <x v="0"/>
    <n v="24"/>
    <n v="4"/>
    <x v="11"/>
    <x v="15"/>
    <n v="10"/>
    <n v="1"/>
    <s v="INE093B01015"/>
    <x v="1"/>
  </r>
  <r>
    <x v="86"/>
    <s v="Amara Raja Batteries Limited"/>
    <s v="EQ"/>
    <x v="1"/>
    <n v="5"/>
    <n v="9"/>
    <x v="2"/>
    <x v="11"/>
    <n v="1"/>
    <n v="1"/>
    <s v="INE885A01032"/>
    <x v="2"/>
  </r>
  <r>
    <x v="87"/>
    <s v="Amber Enterprises India Limited"/>
    <s v="EQ"/>
    <x v="1"/>
    <n v="30"/>
    <n v="1"/>
    <x v="9"/>
    <x v="13"/>
    <n v="10"/>
    <n v="1"/>
    <s v="INE371P01015"/>
    <x v="1"/>
  </r>
  <r>
    <x v="88"/>
    <s v="Ambica Agarbathies &amp; Aroma industries Limited"/>
    <s v="BE"/>
    <x v="0"/>
    <n v="29"/>
    <n v="6"/>
    <x v="6"/>
    <x v="4"/>
    <n v="10"/>
    <n v="1"/>
    <s v="INE792B01012"/>
    <x v="1"/>
  </r>
  <r>
    <x v="89"/>
    <s v="Ambika Cotton Mills Limited"/>
    <s v="EQ"/>
    <x v="1"/>
    <n v="29"/>
    <n v="1"/>
    <x v="9"/>
    <x v="0"/>
    <n v="10"/>
    <n v="1"/>
    <s v="INE540G01014"/>
    <x v="1"/>
  </r>
  <r>
    <x v="90"/>
    <s v="Ambuja Cements Limited"/>
    <s v="EQ"/>
    <x v="1"/>
    <n v="18"/>
    <n v="2"/>
    <x v="8"/>
    <x v="25"/>
    <n v="2"/>
    <n v="1"/>
    <s v="INE079A01024"/>
    <x v="3"/>
  </r>
  <r>
    <x v="91"/>
    <s v="AMD Industries Limited"/>
    <s v="BE"/>
    <x v="0"/>
    <n v="19"/>
    <n v="3"/>
    <x v="10"/>
    <x v="18"/>
    <n v="10"/>
    <n v="1"/>
    <s v="INE005I01014"/>
    <x v="1"/>
  </r>
  <r>
    <x v="92"/>
    <s v="Ami Organics Limited"/>
    <s v="EQ"/>
    <x v="1"/>
    <n v="14"/>
    <n v="9"/>
    <x v="2"/>
    <x v="3"/>
    <n v="10"/>
    <n v="1"/>
    <s v="INE00FF01017"/>
    <x v="1"/>
  </r>
  <r>
    <x v="93"/>
    <s v="Amj Land Holdings Limited"/>
    <s v="EQ"/>
    <x v="1"/>
    <n v="8"/>
    <n v="2"/>
    <x v="8"/>
    <x v="1"/>
    <n v="2"/>
    <n v="1"/>
    <s v="INE606A01024"/>
    <x v="3"/>
  </r>
  <r>
    <x v="94"/>
    <s v="Amrutanjan Health Care Limited"/>
    <s v="EQ"/>
    <x v="1"/>
    <n v="2"/>
    <n v="1"/>
    <x v="9"/>
    <x v="20"/>
    <n v="1"/>
    <n v="1"/>
    <s v="INE098F01031"/>
    <x v="2"/>
  </r>
  <r>
    <x v="95"/>
    <s v="Anand Rathi Wealth Limited"/>
    <s v="EQ"/>
    <x v="1"/>
    <n v="14"/>
    <n v="12"/>
    <x v="7"/>
    <x v="3"/>
    <n v="5"/>
    <n v="1"/>
    <s v="INE463V01026"/>
    <x v="0"/>
  </r>
  <r>
    <x v="96"/>
    <s v="Anant Raj Limited"/>
    <s v="EQ"/>
    <x v="1"/>
    <n v="27"/>
    <n v="9"/>
    <x v="2"/>
    <x v="12"/>
    <n v="2"/>
    <n v="1"/>
    <s v="INE242C01024"/>
    <x v="3"/>
  </r>
  <r>
    <x v="97"/>
    <s v="ANDHRA PAPER LIMITED"/>
    <s v="EQ"/>
    <x v="1"/>
    <n v="13"/>
    <n v="5"/>
    <x v="1"/>
    <x v="4"/>
    <n v="10"/>
    <n v="1"/>
    <s v="INE435A01028"/>
    <x v="1"/>
  </r>
  <r>
    <x v="98"/>
    <s v="The Andhra Sugars Limited"/>
    <s v="EQ"/>
    <x v="1"/>
    <n v="1"/>
    <n v="11"/>
    <x v="5"/>
    <x v="1"/>
    <n v="2"/>
    <n v="1"/>
    <s v="INE715B01021"/>
    <x v="3"/>
  </r>
  <r>
    <x v="99"/>
    <s v="Andrew Yule &amp; Company Limited"/>
    <s v="EQ"/>
    <x v="1"/>
    <n v="5"/>
    <n v="8"/>
    <x v="3"/>
    <x v="3"/>
    <n v="2"/>
    <n v="1"/>
    <s v="INE449C01025"/>
    <x v="3"/>
  </r>
  <r>
    <x v="100"/>
    <s v="Angel One Limited"/>
    <s v="EQ"/>
    <x v="1"/>
    <n v="5"/>
    <n v="10"/>
    <x v="0"/>
    <x v="9"/>
    <n v="10"/>
    <n v="1"/>
    <s v="INE732I01013"/>
    <x v="1"/>
  </r>
  <r>
    <x v="101"/>
    <s v="Anik Industries Limited"/>
    <s v="EQ"/>
    <x v="1"/>
    <n v="21"/>
    <n v="5"/>
    <x v="1"/>
    <x v="0"/>
    <n v="10"/>
    <n v="1"/>
    <s v="INE087B01017"/>
    <x v="1"/>
  </r>
  <r>
    <x v="102"/>
    <s v="Ankit Metal &amp; Power Limited"/>
    <s v="EQ"/>
    <x v="1"/>
    <n v="14"/>
    <n v="3"/>
    <x v="10"/>
    <x v="14"/>
    <n v="10"/>
    <n v="1"/>
    <s v="INE106I01010"/>
    <x v="1"/>
  </r>
  <r>
    <x v="103"/>
    <s v="Anmol India Limited"/>
    <s v="EQ"/>
    <x v="1"/>
    <n v="4"/>
    <n v="6"/>
    <x v="6"/>
    <x v="3"/>
    <n v="10"/>
    <n v="1"/>
    <s v="INE02AR01019"/>
    <x v="1"/>
  </r>
  <r>
    <x v="104"/>
    <s v="Ansal Properties &amp; Infrastructure Limited"/>
    <s v="BE"/>
    <x v="0"/>
    <n v="27"/>
    <n v="1"/>
    <x v="9"/>
    <x v="12"/>
    <n v="5"/>
    <n v="1"/>
    <s v="INE436A01026"/>
    <x v="0"/>
  </r>
  <r>
    <x v="105"/>
    <s v="Antarctica Limited"/>
    <s v="EQ"/>
    <x v="1"/>
    <n v="31"/>
    <n v="12"/>
    <x v="7"/>
    <x v="17"/>
    <n v="1"/>
    <n v="1"/>
    <s v="INE414B01021"/>
    <x v="2"/>
  </r>
  <r>
    <x v="106"/>
    <s v="The Anup Engineering Limited"/>
    <s v="EQ"/>
    <x v="1"/>
    <n v="1"/>
    <n v="3"/>
    <x v="10"/>
    <x v="2"/>
    <n v="10"/>
    <n v="1"/>
    <s v="INE294Z01018"/>
    <x v="1"/>
  </r>
  <r>
    <x v="107"/>
    <s v="Anupam Rasayan India Limited"/>
    <s v="EQ"/>
    <x v="1"/>
    <n v="24"/>
    <n v="3"/>
    <x v="10"/>
    <x v="3"/>
    <n v="10"/>
    <n v="1"/>
    <s v="INE930P01018"/>
    <x v="1"/>
  </r>
  <r>
    <x v="108"/>
    <s v="Apar Industries Limited"/>
    <s v="EQ"/>
    <x v="1"/>
    <n v="12"/>
    <n v="7"/>
    <x v="4"/>
    <x v="4"/>
    <n v="10"/>
    <n v="1"/>
    <s v="INE372A01015"/>
    <x v="1"/>
  </r>
  <r>
    <x v="109"/>
    <s v="Anjani Portland Cement Limited"/>
    <s v="EQ"/>
    <x v="1"/>
    <n v="10"/>
    <n v="4"/>
    <x v="11"/>
    <x v="6"/>
    <n v="10"/>
    <n v="1"/>
    <s v="INE071F01012"/>
    <x v="1"/>
  </r>
  <r>
    <x v="110"/>
    <s v="Apcotex Industries Limited"/>
    <s v="EQ"/>
    <x v="1"/>
    <n v="6"/>
    <n v="9"/>
    <x v="2"/>
    <x v="1"/>
    <n v="2"/>
    <n v="1"/>
    <s v="INE116A01032"/>
    <x v="3"/>
  </r>
  <r>
    <x v="111"/>
    <s v="Apex Frozen Foods Limited"/>
    <s v="EQ"/>
    <x v="1"/>
    <n v="4"/>
    <n v="9"/>
    <x v="2"/>
    <x v="6"/>
    <n v="10"/>
    <n v="1"/>
    <s v="INE346W01013"/>
    <x v="1"/>
  </r>
  <r>
    <x v="112"/>
    <s v="APL Apollo Tubes Limited"/>
    <s v="EQ"/>
    <x v="1"/>
    <n v="14"/>
    <n v="12"/>
    <x v="7"/>
    <x v="26"/>
    <n v="2"/>
    <n v="1"/>
    <s v="INE702C01027"/>
    <x v="3"/>
  </r>
  <r>
    <x v="113"/>
    <s v="Alembic Pharmaceuticals Limited"/>
    <s v="EQ"/>
    <x v="1"/>
    <n v="20"/>
    <n v="9"/>
    <x v="2"/>
    <x v="26"/>
    <n v="2"/>
    <n v="1"/>
    <s v="INE901L01018"/>
    <x v="3"/>
  </r>
  <r>
    <x v="114"/>
    <s v="Apollo Micro Systems Limited"/>
    <s v="EQ"/>
    <x v="1"/>
    <n v="22"/>
    <n v="1"/>
    <x v="9"/>
    <x v="13"/>
    <n v="1"/>
    <n v="1"/>
    <s v="INE713T01028"/>
    <x v="2"/>
  </r>
  <r>
    <x v="115"/>
    <s v="Apollo Hospitals Enterprise Limited"/>
    <s v="EQ"/>
    <x v="1"/>
    <n v="10"/>
    <n v="1"/>
    <x v="9"/>
    <x v="15"/>
    <n v="5"/>
    <n v="1"/>
    <s v="INE437A01024"/>
    <x v="0"/>
  </r>
  <r>
    <x v="116"/>
    <s v="Apollo Pipes Limited"/>
    <s v="EQ"/>
    <x v="1"/>
    <n v="11"/>
    <n v="11"/>
    <x v="5"/>
    <x v="2"/>
    <n v="10"/>
    <n v="1"/>
    <s v="INE126J01016"/>
    <x v="1"/>
  </r>
  <r>
    <x v="117"/>
    <s v="Apollo Tyres Limited"/>
    <s v="EQ"/>
    <x v="1"/>
    <n v="31"/>
    <n v="5"/>
    <x v="1"/>
    <x v="1"/>
    <n v="1"/>
    <n v="1"/>
    <s v="INE438A01022"/>
    <x v="2"/>
  </r>
  <r>
    <x v="118"/>
    <s v="Apollo Sindoori Hotels Limited"/>
    <s v="BE"/>
    <x v="0"/>
    <n v="28"/>
    <n v="1"/>
    <x v="9"/>
    <x v="20"/>
    <n v="5"/>
    <n v="1"/>
    <s v="INE451F01024"/>
    <x v="0"/>
  </r>
  <r>
    <x v="119"/>
    <s v="Aptech Limited"/>
    <s v="EQ"/>
    <x v="1"/>
    <n v="27"/>
    <n v="9"/>
    <x v="2"/>
    <x v="27"/>
    <n v="10"/>
    <n v="1"/>
    <s v="INE266F01018"/>
    <x v="1"/>
  </r>
  <r>
    <x v="120"/>
    <s v="Aptus Value Housing Finance India Limited"/>
    <s v="EQ"/>
    <x v="1"/>
    <n v="24"/>
    <n v="8"/>
    <x v="3"/>
    <x v="3"/>
    <n v="2"/>
    <n v="1"/>
    <s v="INE852O01025"/>
    <x v="3"/>
  </r>
  <r>
    <x v="121"/>
    <s v="Archidply Industries Limited"/>
    <s v="BE"/>
    <x v="0"/>
    <n v="4"/>
    <n v="7"/>
    <x v="4"/>
    <x v="0"/>
    <n v="10"/>
    <n v="1"/>
    <s v="INE877I01016"/>
    <x v="1"/>
  </r>
  <r>
    <x v="122"/>
    <s v="Archies Limited"/>
    <s v="BE"/>
    <x v="0"/>
    <n v="2"/>
    <n v="9"/>
    <x v="2"/>
    <x v="25"/>
    <n v="2"/>
    <n v="1"/>
    <s v="INE731A01020"/>
    <x v="3"/>
  </r>
  <r>
    <x v="123"/>
    <s v="Rajdarshan Industries Limited"/>
    <s v="BE"/>
    <x v="0"/>
    <n v="18"/>
    <n v="10"/>
    <x v="0"/>
    <x v="1"/>
    <n v="10"/>
    <n v="1"/>
    <s v="INE610C01014"/>
    <x v="1"/>
  </r>
  <r>
    <x v="124"/>
    <s v="Aries Agro Limited"/>
    <s v="EQ"/>
    <x v="1"/>
    <n v="11"/>
    <n v="1"/>
    <x v="9"/>
    <x v="0"/>
    <n v="10"/>
    <n v="1"/>
    <s v="INE298I01015"/>
    <x v="1"/>
  </r>
  <r>
    <x v="125"/>
    <s v="Arihant Capital Markets Limited"/>
    <s v="EQ"/>
    <x v="1"/>
    <n v="15"/>
    <n v="6"/>
    <x v="6"/>
    <x v="3"/>
    <n v="1"/>
    <n v="1"/>
    <s v="INE420B01036"/>
    <x v="2"/>
  </r>
  <r>
    <x v="126"/>
    <s v="Arihant Superstructures Limited"/>
    <s v="EQ"/>
    <x v="1"/>
    <n v="28"/>
    <n v="3"/>
    <x v="10"/>
    <x v="6"/>
    <n v="10"/>
    <n v="1"/>
    <s v="INE643K01018"/>
    <x v="1"/>
  </r>
  <r>
    <x v="127"/>
    <s v="Arman Financial Services Limited"/>
    <s v="EQ"/>
    <x v="1"/>
    <n v="14"/>
    <n v="6"/>
    <x v="6"/>
    <x v="21"/>
    <n v="10"/>
    <n v="1"/>
    <s v="INE109C01017"/>
    <x v="1"/>
  </r>
  <r>
    <x v="128"/>
    <s v="Aro Granite Industries Limited"/>
    <s v="EQ"/>
    <x v="1"/>
    <n v="24"/>
    <n v="4"/>
    <x v="11"/>
    <x v="18"/>
    <n v="10"/>
    <n v="1"/>
    <s v="INE210C01013"/>
    <x v="1"/>
  </r>
  <r>
    <x v="129"/>
    <s v="Arrow Greentech Limited"/>
    <s v="BE"/>
    <x v="0"/>
    <n v="21"/>
    <n v="5"/>
    <x v="1"/>
    <x v="20"/>
    <n v="10"/>
    <n v="1"/>
    <s v="INE570D01018"/>
    <x v="1"/>
  </r>
  <r>
    <x v="130"/>
    <s v="Arshiya Limited"/>
    <s v="BE"/>
    <x v="0"/>
    <n v="14"/>
    <n v="12"/>
    <x v="7"/>
    <x v="19"/>
    <n v="2"/>
    <n v="1"/>
    <s v="INE968D01022"/>
    <x v="3"/>
  </r>
  <r>
    <x v="131"/>
    <s v="ARSS Infrastructure Projects Limited"/>
    <s v="BE"/>
    <x v="0"/>
    <n v="3"/>
    <n v="3"/>
    <x v="10"/>
    <x v="8"/>
    <n v="10"/>
    <n v="1"/>
    <s v="INE267I01010"/>
    <x v="1"/>
  </r>
  <r>
    <x v="132"/>
    <s v="Artemis Medicare Services Limited"/>
    <s v="EQ"/>
    <x v="1"/>
    <n v="23"/>
    <n v="1"/>
    <x v="9"/>
    <x v="9"/>
    <n v="1"/>
    <n v="1"/>
    <s v="INE025R01021"/>
    <x v="2"/>
  </r>
  <r>
    <x v="133"/>
    <s v="Art Nirman Limited"/>
    <s v="BE"/>
    <x v="0"/>
    <n v="18"/>
    <n v="10"/>
    <x v="0"/>
    <x v="3"/>
    <n v="10"/>
    <n v="1"/>
    <s v="INE738V01013"/>
    <x v="1"/>
  </r>
  <r>
    <x v="134"/>
    <s v="Arvee Laboratories (India) Limited"/>
    <s v="BE"/>
    <x v="0"/>
    <n v="22"/>
    <n v="3"/>
    <x v="10"/>
    <x v="3"/>
    <n v="10"/>
    <n v="1"/>
    <s v="INE006Z01016"/>
    <x v="1"/>
  </r>
  <r>
    <x v="135"/>
    <s v="Arvind Limited"/>
    <s v="EQ"/>
    <x v="1"/>
    <n v="8"/>
    <n v="2"/>
    <x v="8"/>
    <x v="1"/>
    <n v="10"/>
    <n v="1"/>
    <s v="INE034A01011"/>
    <x v="1"/>
  </r>
  <r>
    <x v="136"/>
    <s v="Arvind Fashions Limited"/>
    <s v="EQ"/>
    <x v="1"/>
    <n v="8"/>
    <n v="3"/>
    <x v="10"/>
    <x v="2"/>
    <n v="4"/>
    <n v="1"/>
    <s v="INE955V01021"/>
    <x v="5"/>
  </r>
  <r>
    <x v="137"/>
    <s v="Arvind SmartSpaces Limited"/>
    <s v="EQ"/>
    <x v="1"/>
    <n v="26"/>
    <n v="8"/>
    <x v="3"/>
    <x v="20"/>
    <n v="10"/>
    <n v="1"/>
    <s v="INE034S01021"/>
    <x v="1"/>
  </r>
  <r>
    <x v="138"/>
    <s v="Asahi India Glass Limited"/>
    <s v="EQ"/>
    <x v="1"/>
    <n v="18"/>
    <n v="3"/>
    <x v="10"/>
    <x v="25"/>
    <n v="1"/>
    <n v="1"/>
    <s v="INE439A01020"/>
    <x v="2"/>
  </r>
  <r>
    <x v="139"/>
    <s v="Asahi Songwon Colors Limited"/>
    <s v="EQ"/>
    <x v="1"/>
    <n v="29"/>
    <n v="8"/>
    <x v="3"/>
    <x v="26"/>
    <n v="10"/>
    <n v="1"/>
    <s v="INE228I01012"/>
    <x v="1"/>
  </r>
  <r>
    <x v="140"/>
    <s v="Automotive Stampings and Assemblies Limited"/>
    <s v="EQ"/>
    <x v="1"/>
    <n v="12"/>
    <n v="3"/>
    <x v="10"/>
    <x v="27"/>
    <n v="10"/>
    <n v="1"/>
    <s v="INE900C01027"/>
    <x v="1"/>
  </r>
  <r>
    <x v="141"/>
    <s v="Associated Alcohols &amp; Breweries Ltd."/>
    <s v="EQ"/>
    <x v="1"/>
    <n v="12"/>
    <n v="2"/>
    <x v="8"/>
    <x v="9"/>
    <n v="10"/>
    <n v="1"/>
    <s v="INE073G01016"/>
    <x v="1"/>
  </r>
  <r>
    <x v="142"/>
    <s v="Ashapura Minechem Limited"/>
    <s v="EQ"/>
    <x v="1"/>
    <n v="20"/>
    <n v="9"/>
    <x v="2"/>
    <x v="1"/>
    <n v="2"/>
    <n v="1"/>
    <s v="INE348A01023"/>
    <x v="3"/>
  </r>
  <r>
    <x v="143"/>
    <s v="Ashiana Housing Limited"/>
    <s v="EQ"/>
    <x v="1"/>
    <n v="29"/>
    <n v="6"/>
    <x v="6"/>
    <x v="26"/>
    <n v="2"/>
    <n v="1"/>
    <s v="INE365D01021"/>
    <x v="3"/>
  </r>
  <r>
    <x v="144"/>
    <s v="Ashima Limited"/>
    <s v="EQ"/>
    <x v="1"/>
    <n v="27"/>
    <n v="7"/>
    <x v="4"/>
    <x v="1"/>
    <n v="10"/>
    <n v="1"/>
    <s v="INE440A01010"/>
    <x v="1"/>
  </r>
  <r>
    <x v="145"/>
    <s v="Ashoka Buildcon Limited"/>
    <s v="EQ"/>
    <x v="1"/>
    <n v="14"/>
    <n v="10"/>
    <x v="0"/>
    <x v="8"/>
    <n v="5"/>
    <n v="1"/>
    <s v="INE442H01029"/>
    <x v="0"/>
  </r>
  <r>
    <x v="146"/>
    <s v="Ashoka Metcast Limited"/>
    <s v="EQ"/>
    <x v="1"/>
    <n v="27"/>
    <n v="6"/>
    <x v="6"/>
    <x v="10"/>
    <n v="10"/>
    <n v="1"/>
    <s v="INE760Y01011"/>
    <x v="1"/>
  </r>
  <r>
    <x v="147"/>
    <s v="Ashok Leyland Limited"/>
    <s v="EQ"/>
    <x v="1"/>
    <n v="25"/>
    <n v="5"/>
    <x v="1"/>
    <x v="1"/>
    <n v="1"/>
    <n v="1"/>
    <s v="INE208A01029"/>
    <x v="2"/>
  </r>
  <r>
    <x v="148"/>
    <s v="Asian Hotels (North) Limited"/>
    <s v="BE"/>
    <x v="0"/>
    <n v="7"/>
    <n v="4"/>
    <x v="11"/>
    <x v="8"/>
    <n v="10"/>
    <n v="1"/>
    <s v="INE363A01022"/>
    <x v="1"/>
  </r>
  <r>
    <x v="149"/>
    <s v="Asian Paints Limited"/>
    <s v="EQ"/>
    <x v="1"/>
    <n v="31"/>
    <n v="5"/>
    <x v="1"/>
    <x v="1"/>
    <n v="1"/>
    <n v="1"/>
    <s v="INE021A01026"/>
    <x v="2"/>
  </r>
  <r>
    <x v="150"/>
    <s v="Asian Granito India Limited"/>
    <s v="EQ"/>
    <x v="1"/>
    <n v="23"/>
    <n v="8"/>
    <x v="3"/>
    <x v="18"/>
    <n v="10"/>
    <n v="1"/>
    <s v="INE022I01019"/>
    <x v="1"/>
  </r>
  <r>
    <x v="151"/>
    <s v="Aspinwall and Company Limited"/>
    <s v="EQ"/>
    <x v="1"/>
    <n v="14"/>
    <n v="6"/>
    <x v="6"/>
    <x v="21"/>
    <n v="10"/>
    <n v="1"/>
    <s v="INE991I01015"/>
    <x v="1"/>
  </r>
  <r>
    <x v="152"/>
    <s v="Astec LifeSciences Limited"/>
    <s v="EQ"/>
    <x v="1"/>
    <n v="25"/>
    <n v="11"/>
    <x v="5"/>
    <x v="19"/>
    <n v="10"/>
    <n v="1"/>
    <s v="INE563J01010"/>
    <x v="1"/>
  </r>
  <r>
    <x v="153"/>
    <s v="Aster DM Healthcare Limited"/>
    <s v="EQ"/>
    <x v="1"/>
    <n v="26"/>
    <n v="2"/>
    <x v="8"/>
    <x v="13"/>
    <n v="10"/>
    <n v="1"/>
    <s v="INE914M01019"/>
    <x v="1"/>
  </r>
  <r>
    <x v="154"/>
    <s v="Astral Limited"/>
    <s v="EQ"/>
    <x v="1"/>
    <n v="20"/>
    <n v="3"/>
    <x v="10"/>
    <x v="18"/>
    <n v="1"/>
    <n v="1"/>
    <s v="INE006I01046"/>
    <x v="2"/>
  </r>
  <r>
    <x v="155"/>
    <s v="Astra Microwave Products Limited"/>
    <s v="EQ"/>
    <x v="1"/>
    <n v="1"/>
    <n v="11"/>
    <x v="5"/>
    <x v="4"/>
    <n v="2"/>
    <n v="1"/>
    <s v="INE386C01029"/>
    <x v="3"/>
  </r>
  <r>
    <x v="156"/>
    <s v="AstraZeneca Pharma India Limited"/>
    <s v="EQ"/>
    <x v="1"/>
    <n v="4"/>
    <n v="5"/>
    <x v="1"/>
    <x v="24"/>
    <n v="2"/>
    <n v="1"/>
    <s v="INE203A01020"/>
    <x v="3"/>
  </r>
  <r>
    <x v="157"/>
    <s v="Astron Paper &amp; Board Mill Limited"/>
    <s v="EQ"/>
    <x v="1"/>
    <n v="29"/>
    <n v="12"/>
    <x v="7"/>
    <x v="6"/>
    <n v="10"/>
    <n v="1"/>
    <s v="INE646X01014"/>
    <x v="1"/>
  </r>
  <r>
    <x v="158"/>
    <s v="Atal Realtech Limited"/>
    <s v="EQ"/>
    <x v="1"/>
    <n v="12"/>
    <n v="5"/>
    <x v="1"/>
    <x v="10"/>
    <n v="10"/>
    <n v="1"/>
    <s v="INE0ALR01011"/>
    <x v="1"/>
  </r>
  <r>
    <x v="159"/>
    <s v="Atam Valves Limited"/>
    <s v="BE"/>
    <x v="0"/>
    <n v="10"/>
    <n v="5"/>
    <x v="1"/>
    <x v="10"/>
    <n v="10"/>
    <n v="1"/>
    <s v="INE09KD01013"/>
    <x v="1"/>
  </r>
  <r>
    <x v="160"/>
    <s v="Agro Tech Foods Limited"/>
    <s v="EQ"/>
    <x v="1"/>
    <n v="6"/>
    <n v="12"/>
    <x v="7"/>
    <x v="27"/>
    <n v="10"/>
    <n v="1"/>
    <s v="INE209A01019"/>
    <x v="1"/>
  </r>
  <r>
    <x v="161"/>
    <s v="Adani Total Gas Limited"/>
    <s v="EQ"/>
    <x v="1"/>
    <n v="5"/>
    <n v="11"/>
    <x v="5"/>
    <x v="13"/>
    <n v="1"/>
    <n v="1"/>
    <s v="INE399L01023"/>
    <x v="2"/>
  </r>
  <r>
    <x v="162"/>
    <s v="Atlanta  Limited"/>
    <s v="EQ"/>
    <x v="1"/>
    <n v="25"/>
    <n v="9"/>
    <x v="2"/>
    <x v="12"/>
    <n v="2"/>
    <n v="1"/>
    <s v="INE285H01022"/>
    <x v="3"/>
  </r>
  <r>
    <x v="163"/>
    <s v="Atul Limited"/>
    <s v="EQ"/>
    <x v="1"/>
    <n v="6"/>
    <n v="5"/>
    <x v="1"/>
    <x v="25"/>
    <n v="10"/>
    <n v="1"/>
    <s v="INE100A01010"/>
    <x v="1"/>
  </r>
  <r>
    <x v="164"/>
    <s v="Atul Auto Limited"/>
    <s v="EQ"/>
    <x v="1"/>
    <n v="26"/>
    <n v="6"/>
    <x v="6"/>
    <x v="14"/>
    <n v="5"/>
    <n v="1"/>
    <s v="INE951D01028"/>
    <x v="0"/>
  </r>
  <r>
    <x v="165"/>
    <s v="AU Small Finance Bank Limited"/>
    <s v="EQ"/>
    <x v="1"/>
    <n v="10"/>
    <n v="7"/>
    <x v="4"/>
    <x v="6"/>
    <n v="10"/>
    <n v="1"/>
    <s v="INE949L01017"/>
    <x v="1"/>
  </r>
  <r>
    <x v="166"/>
    <s v="Aurionpro Solutions Limited"/>
    <s v="BE"/>
    <x v="0"/>
    <n v="25"/>
    <n v="10"/>
    <x v="0"/>
    <x v="7"/>
    <n v="10"/>
    <n v="1"/>
    <s v="INE132H01018"/>
    <x v="1"/>
  </r>
  <r>
    <x v="167"/>
    <s v="Aurobindo Pharma Limited"/>
    <s v="EQ"/>
    <x v="1"/>
    <n v="19"/>
    <n v="7"/>
    <x v="4"/>
    <x v="23"/>
    <n v="1"/>
    <n v="1"/>
    <s v="INE406A01037"/>
    <x v="2"/>
  </r>
  <r>
    <x v="168"/>
    <s v="Aurum PropTech Limited"/>
    <s v="EQ"/>
    <x v="1"/>
    <n v="19"/>
    <n v="8"/>
    <x v="3"/>
    <x v="20"/>
    <n v="5"/>
    <n v="1"/>
    <s v="INE898S01029"/>
    <x v="0"/>
  </r>
  <r>
    <x v="169"/>
    <s v="Ausom Enterprise Limited"/>
    <s v="EQ"/>
    <x v="1"/>
    <n v="17"/>
    <n v="4"/>
    <x v="11"/>
    <x v="15"/>
    <n v="10"/>
    <n v="1"/>
    <s v="INE218C01016"/>
    <x v="1"/>
  </r>
  <r>
    <x v="170"/>
    <s v="Automotive Axles Limited"/>
    <s v="EQ"/>
    <x v="1"/>
    <n v="29"/>
    <n v="5"/>
    <x v="1"/>
    <x v="11"/>
    <n v="10"/>
    <n v="1"/>
    <s v="INE449A01011"/>
    <x v="1"/>
  </r>
  <r>
    <x v="171"/>
    <s v="Autoline Industries Limited"/>
    <s v="EQ"/>
    <x v="1"/>
    <n v="31"/>
    <n v="1"/>
    <x v="9"/>
    <x v="18"/>
    <n v="10"/>
    <n v="1"/>
    <s v="INE718H01014"/>
    <x v="1"/>
  </r>
  <r>
    <x v="172"/>
    <s v="Avadh Sugar &amp; Energy Limited"/>
    <s v="EQ"/>
    <x v="1"/>
    <n v="28"/>
    <n v="7"/>
    <x v="4"/>
    <x v="6"/>
    <n v="10"/>
    <n v="1"/>
    <s v="INE349W01017"/>
    <x v="1"/>
  </r>
  <r>
    <x v="173"/>
    <s v="Avalon Technologies Limited"/>
    <s v="EQ"/>
    <x v="1"/>
    <n v="18"/>
    <n v="4"/>
    <x v="11"/>
    <x v="10"/>
    <n v="2"/>
    <n v="1"/>
    <s v="INE0LCL01028"/>
    <x v="3"/>
  </r>
  <r>
    <x v="174"/>
    <s v="Avanti Feeds Limited"/>
    <s v="EQ"/>
    <x v="1"/>
    <n v="15"/>
    <n v="4"/>
    <x v="11"/>
    <x v="20"/>
    <n v="1"/>
    <n v="1"/>
    <s v="INE871C01038"/>
    <x v="2"/>
  </r>
  <r>
    <x v="175"/>
    <s v="AVG Logistics Limited"/>
    <s v="EQ"/>
    <x v="1"/>
    <n v="12"/>
    <n v="5"/>
    <x v="1"/>
    <x v="10"/>
    <n v="10"/>
    <n v="1"/>
    <s v="INE680Z01018"/>
    <x v="1"/>
  </r>
  <r>
    <x v="176"/>
    <s v="Avonmore Capital &amp; Management Services Limited"/>
    <s v="EQ"/>
    <x v="1"/>
    <n v="4"/>
    <n v="1"/>
    <x v="9"/>
    <x v="10"/>
    <n v="10"/>
    <n v="1"/>
    <s v="INE323B01016"/>
    <x v="1"/>
  </r>
  <r>
    <x v="177"/>
    <s v="AVRO INDIA LIMITED"/>
    <s v="EQ"/>
    <x v="1"/>
    <n v="7"/>
    <n v="4"/>
    <x v="11"/>
    <x v="5"/>
    <n v="10"/>
    <n v="1"/>
    <s v="INE652Z01017"/>
    <x v="1"/>
  </r>
  <r>
    <x v="178"/>
    <s v="AVT Natural Products Limited"/>
    <s v="EQ"/>
    <x v="1"/>
    <n v="10"/>
    <n v="1"/>
    <x v="9"/>
    <x v="18"/>
    <n v="1"/>
    <n v="1"/>
    <s v="INE488D01021"/>
    <x v="2"/>
  </r>
  <r>
    <x v="179"/>
    <s v="Antony Waste Handling Cell Limited"/>
    <s v="EQ"/>
    <x v="1"/>
    <n v="1"/>
    <n v="1"/>
    <x v="9"/>
    <x v="3"/>
    <n v="5"/>
    <n v="1"/>
    <s v="INE01BK01022"/>
    <x v="0"/>
  </r>
  <r>
    <x v="180"/>
    <s v="Adani Wilmar Limited"/>
    <s v="EQ"/>
    <x v="1"/>
    <n v="8"/>
    <n v="2"/>
    <x v="8"/>
    <x v="5"/>
    <n v="1"/>
    <n v="1"/>
    <s v="INE699H01024"/>
    <x v="2"/>
  </r>
  <r>
    <x v="181"/>
    <s v="Axis Bank Limited"/>
    <s v="EQ"/>
    <x v="1"/>
    <n v="16"/>
    <n v="11"/>
    <x v="5"/>
    <x v="25"/>
    <n v="2"/>
    <n v="1"/>
    <s v="INE238A01034"/>
    <x v="3"/>
  </r>
  <r>
    <x v="182"/>
    <s v="AXISCADES Technologies Limited"/>
    <s v="BE"/>
    <x v="0"/>
    <n v="21"/>
    <n v="12"/>
    <x v="7"/>
    <x v="23"/>
    <n v="5"/>
    <n v="1"/>
    <s v="INE555B01013"/>
    <x v="0"/>
  </r>
  <r>
    <x v="183"/>
    <s v="Axita Cotton Limited"/>
    <s v="EQ"/>
    <x v="1"/>
    <n v="21"/>
    <n v="6"/>
    <x v="6"/>
    <x v="5"/>
    <n v="1"/>
    <n v="1"/>
    <s v="INE02EZ01022"/>
    <x v="2"/>
  </r>
  <r>
    <x v="184"/>
    <s v="AYM Syntex Limited"/>
    <s v="EQ"/>
    <x v="1"/>
    <n v="14"/>
    <n v="8"/>
    <x v="3"/>
    <x v="20"/>
    <n v="10"/>
    <n v="1"/>
    <s v="INE193B01039"/>
    <x v="1"/>
  </r>
  <r>
    <x v="185"/>
    <s v="B.A.G Films and Media Limited"/>
    <s v="EQ"/>
    <x v="1"/>
    <n v="17"/>
    <n v="10"/>
    <x v="0"/>
    <x v="11"/>
    <n v="2"/>
    <n v="1"/>
    <s v="INE116D01028"/>
    <x v="3"/>
  </r>
  <r>
    <x v="186"/>
    <s v="Baid Finserv Limited"/>
    <s v="EQ"/>
    <x v="1"/>
    <n v="20"/>
    <n v="1"/>
    <x v="9"/>
    <x v="10"/>
    <n v="2"/>
    <n v="1"/>
    <s v="INE020D01022"/>
    <x v="3"/>
  </r>
  <r>
    <x v="187"/>
    <s v="Bajaj Auto Limited"/>
    <s v="EQ"/>
    <x v="1"/>
    <n v="26"/>
    <n v="5"/>
    <x v="1"/>
    <x v="0"/>
    <n v="10"/>
    <n v="1"/>
    <s v="INE917I01010"/>
    <x v="1"/>
  </r>
  <r>
    <x v="188"/>
    <s v="Bajaj Consumer Care Limited"/>
    <s v="EQ"/>
    <x v="1"/>
    <n v="18"/>
    <n v="8"/>
    <x v="3"/>
    <x v="8"/>
    <n v="1"/>
    <n v="1"/>
    <s v="INE933K01021"/>
    <x v="2"/>
  </r>
  <r>
    <x v="189"/>
    <s v="Bajaj Electricals Limited"/>
    <s v="EQ"/>
    <x v="1"/>
    <n v="2"/>
    <n v="11"/>
    <x v="5"/>
    <x v="18"/>
    <n v="2"/>
    <n v="1"/>
    <s v="INE193E01025"/>
    <x v="3"/>
  </r>
  <r>
    <x v="190"/>
    <s v="Bajaj Finserv Limited"/>
    <s v="EQ"/>
    <x v="1"/>
    <n v="26"/>
    <n v="5"/>
    <x v="1"/>
    <x v="0"/>
    <n v="1"/>
    <n v="1"/>
    <s v="INE918I01026"/>
    <x v="2"/>
  </r>
  <r>
    <x v="191"/>
    <s v="Bajaj Healthcare Limited"/>
    <s v="EQ"/>
    <x v="1"/>
    <n v="25"/>
    <n v="11"/>
    <x v="5"/>
    <x v="3"/>
    <n v="5"/>
    <n v="1"/>
    <s v="INE411U01027"/>
    <x v="0"/>
  </r>
  <r>
    <x v="192"/>
    <s v="Bajaj Hindusthan Sugar Limited"/>
    <s v="EQ"/>
    <x v="1"/>
    <n v="10"/>
    <n v="5"/>
    <x v="1"/>
    <x v="1"/>
    <n v="1"/>
    <n v="1"/>
    <s v="INE306A01021"/>
    <x v="2"/>
  </r>
  <r>
    <x v="193"/>
    <s v="Bajaj Holdings &amp; Investment Limited"/>
    <s v="EQ"/>
    <x v="1"/>
    <n v="15"/>
    <n v="3"/>
    <x v="10"/>
    <x v="1"/>
    <n v="10"/>
    <n v="1"/>
    <s v="INE118A01012"/>
    <x v="1"/>
  </r>
  <r>
    <x v="194"/>
    <s v="Bajaj Finance Limited"/>
    <s v="EQ"/>
    <x v="1"/>
    <n v="1"/>
    <n v="4"/>
    <x v="11"/>
    <x v="11"/>
    <n v="2"/>
    <n v="1"/>
    <s v="INE296A01024"/>
    <x v="3"/>
  </r>
  <r>
    <x v="195"/>
    <s v="Balaji Telefilms Limited"/>
    <s v="EQ"/>
    <x v="1"/>
    <n v="22"/>
    <n v="11"/>
    <x v="5"/>
    <x v="23"/>
    <n v="2"/>
    <n v="1"/>
    <s v="INE794B01026"/>
    <x v="3"/>
  </r>
  <r>
    <x v="196"/>
    <s v="Balaji Amines Limited"/>
    <s v="EQ"/>
    <x v="1"/>
    <n v="5"/>
    <n v="4"/>
    <x v="11"/>
    <x v="18"/>
    <n v="2"/>
    <n v="1"/>
    <s v="INE050E01027"/>
    <x v="3"/>
  </r>
  <r>
    <x v="197"/>
    <s v="BALAXI PHARMACEUTICALS LIMITED"/>
    <s v="EQ"/>
    <x v="1"/>
    <n v="30"/>
    <n v="11"/>
    <x v="5"/>
    <x v="20"/>
    <n v="10"/>
    <n v="1"/>
    <s v="INE618N01014"/>
    <x v="1"/>
  </r>
  <r>
    <x v="198"/>
    <s v="Balkrishna Paper Mills Limited"/>
    <s v="EQ"/>
    <x v="1"/>
    <n v="28"/>
    <n v="7"/>
    <x v="4"/>
    <x v="20"/>
    <n v="10"/>
    <n v="1"/>
    <s v="INE875R01011"/>
    <x v="1"/>
  </r>
  <r>
    <x v="199"/>
    <s v="Balkrishna Industries Limited"/>
    <s v="EQ"/>
    <x v="1"/>
    <n v="27"/>
    <n v="1"/>
    <x v="9"/>
    <x v="12"/>
    <n v="2"/>
    <n v="1"/>
    <s v="INE787D01026"/>
    <x v="3"/>
  </r>
  <r>
    <x v="200"/>
    <s v="Balmer Lawrie &amp; Company Limited"/>
    <s v="EQ"/>
    <x v="1"/>
    <n v="6"/>
    <n v="7"/>
    <x v="4"/>
    <x v="1"/>
    <n v="10"/>
    <n v="1"/>
    <s v="INE164A01016"/>
    <x v="1"/>
  </r>
  <r>
    <x v="201"/>
    <s v="Bal Pharma Limited"/>
    <s v="EQ"/>
    <x v="1"/>
    <n v="8"/>
    <n v="5"/>
    <x v="1"/>
    <x v="12"/>
    <n v="10"/>
    <n v="1"/>
    <s v="INE083D01012"/>
    <x v="1"/>
  </r>
  <r>
    <x v="202"/>
    <s v="Balrampur Chini Mills Limited"/>
    <s v="EQ"/>
    <x v="1"/>
    <n v="8"/>
    <n v="2"/>
    <x v="8"/>
    <x v="1"/>
    <n v="1"/>
    <n v="1"/>
    <s v="INE119A01028"/>
    <x v="2"/>
  </r>
  <r>
    <x v="203"/>
    <s v="Banaras Beads Limited"/>
    <s v="EQ"/>
    <x v="1"/>
    <n v="7"/>
    <n v="7"/>
    <x v="4"/>
    <x v="1"/>
    <n v="10"/>
    <n v="1"/>
    <s v="INE655B01011"/>
    <x v="1"/>
  </r>
  <r>
    <x v="204"/>
    <s v="Bannari Amman Sugars Limited"/>
    <s v="EQ"/>
    <x v="1"/>
    <n v="28"/>
    <n v="5"/>
    <x v="1"/>
    <x v="11"/>
    <n v="10"/>
    <n v="1"/>
    <s v="INE459A01010"/>
    <x v="1"/>
  </r>
  <r>
    <x v="205"/>
    <s v="Banco Products (I) Limited"/>
    <s v="EQ"/>
    <x v="1"/>
    <n v="22"/>
    <n v="12"/>
    <x v="7"/>
    <x v="12"/>
    <n v="2"/>
    <n v="1"/>
    <s v="INE213C01025"/>
    <x v="3"/>
  </r>
  <r>
    <x v="206"/>
    <s v="Bandhan Bank Limited"/>
    <s v="EQ"/>
    <x v="1"/>
    <n v="27"/>
    <n v="3"/>
    <x v="10"/>
    <x v="13"/>
    <n v="10"/>
    <n v="1"/>
    <s v="INE545U01014"/>
    <x v="1"/>
  </r>
  <r>
    <x v="207"/>
    <s v="Bang Overseas Limited"/>
    <s v="EQ"/>
    <x v="1"/>
    <n v="20"/>
    <n v="2"/>
    <x v="8"/>
    <x v="0"/>
    <n v="10"/>
    <n v="1"/>
    <s v="INE863I01016"/>
    <x v="1"/>
  </r>
  <r>
    <x v="208"/>
    <s v="Banka BioLoo Limited"/>
    <s v="EQ"/>
    <x v="1"/>
    <n v="29"/>
    <n v="10"/>
    <x v="0"/>
    <x v="9"/>
    <n v="10"/>
    <n v="1"/>
    <s v="INE862Y01015"/>
    <x v="1"/>
  </r>
  <r>
    <x v="209"/>
    <s v="Bank of Baroda"/>
    <s v="EQ"/>
    <x v="1"/>
    <n v="19"/>
    <n v="2"/>
    <x v="8"/>
    <x v="17"/>
    <n v="2"/>
    <n v="1"/>
    <s v="INE028A01039"/>
    <x v="3"/>
  </r>
  <r>
    <x v="210"/>
    <s v="Bank of India"/>
    <s v="EQ"/>
    <x v="1"/>
    <n v="30"/>
    <n v="4"/>
    <x v="11"/>
    <x v="17"/>
    <n v="10"/>
    <n v="1"/>
    <s v="INE084A01016"/>
    <x v="1"/>
  </r>
  <r>
    <x v="211"/>
    <s v="Banswara Syntex Limited"/>
    <s v="EQ"/>
    <x v="1"/>
    <n v="11"/>
    <n v="4"/>
    <x v="11"/>
    <x v="18"/>
    <n v="5"/>
    <n v="1"/>
    <s v="INE629D01020"/>
    <x v="0"/>
  </r>
  <r>
    <x v="212"/>
    <s v="Barbeque Nation Hospitality Limited"/>
    <s v="EQ"/>
    <x v="1"/>
    <n v="7"/>
    <n v="4"/>
    <x v="11"/>
    <x v="3"/>
    <n v="5"/>
    <n v="1"/>
    <s v="INE382M01027"/>
    <x v="0"/>
  </r>
  <r>
    <x v="213"/>
    <s v="BASF India Limited"/>
    <s v="EQ"/>
    <x v="1"/>
    <n v="17"/>
    <n v="5"/>
    <x v="1"/>
    <x v="1"/>
    <n v="10"/>
    <n v="1"/>
    <s v="INE373A01013"/>
    <x v="1"/>
  </r>
  <r>
    <x v="214"/>
    <s v="Bannari Amman Spinning Mills Limited"/>
    <s v="EQ"/>
    <x v="1"/>
    <n v="14"/>
    <n v="11"/>
    <x v="5"/>
    <x v="7"/>
    <n v="5"/>
    <n v="1"/>
    <s v="INE186H01022"/>
    <x v="0"/>
  </r>
  <r>
    <x v="215"/>
    <s v="Bata India Limited"/>
    <s v="EQ"/>
    <x v="1"/>
    <n v="18"/>
    <n v="6"/>
    <x v="6"/>
    <x v="11"/>
    <n v="5"/>
    <n v="1"/>
    <s v="INE176A01028"/>
    <x v="0"/>
  </r>
  <r>
    <x v="216"/>
    <s v="Bayer Cropscience Limited"/>
    <s v="EQ"/>
    <x v="1"/>
    <n v="8"/>
    <n v="1"/>
    <x v="9"/>
    <x v="8"/>
    <n v="10"/>
    <n v="1"/>
    <s v="INE462A01022"/>
    <x v="1"/>
  </r>
  <r>
    <x v="217"/>
    <s v="Bharat Bijlee Limited"/>
    <s v="EQ"/>
    <x v="1"/>
    <n v="21"/>
    <n v="11"/>
    <x v="5"/>
    <x v="12"/>
    <n v="10"/>
    <n v="1"/>
    <s v="INE464A01028"/>
    <x v="1"/>
  </r>
  <r>
    <x v="218"/>
    <s v="Black Box Limited"/>
    <s v="EQ"/>
    <x v="1"/>
    <n v="22"/>
    <n v="7"/>
    <x v="4"/>
    <x v="11"/>
    <n v="2"/>
    <n v="1"/>
    <s v="INE676A01027"/>
    <x v="3"/>
  </r>
  <r>
    <x v="219"/>
    <s v="Bombay Burmah Trading Corporation Limited"/>
    <s v="EQ"/>
    <x v="1"/>
    <n v="3"/>
    <n v="4"/>
    <x v="11"/>
    <x v="15"/>
    <n v="2"/>
    <n v="1"/>
    <s v="INE050A01025"/>
    <x v="3"/>
  </r>
  <r>
    <x v="220"/>
    <s v="B&amp;B Triplewall Containers Limited"/>
    <s v="EQ"/>
    <x v="1"/>
    <n v="23"/>
    <n v="11"/>
    <x v="5"/>
    <x v="5"/>
    <n v="10"/>
    <n v="1"/>
    <s v="INE01EE01011"/>
    <x v="1"/>
  </r>
  <r>
    <x v="221"/>
    <s v="Brightcom Group Limited"/>
    <s v="EQ"/>
    <x v="1"/>
    <n v="8"/>
    <n v="5"/>
    <x v="1"/>
    <x v="20"/>
    <n v="2"/>
    <n v="1"/>
    <s v="INE425B01027"/>
    <x v="3"/>
  </r>
  <r>
    <x v="222"/>
    <s v="Bcl Industries Limited"/>
    <s v="EQ"/>
    <x v="1"/>
    <n v="4"/>
    <n v="3"/>
    <x v="10"/>
    <x v="3"/>
    <n v="10"/>
    <n v="1"/>
    <s v="INE412G01016"/>
    <x v="1"/>
  </r>
  <r>
    <x v="223"/>
    <s v="Brand Concepts Limited"/>
    <s v="BE"/>
    <x v="0"/>
    <n v="11"/>
    <n v="1"/>
    <x v="9"/>
    <x v="5"/>
    <n v="10"/>
    <n v="1"/>
    <s v="INE977Y01011"/>
    <x v="1"/>
  </r>
  <r>
    <x v="224"/>
    <s v="Bharat Dynamics Limited"/>
    <s v="EQ"/>
    <x v="1"/>
    <n v="23"/>
    <n v="3"/>
    <x v="10"/>
    <x v="13"/>
    <n v="10"/>
    <n v="1"/>
    <s v="INE171Z01018"/>
    <x v="1"/>
  </r>
  <r>
    <x v="225"/>
    <s v="Beardsell Limited"/>
    <s v="BE"/>
    <x v="0"/>
    <n v="13"/>
    <n v="1"/>
    <x v="9"/>
    <x v="20"/>
    <n v="2"/>
    <n v="1"/>
    <s v="INE520H01022"/>
    <x v="3"/>
  </r>
  <r>
    <x v="226"/>
    <s v="Mrs. Bectors Food Specialities Limited"/>
    <s v="EQ"/>
    <x v="1"/>
    <n v="24"/>
    <n v="12"/>
    <x v="7"/>
    <x v="9"/>
    <n v="10"/>
    <n v="1"/>
    <s v="INE495P01012"/>
    <x v="1"/>
  </r>
  <r>
    <x v="227"/>
    <s v="Bedmutha Industries Limited"/>
    <s v="EQ"/>
    <x v="1"/>
    <n v="14"/>
    <n v="10"/>
    <x v="0"/>
    <x v="8"/>
    <n v="10"/>
    <n v="1"/>
    <s v="INE844K01012"/>
    <x v="1"/>
  </r>
  <r>
    <x v="228"/>
    <s v="Bharat Electronics Limited"/>
    <s v="EQ"/>
    <x v="1"/>
    <n v="19"/>
    <n v="7"/>
    <x v="4"/>
    <x v="23"/>
    <n v="1"/>
    <n v="1"/>
    <s v="INE263A01024"/>
    <x v="2"/>
  </r>
  <r>
    <x v="229"/>
    <s v="BEML Limited"/>
    <s v="EQ"/>
    <x v="1"/>
    <n v="5"/>
    <n v="11"/>
    <x v="5"/>
    <x v="11"/>
    <n v="10"/>
    <n v="1"/>
    <s v="INE258A01016"/>
    <x v="1"/>
  </r>
  <r>
    <x v="230"/>
    <s v="Bhansali Engineering Polymers Limited"/>
    <s v="EQ"/>
    <x v="1"/>
    <n v="21"/>
    <n v="3"/>
    <x v="10"/>
    <x v="7"/>
    <n v="1"/>
    <n v="1"/>
    <s v="INE922A01025"/>
    <x v="2"/>
  </r>
  <r>
    <x v="231"/>
    <s v="Berger Paints (I) Limited"/>
    <s v="EQ"/>
    <x v="1"/>
    <n v="24"/>
    <n v="11"/>
    <x v="5"/>
    <x v="16"/>
    <n v="1"/>
    <n v="1"/>
    <s v="INE463A01038"/>
    <x v="2"/>
  </r>
  <r>
    <x v="232"/>
    <s v="Best Agrolife Limited"/>
    <s v="EQ"/>
    <x v="1"/>
    <n v="22"/>
    <n v="2"/>
    <x v="8"/>
    <x v="3"/>
    <n v="10"/>
    <n v="1"/>
    <s v="INE052T01013"/>
    <x v="1"/>
  </r>
  <r>
    <x v="233"/>
    <s v="BF Investment Limited"/>
    <s v="EQ"/>
    <x v="1"/>
    <n v="14"/>
    <n v="1"/>
    <x v="9"/>
    <x v="26"/>
    <n v="5"/>
    <n v="1"/>
    <s v="INE878K01010"/>
    <x v="0"/>
  </r>
  <r>
    <x v="234"/>
    <s v="BF Utilities Limited"/>
    <s v="EQ"/>
    <x v="1"/>
    <n v="3"/>
    <n v="5"/>
    <x v="1"/>
    <x v="18"/>
    <n v="5"/>
    <n v="1"/>
    <s v="INE243D01012"/>
    <x v="0"/>
  </r>
  <r>
    <x v="235"/>
    <s v="BGR Energy Systems Limited"/>
    <s v="EQ"/>
    <x v="1"/>
    <n v="3"/>
    <n v="1"/>
    <x v="9"/>
    <x v="0"/>
    <n v="10"/>
    <n v="1"/>
    <s v="INE661I01014"/>
    <x v="1"/>
  </r>
  <r>
    <x v="236"/>
    <s v="Bhagiradha Chemicals &amp; Industries Limited"/>
    <s v="EQ"/>
    <x v="1"/>
    <n v="18"/>
    <n v="10"/>
    <x v="0"/>
    <x v="3"/>
    <n v="10"/>
    <n v="1"/>
    <s v="INE414D01019"/>
    <x v="1"/>
  </r>
  <r>
    <x v="237"/>
    <s v="Bhageria Industries Limited"/>
    <s v="EQ"/>
    <x v="1"/>
    <n v="2"/>
    <n v="3"/>
    <x v="10"/>
    <x v="21"/>
    <n v="5"/>
    <n v="1"/>
    <s v="INE354C01027"/>
    <x v="0"/>
  </r>
  <r>
    <x v="238"/>
    <s v="Bhagyanagar India Limited"/>
    <s v="EQ"/>
    <x v="1"/>
    <n v="17"/>
    <n v="5"/>
    <x v="1"/>
    <x v="6"/>
    <n v="2"/>
    <n v="1"/>
    <s v="INE458B01036"/>
    <x v="3"/>
  </r>
  <r>
    <x v="239"/>
    <s v="Bhandari Hosiery Exports Limited"/>
    <s v="EQ"/>
    <x v="1"/>
    <n v="30"/>
    <n v="1"/>
    <x v="9"/>
    <x v="6"/>
    <n v="1"/>
    <n v="1"/>
    <s v="INE474E01029"/>
    <x v="2"/>
  </r>
  <r>
    <x v="240"/>
    <s v="Bharat Forge Limited"/>
    <s v="EQ"/>
    <x v="1"/>
    <n v="4"/>
    <n v="4"/>
    <x v="11"/>
    <x v="11"/>
    <n v="2"/>
    <n v="1"/>
    <s v="INE465A01025"/>
    <x v="3"/>
  </r>
  <r>
    <x v="241"/>
    <s v="Bharat Gears Limited"/>
    <s v="EQ"/>
    <x v="1"/>
    <n v="3"/>
    <n v="4"/>
    <x v="11"/>
    <x v="15"/>
    <n v="10"/>
    <n v="1"/>
    <s v="INE561C01019"/>
    <x v="1"/>
  </r>
  <r>
    <x v="242"/>
    <s v="Bharat Rasayan Limited"/>
    <s v="EQ"/>
    <x v="1"/>
    <n v="11"/>
    <n v="10"/>
    <x v="0"/>
    <x v="1"/>
    <n v="10"/>
    <n v="1"/>
    <s v="INE838B01013"/>
    <x v="1"/>
  </r>
  <r>
    <x v="243"/>
    <s v="Bharat Wire Ropes Limited"/>
    <s v="EQ"/>
    <x v="1"/>
    <n v="1"/>
    <n v="4"/>
    <x v="11"/>
    <x v="21"/>
    <n v="10"/>
    <n v="1"/>
    <s v="INE316L01019"/>
    <x v="1"/>
  </r>
  <r>
    <x v="244"/>
    <s v="Bharti Airtel Limited"/>
    <s v="EQ"/>
    <x v="1"/>
    <n v="15"/>
    <n v="2"/>
    <x v="8"/>
    <x v="27"/>
    <n v="5"/>
    <n v="1"/>
    <s v="INE397D01024"/>
    <x v="0"/>
  </r>
  <r>
    <x v="245"/>
    <s v="Bharat Heavy Electricals Limited"/>
    <s v="EQ"/>
    <x v="1"/>
    <n v="11"/>
    <n v="11"/>
    <x v="5"/>
    <x v="11"/>
    <n v="2"/>
    <n v="1"/>
    <s v="INE257A01026"/>
    <x v="3"/>
  </r>
  <r>
    <x v="246"/>
    <s v="Bigbloc Construction Limited"/>
    <s v="EQ"/>
    <x v="1"/>
    <n v="2"/>
    <n v="9"/>
    <x v="2"/>
    <x v="21"/>
    <n v="2"/>
    <n v="1"/>
    <s v="INE412U01025"/>
    <x v="3"/>
  </r>
  <r>
    <x v="247"/>
    <s v="Bikaji Foods International Limited"/>
    <s v="EQ"/>
    <x v="1"/>
    <n v="16"/>
    <n v="11"/>
    <x v="5"/>
    <x v="5"/>
    <n v="1"/>
    <n v="1"/>
    <s v="INE00E101023"/>
    <x v="2"/>
  </r>
  <r>
    <x v="248"/>
    <s v="Bhartiya International Limited"/>
    <s v="BE"/>
    <x v="0"/>
    <n v="12"/>
    <n v="4"/>
    <x v="11"/>
    <x v="23"/>
    <n v="10"/>
    <n v="1"/>
    <s v="INE828A01016"/>
    <x v="1"/>
  </r>
  <r>
    <x v="249"/>
    <s v="Binani Industries Limited"/>
    <s v="BE"/>
    <x v="0"/>
    <n v="27"/>
    <n v="9"/>
    <x v="2"/>
    <x v="12"/>
    <n v="10"/>
    <n v="1"/>
    <s v="INE071A01013"/>
    <x v="1"/>
  </r>
  <r>
    <x v="250"/>
    <s v="Biocon Limited"/>
    <s v="EQ"/>
    <x v="1"/>
    <n v="7"/>
    <n v="4"/>
    <x v="11"/>
    <x v="4"/>
    <n v="5"/>
    <n v="1"/>
    <s v="INE376G01013"/>
    <x v="0"/>
  </r>
  <r>
    <x v="251"/>
    <s v="Biofil Chemicals &amp; Pharmaceuticals Limited"/>
    <s v="EQ"/>
    <x v="1"/>
    <n v="12"/>
    <n v="6"/>
    <x v="6"/>
    <x v="15"/>
    <n v="10"/>
    <n v="1"/>
    <s v="INE829A01014"/>
    <x v="1"/>
  </r>
  <r>
    <x v="252"/>
    <s v="Birla Cable Limited"/>
    <s v="EQ"/>
    <x v="1"/>
    <n v="6"/>
    <n v="12"/>
    <x v="7"/>
    <x v="1"/>
    <n v="10"/>
    <n v="1"/>
    <s v="INE800A01015"/>
    <x v="1"/>
  </r>
  <r>
    <x v="253"/>
    <s v="Birla Corporation Limited"/>
    <s v="EQ"/>
    <x v="1"/>
    <n v="12"/>
    <n v="4"/>
    <x v="11"/>
    <x v="1"/>
    <n v="10"/>
    <n v="1"/>
    <s v="INE340A01012"/>
    <x v="1"/>
  </r>
  <r>
    <x v="254"/>
    <s v="Aditya Birla Money Limited"/>
    <s v="EQ"/>
    <x v="1"/>
    <n v="7"/>
    <n v="2"/>
    <x v="8"/>
    <x v="0"/>
    <n v="1"/>
    <n v="1"/>
    <s v="INE865C01022"/>
    <x v="2"/>
  </r>
  <r>
    <x v="255"/>
    <s v="Birla Tyres Limited"/>
    <s v="BE"/>
    <x v="0"/>
    <n v="10"/>
    <n v="2"/>
    <x v="8"/>
    <x v="9"/>
    <n v="10"/>
    <n v="1"/>
    <s v="INE0AEJ01013"/>
    <x v="1"/>
  </r>
  <r>
    <x v="256"/>
    <s v="Bkm Industries Limited"/>
    <s v="BZ"/>
    <x v="0"/>
    <n v="30"/>
    <n v="3"/>
    <x v="10"/>
    <x v="20"/>
    <n v="1"/>
    <n v="1"/>
    <s v="INE831Q01016"/>
    <x v="2"/>
  </r>
  <r>
    <x v="257"/>
    <s v="BEML Land Assets Limited"/>
    <s v="EQ"/>
    <x v="1"/>
    <n v="19"/>
    <n v="4"/>
    <x v="11"/>
    <x v="10"/>
    <n v="10"/>
    <n v="1"/>
    <s v="INE0N7W01012"/>
    <x v="1"/>
  </r>
  <r>
    <x v="258"/>
    <s v="BLB Limited"/>
    <s v="EQ"/>
    <x v="1"/>
    <n v="31"/>
    <n v="5"/>
    <x v="1"/>
    <x v="23"/>
    <n v="1"/>
    <n v="1"/>
    <s v="INE791A01024"/>
    <x v="2"/>
  </r>
  <r>
    <x v="259"/>
    <s v="Bliss GVS Pharma Limited"/>
    <s v="EQ"/>
    <x v="1"/>
    <n v="26"/>
    <n v="7"/>
    <x v="4"/>
    <x v="8"/>
    <n v="1"/>
    <n v="1"/>
    <s v="INE416D01022"/>
    <x v="2"/>
  </r>
  <r>
    <x v="260"/>
    <s v="B. L. Kashyap and Sons Limited"/>
    <s v="EQ"/>
    <x v="1"/>
    <n v="17"/>
    <n v="3"/>
    <x v="10"/>
    <x v="12"/>
    <n v="1"/>
    <n v="1"/>
    <s v="INE350H01032"/>
    <x v="2"/>
  </r>
  <r>
    <x v="261"/>
    <s v="BLS International Services Limited"/>
    <s v="EQ"/>
    <x v="1"/>
    <n v="14"/>
    <n v="6"/>
    <x v="6"/>
    <x v="21"/>
    <n v="1"/>
    <n v="1"/>
    <s v="INE153T01027"/>
    <x v="2"/>
  </r>
  <r>
    <x v="262"/>
    <s v="Blue Dart Express Limited"/>
    <s v="EQ"/>
    <x v="1"/>
    <n v="12"/>
    <n v="12"/>
    <x v="7"/>
    <x v="27"/>
    <n v="10"/>
    <n v="1"/>
    <s v="INE233B01017"/>
    <x v="1"/>
  </r>
  <r>
    <x v="263"/>
    <s v="Blue Star Limited"/>
    <s v="EQ"/>
    <x v="1"/>
    <n v="15"/>
    <n v="6"/>
    <x v="6"/>
    <x v="23"/>
    <n v="2"/>
    <n v="1"/>
    <s v="INE472A01039"/>
    <x v="3"/>
  </r>
  <r>
    <x v="264"/>
    <s v="Bodal Chemicals Limited"/>
    <s v="EQ"/>
    <x v="1"/>
    <n v="22"/>
    <n v="8"/>
    <x v="3"/>
    <x v="26"/>
    <n v="2"/>
    <n v="1"/>
    <s v="INE338D01028"/>
    <x v="3"/>
  </r>
  <r>
    <x v="265"/>
    <s v="Bohra Industries Limited"/>
    <s v="BE"/>
    <x v="0"/>
    <n v="27"/>
    <n v="10"/>
    <x v="0"/>
    <x v="5"/>
    <n v="10"/>
    <n v="1"/>
    <s v="INE802W01023"/>
    <x v="1"/>
  </r>
  <r>
    <x v="266"/>
    <s v="Bombay Dyeing &amp; Mfg Company Limited"/>
    <s v="EQ"/>
    <x v="1"/>
    <n v="26"/>
    <n v="4"/>
    <x v="11"/>
    <x v="1"/>
    <n v="2"/>
    <n v="1"/>
    <s v="INE032A01023"/>
    <x v="3"/>
  </r>
  <r>
    <x v="267"/>
    <s v="Borosil Limited"/>
    <s v="EQ"/>
    <x v="1"/>
    <n v="22"/>
    <n v="7"/>
    <x v="4"/>
    <x v="9"/>
    <n v="1"/>
    <n v="1"/>
    <s v="INE02PY01013"/>
    <x v="2"/>
  </r>
  <r>
    <x v="268"/>
    <s v="BOROSIL RENEWABLES LIMITED"/>
    <s v="EQ"/>
    <x v="1"/>
    <n v="25"/>
    <n v="5"/>
    <x v="1"/>
    <x v="13"/>
    <n v="1"/>
    <n v="1"/>
    <s v="INE666D01022"/>
    <x v="2"/>
  </r>
  <r>
    <x v="269"/>
    <s v="Bosch Limited"/>
    <s v="EQ"/>
    <x v="1"/>
    <n v="12"/>
    <n v="5"/>
    <x v="1"/>
    <x v="11"/>
    <n v="10"/>
    <n v="1"/>
    <s v="INE323A01026"/>
    <x v="1"/>
  </r>
  <r>
    <x v="270"/>
    <s v="Bharat Petroleum Corporation Limited"/>
    <s v="EQ"/>
    <x v="1"/>
    <n v="13"/>
    <n v="9"/>
    <x v="2"/>
    <x v="1"/>
    <n v="10"/>
    <n v="1"/>
    <s v="INE029A01011"/>
    <x v="1"/>
  </r>
  <r>
    <x v="271"/>
    <s v="BPL Limited"/>
    <s v="EQ"/>
    <x v="1"/>
    <n v="14"/>
    <n v="6"/>
    <x v="6"/>
    <x v="1"/>
    <n v="10"/>
    <n v="1"/>
    <s v="INE110A01019"/>
    <x v="1"/>
  </r>
  <r>
    <x v="272"/>
    <s v="Brigade Enterprises Limited"/>
    <s v="EQ"/>
    <x v="1"/>
    <n v="31"/>
    <n v="12"/>
    <x v="7"/>
    <x v="18"/>
    <n v="10"/>
    <n v="1"/>
    <s v="INE791I01019"/>
    <x v="1"/>
  </r>
  <r>
    <x v="273"/>
    <s v="Britannia Industries Limited"/>
    <s v="EQ"/>
    <x v="1"/>
    <n v="5"/>
    <n v="11"/>
    <x v="5"/>
    <x v="25"/>
    <n v="1"/>
    <n v="1"/>
    <s v="INE216A01030"/>
    <x v="2"/>
  </r>
  <r>
    <x v="274"/>
    <s v="Bharat Road Network Limited"/>
    <s v="EQ"/>
    <x v="1"/>
    <n v="18"/>
    <n v="9"/>
    <x v="2"/>
    <x v="6"/>
    <n v="10"/>
    <n v="1"/>
    <s v="INE727S01012"/>
    <x v="1"/>
  </r>
  <r>
    <x v="275"/>
    <s v="Brooks Laboratories Limited"/>
    <s v="EQ"/>
    <x v="1"/>
    <n v="5"/>
    <n v="9"/>
    <x v="2"/>
    <x v="26"/>
    <n v="10"/>
    <n v="1"/>
    <s v="INE650L01011"/>
    <x v="1"/>
  </r>
  <r>
    <x v="276"/>
    <s v="BSE Limited"/>
    <s v="EQ"/>
    <x v="1"/>
    <n v="3"/>
    <n v="2"/>
    <x v="8"/>
    <x v="6"/>
    <n v="2"/>
    <n v="1"/>
    <s v="INE118H01025"/>
    <x v="3"/>
  </r>
  <r>
    <x v="277"/>
    <s v="Bombay Super Hybrid Seeds Limited"/>
    <s v="BE"/>
    <x v="0"/>
    <n v="28"/>
    <n v="10"/>
    <x v="0"/>
    <x v="9"/>
    <n v="1"/>
    <n v="1"/>
    <s v="INE032Z01020"/>
    <x v="2"/>
  </r>
  <r>
    <x v="278"/>
    <s v="BSL Limited"/>
    <s v="BE"/>
    <x v="0"/>
    <n v="27"/>
    <n v="7"/>
    <x v="4"/>
    <x v="1"/>
    <n v="10"/>
    <n v="1"/>
    <s v="INE594B01012"/>
    <x v="1"/>
  </r>
  <r>
    <x v="279"/>
    <s v="BIRLASOFT LIMITED"/>
    <s v="EQ"/>
    <x v="1"/>
    <n v="24"/>
    <n v="11"/>
    <x v="5"/>
    <x v="16"/>
    <n v="2"/>
    <n v="1"/>
    <s v="INE836A01035"/>
    <x v="3"/>
  </r>
  <r>
    <x v="280"/>
    <s v="Bodhi Tree Multimedia Limited"/>
    <s v="BE"/>
    <x v="0"/>
    <n v="15"/>
    <n v="2"/>
    <x v="8"/>
    <x v="10"/>
    <n v="10"/>
    <n v="1"/>
    <s v="INE0EEJ01015"/>
    <x v="1"/>
  </r>
  <r>
    <x v="281"/>
    <s v="Burnpur Cement Limited"/>
    <s v="EQ"/>
    <x v="1"/>
    <n v="3"/>
    <n v="1"/>
    <x v="9"/>
    <x v="0"/>
    <n v="10"/>
    <n v="1"/>
    <s v="INE817H01014"/>
    <x v="1"/>
  </r>
  <r>
    <x v="282"/>
    <s v="Butterfly Gandhimathi Appliances Limited"/>
    <s v="EQ"/>
    <x v="1"/>
    <n v="28"/>
    <n v="4"/>
    <x v="11"/>
    <x v="22"/>
    <n v="10"/>
    <n v="1"/>
    <s v="INE295F01017"/>
    <x v="1"/>
  </r>
  <r>
    <x v="283"/>
    <s v="Barak Valley Cements Limited"/>
    <s v="BE"/>
    <x v="0"/>
    <n v="23"/>
    <n v="11"/>
    <x v="5"/>
    <x v="18"/>
    <n v="10"/>
    <n v="1"/>
    <s v="INE139I01011"/>
    <x v="1"/>
  </r>
  <r>
    <x v="284"/>
    <s v="The Byke Hospitality Ltd"/>
    <s v="EQ"/>
    <x v="1"/>
    <n v="15"/>
    <n v="4"/>
    <x v="11"/>
    <x v="20"/>
    <n v="10"/>
    <n v="1"/>
    <s v="INE319B01014"/>
    <x v="1"/>
  </r>
  <r>
    <x v="285"/>
    <s v="California Software Company Limited"/>
    <s v="BE"/>
    <x v="0"/>
    <n v="28"/>
    <n v="6"/>
    <x v="6"/>
    <x v="23"/>
    <n v="10"/>
    <n v="1"/>
    <s v="INE526B01014"/>
    <x v="1"/>
  </r>
  <r>
    <x v="286"/>
    <s v="Camlin Fine Sciences Limited"/>
    <s v="EQ"/>
    <x v="1"/>
    <n v="20"/>
    <n v="1"/>
    <x v="9"/>
    <x v="20"/>
    <n v="1"/>
    <n v="1"/>
    <s v="INE052I01032"/>
    <x v="2"/>
  </r>
  <r>
    <x v="287"/>
    <s v="Campus Activewear Limited"/>
    <s v="EQ"/>
    <x v="1"/>
    <n v="9"/>
    <n v="5"/>
    <x v="1"/>
    <x v="5"/>
    <n v="5"/>
    <n v="1"/>
    <s v="INE278Y01022"/>
    <x v="0"/>
  </r>
  <r>
    <x v="288"/>
    <s v="Computer Age Management Services Limited"/>
    <s v="EQ"/>
    <x v="1"/>
    <n v="7"/>
    <n v="5"/>
    <x v="1"/>
    <x v="3"/>
    <n v="10"/>
    <n v="1"/>
    <s v="INE596I01012"/>
    <x v="1"/>
  </r>
  <r>
    <x v="289"/>
    <s v="Canara Bank"/>
    <s v="EQ"/>
    <x v="1"/>
    <n v="23"/>
    <n v="12"/>
    <x v="7"/>
    <x v="27"/>
    <n v="10"/>
    <n v="1"/>
    <s v="INE476A01014"/>
    <x v="1"/>
  </r>
  <r>
    <x v="290"/>
    <s v="Can Fin Homes Limited"/>
    <s v="EQ"/>
    <x v="1"/>
    <n v="10"/>
    <n v="5"/>
    <x v="1"/>
    <x v="1"/>
    <n v="2"/>
    <n v="1"/>
    <s v="INE477A01020"/>
    <x v="3"/>
  </r>
  <r>
    <x v="291"/>
    <s v="Cantabil Retail India Limited"/>
    <s v="EQ"/>
    <x v="1"/>
    <n v="12"/>
    <n v="10"/>
    <x v="0"/>
    <x v="8"/>
    <n v="10"/>
    <n v="1"/>
    <s v="INE068L01016"/>
    <x v="1"/>
  </r>
  <r>
    <x v="292"/>
    <s v="Capacit'e Infraprojects Limited"/>
    <s v="EQ"/>
    <x v="1"/>
    <n v="25"/>
    <n v="9"/>
    <x v="2"/>
    <x v="6"/>
    <n v="10"/>
    <n v="1"/>
    <s v="INE264T01014"/>
    <x v="1"/>
  </r>
  <r>
    <x v="293"/>
    <s v="Caplin Point Laboratories Limited"/>
    <s v="EQ"/>
    <x v="1"/>
    <n v="23"/>
    <n v="6"/>
    <x v="6"/>
    <x v="22"/>
    <n v="2"/>
    <n v="1"/>
    <s v="INE475E01026"/>
    <x v="3"/>
  </r>
  <r>
    <x v="294"/>
    <s v="Capital Trust Limited"/>
    <s v="EQ"/>
    <x v="1"/>
    <n v="16"/>
    <n v="1"/>
    <x v="9"/>
    <x v="6"/>
    <n v="10"/>
    <n v="1"/>
    <s v="INE707C01018"/>
    <x v="1"/>
  </r>
  <r>
    <x v="295"/>
    <s v="Carborundum Universal Limited"/>
    <s v="EQ"/>
    <x v="1"/>
    <n v="3"/>
    <n v="4"/>
    <x v="11"/>
    <x v="15"/>
    <n v="1"/>
    <n v="1"/>
    <s v="INE120A01034"/>
    <x v="2"/>
  </r>
  <r>
    <x v="296"/>
    <s v="Career Point Limited"/>
    <s v="EQ"/>
    <x v="1"/>
    <n v="6"/>
    <n v="10"/>
    <x v="0"/>
    <x v="8"/>
    <n v="10"/>
    <n v="1"/>
    <s v="INE521J01018"/>
    <x v="1"/>
  </r>
  <r>
    <x v="297"/>
    <s v="CARE Ratings Limited"/>
    <s v="EQ"/>
    <x v="1"/>
    <n v="26"/>
    <n v="12"/>
    <x v="7"/>
    <x v="28"/>
    <n v="10"/>
    <n v="1"/>
    <s v="INE752H01013"/>
    <x v="1"/>
  </r>
  <r>
    <x v="298"/>
    <s v="Cartrade Tech Limited"/>
    <s v="EQ"/>
    <x v="1"/>
    <n v="20"/>
    <n v="8"/>
    <x v="3"/>
    <x v="3"/>
    <n v="10"/>
    <n v="1"/>
    <s v="INE290S01011"/>
    <x v="1"/>
  </r>
  <r>
    <x v="299"/>
    <s v="CARYSIL LIMITED"/>
    <s v="EQ"/>
    <x v="1"/>
    <n v="14"/>
    <n v="1"/>
    <x v="9"/>
    <x v="3"/>
    <n v="2"/>
    <n v="1"/>
    <s v="INE482D01024"/>
    <x v="3"/>
  </r>
  <r>
    <x v="300"/>
    <s v="Castrol India Limited"/>
    <s v="EQ"/>
    <x v="1"/>
    <n v="14"/>
    <n v="3"/>
    <x v="10"/>
    <x v="22"/>
    <n v="5"/>
    <n v="1"/>
    <s v="INE172A01027"/>
    <x v="0"/>
  </r>
  <r>
    <x v="301"/>
    <s v="Country Club Hospitality &amp; Holidays Limited"/>
    <s v="EQ"/>
    <x v="1"/>
    <n v="3"/>
    <n v="2"/>
    <x v="8"/>
    <x v="20"/>
    <n v="2"/>
    <n v="1"/>
    <s v="INE652F01027"/>
    <x v="3"/>
  </r>
  <r>
    <x v="302"/>
    <s v="CCL Products (India) Limited"/>
    <s v="EQ"/>
    <x v="1"/>
    <n v="7"/>
    <n v="6"/>
    <x v="6"/>
    <x v="4"/>
    <n v="2"/>
    <n v="1"/>
    <s v="INE421D01022"/>
    <x v="3"/>
  </r>
  <r>
    <x v="303"/>
    <s v="Central Depository Services (India) Limited"/>
    <s v="EQ"/>
    <x v="1"/>
    <n v="30"/>
    <n v="6"/>
    <x v="6"/>
    <x v="6"/>
    <n v="10"/>
    <n v="1"/>
    <s v="INE736A01011"/>
    <x v="1"/>
  </r>
  <r>
    <x v="304"/>
    <s v="CEAT Limited"/>
    <s v="EQ"/>
    <x v="1"/>
    <n v="1"/>
    <n v="2"/>
    <x v="8"/>
    <x v="0"/>
    <n v="10"/>
    <n v="1"/>
    <s v="INE482A01020"/>
    <x v="1"/>
  </r>
  <r>
    <x v="305"/>
    <s v="Celebrity Fashions Limited"/>
    <s v="EQ"/>
    <x v="1"/>
    <n v="12"/>
    <n v="1"/>
    <x v="9"/>
    <x v="12"/>
    <n v="10"/>
    <n v="1"/>
    <s v="INE185H01016"/>
    <x v="1"/>
  </r>
  <r>
    <x v="306"/>
    <s v="Century Enka Limited"/>
    <s v="EQ"/>
    <x v="1"/>
    <n v="10"/>
    <n v="5"/>
    <x v="1"/>
    <x v="1"/>
    <n v="10"/>
    <n v="1"/>
    <s v="INE485A01015"/>
    <x v="1"/>
  </r>
  <r>
    <x v="307"/>
    <s v="Century Extrusions Limited"/>
    <s v="EQ"/>
    <x v="1"/>
    <n v="20"/>
    <n v="7"/>
    <x v="4"/>
    <x v="4"/>
    <n v="1"/>
    <n v="1"/>
    <s v="INE281A01026"/>
    <x v="2"/>
  </r>
  <r>
    <x v="308"/>
    <s v="Central Bank of India"/>
    <s v="EQ"/>
    <x v="1"/>
    <n v="21"/>
    <n v="8"/>
    <x v="3"/>
    <x v="18"/>
    <n v="10"/>
    <n v="1"/>
    <s v="INE483A01010"/>
    <x v="1"/>
  </r>
  <r>
    <x v="309"/>
    <s v="Centrum Capital Limited"/>
    <s v="EQ"/>
    <x v="1"/>
    <n v="4"/>
    <n v="4"/>
    <x v="11"/>
    <x v="13"/>
    <n v="1"/>
    <n v="1"/>
    <s v="INE660C01027"/>
    <x v="2"/>
  </r>
  <r>
    <x v="310"/>
    <s v="Centum Electronics Limited"/>
    <s v="EQ"/>
    <x v="1"/>
    <n v="5"/>
    <n v="10"/>
    <x v="0"/>
    <x v="18"/>
    <n v="10"/>
    <n v="1"/>
    <s v="INE320B01020"/>
    <x v="1"/>
  </r>
  <r>
    <x v="311"/>
    <s v="Century Plyboards (India) Limited"/>
    <s v="EQ"/>
    <x v="1"/>
    <n v="23"/>
    <n v="3"/>
    <x v="10"/>
    <x v="12"/>
    <n v="1"/>
    <n v="1"/>
    <s v="INE348B01021"/>
    <x v="2"/>
  </r>
  <r>
    <x v="312"/>
    <s v="Century Textiles &amp; Industries Limited"/>
    <s v="EQ"/>
    <x v="1"/>
    <n v="27"/>
    <n v="6"/>
    <x v="6"/>
    <x v="11"/>
    <n v="10"/>
    <n v="1"/>
    <s v="INE055A01016"/>
    <x v="1"/>
  </r>
  <r>
    <x v="313"/>
    <s v="Cera Sanitaryware Limited"/>
    <s v="EQ"/>
    <x v="1"/>
    <n v="2"/>
    <n v="11"/>
    <x v="5"/>
    <x v="18"/>
    <n v="5"/>
    <n v="1"/>
    <s v="INE739E01017"/>
    <x v="0"/>
  </r>
  <r>
    <x v="314"/>
    <s v="Cerebra Integrated Technologies Limited"/>
    <s v="BE"/>
    <x v="0"/>
    <n v="26"/>
    <n v="6"/>
    <x v="6"/>
    <x v="14"/>
    <n v="10"/>
    <n v="1"/>
    <s v="INE345B01019"/>
    <x v="1"/>
  </r>
  <r>
    <x v="315"/>
    <s v="CESC Limited"/>
    <s v="EQ"/>
    <x v="1"/>
    <n v="8"/>
    <n v="2"/>
    <x v="8"/>
    <x v="1"/>
    <n v="1"/>
    <n v="1"/>
    <s v="INE486A01021"/>
    <x v="2"/>
  </r>
  <r>
    <x v="316"/>
    <s v="Capri Global Capital Limited"/>
    <s v="EQ"/>
    <x v="1"/>
    <n v="29"/>
    <n v="10"/>
    <x v="0"/>
    <x v="8"/>
    <n v="2"/>
    <n v="1"/>
    <s v="INE180C01026"/>
    <x v="3"/>
  </r>
  <r>
    <x v="317"/>
    <s v="CG Power and Industrial Solutions Limited"/>
    <s v="EQ"/>
    <x v="1"/>
    <n v="1"/>
    <n v="3"/>
    <x v="10"/>
    <x v="1"/>
    <n v="2"/>
    <n v="1"/>
    <s v="INE067A01029"/>
    <x v="3"/>
  </r>
  <r>
    <x v="318"/>
    <s v="Chalet Hotels Limited"/>
    <s v="EQ"/>
    <x v="1"/>
    <n v="7"/>
    <n v="2"/>
    <x v="8"/>
    <x v="2"/>
    <n v="10"/>
    <n v="1"/>
    <s v="INE427F01016"/>
    <x v="1"/>
  </r>
  <r>
    <x v="319"/>
    <s v="Chambal Fertilizers &amp; Chemicals Limited"/>
    <s v="EQ"/>
    <x v="1"/>
    <n v="14"/>
    <n v="6"/>
    <x v="6"/>
    <x v="1"/>
    <n v="10"/>
    <n v="1"/>
    <s v="INE085A01013"/>
    <x v="1"/>
  </r>
  <r>
    <x v="320"/>
    <s v="Chembond Chemicals Ltd"/>
    <s v="EQ"/>
    <x v="1"/>
    <n v="20"/>
    <n v="11"/>
    <x v="5"/>
    <x v="2"/>
    <n v="5"/>
    <n v="1"/>
    <s v="INE995D01025"/>
    <x v="0"/>
  </r>
  <r>
    <x v="321"/>
    <s v="Chemcon Speciality Chemicals Limited"/>
    <s v="EQ"/>
    <x v="1"/>
    <n v="1"/>
    <n v="10"/>
    <x v="0"/>
    <x v="9"/>
    <n v="10"/>
    <n v="1"/>
    <s v="INE03YM01018"/>
    <x v="1"/>
  </r>
  <r>
    <x v="322"/>
    <s v="Chemfab Alkalis Limited"/>
    <s v="EQ"/>
    <x v="1"/>
    <n v="25"/>
    <n v="4"/>
    <x v="11"/>
    <x v="13"/>
    <n v="10"/>
    <n v="1"/>
    <s v="INE783X01023"/>
    <x v="1"/>
  </r>
  <r>
    <x v="323"/>
    <s v="Chemplast Sanmar Limited"/>
    <s v="EQ"/>
    <x v="1"/>
    <n v="24"/>
    <n v="8"/>
    <x v="3"/>
    <x v="3"/>
    <n v="5"/>
    <n v="1"/>
    <s v="INE488A01050"/>
    <x v="0"/>
  </r>
  <r>
    <x v="324"/>
    <s v="Chennai Petroleum Corporation Limited"/>
    <s v="EQ"/>
    <x v="1"/>
    <n v="7"/>
    <n v="6"/>
    <x v="6"/>
    <x v="23"/>
    <n v="10"/>
    <n v="1"/>
    <s v="INE178A01016"/>
    <x v="1"/>
  </r>
  <r>
    <x v="325"/>
    <s v="Cheviot Company Limited"/>
    <s v="EQ"/>
    <x v="1"/>
    <n v="20"/>
    <n v="6"/>
    <x v="6"/>
    <x v="5"/>
    <n v="10"/>
    <n v="1"/>
    <s v="INE974B01016"/>
    <x v="1"/>
  </r>
  <r>
    <x v="326"/>
    <s v="Choice International Limited"/>
    <s v="EQ"/>
    <x v="1"/>
    <n v="8"/>
    <n v="4"/>
    <x v="11"/>
    <x v="5"/>
    <n v="10"/>
    <n v="1"/>
    <s v="INE102B01014"/>
    <x v="1"/>
  </r>
  <r>
    <x v="327"/>
    <s v="Cholamandalam Investment and Finance Company Limited"/>
    <s v="EQ"/>
    <x v="1"/>
    <n v="15"/>
    <n v="5"/>
    <x v="1"/>
    <x v="15"/>
    <n v="2"/>
    <n v="1"/>
    <s v="INE121A01024"/>
    <x v="3"/>
  </r>
  <r>
    <x v="328"/>
    <s v="Cholamandalam Financial Holdings Limited"/>
    <s v="EQ"/>
    <x v="1"/>
    <n v="25"/>
    <n v="9"/>
    <x v="2"/>
    <x v="6"/>
    <n v="1"/>
    <n v="1"/>
    <s v="INE149A01033"/>
    <x v="2"/>
  </r>
  <r>
    <x v="329"/>
    <s v="CIE Automotive India Limited"/>
    <s v="EQ"/>
    <x v="1"/>
    <n v="30"/>
    <n v="8"/>
    <x v="3"/>
    <x v="18"/>
    <n v="10"/>
    <n v="1"/>
    <s v="INE536H01010"/>
    <x v="1"/>
  </r>
  <r>
    <x v="330"/>
    <s v="Cigniti Technologies Limited"/>
    <s v="EQ"/>
    <x v="1"/>
    <n v="13"/>
    <n v="10"/>
    <x v="0"/>
    <x v="22"/>
    <n v="10"/>
    <n v="1"/>
    <s v="INE675C01017"/>
    <x v="1"/>
  </r>
  <r>
    <x v="331"/>
    <s v="Cineline India Limited"/>
    <s v="EQ"/>
    <x v="1"/>
    <n v="13"/>
    <n v="6"/>
    <x v="6"/>
    <x v="28"/>
    <n v="5"/>
    <n v="1"/>
    <s v="INE704H01022"/>
    <x v="0"/>
  </r>
  <r>
    <x v="332"/>
    <s v="Cinevista Limited"/>
    <s v="EQ"/>
    <x v="1"/>
    <n v="2"/>
    <n v="5"/>
    <x v="1"/>
    <x v="23"/>
    <n v="2"/>
    <n v="1"/>
    <s v="INE039B01026"/>
    <x v="3"/>
  </r>
  <r>
    <x v="333"/>
    <s v="Cipla Limited"/>
    <s v="EQ"/>
    <x v="1"/>
    <n v="8"/>
    <n v="2"/>
    <x v="8"/>
    <x v="1"/>
    <n v="2"/>
    <n v="1"/>
    <s v="INE059A01026"/>
    <x v="3"/>
  </r>
  <r>
    <x v="334"/>
    <s v="Clean Science and Technology Limited"/>
    <s v="EQ"/>
    <x v="1"/>
    <n v="19"/>
    <n v="7"/>
    <x v="4"/>
    <x v="3"/>
    <n v="1"/>
    <n v="1"/>
    <s v="INE227W01023"/>
    <x v="2"/>
  </r>
  <r>
    <x v="335"/>
    <s v="CL Educate Limited"/>
    <s v="EQ"/>
    <x v="1"/>
    <n v="31"/>
    <n v="3"/>
    <x v="10"/>
    <x v="6"/>
    <n v="5"/>
    <n v="1"/>
    <s v="INE201M01029"/>
    <x v="0"/>
  </r>
  <r>
    <x v="336"/>
    <s v="Chaman Lal Setia Exports Limited"/>
    <s v="EQ"/>
    <x v="1"/>
    <n v="12"/>
    <n v="5"/>
    <x v="1"/>
    <x v="3"/>
    <n v="2"/>
    <n v="1"/>
    <s v="INE419D01026"/>
    <x v="3"/>
  </r>
  <r>
    <x v="337"/>
    <s v="CMS Info Systems Limited"/>
    <s v="EQ"/>
    <x v="1"/>
    <n v="31"/>
    <n v="12"/>
    <x v="7"/>
    <x v="3"/>
    <n v="10"/>
    <n v="1"/>
    <s v="INE925R01014"/>
    <x v="1"/>
  </r>
  <r>
    <x v="338"/>
    <s v="Coal India Limited"/>
    <s v="EQ"/>
    <x v="1"/>
    <n v="4"/>
    <n v="11"/>
    <x v="5"/>
    <x v="8"/>
    <n v="10"/>
    <n v="1"/>
    <s v="INE522F01014"/>
    <x v="1"/>
  </r>
  <r>
    <x v="339"/>
    <s v="Coastal Corporation Limited"/>
    <s v="EQ"/>
    <x v="1"/>
    <n v="8"/>
    <n v="10"/>
    <x v="0"/>
    <x v="3"/>
    <n v="10"/>
    <n v="1"/>
    <s v="INE377E01016"/>
    <x v="1"/>
  </r>
  <r>
    <x v="340"/>
    <s v="Cochin Shipyard Limited"/>
    <s v="EQ"/>
    <x v="1"/>
    <n v="11"/>
    <n v="8"/>
    <x v="3"/>
    <x v="6"/>
    <n v="10"/>
    <n v="1"/>
    <s v="INE704P01017"/>
    <x v="1"/>
  </r>
  <r>
    <x v="341"/>
    <s v="Coffee Day Enterprises Limited"/>
    <s v="EQ"/>
    <x v="1"/>
    <n v="2"/>
    <n v="11"/>
    <x v="5"/>
    <x v="20"/>
    <n v="10"/>
    <n v="1"/>
    <s v="INE335K01011"/>
    <x v="1"/>
  </r>
  <r>
    <x v="342"/>
    <s v="Coforge Limited"/>
    <s v="EQ"/>
    <x v="1"/>
    <n v="30"/>
    <n v="8"/>
    <x v="3"/>
    <x v="4"/>
    <n v="10"/>
    <n v="1"/>
    <s v="INE591G01017"/>
    <x v="1"/>
  </r>
  <r>
    <x v="343"/>
    <s v="Colgate Palmolive (India) Limited"/>
    <s v="EQ"/>
    <x v="1"/>
    <n v="17"/>
    <n v="12"/>
    <x v="7"/>
    <x v="18"/>
    <n v="1"/>
    <n v="1"/>
    <s v="INE259A01022"/>
    <x v="2"/>
  </r>
  <r>
    <x v="344"/>
    <s v="Compuage Infocom Limited"/>
    <s v="EQ"/>
    <x v="1"/>
    <n v="7"/>
    <n v="7"/>
    <x v="4"/>
    <x v="21"/>
    <n v="2"/>
    <n v="1"/>
    <s v="INE070C01037"/>
    <x v="3"/>
  </r>
  <r>
    <x v="345"/>
    <s v="Compucom Software Limited"/>
    <s v="EQ"/>
    <x v="1"/>
    <n v="2"/>
    <n v="3"/>
    <x v="10"/>
    <x v="28"/>
    <n v="2"/>
    <n v="1"/>
    <s v="INE453B01029"/>
    <x v="3"/>
  </r>
  <r>
    <x v="346"/>
    <s v="Container Corporation of India Limited"/>
    <s v="EQ"/>
    <x v="1"/>
    <n v="7"/>
    <n v="5"/>
    <x v="1"/>
    <x v="17"/>
    <n v="5"/>
    <n v="1"/>
    <s v="INE111A01025"/>
    <x v="0"/>
  </r>
  <r>
    <x v="347"/>
    <s v="Confidence Petroleum India Limited"/>
    <s v="EQ"/>
    <x v="1"/>
    <n v="13"/>
    <n v="6"/>
    <x v="6"/>
    <x v="2"/>
    <n v="1"/>
    <n v="1"/>
    <s v="INE552D01024"/>
    <x v="2"/>
  </r>
  <r>
    <x v="348"/>
    <s v="Consolidated Finvest &amp; Holdings Limited"/>
    <s v="BE"/>
    <x v="0"/>
    <n v="29"/>
    <n v="3"/>
    <x v="10"/>
    <x v="7"/>
    <n v="10"/>
    <n v="1"/>
    <s v="INE025A01027"/>
    <x v="1"/>
  </r>
  <r>
    <x v="349"/>
    <s v="Control Print Limited"/>
    <s v="EQ"/>
    <x v="1"/>
    <n v="24"/>
    <n v="6"/>
    <x v="6"/>
    <x v="21"/>
    <n v="10"/>
    <n v="1"/>
    <s v="INE663B01015"/>
    <x v="1"/>
  </r>
  <r>
    <x v="350"/>
    <s v="Coral India Finance &amp; Housing Limited"/>
    <s v="EQ"/>
    <x v="1"/>
    <n v="25"/>
    <n v="3"/>
    <x v="10"/>
    <x v="15"/>
    <n v="2"/>
    <n v="1"/>
    <s v="INE558D01021"/>
    <x v="3"/>
  </r>
  <r>
    <x v="351"/>
    <s v="Cords Cable Industries Limited"/>
    <s v="BE"/>
    <x v="0"/>
    <n v="13"/>
    <n v="2"/>
    <x v="8"/>
    <x v="0"/>
    <n v="10"/>
    <n v="1"/>
    <s v="INE792I01017"/>
    <x v="1"/>
  </r>
  <r>
    <x v="352"/>
    <s v="Coromandel International Limited"/>
    <s v="EQ"/>
    <x v="1"/>
    <n v="31"/>
    <n v="5"/>
    <x v="1"/>
    <x v="1"/>
    <n v="1"/>
    <n v="1"/>
    <s v="INE169A01031"/>
    <x v="2"/>
  </r>
  <r>
    <x v="353"/>
    <s v="COSMO FIRST LIMITED"/>
    <s v="EQ"/>
    <x v="1"/>
    <n v="25"/>
    <n v="5"/>
    <x v="1"/>
    <x v="1"/>
    <n v="10"/>
    <n v="1"/>
    <s v="INE757A01017"/>
    <x v="1"/>
  </r>
  <r>
    <x v="354"/>
    <s v="Country Condo's Limited"/>
    <s v="EQ"/>
    <x v="1"/>
    <n v="22"/>
    <n v="1"/>
    <x v="9"/>
    <x v="19"/>
    <n v="1"/>
    <n v="1"/>
    <s v="INE695B01025"/>
    <x v="2"/>
  </r>
  <r>
    <x v="355"/>
    <s v="Craftsman Automation Limited"/>
    <s v="EQ"/>
    <x v="1"/>
    <n v="25"/>
    <n v="3"/>
    <x v="10"/>
    <x v="3"/>
    <n v="5"/>
    <n v="1"/>
    <s v="INE00LO01017"/>
    <x v="0"/>
  </r>
  <r>
    <x v="356"/>
    <s v="Creative Newtech Limited"/>
    <s v="EQ"/>
    <x v="1"/>
    <n v="5"/>
    <n v="8"/>
    <x v="3"/>
    <x v="2"/>
    <n v="10"/>
    <n v="1"/>
    <s v="INE985W01018"/>
    <x v="1"/>
  </r>
  <r>
    <x v="357"/>
    <s v="Creative Eye Limited"/>
    <s v="EQ"/>
    <x v="1"/>
    <n v="20"/>
    <n v="12"/>
    <x v="7"/>
    <x v="23"/>
    <n v="5"/>
    <n v="1"/>
    <s v="INE230B01021"/>
    <x v="0"/>
  </r>
  <r>
    <x v="358"/>
    <s v="CREDITACCESS GRAMEEN LIMITED"/>
    <s v="EQ"/>
    <x v="1"/>
    <n v="23"/>
    <n v="8"/>
    <x v="3"/>
    <x v="13"/>
    <n v="10"/>
    <n v="1"/>
    <s v="INE741K01010"/>
    <x v="1"/>
  </r>
  <r>
    <x v="359"/>
    <s v="Crest Ventures Limited"/>
    <s v="EQ"/>
    <x v="1"/>
    <n v="27"/>
    <n v="12"/>
    <x v="7"/>
    <x v="12"/>
    <n v="10"/>
    <n v="1"/>
    <s v="INE559D01011"/>
    <x v="1"/>
  </r>
  <r>
    <x v="360"/>
    <s v="CRISIL Limited"/>
    <s v="EQ"/>
    <x v="1"/>
    <n v="28"/>
    <n v="6"/>
    <x v="6"/>
    <x v="1"/>
    <n v="1"/>
    <n v="1"/>
    <s v="INE007A01025"/>
    <x v="2"/>
  </r>
  <r>
    <x v="361"/>
    <s v="Crompton Greaves Consumer Electricals Limited"/>
    <s v="EQ"/>
    <x v="1"/>
    <n v="13"/>
    <n v="5"/>
    <x v="1"/>
    <x v="21"/>
    <n v="2"/>
    <n v="1"/>
    <s v="INE299U01018"/>
    <x v="3"/>
  </r>
  <r>
    <x v="362"/>
    <s v="Crown Lifters Limited"/>
    <s v="BE"/>
    <x v="0"/>
    <n v="8"/>
    <n v="2"/>
    <x v="8"/>
    <x v="5"/>
    <n v="10"/>
    <n v="1"/>
    <s v="INE491V01019"/>
    <x v="1"/>
  </r>
  <r>
    <x v="363"/>
    <s v="CSB Bank Limited"/>
    <s v="EQ"/>
    <x v="1"/>
    <n v="4"/>
    <n v="12"/>
    <x v="7"/>
    <x v="2"/>
    <n v="10"/>
    <n v="1"/>
    <s v="INE679A01013"/>
    <x v="1"/>
  </r>
  <r>
    <x v="364"/>
    <s v="CSL Finance Limited"/>
    <s v="EQ"/>
    <x v="1"/>
    <n v="21"/>
    <n v="7"/>
    <x v="4"/>
    <x v="5"/>
    <n v="10"/>
    <n v="1"/>
    <s v="INE718F01018"/>
    <x v="1"/>
  </r>
  <r>
    <x v="365"/>
    <s v="Cambridge Technology Enterprises Limited"/>
    <s v="BE"/>
    <x v="0"/>
    <n v="7"/>
    <n v="2"/>
    <x v="8"/>
    <x v="18"/>
    <n v="10"/>
    <n v="1"/>
    <s v="INE627H01017"/>
    <x v="1"/>
  </r>
  <r>
    <x v="366"/>
    <s v="City Union Bank Limited"/>
    <s v="EQ"/>
    <x v="1"/>
    <n v="25"/>
    <n v="8"/>
    <x v="3"/>
    <x v="25"/>
    <n v="1"/>
    <n v="1"/>
    <s v="INE491A01021"/>
    <x v="2"/>
  </r>
  <r>
    <x v="367"/>
    <s v="Cubex Tubings Limited"/>
    <s v="BE"/>
    <x v="0"/>
    <n v="24"/>
    <n v="4"/>
    <x v="11"/>
    <x v="15"/>
    <n v="10"/>
    <n v="1"/>
    <s v="INE144D01012"/>
    <x v="1"/>
  </r>
  <r>
    <x v="368"/>
    <s v="Cummins India Limited"/>
    <s v="EQ"/>
    <x v="1"/>
    <n v="29"/>
    <n v="3"/>
    <x v="10"/>
    <x v="1"/>
    <n v="2"/>
    <n v="1"/>
    <s v="INE298A01020"/>
    <x v="3"/>
  </r>
  <r>
    <x v="369"/>
    <s v="Cupid Limited"/>
    <s v="EQ"/>
    <x v="1"/>
    <n v="16"/>
    <n v="9"/>
    <x v="2"/>
    <x v="21"/>
    <n v="10"/>
    <n v="1"/>
    <s v="INE509F01011"/>
    <x v="1"/>
  </r>
  <r>
    <x v="370"/>
    <s v="Cyber Media (India) Limited"/>
    <s v="EQ"/>
    <x v="1"/>
    <n v="10"/>
    <n v="6"/>
    <x v="6"/>
    <x v="7"/>
    <n v="10"/>
    <n v="1"/>
    <s v="INE278G01037"/>
    <x v="1"/>
  </r>
  <r>
    <x v="371"/>
    <s v="Cybertech Systems And Software Limited"/>
    <s v="BE"/>
    <x v="0"/>
    <n v="27"/>
    <n v="1"/>
    <x v="9"/>
    <x v="16"/>
    <n v="10"/>
    <n v="1"/>
    <s v="INE214A01019"/>
    <x v="1"/>
  </r>
  <r>
    <x v="372"/>
    <s v="Cyient Limited"/>
    <s v="EQ"/>
    <x v="1"/>
    <n v="30"/>
    <n v="9"/>
    <x v="2"/>
    <x v="25"/>
    <n v="5"/>
    <n v="1"/>
    <s v="INE136B01020"/>
    <x v="0"/>
  </r>
  <r>
    <x v="373"/>
    <s v="Cyient DLM Limited"/>
    <s v="EQ"/>
    <x v="1"/>
    <n v="10"/>
    <n v="7"/>
    <x v="4"/>
    <x v="10"/>
    <n v="10"/>
    <n v="1"/>
    <s v="INE055S01018"/>
    <x v="1"/>
  </r>
  <r>
    <x v="374"/>
    <s v="LT Foods Limited"/>
    <s v="EQ"/>
    <x v="1"/>
    <n v="18"/>
    <n v="12"/>
    <x v="7"/>
    <x v="12"/>
    <n v="1"/>
    <n v="1"/>
    <s v="INE818H01020"/>
    <x v="2"/>
  </r>
  <r>
    <x v="375"/>
    <s v="Dabur India Limited"/>
    <s v="EQ"/>
    <x v="1"/>
    <n v="28"/>
    <n v="4"/>
    <x v="11"/>
    <x v="16"/>
    <n v="1"/>
    <n v="1"/>
    <s v="INE016A01026"/>
    <x v="2"/>
  </r>
  <r>
    <x v="376"/>
    <s v="Dalmia Bharat Limited"/>
    <s v="EQ"/>
    <x v="1"/>
    <n v="22"/>
    <n v="1"/>
    <x v="9"/>
    <x v="2"/>
    <n v="2"/>
    <n v="1"/>
    <s v="INE00R701025"/>
    <x v="3"/>
  </r>
  <r>
    <x v="377"/>
    <s v="Dalmia Bharat Sugar and Industries Limited"/>
    <s v="EQ"/>
    <x v="1"/>
    <n v="17"/>
    <n v="1"/>
    <x v="9"/>
    <x v="15"/>
    <n v="2"/>
    <n v="1"/>
    <s v="INE495A01022"/>
    <x v="3"/>
  </r>
  <r>
    <x v="378"/>
    <s v="Damodar Industries Limited"/>
    <s v="EQ"/>
    <x v="1"/>
    <n v="4"/>
    <n v="7"/>
    <x v="4"/>
    <x v="21"/>
    <n v="5"/>
    <n v="1"/>
    <s v="INE497D01022"/>
    <x v="0"/>
  </r>
  <r>
    <x v="379"/>
    <s v="Dangee Dums Limited"/>
    <s v="EQ"/>
    <x v="1"/>
    <n v="13"/>
    <n v="11"/>
    <x v="5"/>
    <x v="9"/>
    <n v="1"/>
    <n v="1"/>
    <s v="INE688Y01022"/>
    <x v="2"/>
  </r>
  <r>
    <x v="380"/>
    <s v="Datamatics Global Services Limited"/>
    <s v="EQ"/>
    <x v="1"/>
    <n v="7"/>
    <n v="5"/>
    <x v="1"/>
    <x v="4"/>
    <n v="5"/>
    <n v="1"/>
    <s v="INE365B01017"/>
    <x v="0"/>
  </r>
  <r>
    <x v="381"/>
    <s v="Data Patterns (India) Limited"/>
    <s v="EQ"/>
    <x v="1"/>
    <n v="24"/>
    <n v="12"/>
    <x v="7"/>
    <x v="3"/>
    <n v="2"/>
    <n v="1"/>
    <s v="INE0IX101010"/>
    <x v="3"/>
  </r>
  <r>
    <x v="382"/>
    <s v="D.B.Corp Limited"/>
    <s v="EQ"/>
    <x v="1"/>
    <n v="6"/>
    <n v="1"/>
    <x v="9"/>
    <x v="8"/>
    <n v="10"/>
    <n v="1"/>
    <s v="INE950I01011"/>
    <x v="1"/>
  </r>
  <r>
    <x v="383"/>
    <s v="Dilip Buildcon Limited"/>
    <s v="EQ"/>
    <x v="1"/>
    <n v="11"/>
    <n v="8"/>
    <x v="3"/>
    <x v="21"/>
    <n v="10"/>
    <n v="1"/>
    <s v="INE917M01012"/>
    <x v="1"/>
  </r>
  <r>
    <x v="384"/>
    <s v="Dhampur Bio Organics Limited"/>
    <s v="EQ"/>
    <x v="1"/>
    <n v="8"/>
    <n v="9"/>
    <x v="2"/>
    <x v="5"/>
    <n v="10"/>
    <n v="1"/>
    <s v="INE0I3401014"/>
    <x v="1"/>
  </r>
  <r>
    <x v="385"/>
    <s v="D B Realty Limited"/>
    <s v="EQ"/>
    <x v="1"/>
    <n v="24"/>
    <n v="2"/>
    <x v="8"/>
    <x v="8"/>
    <n v="10"/>
    <n v="1"/>
    <s v="INE879I01012"/>
    <x v="1"/>
  </r>
  <r>
    <x v="386"/>
    <s v="DB (International) Stock Brokers Limited"/>
    <s v="EQ"/>
    <x v="1"/>
    <n v="29"/>
    <n v="2"/>
    <x v="8"/>
    <x v="28"/>
    <n v="2"/>
    <n v="1"/>
    <s v="INE921B01025"/>
    <x v="3"/>
  </r>
  <r>
    <x v="387"/>
    <s v="Dishman Carbogen Amcis Limited"/>
    <s v="EQ"/>
    <x v="1"/>
    <n v="21"/>
    <n v="9"/>
    <x v="2"/>
    <x v="6"/>
    <n v="2"/>
    <n v="1"/>
    <s v="INE385W01011"/>
    <x v="3"/>
  </r>
  <r>
    <x v="388"/>
    <s v="DCB Bank Limited"/>
    <s v="EQ"/>
    <x v="1"/>
    <n v="27"/>
    <n v="10"/>
    <x v="0"/>
    <x v="12"/>
    <n v="10"/>
    <n v="1"/>
    <s v="INE503A01015"/>
    <x v="1"/>
  </r>
  <r>
    <x v="389"/>
    <s v="Dc Infotech And Communication Limited"/>
    <s v="BE"/>
    <x v="0"/>
    <n v="19"/>
    <n v="10"/>
    <x v="0"/>
    <x v="5"/>
    <n v="10"/>
    <n v="1"/>
    <s v="INE0A1101019"/>
    <x v="1"/>
  </r>
  <r>
    <x v="390"/>
    <s v="DCM  Limited"/>
    <s v="EQ"/>
    <x v="1"/>
    <n v="29"/>
    <n v="3"/>
    <x v="10"/>
    <x v="1"/>
    <n v="10"/>
    <n v="1"/>
    <s v="INE498A01018"/>
    <x v="1"/>
  </r>
  <r>
    <x v="391"/>
    <s v="DCM Financial Services Limited"/>
    <s v="BE"/>
    <x v="0"/>
    <n v="21"/>
    <n v="5"/>
    <x v="1"/>
    <x v="17"/>
    <n v="10"/>
    <n v="1"/>
    <s v="INE891B01012"/>
    <x v="1"/>
  </r>
  <r>
    <x v="392"/>
    <s v="DCM Nouvelle Limited"/>
    <s v="EQ"/>
    <x v="1"/>
    <n v="16"/>
    <n v="7"/>
    <x v="4"/>
    <x v="2"/>
    <n v="10"/>
    <n v="1"/>
    <s v="INE08KP01019"/>
    <x v="1"/>
  </r>
  <r>
    <x v="393"/>
    <s v="DCM Shriram Limited"/>
    <s v="EQ"/>
    <x v="1"/>
    <n v="12"/>
    <n v="4"/>
    <x v="11"/>
    <x v="1"/>
    <n v="2"/>
    <n v="1"/>
    <s v="INE499A01024"/>
    <x v="3"/>
  </r>
  <r>
    <x v="394"/>
    <s v="DCM Shriram Industries Limited"/>
    <s v="EQ"/>
    <x v="1"/>
    <n v="24"/>
    <n v="12"/>
    <x v="7"/>
    <x v="3"/>
    <n v="2"/>
    <n v="1"/>
    <s v="INE843D01027"/>
    <x v="3"/>
  </r>
  <r>
    <x v="395"/>
    <s v="DCW Limited"/>
    <s v="EQ"/>
    <x v="1"/>
    <n v="25"/>
    <n v="5"/>
    <x v="1"/>
    <x v="1"/>
    <n v="2"/>
    <n v="1"/>
    <s v="INE500A01029"/>
    <x v="3"/>
  </r>
  <r>
    <x v="396"/>
    <s v="DCX Systems Limited"/>
    <s v="EQ"/>
    <x v="1"/>
    <n v="11"/>
    <n v="11"/>
    <x v="5"/>
    <x v="5"/>
    <n v="2"/>
    <n v="1"/>
    <s v="INE0KL801015"/>
    <x v="3"/>
  </r>
  <r>
    <x v="397"/>
    <s v="Deccan Cements Limited"/>
    <s v="EQ"/>
    <x v="1"/>
    <n v="2"/>
    <n v="8"/>
    <x v="3"/>
    <x v="18"/>
    <n v="5"/>
    <n v="1"/>
    <s v="INE583C01021"/>
    <x v="0"/>
  </r>
  <r>
    <x v="398"/>
    <s v="Deepak Fertilizers and Petrochemicals Corporation Limited"/>
    <s v="EQ"/>
    <x v="1"/>
    <n v="17"/>
    <n v="1"/>
    <x v="9"/>
    <x v="11"/>
    <n v="10"/>
    <n v="1"/>
    <s v="INE501A01019"/>
    <x v="1"/>
  </r>
  <r>
    <x v="399"/>
    <s v="Deepak Nitrite Limited"/>
    <s v="EQ"/>
    <x v="1"/>
    <n v="29"/>
    <n v="9"/>
    <x v="2"/>
    <x v="8"/>
    <n v="2"/>
    <n v="1"/>
    <s v="INE288B01029"/>
    <x v="3"/>
  </r>
  <r>
    <x v="400"/>
    <s v="DEEP ENERGY RESOURCES LIMITED"/>
    <s v="BE"/>
    <x v="0"/>
    <n v="9"/>
    <n v="3"/>
    <x v="10"/>
    <x v="8"/>
    <n v="10"/>
    <n v="1"/>
    <s v="INE677H01012"/>
    <x v="1"/>
  </r>
  <r>
    <x v="401"/>
    <s v="Deep Industries Limited"/>
    <s v="EQ"/>
    <x v="1"/>
    <n v="27"/>
    <n v="4"/>
    <x v="11"/>
    <x v="3"/>
    <n v="5"/>
    <n v="1"/>
    <s v="INE0FHS01024"/>
    <x v="0"/>
  </r>
  <r>
    <x v="402"/>
    <s v="Delhivery Limited"/>
    <s v="EQ"/>
    <x v="1"/>
    <n v="24"/>
    <n v="5"/>
    <x v="1"/>
    <x v="5"/>
    <n v="1"/>
    <n v="1"/>
    <s v="INE148O01028"/>
    <x v="2"/>
  </r>
  <r>
    <x v="403"/>
    <s v="DELPHI WORLD MONEY LIMITED"/>
    <s v="EQ"/>
    <x v="1"/>
    <n v="28"/>
    <n v="6"/>
    <x v="6"/>
    <x v="26"/>
    <n v="10"/>
    <n v="1"/>
    <s v="INE726L01019"/>
    <x v="1"/>
  </r>
  <r>
    <x v="404"/>
    <s v="Delta Corp Limited"/>
    <s v="EQ"/>
    <x v="1"/>
    <n v="2"/>
    <n v="11"/>
    <x v="5"/>
    <x v="18"/>
    <n v="1"/>
    <n v="1"/>
    <s v="INE124G01033"/>
    <x v="2"/>
  </r>
  <r>
    <x v="405"/>
    <s v="Delta Manufacturing Limited"/>
    <s v="EQ"/>
    <x v="1"/>
    <n v="18"/>
    <n v="10"/>
    <x v="0"/>
    <x v="1"/>
    <n v="10"/>
    <n v="1"/>
    <s v="INE393A01011"/>
    <x v="1"/>
  </r>
  <r>
    <x v="406"/>
    <s v="Den Networks Limited"/>
    <s v="EQ"/>
    <x v="1"/>
    <n v="24"/>
    <n v="11"/>
    <x v="5"/>
    <x v="19"/>
    <n v="10"/>
    <n v="1"/>
    <s v="INE947J01015"/>
    <x v="1"/>
  </r>
  <r>
    <x v="407"/>
    <s v="De Nora India Limited"/>
    <s v="EQ"/>
    <x v="1"/>
    <n v="7"/>
    <n v="8"/>
    <x v="3"/>
    <x v="17"/>
    <n v="10"/>
    <n v="1"/>
    <s v="INE244A01016"/>
    <x v="1"/>
  </r>
  <r>
    <x v="408"/>
    <s v="Dev Information Technology Limited"/>
    <s v="BE"/>
    <x v="0"/>
    <n v="15"/>
    <n v="2"/>
    <x v="8"/>
    <x v="5"/>
    <n v="5"/>
    <n v="1"/>
    <s v="INE060X01026"/>
    <x v="0"/>
  </r>
  <r>
    <x v="409"/>
    <s v="Devyani International Limited"/>
    <s v="EQ"/>
    <x v="1"/>
    <n v="16"/>
    <n v="8"/>
    <x v="3"/>
    <x v="3"/>
    <n v="1"/>
    <n v="1"/>
    <s v="INE872J01023"/>
    <x v="2"/>
  </r>
  <r>
    <x v="410"/>
    <s v="Digicontent Limited"/>
    <s v="BE"/>
    <x v="0"/>
    <n v="18"/>
    <n v="6"/>
    <x v="6"/>
    <x v="2"/>
    <n v="2"/>
    <n v="1"/>
    <s v="INE03JI01017"/>
    <x v="3"/>
  </r>
  <r>
    <x v="411"/>
    <s v="Dhampur Sugar Mills Limited"/>
    <s v="EQ"/>
    <x v="1"/>
    <n v="29"/>
    <n v="3"/>
    <x v="10"/>
    <x v="1"/>
    <n v="10"/>
    <n v="1"/>
    <s v="INE041A01016"/>
    <x v="1"/>
  </r>
  <r>
    <x v="412"/>
    <s v="Dhanlaxmi Bank Limited"/>
    <s v="EQ"/>
    <x v="1"/>
    <n v="1"/>
    <n v="4"/>
    <x v="11"/>
    <x v="4"/>
    <n v="10"/>
    <n v="1"/>
    <s v="INE680A01011"/>
    <x v="1"/>
  </r>
  <r>
    <x v="413"/>
    <s v="Dhani Services Limited"/>
    <s v="EQ"/>
    <x v="1"/>
    <n v="2"/>
    <n v="4"/>
    <x v="11"/>
    <x v="0"/>
    <n v="2"/>
    <n v="1"/>
    <s v="INE274G01010"/>
    <x v="3"/>
  </r>
  <r>
    <x v="414"/>
    <s v="Dhanuka Agritech Limited"/>
    <s v="EQ"/>
    <x v="1"/>
    <n v="29"/>
    <n v="6"/>
    <x v="6"/>
    <x v="26"/>
    <n v="2"/>
    <n v="1"/>
    <s v="INE435G01025"/>
    <x v="3"/>
  </r>
  <r>
    <x v="415"/>
    <s v="Dharmaj Crop Guard Limited"/>
    <s v="EQ"/>
    <x v="1"/>
    <n v="8"/>
    <n v="12"/>
    <x v="7"/>
    <x v="5"/>
    <n v="10"/>
    <n v="1"/>
    <s v="INE00OQ01016"/>
    <x v="1"/>
  </r>
  <r>
    <x v="416"/>
    <s v="Dhruv Consultancy Services Limited"/>
    <s v="EQ"/>
    <x v="1"/>
    <n v="25"/>
    <n v="11"/>
    <x v="5"/>
    <x v="3"/>
    <n v="10"/>
    <n v="1"/>
    <s v="INE506Z01015"/>
    <x v="1"/>
  </r>
  <r>
    <x v="417"/>
    <s v="Dhunseri Investments Limited"/>
    <s v="EQ"/>
    <x v="1"/>
    <n v="18"/>
    <n v="3"/>
    <x v="10"/>
    <x v="26"/>
    <n v="10"/>
    <n v="1"/>
    <s v="INE320L01011"/>
    <x v="1"/>
  </r>
  <r>
    <x v="418"/>
    <s v="Prataap Snacks Limited"/>
    <s v="EQ"/>
    <x v="1"/>
    <n v="5"/>
    <n v="10"/>
    <x v="0"/>
    <x v="6"/>
    <n v="5"/>
    <n v="1"/>
    <s v="INE393P01035"/>
    <x v="0"/>
  </r>
  <r>
    <x v="419"/>
    <s v="DIC India Limited"/>
    <s v="EQ"/>
    <x v="1"/>
    <n v="30"/>
    <n v="8"/>
    <x v="3"/>
    <x v="1"/>
    <n v="10"/>
    <n v="1"/>
    <s v="INE303A01010"/>
    <x v="1"/>
  </r>
  <r>
    <x v="420"/>
    <s v="DiGiSPICE Technologies Limited"/>
    <s v="EQ"/>
    <x v="1"/>
    <n v="27"/>
    <n v="5"/>
    <x v="1"/>
    <x v="0"/>
    <n v="3"/>
    <n v="1"/>
    <s v="INE927C01020"/>
    <x v="6"/>
  </r>
  <r>
    <x v="421"/>
    <s v="Digjam Limited"/>
    <s v="BE"/>
    <x v="0"/>
    <n v="18"/>
    <n v="10"/>
    <x v="0"/>
    <x v="3"/>
    <n v="10"/>
    <n v="1"/>
    <s v="INE731U01028"/>
    <x v="1"/>
  </r>
  <r>
    <x v="422"/>
    <s v="Debock Industries Limited"/>
    <s v="EQ"/>
    <x v="1"/>
    <n v="31"/>
    <n v="3"/>
    <x v="10"/>
    <x v="5"/>
    <n v="10"/>
    <n v="1"/>
    <s v="INE411Y01011"/>
    <x v="1"/>
  </r>
  <r>
    <x v="423"/>
    <s v="Dish TV India Limited"/>
    <s v="EQ"/>
    <x v="1"/>
    <n v="18"/>
    <n v="4"/>
    <x v="11"/>
    <x v="18"/>
    <n v="1"/>
    <n v="1"/>
    <s v="INE836F01026"/>
    <x v="2"/>
  </r>
  <r>
    <x v="424"/>
    <s v="Divgi Torqtransfer Systems Limited"/>
    <s v="EQ"/>
    <x v="1"/>
    <n v="14"/>
    <n v="3"/>
    <x v="10"/>
    <x v="10"/>
    <n v="5"/>
    <n v="1"/>
    <s v="INE753U01022"/>
    <x v="0"/>
  </r>
  <r>
    <x v="425"/>
    <s v="Divi's Laboratories Limited"/>
    <s v="EQ"/>
    <x v="1"/>
    <n v="12"/>
    <n v="3"/>
    <x v="10"/>
    <x v="11"/>
    <n v="2"/>
    <n v="1"/>
    <s v="INE361B01024"/>
    <x v="3"/>
  </r>
  <r>
    <x v="426"/>
    <s v="Dixon Technologies (India) Limited"/>
    <s v="EQ"/>
    <x v="1"/>
    <n v="18"/>
    <n v="9"/>
    <x v="2"/>
    <x v="6"/>
    <n v="2"/>
    <n v="1"/>
    <s v="INE935N01020"/>
    <x v="3"/>
  </r>
  <r>
    <x v="427"/>
    <s v="DJ Mediaprint &amp; Logistics Limited"/>
    <s v="EQ"/>
    <x v="1"/>
    <n v="5"/>
    <n v="12"/>
    <x v="7"/>
    <x v="5"/>
    <n v="10"/>
    <n v="1"/>
    <s v="INE0B1K01014"/>
    <x v="1"/>
  </r>
  <r>
    <x v="428"/>
    <s v="DLF Limited"/>
    <s v="EQ"/>
    <x v="1"/>
    <n v="5"/>
    <n v="7"/>
    <x v="4"/>
    <x v="18"/>
    <n v="2"/>
    <n v="1"/>
    <s v="INE271C01023"/>
    <x v="3"/>
  </r>
  <r>
    <x v="429"/>
    <s v="D-Link (India) Limited"/>
    <s v="EQ"/>
    <x v="1"/>
    <n v="18"/>
    <n v="12"/>
    <x v="7"/>
    <x v="19"/>
    <n v="2"/>
    <n v="1"/>
    <s v="INE250K01012"/>
    <x v="3"/>
  </r>
  <r>
    <x v="430"/>
    <s v="Avenue Supermarts Limited"/>
    <s v="EQ"/>
    <x v="1"/>
    <n v="21"/>
    <n v="3"/>
    <x v="10"/>
    <x v="6"/>
    <n v="10"/>
    <n v="1"/>
    <s v="INE192R01011"/>
    <x v="1"/>
  </r>
  <r>
    <x v="431"/>
    <s v="DMCC SPECIALITY CHEMICALS LIMITED"/>
    <s v="EQ"/>
    <x v="1"/>
    <n v="1"/>
    <n v="12"/>
    <x v="7"/>
    <x v="3"/>
    <n v="10"/>
    <n v="1"/>
    <s v="INE505A01010"/>
    <x v="1"/>
  </r>
  <r>
    <x v="432"/>
    <s v="Diligent Media Corporation Limited"/>
    <s v="EQ"/>
    <x v="1"/>
    <n v="11"/>
    <n v="12"/>
    <x v="7"/>
    <x v="6"/>
    <n v="1"/>
    <n v="1"/>
    <s v="INE016M01021"/>
    <x v="2"/>
  </r>
  <r>
    <x v="433"/>
    <s v="Dodla Dairy Limited"/>
    <s v="EQ"/>
    <x v="1"/>
    <n v="28"/>
    <n v="6"/>
    <x v="6"/>
    <x v="3"/>
    <n v="10"/>
    <n v="1"/>
    <s v="INE021O01019"/>
    <x v="1"/>
  </r>
  <r>
    <x v="434"/>
    <s v="Dolat Algotech Limited"/>
    <s v="EQ"/>
    <x v="1"/>
    <n v="19"/>
    <n v="8"/>
    <x v="3"/>
    <x v="2"/>
    <n v="1"/>
    <n v="1"/>
    <s v="INE966A01022"/>
    <x v="2"/>
  </r>
  <r>
    <x v="435"/>
    <s v="Dollar Industries Limited"/>
    <s v="EQ"/>
    <x v="1"/>
    <n v="21"/>
    <n v="4"/>
    <x v="11"/>
    <x v="6"/>
    <n v="2"/>
    <n v="1"/>
    <s v="INE325C01035"/>
    <x v="3"/>
  </r>
  <r>
    <x v="436"/>
    <s v="Donear Industries Limited"/>
    <s v="EQ"/>
    <x v="1"/>
    <n v="20"/>
    <n v="12"/>
    <x v="7"/>
    <x v="12"/>
    <n v="2"/>
    <n v="1"/>
    <s v="INE668D01028"/>
    <x v="3"/>
  </r>
  <r>
    <x v="437"/>
    <s v="D. P. Abhushan Limited"/>
    <s v="EQ"/>
    <x v="1"/>
    <n v="3"/>
    <n v="11"/>
    <x v="5"/>
    <x v="9"/>
    <n v="10"/>
    <n v="1"/>
    <s v="INE266Y01019"/>
    <x v="1"/>
  </r>
  <r>
    <x v="438"/>
    <s v="DPSC Limited"/>
    <s v="EQ"/>
    <x v="1"/>
    <n v="21"/>
    <n v="4"/>
    <x v="11"/>
    <x v="0"/>
    <n v="1"/>
    <n v="1"/>
    <s v="INE360C01024"/>
    <x v="2"/>
  </r>
  <r>
    <x v="439"/>
    <s v="D P Wires Limited"/>
    <s v="EQ"/>
    <x v="1"/>
    <n v="17"/>
    <n v="1"/>
    <x v="9"/>
    <x v="9"/>
    <n v="10"/>
    <n v="1"/>
    <s v="INE864X01013"/>
    <x v="1"/>
  </r>
  <r>
    <x v="440"/>
    <s v="DRC Systems India Limited"/>
    <s v="EQ"/>
    <x v="1"/>
    <n v="10"/>
    <n v="3"/>
    <x v="10"/>
    <x v="3"/>
    <n v="1"/>
    <n v="1"/>
    <s v="INE03RS01027"/>
    <x v="2"/>
  </r>
  <r>
    <x v="441"/>
    <s v="Dreamfolks Services Limited"/>
    <s v="EQ"/>
    <x v="1"/>
    <n v="6"/>
    <n v="9"/>
    <x v="2"/>
    <x v="5"/>
    <n v="2"/>
    <n v="1"/>
    <s v="INE0JS101016"/>
    <x v="3"/>
  </r>
  <r>
    <x v="442"/>
    <s v="Dredging Corporation of India Limited"/>
    <s v="EQ"/>
    <x v="1"/>
    <n v="15"/>
    <n v="1"/>
    <x v="9"/>
    <x v="4"/>
    <n v="10"/>
    <n v="1"/>
    <s v="INE506A01018"/>
    <x v="1"/>
  </r>
  <r>
    <x v="443"/>
    <s v="Dr. Reddy's Laboratories Limited"/>
    <s v="EQ"/>
    <x v="1"/>
    <n v="30"/>
    <n v="5"/>
    <x v="1"/>
    <x v="11"/>
    <n v="5"/>
    <n v="1"/>
    <s v="INE089A01023"/>
    <x v="0"/>
  </r>
  <r>
    <x v="444"/>
    <s v="Dynacons Systems &amp; Solutions Limited"/>
    <s v="EQ"/>
    <x v="1"/>
    <n v="1"/>
    <n v="12"/>
    <x v="7"/>
    <x v="26"/>
    <n v="10"/>
    <n v="1"/>
    <s v="INE417B01040"/>
    <x v="1"/>
  </r>
  <r>
    <x v="445"/>
    <s v="Dhunseri Tea &amp; Industries Limited"/>
    <s v="EQ"/>
    <x v="1"/>
    <n v="20"/>
    <n v="1"/>
    <x v="9"/>
    <x v="20"/>
    <n v="10"/>
    <n v="1"/>
    <s v="INE341R01014"/>
    <x v="1"/>
  </r>
  <r>
    <x v="446"/>
    <s v="Ducon Infratechnologies Limited"/>
    <s v="BE"/>
    <x v="0"/>
    <n v="9"/>
    <n v="10"/>
    <x v="0"/>
    <x v="28"/>
    <n v="1"/>
    <n v="1"/>
    <s v="INE741L01018"/>
    <x v="2"/>
  </r>
  <r>
    <x v="447"/>
    <s v="Dhunseri Ventures Limited"/>
    <s v="EQ"/>
    <x v="1"/>
    <n v="11"/>
    <n v="1"/>
    <x v="9"/>
    <x v="0"/>
    <n v="10"/>
    <n v="1"/>
    <s v="INE477B01010"/>
    <x v="1"/>
  </r>
  <r>
    <x v="448"/>
    <s v="Dwarikesh Sugar Industries Limited"/>
    <s v="EQ"/>
    <x v="1"/>
    <n v="31"/>
    <n v="12"/>
    <x v="7"/>
    <x v="4"/>
    <n v="1"/>
    <n v="1"/>
    <s v="INE366A01041"/>
    <x v="2"/>
  </r>
  <r>
    <x v="449"/>
    <s v="Dynamic Cables Limited"/>
    <s v="EQ"/>
    <x v="1"/>
    <n v="27"/>
    <n v="7"/>
    <x v="4"/>
    <x v="5"/>
    <n v="10"/>
    <n v="1"/>
    <s v="INE600Y01019"/>
    <x v="1"/>
  </r>
  <r>
    <x v="450"/>
    <s v="Dynamatic Technologies Limited"/>
    <s v="EQ"/>
    <x v="1"/>
    <n v="14"/>
    <n v="9"/>
    <x v="2"/>
    <x v="12"/>
    <n v="10"/>
    <n v="1"/>
    <s v="INE221B01012"/>
    <x v="1"/>
  </r>
  <r>
    <x v="451"/>
    <s v="Dynemic Products Limited"/>
    <s v="EQ"/>
    <x v="1"/>
    <n v="19"/>
    <n v="7"/>
    <x v="4"/>
    <x v="6"/>
    <n v="10"/>
    <n v="1"/>
    <s v="INE256H01015"/>
    <x v="1"/>
  </r>
  <r>
    <x v="452"/>
    <s v="E2E Networks Limited"/>
    <s v="EQ"/>
    <x v="1"/>
    <n v="12"/>
    <n v="4"/>
    <x v="11"/>
    <x v="5"/>
    <n v="10"/>
    <n v="1"/>
    <s v="INE255Z01019"/>
    <x v="1"/>
  </r>
  <r>
    <x v="453"/>
    <s v="Easy Trip Planners Limited"/>
    <s v="EQ"/>
    <x v="1"/>
    <n v="19"/>
    <n v="3"/>
    <x v="10"/>
    <x v="3"/>
    <n v="1"/>
    <n v="1"/>
    <s v="INE07O001026"/>
    <x v="2"/>
  </r>
  <r>
    <x v="454"/>
    <s v="Eastern Silk Industries Limited"/>
    <s v="BE"/>
    <x v="0"/>
    <n v="3"/>
    <n v="7"/>
    <x v="4"/>
    <x v="15"/>
    <n v="2"/>
    <n v="1"/>
    <s v="INE962C01027"/>
    <x v="3"/>
  </r>
  <r>
    <x v="455"/>
    <s v="eClerx Services Limited"/>
    <s v="EQ"/>
    <x v="1"/>
    <n v="31"/>
    <n v="12"/>
    <x v="7"/>
    <x v="18"/>
    <n v="10"/>
    <n v="1"/>
    <s v="INE738I01010"/>
    <x v="1"/>
  </r>
  <r>
    <x v="456"/>
    <s v="Edelweiss Financial Services Limited"/>
    <s v="EQ"/>
    <x v="1"/>
    <n v="12"/>
    <n v="12"/>
    <x v="7"/>
    <x v="18"/>
    <n v="1"/>
    <n v="1"/>
    <s v="INE532F01054"/>
    <x v="2"/>
  </r>
  <r>
    <x v="457"/>
    <s v="Eicher Motors Limited"/>
    <s v="EQ"/>
    <x v="1"/>
    <n v="7"/>
    <n v="9"/>
    <x v="2"/>
    <x v="4"/>
    <n v="1"/>
    <n v="1"/>
    <s v="INE066A01021"/>
    <x v="2"/>
  </r>
  <r>
    <x v="458"/>
    <s v="EID Parry India Limited"/>
    <s v="EQ"/>
    <x v="1"/>
    <n v="10"/>
    <n v="5"/>
    <x v="1"/>
    <x v="1"/>
    <n v="1"/>
    <n v="1"/>
    <s v="INE126A01031"/>
    <x v="2"/>
  </r>
  <r>
    <x v="459"/>
    <s v="Euro India Fresh Foods Limited"/>
    <s v="EQ"/>
    <x v="1"/>
    <n v="12"/>
    <n v="10"/>
    <x v="0"/>
    <x v="3"/>
    <n v="10"/>
    <n v="1"/>
    <s v="INE546V01010"/>
    <x v="1"/>
  </r>
  <r>
    <x v="460"/>
    <s v="EIH Associated Hotels Limited"/>
    <s v="EQ"/>
    <x v="1"/>
    <n v="8"/>
    <n v="4"/>
    <x v="11"/>
    <x v="0"/>
    <n v="10"/>
    <n v="1"/>
    <s v="INE276C01014"/>
    <x v="1"/>
  </r>
  <r>
    <x v="461"/>
    <s v="EIH Limited"/>
    <s v="EQ"/>
    <x v="1"/>
    <n v="8"/>
    <n v="2"/>
    <x v="8"/>
    <x v="1"/>
    <n v="2"/>
    <n v="1"/>
    <s v="INE230A01023"/>
    <x v="3"/>
  </r>
  <r>
    <x v="462"/>
    <s v="Eimco Elecon (India) Limited"/>
    <s v="BE"/>
    <x v="0"/>
    <n v="17"/>
    <n v="4"/>
    <x v="11"/>
    <x v="15"/>
    <n v="10"/>
    <n v="1"/>
    <s v="INE158B01016"/>
    <x v="1"/>
  </r>
  <r>
    <x v="463"/>
    <s v="Everest Kanto Cylinder Limited"/>
    <s v="EQ"/>
    <x v="1"/>
    <n v="15"/>
    <n v="12"/>
    <x v="7"/>
    <x v="7"/>
    <n v="2"/>
    <n v="1"/>
    <s v="INE184H01027"/>
    <x v="3"/>
  </r>
  <r>
    <x v="464"/>
    <s v="Eldeco Housing And Industries Limited"/>
    <s v="EQ"/>
    <x v="1"/>
    <n v="12"/>
    <n v="4"/>
    <x v="11"/>
    <x v="5"/>
    <n v="2"/>
    <n v="1"/>
    <s v="INE668G01021"/>
    <x v="3"/>
  </r>
  <r>
    <x v="465"/>
    <s v="Elecon Engineering Company Limited"/>
    <s v="EQ"/>
    <x v="1"/>
    <n v="29"/>
    <n v="9"/>
    <x v="2"/>
    <x v="12"/>
    <n v="2"/>
    <n v="1"/>
    <s v="INE205B01023"/>
    <x v="3"/>
  </r>
  <r>
    <x v="466"/>
    <s v="Electrosteel Castings Limited"/>
    <s v="EQ"/>
    <x v="1"/>
    <n v="20"/>
    <n v="6"/>
    <x v="6"/>
    <x v="11"/>
    <n v="1"/>
    <n v="1"/>
    <s v="INE086A01029"/>
    <x v="2"/>
  </r>
  <r>
    <x v="467"/>
    <s v="Electrotherm (India) Limited"/>
    <s v="BE"/>
    <x v="0"/>
    <n v="20"/>
    <n v="8"/>
    <x v="3"/>
    <x v="18"/>
    <n v="10"/>
    <n v="1"/>
    <s v="INE822G01016"/>
    <x v="1"/>
  </r>
  <r>
    <x v="468"/>
    <s v="Elgi Equipments Limited"/>
    <s v="EQ"/>
    <x v="1"/>
    <n v="22"/>
    <n v="11"/>
    <x v="5"/>
    <x v="1"/>
    <n v="1"/>
    <n v="1"/>
    <s v="INE285A01027"/>
    <x v="2"/>
  </r>
  <r>
    <x v="469"/>
    <s v="Elgi Rubber Company Limited"/>
    <s v="EQ"/>
    <x v="1"/>
    <n v="10"/>
    <n v="8"/>
    <x v="3"/>
    <x v="26"/>
    <n v="1"/>
    <n v="1"/>
    <s v="INE819L01012"/>
    <x v="2"/>
  </r>
  <r>
    <x v="470"/>
    <s v="Elin Electronics Limited"/>
    <s v="EQ"/>
    <x v="1"/>
    <n v="30"/>
    <n v="12"/>
    <x v="7"/>
    <x v="5"/>
    <n v="5"/>
    <n v="1"/>
    <s v="INE050401020"/>
    <x v="0"/>
  </r>
  <r>
    <x v="471"/>
    <s v="Emami Limited"/>
    <s v="EQ"/>
    <x v="1"/>
    <n v="3"/>
    <n v="8"/>
    <x v="3"/>
    <x v="12"/>
    <n v="1"/>
    <n v="1"/>
    <s v="INE548C01032"/>
    <x v="2"/>
  </r>
  <r>
    <x v="472"/>
    <s v="Emami Paper Mills Limited"/>
    <s v="EQ"/>
    <x v="1"/>
    <n v="30"/>
    <n v="5"/>
    <x v="1"/>
    <x v="2"/>
    <n v="2"/>
    <n v="1"/>
    <s v="INE830C01026"/>
    <x v="3"/>
  </r>
  <r>
    <x v="473"/>
    <s v="Emami Realty Limited"/>
    <s v="EQ"/>
    <x v="1"/>
    <n v="28"/>
    <n v="7"/>
    <x v="4"/>
    <x v="8"/>
    <n v="2"/>
    <n v="1"/>
    <s v="INE778K01012"/>
    <x v="3"/>
  </r>
  <r>
    <x v="474"/>
    <s v="Electronics Mart India Limited"/>
    <s v="EQ"/>
    <x v="1"/>
    <n v="17"/>
    <n v="10"/>
    <x v="0"/>
    <x v="5"/>
    <n v="10"/>
    <n v="1"/>
    <s v="INE02YR01019"/>
    <x v="1"/>
  </r>
  <r>
    <x v="475"/>
    <s v="Emkay Global Financial Services Limited"/>
    <s v="EQ"/>
    <x v="1"/>
    <n v="28"/>
    <n v="4"/>
    <x v="11"/>
    <x v="12"/>
    <n v="10"/>
    <n v="1"/>
    <s v="INE296H01011"/>
    <x v="1"/>
  </r>
  <r>
    <x v="476"/>
    <s v="Emmbi Industries Limited"/>
    <s v="EQ"/>
    <x v="1"/>
    <n v="24"/>
    <n v="2"/>
    <x v="8"/>
    <x v="8"/>
    <n v="10"/>
    <n v="1"/>
    <s v="INE753K01015"/>
    <x v="1"/>
  </r>
  <r>
    <x v="477"/>
    <s v="eMudhra Limited"/>
    <s v="EQ"/>
    <x v="1"/>
    <n v="1"/>
    <n v="6"/>
    <x v="6"/>
    <x v="5"/>
    <n v="5"/>
    <n v="1"/>
    <s v="INE01QM01018"/>
    <x v="0"/>
  </r>
  <r>
    <x v="478"/>
    <s v="Endurance Technologies Limited"/>
    <s v="EQ"/>
    <x v="1"/>
    <n v="19"/>
    <n v="10"/>
    <x v="0"/>
    <x v="21"/>
    <n v="10"/>
    <n v="1"/>
    <s v="INE913H01037"/>
    <x v="1"/>
  </r>
  <r>
    <x v="479"/>
    <s v="Energy Development Company Limited"/>
    <s v="EQ"/>
    <x v="1"/>
    <n v="2"/>
    <n v="11"/>
    <x v="5"/>
    <x v="18"/>
    <n v="10"/>
    <n v="1"/>
    <s v="INE306C01019"/>
    <x v="1"/>
  </r>
  <r>
    <x v="480"/>
    <s v="Engineers India Limited"/>
    <s v="EQ"/>
    <x v="1"/>
    <n v="20"/>
    <n v="8"/>
    <x v="3"/>
    <x v="17"/>
    <n v="5"/>
    <n v="1"/>
    <s v="INE510A01028"/>
    <x v="0"/>
  </r>
  <r>
    <x v="481"/>
    <s v="Entertainment Network (India) Limited"/>
    <s v="EQ"/>
    <x v="1"/>
    <n v="15"/>
    <n v="2"/>
    <x v="8"/>
    <x v="12"/>
    <n v="10"/>
    <n v="1"/>
    <s v="INE265F01028"/>
    <x v="1"/>
  </r>
  <r>
    <x v="482"/>
    <s v="EPL Limited"/>
    <s v="EQ"/>
    <x v="1"/>
    <n v="11"/>
    <n v="2"/>
    <x v="8"/>
    <x v="27"/>
    <n v="2"/>
    <n v="1"/>
    <s v="INE255A01020"/>
    <x v="3"/>
  </r>
  <r>
    <x v="483"/>
    <s v="Equippp Social Impact Technologies Limited"/>
    <s v="BE"/>
    <x v="0"/>
    <n v="19"/>
    <n v="5"/>
    <x v="1"/>
    <x v="3"/>
    <n v="1"/>
    <n v="1"/>
    <s v="INE217G01035"/>
    <x v="2"/>
  </r>
  <r>
    <x v="484"/>
    <s v="Equitas Small Finance Bank Limited"/>
    <s v="EQ"/>
    <x v="1"/>
    <n v="2"/>
    <n v="11"/>
    <x v="5"/>
    <x v="9"/>
    <n v="10"/>
    <n v="1"/>
    <s v="INE063P01018"/>
    <x v="1"/>
  </r>
  <r>
    <x v="485"/>
    <s v="Eris Lifesciences Limited"/>
    <s v="EQ"/>
    <x v="1"/>
    <n v="29"/>
    <n v="6"/>
    <x v="6"/>
    <x v="6"/>
    <n v="1"/>
    <n v="1"/>
    <s v="INE406M01024"/>
    <x v="2"/>
  </r>
  <r>
    <x v="486"/>
    <s v="Eros International Media Limited"/>
    <s v="EQ"/>
    <x v="1"/>
    <n v="6"/>
    <n v="10"/>
    <x v="0"/>
    <x v="8"/>
    <n v="10"/>
    <n v="1"/>
    <s v="INE416L01017"/>
    <x v="1"/>
  </r>
  <r>
    <x v="487"/>
    <s v="Esab India Limited"/>
    <s v="EQ"/>
    <x v="1"/>
    <n v="1"/>
    <n v="11"/>
    <x v="5"/>
    <x v="1"/>
    <n v="10"/>
    <n v="1"/>
    <s v="INE284A01012"/>
    <x v="1"/>
  </r>
  <r>
    <x v="488"/>
    <s v="Escorts Kubota Limited"/>
    <s v="EQ"/>
    <x v="1"/>
    <n v="1"/>
    <n v="3"/>
    <x v="10"/>
    <x v="1"/>
    <n v="10"/>
    <n v="1"/>
    <s v="INE042A01014"/>
    <x v="1"/>
  </r>
  <r>
    <x v="489"/>
    <s v="Essar Shipping Limited"/>
    <s v="BE"/>
    <x v="0"/>
    <n v="15"/>
    <n v="11"/>
    <x v="5"/>
    <x v="26"/>
    <n v="10"/>
    <n v="1"/>
    <s v="INE122M01019"/>
    <x v="1"/>
  </r>
  <r>
    <x v="490"/>
    <s v="Integra Essentia Limited"/>
    <s v="BE"/>
    <x v="0"/>
    <n v="20"/>
    <n v="8"/>
    <x v="3"/>
    <x v="14"/>
    <n v="1"/>
    <n v="1"/>
    <s v="INE418N01035"/>
    <x v="2"/>
  </r>
  <r>
    <x v="491"/>
    <s v="Ester Industries Limited"/>
    <s v="EQ"/>
    <x v="1"/>
    <n v="20"/>
    <n v="6"/>
    <x v="6"/>
    <x v="26"/>
    <n v="5"/>
    <n v="1"/>
    <s v="INE778B01029"/>
    <x v="0"/>
  </r>
  <r>
    <x v="492"/>
    <s v="Ethos Limited"/>
    <s v="EQ"/>
    <x v="1"/>
    <n v="30"/>
    <n v="5"/>
    <x v="1"/>
    <x v="5"/>
    <n v="10"/>
    <n v="1"/>
    <s v="INE04TZ01018"/>
    <x v="1"/>
  </r>
  <r>
    <x v="493"/>
    <s v="Eurotex Industries and Exports Limited"/>
    <s v="BE"/>
    <x v="0"/>
    <n v="31"/>
    <n v="1"/>
    <x v="9"/>
    <x v="15"/>
    <n v="10"/>
    <n v="1"/>
    <s v="INE022C01012"/>
    <x v="1"/>
  </r>
  <r>
    <x v="494"/>
    <s v="Eveready Industries India Limited"/>
    <s v="EQ"/>
    <x v="1"/>
    <n v="27"/>
    <n v="4"/>
    <x v="11"/>
    <x v="7"/>
    <n v="5"/>
    <n v="1"/>
    <s v="INE128A01029"/>
    <x v="0"/>
  </r>
  <r>
    <x v="495"/>
    <s v="Everest Industries Limited"/>
    <s v="EQ"/>
    <x v="1"/>
    <n v="29"/>
    <n v="3"/>
    <x v="10"/>
    <x v="1"/>
    <n v="10"/>
    <n v="1"/>
    <s v="INE295A01018"/>
    <x v="1"/>
  </r>
  <r>
    <x v="496"/>
    <s v="Excel Realty N Infra Limited"/>
    <s v="BE"/>
    <x v="0"/>
    <n v="3"/>
    <n v="8"/>
    <x v="3"/>
    <x v="19"/>
    <n v="1"/>
    <n v="1"/>
    <s v="INE688J01023"/>
    <x v="2"/>
  </r>
  <r>
    <x v="497"/>
    <s v="Excel Industries Limited"/>
    <s v="EQ"/>
    <x v="1"/>
    <n v="16"/>
    <n v="6"/>
    <x v="6"/>
    <x v="4"/>
    <n v="5"/>
    <n v="1"/>
    <s v="INE369A01029"/>
    <x v="0"/>
  </r>
  <r>
    <x v="498"/>
    <s v="Exide Industries Limited"/>
    <s v="EQ"/>
    <x v="1"/>
    <n v="17"/>
    <n v="6"/>
    <x v="6"/>
    <x v="11"/>
    <n v="1"/>
    <n v="1"/>
    <s v="INE302A01020"/>
    <x v="2"/>
  </r>
  <r>
    <x v="499"/>
    <s v="Expleo Solutions Limited"/>
    <s v="EQ"/>
    <x v="1"/>
    <n v="26"/>
    <n v="10"/>
    <x v="0"/>
    <x v="19"/>
    <n v="10"/>
    <n v="1"/>
    <s v="INE201K01015"/>
    <x v="1"/>
  </r>
  <r>
    <x v="500"/>
    <s v="Exxaro Tiles Limited"/>
    <s v="EQ"/>
    <x v="1"/>
    <n v="16"/>
    <n v="8"/>
    <x v="3"/>
    <x v="3"/>
    <n v="10"/>
    <n v="1"/>
    <s v="INE0GFE01018"/>
    <x v="1"/>
  </r>
  <r>
    <x v="501"/>
    <s v="Fertilizers and Chemicals Travancore Limited"/>
    <s v="EQ"/>
    <x v="1"/>
    <n v="12"/>
    <n v="4"/>
    <x v="11"/>
    <x v="1"/>
    <n v="10"/>
    <n v="1"/>
    <s v="INE188A01015"/>
    <x v="1"/>
  </r>
  <r>
    <x v="502"/>
    <s v="Fairchem Organics Limited"/>
    <s v="EQ"/>
    <x v="1"/>
    <n v="24"/>
    <n v="12"/>
    <x v="7"/>
    <x v="9"/>
    <n v="10"/>
    <n v="1"/>
    <s v="INE0DNW01011"/>
    <x v="1"/>
  </r>
  <r>
    <x v="503"/>
    <s v="Faze Three Limited"/>
    <s v="EQ"/>
    <x v="1"/>
    <n v="18"/>
    <n v="11"/>
    <x v="5"/>
    <x v="5"/>
    <n v="10"/>
    <n v="1"/>
    <s v="INE963C01033"/>
    <x v="1"/>
  </r>
  <r>
    <x v="504"/>
    <s v="Fineotex Chemical Limited"/>
    <s v="EQ"/>
    <x v="1"/>
    <n v="15"/>
    <n v="1"/>
    <x v="9"/>
    <x v="20"/>
    <n v="2"/>
    <n v="1"/>
    <s v="INE045J01026"/>
    <x v="3"/>
  </r>
  <r>
    <x v="505"/>
    <s v="FCS Software Solutions Limited"/>
    <s v="EQ"/>
    <x v="1"/>
    <n v="21"/>
    <n v="9"/>
    <x v="2"/>
    <x v="7"/>
    <n v="1"/>
    <n v="1"/>
    <s v="INE512B01022"/>
    <x v="2"/>
  </r>
  <r>
    <x v="506"/>
    <s v="FDC Limited"/>
    <s v="EQ"/>
    <x v="1"/>
    <n v="7"/>
    <n v="8"/>
    <x v="3"/>
    <x v="17"/>
    <n v="1"/>
    <n v="1"/>
    <s v="INE258B01022"/>
    <x v="2"/>
  </r>
  <r>
    <x v="507"/>
    <s v="The Federal Bank  Limited"/>
    <s v="EQ"/>
    <x v="1"/>
    <n v="8"/>
    <n v="2"/>
    <x v="8"/>
    <x v="1"/>
    <n v="2"/>
    <n v="1"/>
    <s v="INE171A01029"/>
    <x v="3"/>
  </r>
  <r>
    <x v="508"/>
    <s v="Future Enterprises Limited"/>
    <s v="BE"/>
    <x v="0"/>
    <n v="13"/>
    <n v="2"/>
    <x v="8"/>
    <x v="19"/>
    <n v="2"/>
    <n v="1"/>
    <s v="IN9623B01058"/>
    <x v="3"/>
  </r>
  <r>
    <x v="509"/>
    <s v="Fiberweb (India) Limited"/>
    <s v="EQ"/>
    <x v="1"/>
    <n v="16"/>
    <n v="2"/>
    <x v="8"/>
    <x v="5"/>
    <n v="10"/>
    <n v="1"/>
    <s v="INE296C01020"/>
    <x v="1"/>
  </r>
  <r>
    <x v="510"/>
    <s v="Fiem Industries Limited"/>
    <s v="EQ"/>
    <x v="1"/>
    <n v="19"/>
    <n v="10"/>
    <x v="0"/>
    <x v="12"/>
    <n v="10"/>
    <n v="1"/>
    <s v="INE737H01014"/>
    <x v="1"/>
  </r>
  <r>
    <x v="511"/>
    <s v="Filatex India Limited"/>
    <s v="EQ"/>
    <x v="1"/>
    <n v="29"/>
    <n v="8"/>
    <x v="3"/>
    <x v="26"/>
    <n v="1"/>
    <n v="1"/>
    <s v="INE816B01035"/>
    <x v="2"/>
  </r>
  <r>
    <x v="512"/>
    <s v="Finolex Cables Limited"/>
    <s v="EQ"/>
    <x v="1"/>
    <n v="15"/>
    <n v="2"/>
    <x v="8"/>
    <x v="1"/>
    <n v="2"/>
    <n v="1"/>
    <s v="INE235A01022"/>
    <x v="3"/>
  </r>
  <r>
    <x v="513"/>
    <s v="Fine Organic Industries Limited"/>
    <s v="EQ"/>
    <x v="1"/>
    <n v="2"/>
    <n v="7"/>
    <x v="4"/>
    <x v="13"/>
    <n v="5"/>
    <n v="1"/>
    <s v="INE686Y01026"/>
    <x v="0"/>
  </r>
  <r>
    <x v="514"/>
    <s v="Fino Payments Bank Limited"/>
    <s v="EQ"/>
    <x v="1"/>
    <n v="12"/>
    <n v="11"/>
    <x v="5"/>
    <x v="3"/>
    <n v="10"/>
    <n v="1"/>
    <s v="INE02NC01014"/>
    <x v="1"/>
  </r>
  <r>
    <x v="515"/>
    <s v="Finolex Industries Limited"/>
    <s v="EQ"/>
    <x v="1"/>
    <n v="8"/>
    <n v="2"/>
    <x v="8"/>
    <x v="1"/>
    <n v="2"/>
    <n v="1"/>
    <s v="INE183A01024"/>
    <x v="3"/>
  </r>
  <r>
    <x v="516"/>
    <s v="Five-Star Business Finance Limited"/>
    <s v="EQ"/>
    <x v="1"/>
    <n v="21"/>
    <n v="11"/>
    <x v="5"/>
    <x v="5"/>
    <n v="1"/>
    <n v="1"/>
    <s v="INE128S01021"/>
    <x v="2"/>
  </r>
  <r>
    <x v="517"/>
    <s v="Flexituff Ventures International Limited"/>
    <s v="EQ"/>
    <x v="1"/>
    <n v="19"/>
    <n v="10"/>
    <x v="0"/>
    <x v="26"/>
    <n v="10"/>
    <n v="1"/>
    <s v="INE060J01017"/>
    <x v="1"/>
  </r>
  <r>
    <x v="518"/>
    <s v="Future Lifestyle Fashions Limited"/>
    <s v="BZ"/>
    <x v="0"/>
    <n v="1"/>
    <n v="10"/>
    <x v="0"/>
    <x v="14"/>
    <n v="2"/>
    <n v="1"/>
    <s v="INE452O01016"/>
    <x v="3"/>
  </r>
  <r>
    <x v="519"/>
    <s v="Gujarat Fluorochemicals Limited"/>
    <s v="EQ"/>
    <x v="1"/>
    <n v="16"/>
    <n v="10"/>
    <x v="0"/>
    <x v="2"/>
    <n v="1"/>
    <n v="1"/>
    <s v="INE09N301011"/>
    <x v="2"/>
  </r>
  <r>
    <x v="520"/>
    <s v="Federal-Mogul Goetze (India) Limited."/>
    <s v="EQ"/>
    <x v="1"/>
    <n v="8"/>
    <n v="2"/>
    <x v="8"/>
    <x v="1"/>
    <n v="10"/>
    <n v="1"/>
    <s v="INE529A01010"/>
    <x v="1"/>
  </r>
  <r>
    <x v="521"/>
    <s v="Future Market Networks Limited"/>
    <s v="EQ"/>
    <x v="1"/>
    <n v="31"/>
    <n v="12"/>
    <x v="7"/>
    <x v="8"/>
    <n v="10"/>
    <n v="1"/>
    <s v="INE360L01017"/>
    <x v="1"/>
  </r>
  <r>
    <x v="522"/>
    <s v="Focus Lighting and Fixtures Limited"/>
    <s v="EQ"/>
    <x v="1"/>
    <n v="24"/>
    <n v="11"/>
    <x v="5"/>
    <x v="3"/>
    <n v="10"/>
    <n v="1"/>
    <s v="INE593W01010"/>
    <x v="1"/>
  </r>
  <r>
    <x v="523"/>
    <s v="Foods &amp; Inns Limited"/>
    <s v="EQ"/>
    <x v="1"/>
    <n v="16"/>
    <n v="11"/>
    <x v="5"/>
    <x v="3"/>
    <n v="1"/>
    <n v="1"/>
    <s v="INE976E01023"/>
    <x v="2"/>
  </r>
  <r>
    <x v="524"/>
    <s v="FORCE MOTORS LTD"/>
    <s v="EQ"/>
    <x v="1"/>
    <n v="3"/>
    <n v="11"/>
    <x v="5"/>
    <x v="29"/>
    <n v="10"/>
    <n v="1"/>
    <s v="INE451A01017"/>
    <x v="1"/>
  </r>
  <r>
    <x v="525"/>
    <s v="Fortis Healthcare Limited"/>
    <s v="EQ"/>
    <x v="1"/>
    <n v="9"/>
    <n v="5"/>
    <x v="1"/>
    <x v="18"/>
    <n v="10"/>
    <n v="1"/>
    <s v="INE061F01013"/>
    <x v="1"/>
  </r>
  <r>
    <x v="526"/>
    <s v="Foseco India Limited"/>
    <s v="EQ"/>
    <x v="1"/>
    <n v="5"/>
    <n v="5"/>
    <x v="1"/>
    <x v="11"/>
    <n v="10"/>
    <n v="1"/>
    <s v="INE519A01011"/>
    <x v="1"/>
  </r>
  <r>
    <x v="527"/>
    <s v="Future Retail Limited"/>
    <s v="BZ"/>
    <x v="0"/>
    <n v="29"/>
    <n v="8"/>
    <x v="3"/>
    <x v="21"/>
    <n v="2"/>
    <n v="1"/>
    <s v="INE752P01024"/>
    <x v="3"/>
  </r>
  <r>
    <x v="528"/>
    <s v="Firstsource Solutions Limited"/>
    <s v="EQ"/>
    <x v="1"/>
    <n v="22"/>
    <n v="2"/>
    <x v="8"/>
    <x v="18"/>
    <n v="10"/>
    <n v="1"/>
    <s v="INE684F01012"/>
    <x v="1"/>
  </r>
  <r>
    <x v="529"/>
    <s v="Fusion Micro Finance Limited"/>
    <s v="EQ"/>
    <x v="1"/>
    <n v="15"/>
    <n v="11"/>
    <x v="5"/>
    <x v="5"/>
    <n v="10"/>
    <n v="1"/>
    <s v="INE139R01012"/>
    <x v="1"/>
  </r>
  <r>
    <x v="530"/>
    <s v="Gabriel India Limited"/>
    <s v="EQ"/>
    <x v="1"/>
    <n v="20"/>
    <n v="4"/>
    <x v="11"/>
    <x v="7"/>
    <n v="1"/>
    <n v="1"/>
    <s v="INE524A01029"/>
    <x v="2"/>
  </r>
  <r>
    <x v="531"/>
    <s v="Gujarat Ambuja Exports Limited"/>
    <s v="EQ"/>
    <x v="1"/>
    <n v="11"/>
    <n v="10"/>
    <x v="0"/>
    <x v="23"/>
    <n v="1"/>
    <n v="1"/>
    <s v="INE036B01030"/>
    <x v="2"/>
  </r>
  <r>
    <x v="532"/>
    <s v="GAIL (India) Limited"/>
    <s v="EQ"/>
    <x v="1"/>
    <n v="2"/>
    <n v="4"/>
    <x v="11"/>
    <x v="17"/>
    <n v="10"/>
    <n v="1"/>
    <s v="INE129A01019"/>
    <x v="1"/>
  </r>
  <r>
    <x v="533"/>
    <s v="Galaxy Surfactants Limited"/>
    <s v="EQ"/>
    <x v="1"/>
    <n v="8"/>
    <n v="2"/>
    <x v="8"/>
    <x v="13"/>
    <n v="10"/>
    <n v="1"/>
    <s v="INE600K01018"/>
    <x v="1"/>
  </r>
  <r>
    <x v="534"/>
    <s v="Gallantt Ispat Limited"/>
    <s v="EQ"/>
    <x v="1"/>
    <n v="4"/>
    <n v="4"/>
    <x v="11"/>
    <x v="12"/>
    <n v="10"/>
    <n v="1"/>
    <s v="INE297H01019"/>
    <x v="1"/>
  </r>
  <r>
    <x v="535"/>
    <s v="Gandhi Special Tubes Limited"/>
    <s v="EQ"/>
    <x v="1"/>
    <n v="31"/>
    <n v="1"/>
    <x v="9"/>
    <x v="18"/>
    <n v="5"/>
    <n v="1"/>
    <s v="INE524B01027"/>
    <x v="0"/>
  </r>
  <r>
    <x v="536"/>
    <s v="Ganesha Ecosphere Limited"/>
    <s v="EQ"/>
    <x v="1"/>
    <n v="9"/>
    <n v="3"/>
    <x v="10"/>
    <x v="20"/>
    <n v="10"/>
    <n v="1"/>
    <s v="INE845D01014"/>
    <x v="1"/>
  </r>
  <r>
    <x v="537"/>
    <s v="Ganesh Benzoplast Limited"/>
    <s v="EQ"/>
    <x v="1"/>
    <n v="16"/>
    <n v="9"/>
    <x v="2"/>
    <x v="3"/>
    <n v="1"/>
    <n v="1"/>
    <s v="INE388A01029"/>
    <x v="2"/>
  </r>
  <r>
    <x v="538"/>
    <s v="Ganesh Housing Corporation Limited"/>
    <s v="EQ"/>
    <x v="1"/>
    <n v="2"/>
    <n v="3"/>
    <x v="10"/>
    <x v="18"/>
    <n v="10"/>
    <n v="1"/>
    <s v="INE460C01014"/>
    <x v="1"/>
  </r>
  <r>
    <x v="539"/>
    <s v="Ganges Securities Limited"/>
    <s v="EQ"/>
    <x v="1"/>
    <n v="28"/>
    <n v="7"/>
    <x v="4"/>
    <x v="6"/>
    <n v="10"/>
    <n v="1"/>
    <s v="INE335W01016"/>
    <x v="1"/>
  </r>
  <r>
    <x v="540"/>
    <s v="Garware Technical Fibres Limited"/>
    <s v="EQ"/>
    <x v="1"/>
    <n v="3"/>
    <n v="4"/>
    <x v="11"/>
    <x v="18"/>
    <n v="10"/>
    <n v="1"/>
    <s v="INE276A01018"/>
    <x v="1"/>
  </r>
  <r>
    <x v="541"/>
    <s v="Gateway Distriparks Limited"/>
    <s v="EQ"/>
    <x v="1"/>
    <n v="22"/>
    <n v="3"/>
    <x v="10"/>
    <x v="5"/>
    <n v="10"/>
    <n v="1"/>
    <s v="INE079J01017"/>
    <x v="1"/>
  </r>
  <r>
    <x v="542"/>
    <s v="GATI Limited"/>
    <s v="EQ"/>
    <x v="1"/>
    <n v="10"/>
    <n v="10"/>
    <x v="0"/>
    <x v="12"/>
    <n v="2"/>
    <n v="1"/>
    <s v="INE152B01027"/>
    <x v="3"/>
  </r>
  <r>
    <x v="543"/>
    <s v="Gayatri Projects Limited"/>
    <s v="BE"/>
    <x v="0"/>
    <n v="22"/>
    <n v="8"/>
    <x v="3"/>
    <x v="26"/>
    <n v="2"/>
    <n v="1"/>
    <s v="INE336H01023"/>
    <x v="3"/>
  </r>
  <r>
    <x v="544"/>
    <s v="GeeCee Ventures Limited"/>
    <s v="EQ"/>
    <x v="1"/>
    <n v="4"/>
    <n v="10"/>
    <x v="0"/>
    <x v="12"/>
    <n v="10"/>
    <n v="1"/>
    <s v="INE916G01016"/>
    <x v="1"/>
  </r>
  <r>
    <x v="545"/>
    <s v="Geekay Wires Limited"/>
    <s v="BE"/>
    <x v="0"/>
    <n v="6"/>
    <n v="3"/>
    <x v="10"/>
    <x v="9"/>
    <n v="10"/>
    <n v="1"/>
    <s v="INE669X01016"/>
    <x v="1"/>
  </r>
  <r>
    <x v="546"/>
    <s v="Generic Engineering Construction and Projects Limited"/>
    <s v="BE"/>
    <x v="0"/>
    <n v="16"/>
    <n v="2"/>
    <x v="8"/>
    <x v="3"/>
    <n v="5"/>
    <n v="1"/>
    <s v="INE854S01022"/>
    <x v="0"/>
  </r>
  <r>
    <x v="547"/>
    <s v="Genesys International Corporation Limited"/>
    <s v="EQ"/>
    <x v="1"/>
    <n v="23"/>
    <n v="1"/>
    <x v="9"/>
    <x v="11"/>
    <n v="5"/>
    <n v="1"/>
    <s v="INE727B01026"/>
    <x v="0"/>
  </r>
  <r>
    <x v="548"/>
    <s v="Gensol Engineering Limited"/>
    <s v="EQ"/>
    <x v="1"/>
    <n v="3"/>
    <n v="7"/>
    <x v="4"/>
    <x v="10"/>
    <n v="10"/>
    <n v="1"/>
    <s v="INE06H201014"/>
    <x v="1"/>
  </r>
  <r>
    <x v="549"/>
    <s v="Genus Paper &amp; Boards Limited"/>
    <s v="EQ"/>
    <x v="1"/>
    <n v="16"/>
    <n v="2"/>
    <x v="8"/>
    <x v="20"/>
    <n v="1"/>
    <n v="1"/>
    <s v="INE949P01018"/>
    <x v="2"/>
  </r>
  <r>
    <x v="550"/>
    <s v="Genus Power Infrastructures Limited"/>
    <s v="EQ"/>
    <x v="1"/>
    <n v="8"/>
    <n v="7"/>
    <x v="4"/>
    <x v="7"/>
    <n v="1"/>
    <n v="1"/>
    <s v="INE955D01029"/>
    <x v="2"/>
  </r>
  <r>
    <x v="551"/>
    <s v="Geojit Financial Services Limited"/>
    <s v="EQ"/>
    <x v="1"/>
    <n v="1"/>
    <n v="7"/>
    <x v="4"/>
    <x v="7"/>
    <n v="1"/>
    <n v="1"/>
    <s v="INE007B01023"/>
    <x v="2"/>
  </r>
  <r>
    <x v="552"/>
    <s v="GE Power India Limited"/>
    <s v="EQ"/>
    <x v="1"/>
    <n v="19"/>
    <n v="4"/>
    <x v="11"/>
    <x v="23"/>
    <n v="10"/>
    <n v="1"/>
    <s v="INE878A01011"/>
    <x v="1"/>
  </r>
  <r>
    <x v="553"/>
    <s v="The Great Eastern Shipping Company Limited"/>
    <s v="EQ"/>
    <x v="1"/>
    <n v="27"/>
    <n v="11"/>
    <x v="5"/>
    <x v="12"/>
    <n v="10"/>
    <n v="1"/>
    <s v="INE017A01032"/>
    <x v="1"/>
  </r>
  <r>
    <x v="554"/>
    <s v="GE T&amp;D India Limited"/>
    <s v="BE"/>
    <x v="0"/>
    <n v="30"/>
    <n v="6"/>
    <x v="6"/>
    <x v="0"/>
    <n v="2"/>
    <n v="1"/>
    <s v="INE200A01026"/>
    <x v="3"/>
  </r>
  <r>
    <x v="555"/>
    <s v="GFL Limited"/>
    <s v="EQ"/>
    <x v="1"/>
    <n v="25"/>
    <n v="5"/>
    <x v="1"/>
    <x v="1"/>
    <n v="1"/>
    <n v="1"/>
    <s v="INE538A01037"/>
    <x v="2"/>
  </r>
  <r>
    <x v="556"/>
    <s v="GHCL Limited"/>
    <s v="EQ"/>
    <x v="1"/>
    <n v="31"/>
    <n v="7"/>
    <x v="4"/>
    <x v="11"/>
    <n v="10"/>
    <n v="1"/>
    <s v="INE539A01019"/>
    <x v="1"/>
  </r>
  <r>
    <x v="557"/>
    <s v="GHCL Textiles Limited"/>
    <s v="EQ"/>
    <x v="1"/>
    <n v="12"/>
    <n v="6"/>
    <x v="6"/>
    <x v="10"/>
    <n v="2"/>
    <n v="1"/>
    <s v="INE0PA801013"/>
    <x v="3"/>
  </r>
  <r>
    <x v="558"/>
    <s v="GIC Housing Finance Limited"/>
    <s v="EQ"/>
    <x v="1"/>
    <n v="8"/>
    <n v="5"/>
    <x v="1"/>
    <x v="15"/>
    <n v="10"/>
    <n v="1"/>
    <s v="INE289B01019"/>
    <x v="1"/>
  </r>
  <r>
    <x v="559"/>
    <s v="General Insurance Corporation of India"/>
    <s v="EQ"/>
    <x v="1"/>
    <n v="25"/>
    <n v="10"/>
    <x v="0"/>
    <x v="6"/>
    <n v="5"/>
    <n v="1"/>
    <s v="INE481Y01014"/>
    <x v="0"/>
  </r>
  <r>
    <x v="560"/>
    <s v="Gillanders Arbuthnot &amp; Company Limited"/>
    <s v="EQ"/>
    <x v="1"/>
    <n v="14"/>
    <n v="12"/>
    <x v="7"/>
    <x v="19"/>
    <n v="10"/>
    <n v="1"/>
    <s v="INE047B01011"/>
    <x v="1"/>
  </r>
  <r>
    <x v="561"/>
    <s v="Gillette India Limited"/>
    <s v="EQ"/>
    <x v="1"/>
    <n v="30"/>
    <n v="7"/>
    <x v="4"/>
    <x v="11"/>
    <n v="10"/>
    <n v="1"/>
    <s v="INE322A01010"/>
    <x v="1"/>
  </r>
  <r>
    <x v="562"/>
    <s v="Ginni Filaments Limited"/>
    <s v="BE"/>
    <x v="0"/>
    <n v="10"/>
    <n v="5"/>
    <x v="1"/>
    <x v="1"/>
    <n v="10"/>
    <n v="1"/>
    <s v="INE424C01010"/>
    <x v="1"/>
  </r>
  <r>
    <x v="563"/>
    <s v="Gujarat Industries Power Company Limited"/>
    <s v="EQ"/>
    <x v="1"/>
    <n v="8"/>
    <n v="2"/>
    <x v="8"/>
    <x v="1"/>
    <n v="10"/>
    <n v="1"/>
    <s v="INE162A01010"/>
    <x v="1"/>
  </r>
  <r>
    <x v="564"/>
    <s v="GKW Limited"/>
    <s v="BE"/>
    <x v="0"/>
    <n v="20"/>
    <n v="7"/>
    <x v="4"/>
    <x v="19"/>
    <n v="10"/>
    <n v="1"/>
    <s v="INE528A01020"/>
    <x v="1"/>
  </r>
  <r>
    <x v="565"/>
    <s v="Gland Pharma Limited"/>
    <s v="EQ"/>
    <x v="1"/>
    <n v="20"/>
    <n v="11"/>
    <x v="5"/>
    <x v="9"/>
    <n v="1"/>
    <n v="1"/>
    <s v="INE068V01023"/>
    <x v="2"/>
  </r>
  <r>
    <x v="566"/>
    <s v="GlaxoSmithKline Pharmaceuticals Limited"/>
    <s v="EQ"/>
    <x v="1"/>
    <n v="15"/>
    <n v="12"/>
    <x v="7"/>
    <x v="23"/>
    <n v="10"/>
    <n v="1"/>
    <s v="INE159A01016"/>
    <x v="1"/>
  </r>
  <r>
    <x v="567"/>
    <s v="Glenmark Pharmaceuticals Limited"/>
    <s v="EQ"/>
    <x v="1"/>
    <n v="7"/>
    <n v="2"/>
    <x v="8"/>
    <x v="23"/>
    <n v="1"/>
    <n v="1"/>
    <s v="INE935A01035"/>
    <x v="2"/>
  </r>
  <r>
    <x v="568"/>
    <s v="Gujarat Lease Financing Limited"/>
    <s v="EQ"/>
    <x v="1"/>
    <n v="8"/>
    <n v="2"/>
    <x v="8"/>
    <x v="1"/>
    <n v="10"/>
    <n v="1"/>
    <s v="INE540A01017"/>
    <x v="1"/>
  </r>
  <r>
    <x v="569"/>
    <s v="Global Education Limited"/>
    <s v="BE"/>
    <x v="0"/>
    <n v="7"/>
    <n v="12"/>
    <x v="7"/>
    <x v="9"/>
    <n v="5"/>
    <n v="1"/>
    <s v="INE291W01029"/>
    <x v="0"/>
  </r>
  <r>
    <x v="570"/>
    <s v="Global Vectra Helicorp Limited"/>
    <s v="EQ"/>
    <x v="1"/>
    <n v="27"/>
    <n v="10"/>
    <x v="0"/>
    <x v="12"/>
    <n v="10"/>
    <n v="1"/>
    <s v="INE792H01019"/>
    <x v="1"/>
  </r>
  <r>
    <x v="571"/>
    <s v="Globus Spirits Limited"/>
    <s v="EQ"/>
    <x v="1"/>
    <n v="23"/>
    <n v="9"/>
    <x v="2"/>
    <x v="19"/>
    <n v="10"/>
    <n v="1"/>
    <s v="INE615I01010"/>
    <x v="1"/>
  </r>
  <r>
    <x v="572"/>
    <s v="Glenmark Life Sciences Limited"/>
    <s v="EQ"/>
    <x v="1"/>
    <n v="6"/>
    <n v="8"/>
    <x v="3"/>
    <x v="3"/>
    <n v="2"/>
    <n v="1"/>
    <s v="INE03Q201024"/>
    <x v="3"/>
  </r>
  <r>
    <x v="573"/>
    <s v="GM Breweries Limited"/>
    <s v="EQ"/>
    <x v="1"/>
    <n v="23"/>
    <n v="8"/>
    <x v="3"/>
    <x v="1"/>
    <n v="10"/>
    <n v="1"/>
    <s v="INE075D01018"/>
    <x v="1"/>
  </r>
  <r>
    <x v="574"/>
    <s v="Gujarat Mineral Development Corporation Limited"/>
    <s v="EQ"/>
    <x v="1"/>
    <n v="17"/>
    <n v="12"/>
    <x v="7"/>
    <x v="17"/>
    <n v="2"/>
    <n v="1"/>
    <s v="INE131A01031"/>
    <x v="3"/>
  </r>
  <r>
    <x v="575"/>
    <s v="GMM Pfaudler Limited"/>
    <s v="EQ"/>
    <x v="1"/>
    <n v="5"/>
    <n v="3"/>
    <x v="10"/>
    <x v="13"/>
    <n v="2"/>
    <n v="1"/>
    <s v="INE541A01023"/>
    <x v="3"/>
  </r>
  <r>
    <x v="576"/>
    <s v="GMR Airports Infrastructure Limited"/>
    <s v="EQ"/>
    <x v="1"/>
    <n v="21"/>
    <n v="8"/>
    <x v="3"/>
    <x v="12"/>
    <n v="1"/>
    <n v="1"/>
    <s v="INE776C01039"/>
    <x v="2"/>
  </r>
  <r>
    <x v="577"/>
    <s v="GMR Power and Urban Infra Limited"/>
    <s v="EQ"/>
    <x v="1"/>
    <n v="23"/>
    <n v="3"/>
    <x v="10"/>
    <x v="5"/>
    <n v="5"/>
    <n v="1"/>
    <s v="INE0CU601026"/>
    <x v="0"/>
  </r>
  <r>
    <x v="578"/>
    <s v="GNA Axles Limited"/>
    <s v="EQ"/>
    <x v="1"/>
    <n v="26"/>
    <n v="9"/>
    <x v="2"/>
    <x v="21"/>
    <n v="10"/>
    <n v="1"/>
    <s v="INE934S01014"/>
    <x v="1"/>
  </r>
  <r>
    <x v="579"/>
    <s v="Gujarat Narmada Valley Fertilizers and Chemicals Limited"/>
    <s v="EQ"/>
    <x v="1"/>
    <n v="17"/>
    <n v="5"/>
    <x v="1"/>
    <x v="1"/>
    <n v="10"/>
    <n v="1"/>
    <s v="INE113A01013"/>
    <x v="1"/>
  </r>
  <r>
    <x v="580"/>
    <s v="Goa Carbon Limited"/>
    <s v="EQ"/>
    <x v="1"/>
    <n v="5"/>
    <n v="6"/>
    <x v="6"/>
    <x v="18"/>
    <n v="10"/>
    <n v="1"/>
    <s v="INE426D01013"/>
    <x v="1"/>
  </r>
  <r>
    <x v="581"/>
    <s v="GOCL Corporation Limited"/>
    <s v="EQ"/>
    <x v="1"/>
    <n v="26"/>
    <n v="6"/>
    <x v="6"/>
    <x v="22"/>
    <n v="2"/>
    <n v="1"/>
    <s v="INE077F01035"/>
    <x v="3"/>
  </r>
  <r>
    <x v="582"/>
    <s v="Go Fashion (India) Limited"/>
    <s v="EQ"/>
    <x v="1"/>
    <n v="30"/>
    <n v="11"/>
    <x v="5"/>
    <x v="3"/>
    <n v="10"/>
    <n v="1"/>
    <s v="INE0BJS01011"/>
    <x v="1"/>
  </r>
  <r>
    <x v="583"/>
    <s v="Godfrey Phillips India Limited"/>
    <s v="EQ"/>
    <x v="1"/>
    <n v="24"/>
    <n v="7"/>
    <x v="4"/>
    <x v="15"/>
    <n v="2"/>
    <n v="1"/>
    <s v="INE260B01028"/>
    <x v="3"/>
  </r>
  <r>
    <x v="584"/>
    <s v="Godha Cabcon &amp; Insulation Limited"/>
    <s v="BE"/>
    <x v="0"/>
    <n v="24"/>
    <n v="12"/>
    <x v="7"/>
    <x v="9"/>
    <n v="1"/>
    <n v="1"/>
    <s v="INE925Y01036"/>
    <x v="2"/>
  </r>
  <r>
    <x v="585"/>
    <s v="Godrej Agrovet Limited"/>
    <s v="EQ"/>
    <x v="1"/>
    <n v="16"/>
    <n v="10"/>
    <x v="0"/>
    <x v="6"/>
    <n v="10"/>
    <n v="1"/>
    <s v="INE850D01014"/>
    <x v="1"/>
  </r>
  <r>
    <x v="586"/>
    <s v="Godrej Consumer Products Limited"/>
    <s v="EQ"/>
    <x v="1"/>
    <n v="20"/>
    <n v="6"/>
    <x v="6"/>
    <x v="24"/>
    <n v="1"/>
    <n v="1"/>
    <s v="INE102D01028"/>
    <x v="2"/>
  </r>
  <r>
    <x v="587"/>
    <s v="Godrej Industries Limited"/>
    <s v="EQ"/>
    <x v="1"/>
    <n v="25"/>
    <n v="2"/>
    <x v="8"/>
    <x v="11"/>
    <n v="1"/>
    <n v="1"/>
    <s v="INE233A01035"/>
    <x v="2"/>
  </r>
  <r>
    <x v="588"/>
    <s v="Godrej Properties Limited"/>
    <s v="EQ"/>
    <x v="1"/>
    <n v="5"/>
    <n v="1"/>
    <x v="9"/>
    <x v="8"/>
    <n v="5"/>
    <n v="1"/>
    <s v="INE484J01027"/>
    <x v="0"/>
  </r>
  <r>
    <x v="589"/>
    <s v="Goenka Diamond and Jewels Limited"/>
    <s v="BZ"/>
    <x v="0"/>
    <n v="16"/>
    <n v="4"/>
    <x v="11"/>
    <x v="8"/>
    <n v="1"/>
    <n v="1"/>
    <s v="INE516K01024"/>
    <x v="2"/>
  </r>
  <r>
    <x v="590"/>
    <s v="Gokaldas Exports Limited"/>
    <s v="EQ"/>
    <x v="1"/>
    <n v="27"/>
    <n v="4"/>
    <x v="11"/>
    <x v="7"/>
    <n v="5"/>
    <n v="1"/>
    <s v="INE887G01027"/>
    <x v="0"/>
  </r>
  <r>
    <x v="591"/>
    <s v="Gokul Refoils and Solvent Limited"/>
    <s v="EQ"/>
    <x v="1"/>
    <n v="4"/>
    <n v="6"/>
    <x v="6"/>
    <x v="0"/>
    <n v="2"/>
    <n v="1"/>
    <s v="INE020J01029"/>
    <x v="3"/>
  </r>
  <r>
    <x v="592"/>
    <s v="Gokul Agro Resources Limited"/>
    <s v="EQ"/>
    <x v="1"/>
    <n v="11"/>
    <n v="3"/>
    <x v="10"/>
    <x v="21"/>
    <n v="2"/>
    <n v="1"/>
    <s v="INE314T01025"/>
    <x v="3"/>
  </r>
  <r>
    <x v="593"/>
    <s v="Golden Tobacco Limited"/>
    <s v="BZ"/>
    <x v="0"/>
    <n v="8"/>
    <n v="2"/>
    <x v="8"/>
    <x v="1"/>
    <n v="10"/>
    <n v="1"/>
    <s v="INE973A01010"/>
    <x v="1"/>
  </r>
  <r>
    <x v="594"/>
    <s v="Goldiam International Limited"/>
    <s v="EQ"/>
    <x v="1"/>
    <n v="29"/>
    <n v="8"/>
    <x v="3"/>
    <x v="7"/>
    <n v="2"/>
    <n v="1"/>
    <s v="INE025B01025"/>
    <x v="3"/>
  </r>
  <r>
    <x v="595"/>
    <s v="Goodluck India Limited"/>
    <s v="EQ"/>
    <x v="1"/>
    <n v="8"/>
    <n v="1"/>
    <x v="9"/>
    <x v="20"/>
    <n v="2"/>
    <n v="1"/>
    <s v="INE127I01024"/>
    <x v="3"/>
  </r>
  <r>
    <x v="596"/>
    <s v="Goodyear India Limited"/>
    <s v="EQ"/>
    <x v="1"/>
    <n v="28"/>
    <n v="12"/>
    <x v="7"/>
    <x v="29"/>
    <n v="10"/>
    <n v="1"/>
    <s v="INE533A01012"/>
    <x v="1"/>
  </r>
  <r>
    <x v="597"/>
    <s v="Godawari Power And Ispat limited"/>
    <s v="EQ"/>
    <x v="1"/>
    <n v="25"/>
    <n v="4"/>
    <x v="11"/>
    <x v="12"/>
    <n v="5"/>
    <n v="1"/>
    <s v="INE177H01021"/>
    <x v="0"/>
  </r>
  <r>
    <x v="598"/>
    <s v="Gujarat Pipavav Port Limited"/>
    <s v="EQ"/>
    <x v="1"/>
    <n v="9"/>
    <n v="9"/>
    <x v="2"/>
    <x v="8"/>
    <n v="10"/>
    <n v="1"/>
    <s v="INE517F01014"/>
    <x v="1"/>
  </r>
  <r>
    <x v="599"/>
    <s v="GPT Infraprojects Limited"/>
    <s v="BE"/>
    <x v="0"/>
    <n v="11"/>
    <n v="7"/>
    <x v="4"/>
    <x v="21"/>
    <n v="10"/>
    <n v="1"/>
    <s v="INE390G01014"/>
    <x v="1"/>
  </r>
  <r>
    <x v="600"/>
    <s v="Granules India Limited"/>
    <s v="EQ"/>
    <x v="1"/>
    <n v="20"/>
    <n v="6"/>
    <x v="6"/>
    <x v="7"/>
    <n v="1"/>
    <n v="1"/>
    <s v="INE101D01020"/>
    <x v="2"/>
  </r>
  <r>
    <x v="601"/>
    <s v="Graphite India Limited"/>
    <s v="EQ"/>
    <x v="1"/>
    <n v="7"/>
    <n v="2"/>
    <x v="8"/>
    <x v="11"/>
    <n v="2"/>
    <n v="1"/>
    <s v="INE371A01025"/>
    <x v="3"/>
  </r>
  <r>
    <x v="602"/>
    <s v="Grasim Industries Limited"/>
    <s v="EQ"/>
    <x v="1"/>
    <n v="10"/>
    <n v="5"/>
    <x v="1"/>
    <x v="1"/>
    <n v="2"/>
    <n v="1"/>
    <s v="INE047A01021"/>
    <x v="3"/>
  </r>
  <r>
    <x v="603"/>
    <s v="Grauer &amp; Weil (India) Limited"/>
    <s v="EQ"/>
    <x v="1"/>
    <n v="5"/>
    <n v="8"/>
    <x v="3"/>
    <x v="3"/>
    <n v="1"/>
    <n v="1"/>
    <s v="INE266D01021"/>
    <x v="2"/>
  </r>
  <r>
    <x v="604"/>
    <s v="Gravita India Limited"/>
    <s v="EQ"/>
    <x v="1"/>
    <n v="16"/>
    <n v="11"/>
    <x v="5"/>
    <x v="8"/>
    <n v="2"/>
    <n v="1"/>
    <s v="INE024L01027"/>
    <x v="3"/>
  </r>
  <r>
    <x v="605"/>
    <s v="Greaves Cotton Limited"/>
    <s v="EQ"/>
    <x v="1"/>
    <n v="9"/>
    <n v="9"/>
    <x v="2"/>
    <x v="4"/>
    <n v="2"/>
    <n v="1"/>
    <s v="INE224A01026"/>
    <x v="3"/>
  </r>
  <r>
    <x v="606"/>
    <s v="Greenlam Industries Limited"/>
    <s v="EQ"/>
    <x v="1"/>
    <n v="2"/>
    <n v="3"/>
    <x v="10"/>
    <x v="20"/>
    <n v="1"/>
    <n v="1"/>
    <s v="INE544R01021"/>
    <x v="2"/>
  </r>
  <r>
    <x v="607"/>
    <s v="Greenpanel Industries Limited"/>
    <s v="EQ"/>
    <x v="1"/>
    <n v="23"/>
    <n v="10"/>
    <x v="0"/>
    <x v="2"/>
    <n v="1"/>
    <n v="1"/>
    <s v="INE08ZM01014"/>
    <x v="2"/>
  </r>
  <r>
    <x v="608"/>
    <s v="Greenply Industries Limited"/>
    <s v="EQ"/>
    <x v="1"/>
    <n v="6"/>
    <n v="3"/>
    <x v="10"/>
    <x v="15"/>
    <n v="1"/>
    <n v="1"/>
    <s v="INE461C01038"/>
    <x v="2"/>
  </r>
  <r>
    <x v="609"/>
    <s v="Orient Green Power Company Limited"/>
    <s v="EQ"/>
    <x v="1"/>
    <n v="8"/>
    <n v="10"/>
    <x v="0"/>
    <x v="8"/>
    <n v="10"/>
    <n v="1"/>
    <s v="INE999K01014"/>
    <x v="1"/>
  </r>
  <r>
    <x v="610"/>
    <s v="Grindwell Norton Limited"/>
    <s v="EQ"/>
    <x v="1"/>
    <n v="11"/>
    <n v="9"/>
    <x v="2"/>
    <x v="12"/>
    <n v="5"/>
    <n v="1"/>
    <s v="INE536A01023"/>
    <x v="0"/>
  </r>
  <r>
    <x v="611"/>
    <s v="G R Infraprojects Limited"/>
    <s v="EQ"/>
    <x v="1"/>
    <n v="19"/>
    <n v="7"/>
    <x v="4"/>
    <x v="3"/>
    <n v="5"/>
    <n v="1"/>
    <s v="INE201P01022"/>
    <x v="0"/>
  </r>
  <r>
    <x v="612"/>
    <s v="GRM Overseas Limited"/>
    <s v="EQ"/>
    <x v="1"/>
    <n v="7"/>
    <n v="9"/>
    <x v="2"/>
    <x v="5"/>
    <n v="2"/>
    <n v="1"/>
    <s v="INE192H01020"/>
    <x v="3"/>
  </r>
  <r>
    <x v="613"/>
    <s v="The Grob Tea Company Limited"/>
    <s v="EQ"/>
    <x v="1"/>
    <n v="14"/>
    <n v="7"/>
    <x v="4"/>
    <x v="21"/>
    <n v="10"/>
    <n v="1"/>
    <s v="INE646C01018"/>
    <x v="1"/>
  </r>
  <r>
    <x v="614"/>
    <s v="GRP Limited"/>
    <s v="BE"/>
    <x v="0"/>
    <n v="12"/>
    <n v="2"/>
    <x v="8"/>
    <x v="20"/>
    <n v="10"/>
    <n v="1"/>
    <s v="INE137I01015"/>
    <x v="1"/>
  </r>
  <r>
    <x v="615"/>
    <s v="Garden Reach Shipbuilders &amp; Engineers Limited"/>
    <s v="EQ"/>
    <x v="1"/>
    <n v="10"/>
    <n v="10"/>
    <x v="0"/>
    <x v="13"/>
    <n v="10"/>
    <n v="1"/>
    <s v="INE382Z01011"/>
    <x v="1"/>
  </r>
  <r>
    <x v="616"/>
    <s v="Garware Hi-Tech Films Limited"/>
    <s v="EQ"/>
    <x v="1"/>
    <n v="3"/>
    <n v="2"/>
    <x v="8"/>
    <x v="5"/>
    <n v="10"/>
    <n v="1"/>
    <s v="INE291A01017"/>
    <x v="1"/>
  </r>
  <r>
    <x v="617"/>
    <s v="Gujarat State Fertilizers &amp; Chemicals Limited"/>
    <s v="EQ"/>
    <x v="1"/>
    <n v="6"/>
    <n v="9"/>
    <x v="2"/>
    <x v="1"/>
    <n v="2"/>
    <n v="1"/>
    <s v="INE026A01025"/>
    <x v="3"/>
  </r>
  <r>
    <x v="618"/>
    <s v="Global Surfaces Limited"/>
    <s v="EQ"/>
    <x v="1"/>
    <n v="23"/>
    <n v="3"/>
    <x v="10"/>
    <x v="10"/>
    <n v="10"/>
    <n v="1"/>
    <s v="INE0JSX01015"/>
    <x v="1"/>
  </r>
  <r>
    <x v="619"/>
    <s v="Gujarat State Petronet Limited"/>
    <s v="EQ"/>
    <x v="1"/>
    <n v="16"/>
    <n v="2"/>
    <x v="8"/>
    <x v="12"/>
    <n v="10"/>
    <n v="1"/>
    <s v="INE246F01010"/>
    <x v="1"/>
  </r>
  <r>
    <x v="620"/>
    <s v="GSS Infotech Limited"/>
    <s v="EQ"/>
    <x v="1"/>
    <n v="7"/>
    <n v="3"/>
    <x v="10"/>
    <x v="0"/>
    <n v="10"/>
    <n v="1"/>
    <s v="INE871H01011"/>
    <x v="1"/>
  </r>
  <r>
    <x v="621"/>
    <s v="GTL Limited"/>
    <s v="EQ"/>
    <x v="1"/>
    <n v="29"/>
    <n v="3"/>
    <x v="10"/>
    <x v="1"/>
    <n v="10"/>
    <n v="1"/>
    <s v="INE043A01012"/>
    <x v="1"/>
  </r>
  <r>
    <x v="622"/>
    <s v="GTL Infrastructure Limited"/>
    <s v="EQ"/>
    <x v="1"/>
    <n v="9"/>
    <n v="11"/>
    <x v="5"/>
    <x v="12"/>
    <n v="10"/>
    <n v="1"/>
    <s v="INE221H01019"/>
    <x v="1"/>
  </r>
  <r>
    <x v="623"/>
    <s v="GTPL Hathway Limited"/>
    <s v="EQ"/>
    <x v="1"/>
    <n v="4"/>
    <n v="7"/>
    <x v="4"/>
    <x v="6"/>
    <n v="10"/>
    <n v="1"/>
    <s v="INE869I01013"/>
    <x v="1"/>
  </r>
  <r>
    <x v="624"/>
    <s v="Gufic Biosciences Limited"/>
    <s v="EQ"/>
    <x v="1"/>
    <n v="19"/>
    <n v="10"/>
    <x v="0"/>
    <x v="4"/>
    <n v="1"/>
    <n v="1"/>
    <s v="INE742B01025"/>
    <x v="2"/>
  </r>
  <r>
    <x v="625"/>
    <s v="Gujarat Alkalies and Chemicals Limited"/>
    <s v="EQ"/>
    <x v="1"/>
    <n v="7"/>
    <n v="8"/>
    <x v="3"/>
    <x v="17"/>
    <n v="10"/>
    <n v="1"/>
    <s v="INE186A01019"/>
    <x v="1"/>
  </r>
  <r>
    <x v="626"/>
    <s v="Gujarat Apollo Industries Limited"/>
    <s v="EQ"/>
    <x v="1"/>
    <n v="4"/>
    <n v="6"/>
    <x v="6"/>
    <x v="18"/>
    <n v="10"/>
    <n v="1"/>
    <s v="INE826C01016"/>
    <x v="1"/>
  </r>
  <r>
    <x v="627"/>
    <s v="Gujarat Gas Limited"/>
    <s v="EQ"/>
    <x v="1"/>
    <n v="15"/>
    <n v="9"/>
    <x v="2"/>
    <x v="20"/>
    <n v="2"/>
    <n v="1"/>
    <s v="INE844O01030"/>
    <x v="3"/>
  </r>
  <r>
    <x v="628"/>
    <s v="Gujarat Raffia Industries Limited"/>
    <s v="BE"/>
    <x v="0"/>
    <n v="9"/>
    <n v="10"/>
    <x v="0"/>
    <x v="15"/>
    <n v="10"/>
    <n v="1"/>
    <s v="INE610B01024"/>
    <x v="1"/>
  </r>
  <r>
    <x v="629"/>
    <s v="Gulf Oil Lubricants India Limited"/>
    <s v="EQ"/>
    <x v="1"/>
    <n v="31"/>
    <n v="7"/>
    <x v="4"/>
    <x v="22"/>
    <n v="2"/>
    <n v="1"/>
    <s v="INE635Q01029"/>
    <x v="3"/>
  </r>
  <r>
    <x v="630"/>
    <s v="GP Petroleums Limited"/>
    <s v="EQ"/>
    <x v="1"/>
    <n v="24"/>
    <n v="9"/>
    <x v="2"/>
    <x v="4"/>
    <n v="5"/>
    <n v="1"/>
    <s v="INE586G01017"/>
    <x v="0"/>
  </r>
  <r>
    <x v="631"/>
    <s v="Gulshan Polyols Limited"/>
    <s v="EQ"/>
    <x v="1"/>
    <n v="28"/>
    <n v="1"/>
    <x v="9"/>
    <x v="20"/>
    <n v="1"/>
    <n v="1"/>
    <s v="INE255D01024"/>
    <x v="2"/>
  </r>
  <r>
    <x v="632"/>
    <s v="GVK Power &amp; Infrastructure Limited"/>
    <s v="EQ"/>
    <x v="1"/>
    <n v="27"/>
    <n v="2"/>
    <x v="8"/>
    <x v="12"/>
    <n v="1"/>
    <n v="1"/>
    <s v="INE251H01024"/>
    <x v="2"/>
  </r>
  <r>
    <x v="633"/>
    <s v="Hindustan Aeronautics Limited"/>
    <s v="EQ"/>
    <x v="1"/>
    <n v="28"/>
    <n v="3"/>
    <x v="10"/>
    <x v="13"/>
    <n v="10"/>
    <n v="1"/>
    <s v="INE066F01012"/>
    <x v="1"/>
  </r>
  <r>
    <x v="634"/>
    <s v="Happiest Minds Technologies Limited"/>
    <s v="EQ"/>
    <x v="1"/>
    <n v="17"/>
    <n v="9"/>
    <x v="2"/>
    <x v="9"/>
    <n v="2"/>
    <n v="1"/>
    <s v="INE419U01012"/>
    <x v="3"/>
  </r>
  <r>
    <x v="635"/>
    <s v="Hardwyn India Limited"/>
    <s v="EQ"/>
    <x v="1"/>
    <n v="12"/>
    <n v="4"/>
    <x v="11"/>
    <x v="5"/>
    <n v="1"/>
    <n v="1"/>
    <s v="INE626Z01029"/>
    <x v="2"/>
  </r>
  <r>
    <x v="636"/>
    <s v="Hariom Pipe Industries Limited"/>
    <s v="EQ"/>
    <x v="1"/>
    <n v="13"/>
    <n v="4"/>
    <x v="11"/>
    <x v="5"/>
    <n v="10"/>
    <n v="1"/>
    <s v="INE00EV01017"/>
    <x v="1"/>
  </r>
  <r>
    <x v="637"/>
    <s v="Harrisons  Malayalam Limited"/>
    <s v="EQ"/>
    <x v="1"/>
    <n v="8"/>
    <n v="2"/>
    <x v="8"/>
    <x v="1"/>
    <n v="10"/>
    <n v="1"/>
    <s v="INE544A01019"/>
    <x v="1"/>
  </r>
  <r>
    <x v="638"/>
    <s v="Harsha Engineers International Limited"/>
    <s v="EQ"/>
    <x v="1"/>
    <n v="26"/>
    <n v="9"/>
    <x v="2"/>
    <x v="5"/>
    <n v="10"/>
    <n v="1"/>
    <s v="INE0JUS01029"/>
    <x v="1"/>
  </r>
  <r>
    <x v="639"/>
    <s v="Hathway Cable &amp; Datacom Limited"/>
    <s v="EQ"/>
    <x v="1"/>
    <n v="25"/>
    <n v="2"/>
    <x v="8"/>
    <x v="8"/>
    <n v="2"/>
    <n v="1"/>
    <s v="INE982F01036"/>
    <x v="3"/>
  </r>
  <r>
    <x v="640"/>
    <s v="Hatsun Agro Product Limited"/>
    <s v="EQ"/>
    <x v="1"/>
    <n v="20"/>
    <n v="6"/>
    <x v="6"/>
    <x v="22"/>
    <n v="1"/>
    <n v="1"/>
    <s v="INE473B01035"/>
    <x v="2"/>
  </r>
  <r>
    <x v="641"/>
    <s v="Havells India Limited"/>
    <s v="EQ"/>
    <x v="1"/>
    <n v="21"/>
    <n v="3"/>
    <x v="10"/>
    <x v="24"/>
    <n v="1"/>
    <n v="1"/>
    <s v="INE176B01034"/>
    <x v="2"/>
  </r>
  <r>
    <x v="642"/>
    <s v="Sri Havisha Hospitality and Infrastructure Limited"/>
    <s v="BE"/>
    <x v="0"/>
    <n v="16"/>
    <n v="2"/>
    <x v="8"/>
    <x v="23"/>
    <n v="2"/>
    <n v="1"/>
    <s v="INE293B01029"/>
    <x v="3"/>
  </r>
  <r>
    <x v="643"/>
    <s v="HBL Power Systems Limited"/>
    <s v="EQ"/>
    <x v="1"/>
    <n v="4"/>
    <n v="1"/>
    <x v="9"/>
    <x v="18"/>
    <n v="1"/>
    <n v="1"/>
    <s v="INE292B01021"/>
    <x v="2"/>
  </r>
  <r>
    <x v="644"/>
    <s v="HB Stockholdings Limited"/>
    <s v="EQ"/>
    <x v="1"/>
    <n v="23"/>
    <n v="7"/>
    <x v="4"/>
    <x v="13"/>
    <n v="10"/>
    <n v="1"/>
    <s v="INE550B01022"/>
    <x v="1"/>
  </r>
  <r>
    <x v="645"/>
    <s v="Hindustan Construction Company Limited"/>
    <s v="EQ"/>
    <x v="1"/>
    <n v="1"/>
    <n v="4"/>
    <x v="11"/>
    <x v="11"/>
    <n v="1"/>
    <n v="1"/>
    <s v="INE549A01026"/>
    <x v="2"/>
  </r>
  <r>
    <x v="646"/>
    <s v="Healthcare Global Enterprises Limited"/>
    <s v="EQ"/>
    <x v="1"/>
    <n v="30"/>
    <n v="3"/>
    <x v="10"/>
    <x v="21"/>
    <n v="10"/>
    <n v="1"/>
    <s v="INE075I01017"/>
    <x v="1"/>
  </r>
  <r>
    <x v="647"/>
    <s v="HCL Infosystems Limited"/>
    <s v="EQ"/>
    <x v="1"/>
    <n v="1"/>
    <n v="1"/>
    <x v="9"/>
    <x v="17"/>
    <n v="2"/>
    <n v="1"/>
    <s v="INE236A01020"/>
    <x v="3"/>
  </r>
  <r>
    <x v="648"/>
    <s v="HCL Technologies Limited"/>
    <s v="EQ"/>
    <x v="1"/>
    <n v="6"/>
    <n v="1"/>
    <x v="9"/>
    <x v="23"/>
    <n v="2"/>
    <n v="1"/>
    <s v="INE860A01027"/>
    <x v="3"/>
  </r>
  <r>
    <x v="649"/>
    <s v="HDFC Asset Management Company Limited"/>
    <s v="EQ"/>
    <x v="1"/>
    <n v="6"/>
    <n v="8"/>
    <x v="3"/>
    <x v="13"/>
    <n v="5"/>
    <n v="1"/>
    <s v="INE127D01025"/>
    <x v="0"/>
  </r>
  <r>
    <x v="650"/>
    <s v="HDFC Bank Limited"/>
    <s v="EQ"/>
    <x v="1"/>
    <n v="8"/>
    <n v="11"/>
    <x v="5"/>
    <x v="1"/>
    <n v="1"/>
    <n v="1"/>
    <s v="INE040A01034"/>
    <x v="2"/>
  </r>
  <r>
    <x v="651"/>
    <s v="HDFC Life Insurance Company Limited"/>
    <s v="EQ"/>
    <x v="1"/>
    <n v="17"/>
    <n v="11"/>
    <x v="5"/>
    <x v="6"/>
    <n v="10"/>
    <n v="1"/>
    <s v="INE795G01014"/>
    <x v="1"/>
  </r>
  <r>
    <x v="652"/>
    <s v="Heads UP Ventures Limited"/>
    <s v="EQ"/>
    <x v="1"/>
    <n v="14"/>
    <n v="12"/>
    <x v="7"/>
    <x v="21"/>
    <n v="10"/>
    <n v="1"/>
    <s v="INE759V01019"/>
    <x v="1"/>
  </r>
  <r>
    <x v="653"/>
    <s v="HEC Infra Projects Limited"/>
    <s v="EQ"/>
    <x v="1"/>
    <n v="30"/>
    <n v="12"/>
    <x v="7"/>
    <x v="3"/>
    <n v="10"/>
    <n v="1"/>
    <s v="INE558R01013"/>
    <x v="1"/>
  </r>
  <r>
    <x v="654"/>
    <s v="HEG Limited"/>
    <s v="EQ"/>
    <x v="1"/>
    <n v="10"/>
    <n v="5"/>
    <x v="1"/>
    <x v="1"/>
    <n v="10"/>
    <n v="1"/>
    <s v="INE545A01016"/>
    <x v="1"/>
  </r>
  <r>
    <x v="655"/>
    <s v="HeidelbergCement India Limited"/>
    <s v="EQ"/>
    <x v="1"/>
    <n v="15"/>
    <n v="3"/>
    <x v="10"/>
    <x v="1"/>
    <n v="10"/>
    <n v="1"/>
    <s v="INE578A01017"/>
    <x v="1"/>
  </r>
  <r>
    <x v="656"/>
    <s v="Hemisphere Properties India Limited"/>
    <s v="EQ"/>
    <x v="1"/>
    <n v="22"/>
    <n v="10"/>
    <x v="0"/>
    <x v="9"/>
    <n v="10"/>
    <n v="1"/>
    <s v="INE0AJG01018"/>
    <x v="1"/>
  </r>
  <r>
    <x v="657"/>
    <s v="Heranba Industries Limited"/>
    <s v="EQ"/>
    <x v="1"/>
    <n v="5"/>
    <n v="3"/>
    <x v="10"/>
    <x v="3"/>
    <n v="10"/>
    <n v="1"/>
    <s v="INE694N01015"/>
    <x v="1"/>
  </r>
  <r>
    <x v="658"/>
    <s v="Hercules Hoists Limited"/>
    <s v="EQ"/>
    <x v="1"/>
    <n v="19"/>
    <n v="2"/>
    <x v="8"/>
    <x v="0"/>
    <n v="1"/>
    <n v="1"/>
    <s v="INE688E01024"/>
    <x v="2"/>
  </r>
  <r>
    <x v="659"/>
    <s v="Heritage Foods Limited"/>
    <s v="EQ"/>
    <x v="1"/>
    <n v="27"/>
    <n v="11"/>
    <x v="5"/>
    <x v="15"/>
    <n v="5"/>
    <n v="1"/>
    <s v="INE978A01027"/>
    <x v="0"/>
  </r>
  <r>
    <x v="660"/>
    <s v="Hero MotoCorp Limited"/>
    <s v="EQ"/>
    <x v="1"/>
    <n v="11"/>
    <n v="4"/>
    <x v="11"/>
    <x v="11"/>
    <n v="2"/>
    <n v="1"/>
    <s v="INE158A01026"/>
    <x v="3"/>
  </r>
  <r>
    <x v="661"/>
    <s v="Hester Biosciences Limited"/>
    <s v="EQ"/>
    <x v="1"/>
    <n v="13"/>
    <n v="3"/>
    <x v="10"/>
    <x v="20"/>
    <n v="10"/>
    <n v="1"/>
    <s v="INE782E01017"/>
    <x v="1"/>
  </r>
  <r>
    <x v="662"/>
    <s v="Heubach Colorants India Limited"/>
    <s v="EQ"/>
    <x v="1"/>
    <n v="14"/>
    <n v="6"/>
    <x v="6"/>
    <x v="1"/>
    <n v="10"/>
    <n v="1"/>
    <s v="INE492A01029"/>
    <x v="1"/>
  </r>
  <r>
    <x v="663"/>
    <s v="Hexa Tradex Limited"/>
    <s v="EQ"/>
    <x v="1"/>
    <n v="20"/>
    <n v="4"/>
    <x v="11"/>
    <x v="28"/>
    <n v="2"/>
    <n v="1"/>
    <s v="INE750M01017"/>
    <x v="3"/>
  </r>
  <r>
    <x v="664"/>
    <s v="HFCL Limited"/>
    <s v="EQ"/>
    <x v="1"/>
    <n v="9"/>
    <n v="3"/>
    <x v="10"/>
    <x v="26"/>
    <n v="1"/>
    <n v="1"/>
    <s v="INE548A01028"/>
    <x v="2"/>
  </r>
  <r>
    <x v="665"/>
    <s v="H.G. Infra Engineering Limited"/>
    <s v="EQ"/>
    <x v="1"/>
    <n v="9"/>
    <n v="3"/>
    <x v="10"/>
    <x v="13"/>
    <n v="10"/>
    <n v="1"/>
    <s v="INE926X01010"/>
    <x v="1"/>
  </r>
  <r>
    <x v="666"/>
    <s v="Hinduja Global Solutions Limited"/>
    <s v="EQ"/>
    <x v="1"/>
    <n v="19"/>
    <n v="6"/>
    <x v="6"/>
    <x v="18"/>
    <n v="10"/>
    <n v="1"/>
    <s v="INE170I01016"/>
    <x v="1"/>
  </r>
  <r>
    <x v="667"/>
    <s v="Hikal Limited"/>
    <s v="EQ"/>
    <x v="1"/>
    <n v="14"/>
    <n v="2"/>
    <x v="8"/>
    <x v="24"/>
    <n v="2"/>
    <n v="1"/>
    <s v="INE475B01022"/>
    <x v="3"/>
  </r>
  <r>
    <x v="668"/>
    <s v="HIL Limited"/>
    <s v="EQ"/>
    <x v="1"/>
    <n v="26"/>
    <n v="4"/>
    <x v="11"/>
    <x v="1"/>
    <n v="10"/>
    <n v="1"/>
    <s v="INE557A01011"/>
    <x v="1"/>
  </r>
  <r>
    <x v="669"/>
    <s v="Hilton Metal Forging Limited"/>
    <s v="BE"/>
    <x v="0"/>
    <n v="24"/>
    <n v="5"/>
    <x v="1"/>
    <x v="18"/>
    <n v="10"/>
    <n v="1"/>
    <s v="INE788H01017"/>
    <x v="1"/>
  </r>
  <r>
    <x v="670"/>
    <s v="Himatsingka Seide Limited"/>
    <s v="EQ"/>
    <x v="1"/>
    <n v="8"/>
    <n v="2"/>
    <x v="8"/>
    <x v="1"/>
    <n v="5"/>
    <n v="1"/>
    <s v="INE049A01027"/>
    <x v="0"/>
  </r>
  <r>
    <x v="671"/>
    <s v="Hindalco Industries Limited"/>
    <s v="EQ"/>
    <x v="1"/>
    <n v="8"/>
    <n v="1"/>
    <x v="9"/>
    <x v="17"/>
    <n v="1"/>
    <n v="1"/>
    <s v="INE038A01020"/>
    <x v="2"/>
  </r>
  <r>
    <x v="672"/>
    <s v="Hindustan Composites Limited"/>
    <s v="EQ"/>
    <x v="1"/>
    <n v="8"/>
    <n v="5"/>
    <x v="1"/>
    <x v="15"/>
    <n v="5"/>
    <n v="1"/>
    <s v="INE310C01029"/>
    <x v="0"/>
  </r>
  <r>
    <x v="673"/>
    <s v="Hindcon Chemicals Limited"/>
    <s v="EQ"/>
    <x v="1"/>
    <n v="5"/>
    <n v="7"/>
    <x v="4"/>
    <x v="3"/>
    <n v="10"/>
    <n v="1"/>
    <s v="INE642Y01011"/>
    <x v="1"/>
  </r>
  <r>
    <x v="674"/>
    <s v="Hindustan Copper Limited"/>
    <s v="EQ"/>
    <x v="1"/>
    <n v="15"/>
    <n v="9"/>
    <x v="2"/>
    <x v="8"/>
    <n v="5"/>
    <n v="1"/>
    <s v="INE531E01026"/>
    <x v="0"/>
  </r>
  <r>
    <x v="675"/>
    <s v="Hindustan Motors Limited"/>
    <s v="EQ"/>
    <x v="1"/>
    <n v="21"/>
    <n v="2"/>
    <x v="8"/>
    <x v="26"/>
    <n v="5"/>
    <n v="1"/>
    <s v="INE253A01025"/>
    <x v="0"/>
  </r>
  <r>
    <x v="676"/>
    <s v="Hindustan Oil Exploration Company Limited"/>
    <s v="EQ"/>
    <x v="1"/>
    <n v="23"/>
    <n v="9"/>
    <x v="2"/>
    <x v="11"/>
    <n v="10"/>
    <n v="1"/>
    <s v="INE345A01011"/>
    <x v="1"/>
  </r>
  <r>
    <x v="677"/>
    <s v="Hindustan Petroleum Corporation Limited"/>
    <s v="EQ"/>
    <x v="1"/>
    <n v="17"/>
    <n v="6"/>
    <x v="6"/>
    <x v="25"/>
    <n v="10"/>
    <n v="1"/>
    <s v="INE094A01015"/>
    <x v="1"/>
  </r>
  <r>
    <x v="678"/>
    <s v="Hindustan Unilever Limited"/>
    <s v="EQ"/>
    <x v="1"/>
    <n v="6"/>
    <n v="7"/>
    <x v="4"/>
    <x v="1"/>
    <n v="1"/>
    <n v="1"/>
    <s v="INE030A01027"/>
    <x v="2"/>
  </r>
  <r>
    <x v="679"/>
    <s v="Hindware Home Innovation Limited"/>
    <s v="EQ"/>
    <x v="1"/>
    <n v="26"/>
    <n v="12"/>
    <x v="7"/>
    <x v="2"/>
    <n v="2"/>
    <n v="1"/>
    <s v="INE05AN01011"/>
    <x v="3"/>
  </r>
  <r>
    <x v="680"/>
    <s v="Hindustan Zinc Limited"/>
    <s v="EQ"/>
    <x v="1"/>
    <n v="21"/>
    <n v="11"/>
    <x v="5"/>
    <x v="12"/>
    <n v="2"/>
    <n v="1"/>
    <s v="INE267A01025"/>
    <x v="3"/>
  </r>
  <r>
    <x v="681"/>
    <s v="Hind Rectifiers Limited"/>
    <s v="BE"/>
    <x v="0"/>
    <n v="26"/>
    <n v="12"/>
    <x v="7"/>
    <x v="12"/>
    <n v="2"/>
    <n v="1"/>
    <s v="INE835D01023"/>
    <x v="3"/>
  </r>
  <r>
    <x v="682"/>
    <s v="Hisar Metal Industries Limited"/>
    <s v="EQ"/>
    <x v="1"/>
    <n v="5"/>
    <n v="1"/>
    <x v="9"/>
    <x v="6"/>
    <n v="10"/>
    <n v="1"/>
    <s v="INE598C01011"/>
    <x v="1"/>
  </r>
  <r>
    <x v="683"/>
    <s v="Hi-Tech Pipes Limited"/>
    <s v="EQ"/>
    <x v="1"/>
    <n v="7"/>
    <n v="5"/>
    <x v="1"/>
    <x v="13"/>
    <n v="1"/>
    <n v="1"/>
    <s v="INE106T01025"/>
    <x v="2"/>
  </r>
  <r>
    <x v="684"/>
    <s v="Hitech Corporation Limited"/>
    <s v="BE"/>
    <x v="0"/>
    <n v="20"/>
    <n v="12"/>
    <x v="7"/>
    <x v="18"/>
    <n v="10"/>
    <n v="1"/>
    <s v="INE120D01012"/>
    <x v="1"/>
  </r>
  <r>
    <x v="685"/>
    <s v="The Hi-Tech Gears Limited"/>
    <s v="EQ"/>
    <x v="1"/>
    <n v="21"/>
    <n v="1"/>
    <x v="9"/>
    <x v="27"/>
    <n v="10"/>
    <n v="1"/>
    <s v="INE127B01011"/>
    <x v="1"/>
  </r>
  <r>
    <x v="686"/>
    <s v="HLE Glascoat Limited"/>
    <s v="EQ"/>
    <x v="1"/>
    <n v="9"/>
    <n v="2"/>
    <x v="8"/>
    <x v="10"/>
    <n v="2"/>
    <n v="1"/>
    <s v="INE461D01028"/>
    <x v="3"/>
  </r>
  <r>
    <x v="687"/>
    <s v="HLV LIMITED"/>
    <s v="EQ"/>
    <x v="1"/>
    <n v="19"/>
    <n v="7"/>
    <x v="4"/>
    <x v="1"/>
    <n v="2"/>
    <n v="1"/>
    <s v="INE102A01024"/>
    <x v="3"/>
  </r>
  <r>
    <x v="688"/>
    <s v="HMA Agro Industries Limited"/>
    <s v="EQ"/>
    <x v="1"/>
    <n v="4"/>
    <n v="7"/>
    <x v="4"/>
    <x v="10"/>
    <n v="10"/>
    <n v="1"/>
    <s v="INE0ECP01016"/>
    <x v="1"/>
  </r>
  <r>
    <x v="689"/>
    <s v="HMT Limited"/>
    <s v="BZ"/>
    <x v="0"/>
    <n v="29"/>
    <n v="8"/>
    <x v="3"/>
    <x v="11"/>
    <n v="10"/>
    <n v="1"/>
    <s v="INE262A01018"/>
    <x v="1"/>
  </r>
  <r>
    <x v="690"/>
    <s v="Hindustan Media Ventures Limited"/>
    <s v="BE"/>
    <x v="0"/>
    <n v="21"/>
    <n v="7"/>
    <x v="4"/>
    <x v="8"/>
    <n v="10"/>
    <n v="1"/>
    <s v="INE871K01015"/>
    <x v="1"/>
  </r>
  <r>
    <x v="691"/>
    <s v="Hindustan Foods Limited"/>
    <s v="EQ"/>
    <x v="1"/>
    <n v="6"/>
    <n v="6"/>
    <x v="6"/>
    <x v="10"/>
    <n v="2"/>
    <n v="1"/>
    <s v="INE254N01026"/>
    <x v="3"/>
  </r>
  <r>
    <x v="692"/>
    <s v="Home First Finance Company India Limited"/>
    <s v="EQ"/>
    <x v="1"/>
    <n v="3"/>
    <n v="2"/>
    <x v="8"/>
    <x v="3"/>
    <n v="2"/>
    <n v="1"/>
    <s v="INE481N01025"/>
    <x v="3"/>
  </r>
  <r>
    <x v="693"/>
    <s v="Honeywell Automation India Limited"/>
    <s v="EQ"/>
    <x v="1"/>
    <n v="18"/>
    <n v="7"/>
    <x v="4"/>
    <x v="11"/>
    <n v="10"/>
    <n v="1"/>
    <s v="INE671A01010"/>
    <x v="1"/>
  </r>
  <r>
    <x v="694"/>
    <s v="Honda India Power Products Limited"/>
    <s v="EQ"/>
    <x v="1"/>
    <n v="1"/>
    <n v="4"/>
    <x v="11"/>
    <x v="11"/>
    <n v="10"/>
    <n v="1"/>
    <s v="INE634A01018"/>
    <x v="1"/>
  </r>
  <r>
    <x v="695"/>
    <s v="HOV Services Limited"/>
    <s v="BE"/>
    <x v="0"/>
    <n v="27"/>
    <n v="9"/>
    <x v="2"/>
    <x v="12"/>
    <n v="10"/>
    <n v="1"/>
    <s v="INE596H01014"/>
    <x v="1"/>
  </r>
  <r>
    <x v="696"/>
    <s v="HP Adhesives Limited"/>
    <s v="EQ"/>
    <x v="1"/>
    <n v="27"/>
    <n v="12"/>
    <x v="7"/>
    <x v="3"/>
    <n v="10"/>
    <n v="1"/>
    <s v="INE0GSL01016"/>
    <x v="1"/>
  </r>
  <r>
    <x v="697"/>
    <s v="Hindprakash Industries Limited"/>
    <s v="EQ"/>
    <x v="1"/>
    <n v="7"/>
    <n v="11"/>
    <x v="5"/>
    <x v="5"/>
    <n v="10"/>
    <n v="1"/>
    <s v="INE05X901010"/>
    <x v="1"/>
  </r>
  <r>
    <x v="698"/>
    <s v="HPL Electric &amp; Power Limited"/>
    <s v="EQ"/>
    <x v="1"/>
    <n v="4"/>
    <n v="10"/>
    <x v="0"/>
    <x v="21"/>
    <n v="10"/>
    <n v="1"/>
    <s v="INE495S01016"/>
    <x v="1"/>
  </r>
  <r>
    <x v="699"/>
    <s v="Himadri Speciality Chemical Limited"/>
    <s v="EQ"/>
    <x v="1"/>
    <n v="2"/>
    <n v="3"/>
    <x v="10"/>
    <x v="18"/>
    <n v="1"/>
    <n v="1"/>
    <s v="INE019C01026"/>
    <x v="2"/>
  </r>
  <r>
    <x v="700"/>
    <s v="HT Media Limited"/>
    <s v="EQ"/>
    <x v="1"/>
    <n v="1"/>
    <n v="9"/>
    <x v="2"/>
    <x v="7"/>
    <n v="2"/>
    <n v="1"/>
    <s v="INE501G01024"/>
    <x v="3"/>
  </r>
  <r>
    <x v="701"/>
    <s v="Hubtown Limited"/>
    <s v="BE"/>
    <x v="0"/>
    <n v="7"/>
    <n v="2"/>
    <x v="8"/>
    <x v="18"/>
    <n v="10"/>
    <n v="1"/>
    <s v="INE703H01016"/>
    <x v="1"/>
  </r>
  <r>
    <x v="702"/>
    <s v="Housing &amp; Urban Development Corporation Limited"/>
    <s v="EQ"/>
    <x v="1"/>
    <n v="19"/>
    <n v="5"/>
    <x v="1"/>
    <x v="6"/>
    <n v="10"/>
    <n v="1"/>
    <s v="INE031A01017"/>
    <x v="1"/>
  </r>
  <r>
    <x v="703"/>
    <s v="Huhtamaki India Limited"/>
    <s v="EQ"/>
    <x v="1"/>
    <n v="1"/>
    <n v="10"/>
    <x v="0"/>
    <x v="4"/>
    <n v="2"/>
    <n v="1"/>
    <s v="INE275B01026"/>
    <x v="3"/>
  </r>
  <r>
    <x v="704"/>
    <s v="Hybrid Financial Services Limited"/>
    <s v="BE"/>
    <x v="0"/>
    <n v="5"/>
    <n v="12"/>
    <x v="7"/>
    <x v="5"/>
    <n v="5"/>
    <n v="1"/>
    <s v="INE965B01022"/>
    <x v="0"/>
  </r>
  <r>
    <x v="705"/>
    <s v="Indiabulls Real Estate Limited"/>
    <s v="EQ"/>
    <x v="1"/>
    <n v="23"/>
    <n v="3"/>
    <x v="10"/>
    <x v="18"/>
    <n v="2"/>
    <n v="1"/>
    <s v="INE069I01010"/>
    <x v="3"/>
  </r>
  <r>
    <x v="706"/>
    <s v="Indiabulls Housing Finance Limited"/>
    <s v="EQ"/>
    <x v="1"/>
    <n v="23"/>
    <n v="7"/>
    <x v="4"/>
    <x v="14"/>
    <n v="2"/>
    <n v="1"/>
    <s v="INE148I01020"/>
    <x v="3"/>
  </r>
  <r>
    <x v="707"/>
    <s v="ICDS Limited"/>
    <s v="BE"/>
    <x v="0"/>
    <n v="17"/>
    <n v="11"/>
    <x v="5"/>
    <x v="16"/>
    <n v="10"/>
    <n v="1"/>
    <s v="INE613B01010"/>
    <x v="1"/>
  </r>
  <r>
    <x v="708"/>
    <s v="Ice Make Refrigeration Limited"/>
    <s v="EQ"/>
    <x v="1"/>
    <n v="12"/>
    <n v="10"/>
    <x v="0"/>
    <x v="9"/>
    <n v="10"/>
    <n v="1"/>
    <s v="INE520Y01019"/>
    <x v="1"/>
  </r>
  <r>
    <x v="709"/>
    <s v="ICICI Bank Limited"/>
    <s v="EQ"/>
    <x v="1"/>
    <n v="17"/>
    <n v="9"/>
    <x v="2"/>
    <x v="17"/>
    <n v="2"/>
    <n v="1"/>
    <s v="INE090A01021"/>
    <x v="3"/>
  </r>
  <r>
    <x v="710"/>
    <s v="ICICI Lombard General Insurance Company Limited"/>
    <s v="EQ"/>
    <x v="1"/>
    <n v="27"/>
    <n v="9"/>
    <x v="2"/>
    <x v="6"/>
    <n v="10"/>
    <n v="1"/>
    <s v="INE765G01017"/>
    <x v="1"/>
  </r>
  <r>
    <x v="711"/>
    <s v="ICICI Prudential Life Insurance Company Limited"/>
    <s v="EQ"/>
    <x v="1"/>
    <n v="29"/>
    <n v="9"/>
    <x v="2"/>
    <x v="21"/>
    <n v="10"/>
    <n v="1"/>
    <s v="INE726G01019"/>
    <x v="1"/>
  </r>
  <r>
    <x v="712"/>
    <s v="Indo Count Industries Limited"/>
    <s v="EQ"/>
    <x v="1"/>
    <n v="12"/>
    <n v="9"/>
    <x v="2"/>
    <x v="7"/>
    <n v="2"/>
    <n v="1"/>
    <s v="INE483B01026"/>
    <x v="3"/>
  </r>
  <r>
    <x v="713"/>
    <s v="ICRA Limited"/>
    <s v="EQ"/>
    <x v="1"/>
    <n v="13"/>
    <n v="4"/>
    <x v="11"/>
    <x v="18"/>
    <n v="10"/>
    <n v="1"/>
    <s v="INE725G01011"/>
    <x v="1"/>
  </r>
  <r>
    <x v="714"/>
    <s v="IDBI Bank Limited"/>
    <s v="EQ"/>
    <x v="1"/>
    <n v="20"/>
    <n v="9"/>
    <x v="2"/>
    <x v="1"/>
    <n v="10"/>
    <n v="1"/>
    <s v="INE008A01015"/>
    <x v="1"/>
  </r>
  <r>
    <x v="715"/>
    <s v="Vodafone Idea Limited"/>
    <s v="EQ"/>
    <x v="1"/>
    <n v="9"/>
    <n v="3"/>
    <x v="10"/>
    <x v="18"/>
    <n v="10"/>
    <n v="1"/>
    <s v="INE669E01016"/>
    <x v="1"/>
  </r>
  <r>
    <x v="716"/>
    <s v="Ideaforge Technology Limited"/>
    <s v="EQ"/>
    <x v="1"/>
    <n v="7"/>
    <n v="7"/>
    <x v="4"/>
    <x v="10"/>
    <n v="10"/>
    <n v="1"/>
    <s v="INE349Y01013"/>
    <x v="1"/>
  </r>
  <r>
    <x v="717"/>
    <s v="IDFC Limited"/>
    <s v="EQ"/>
    <x v="1"/>
    <n v="12"/>
    <n v="8"/>
    <x v="3"/>
    <x v="7"/>
    <n v="10"/>
    <n v="1"/>
    <s v="INE043D01016"/>
    <x v="1"/>
  </r>
  <r>
    <x v="718"/>
    <s v="IDFC First Bank Limited"/>
    <s v="EQ"/>
    <x v="1"/>
    <n v="6"/>
    <n v="11"/>
    <x v="5"/>
    <x v="20"/>
    <n v="10"/>
    <n v="1"/>
    <s v="INE092T01019"/>
    <x v="1"/>
  </r>
  <r>
    <x v="719"/>
    <s v="Indian Energy Exchange Limited"/>
    <s v="EQ"/>
    <x v="1"/>
    <n v="23"/>
    <n v="10"/>
    <x v="0"/>
    <x v="6"/>
    <n v="1"/>
    <n v="1"/>
    <s v="INE022Q01020"/>
    <x v="2"/>
  </r>
  <r>
    <x v="720"/>
    <s v="IFB Agro Industries Limited"/>
    <s v="EQ"/>
    <x v="1"/>
    <n v="3"/>
    <n v="4"/>
    <x v="11"/>
    <x v="15"/>
    <n v="10"/>
    <n v="1"/>
    <s v="INE076C01018"/>
    <x v="1"/>
  </r>
  <r>
    <x v="721"/>
    <s v="IFB Industries Limited"/>
    <s v="EQ"/>
    <x v="1"/>
    <n v="29"/>
    <n v="3"/>
    <x v="10"/>
    <x v="1"/>
    <n v="10"/>
    <n v="1"/>
    <s v="INE559A01017"/>
    <x v="1"/>
  </r>
  <r>
    <x v="722"/>
    <s v="IFCI Limited"/>
    <s v="EQ"/>
    <x v="1"/>
    <n v="26"/>
    <n v="4"/>
    <x v="11"/>
    <x v="1"/>
    <n v="10"/>
    <n v="1"/>
    <s v="INE039A01010"/>
    <x v="1"/>
  </r>
  <r>
    <x v="723"/>
    <s v="IFGL Refractories Limited"/>
    <s v="EQ"/>
    <x v="1"/>
    <n v="14"/>
    <n v="11"/>
    <x v="5"/>
    <x v="6"/>
    <n v="10"/>
    <n v="1"/>
    <s v="INE133Y01011"/>
    <x v="1"/>
  </r>
  <r>
    <x v="724"/>
    <s v="Igarashi Motors India Limited"/>
    <s v="EQ"/>
    <x v="1"/>
    <n v="9"/>
    <n v="10"/>
    <x v="0"/>
    <x v="11"/>
    <n v="10"/>
    <n v="1"/>
    <s v="INE188B01013"/>
    <x v="1"/>
  </r>
  <r>
    <x v="725"/>
    <s v="Indraprastha Gas Limited"/>
    <s v="EQ"/>
    <x v="1"/>
    <n v="26"/>
    <n v="12"/>
    <x v="7"/>
    <x v="11"/>
    <n v="2"/>
    <n v="1"/>
    <s v="INE203G01027"/>
    <x v="3"/>
  </r>
  <r>
    <x v="726"/>
    <s v="IG Petrochemicals Limited"/>
    <s v="EQ"/>
    <x v="1"/>
    <n v="29"/>
    <n v="1"/>
    <x v="9"/>
    <x v="18"/>
    <n v="10"/>
    <n v="1"/>
    <s v="INE204A01010"/>
    <x v="1"/>
  </r>
  <r>
    <x v="727"/>
    <s v="IIFL Finance Limited"/>
    <s v="EQ"/>
    <x v="1"/>
    <n v="17"/>
    <n v="5"/>
    <x v="1"/>
    <x v="7"/>
    <n v="2"/>
    <n v="1"/>
    <s v="INE530B01024"/>
    <x v="3"/>
  </r>
  <r>
    <x v="728"/>
    <s v="IIFL Securities Limited"/>
    <s v="EQ"/>
    <x v="1"/>
    <n v="20"/>
    <n v="9"/>
    <x v="2"/>
    <x v="2"/>
    <n v="2"/>
    <n v="1"/>
    <s v="INE489L01022"/>
    <x v="3"/>
  </r>
  <r>
    <x v="729"/>
    <s v="Industrial Investment Trust Limited"/>
    <s v="BE"/>
    <x v="0"/>
    <n v="17"/>
    <n v="8"/>
    <x v="3"/>
    <x v="8"/>
    <n v="10"/>
    <n v="1"/>
    <s v="INE886A01014"/>
    <x v="1"/>
  </r>
  <r>
    <x v="730"/>
    <s v="IKIO Lighting Limited"/>
    <s v="EQ"/>
    <x v="1"/>
    <n v="16"/>
    <n v="6"/>
    <x v="6"/>
    <x v="10"/>
    <n v="10"/>
    <n v="1"/>
    <s v="INE0LOJ01019"/>
    <x v="1"/>
  </r>
  <r>
    <x v="731"/>
    <s v="IL&amp;FS Engineering and Construction Company Limited"/>
    <s v="BZ"/>
    <x v="0"/>
    <n v="25"/>
    <n v="10"/>
    <x v="0"/>
    <x v="18"/>
    <n v="10"/>
    <n v="1"/>
    <s v="INE369I01014"/>
    <x v="1"/>
  </r>
  <r>
    <x v="732"/>
    <s v="IL&amp;FS Transportation Networks Limited"/>
    <s v="BZ"/>
    <x v="0"/>
    <n v="30"/>
    <n v="3"/>
    <x v="10"/>
    <x v="8"/>
    <n v="10"/>
    <n v="1"/>
    <s v="INE975G01012"/>
    <x v="1"/>
  </r>
  <r>
    <x v="733"/>
    <s v="Imagicaaworld Entertainment Limited"/>
    <s v="EQ"/>
    <x v="1"/>
    <n v="6"/>
    <n v="4"/>
    <x v="11"/>
    <x v="20"/>
    <n v="10"/>
    <n v="1"/>
    <s v="INE172N01012"/>
    <x v="1"/>
  </r>
  <r>
    <x v="734"/>
    <s v="Indian Metals &amp; Ferro Alloys Limited"/>
    <s v="EQ"/>
    <x v="1"/>
    <n v="23"/>
    <n v="7"/>
    <x v="4"/>
    <x v="8"/>
    <n v="10"/>
    <n v="1"/>
    <s v="INE919H01018"/>
    <x v="1"/>
  </r>
  <r>
    <x v="735"/>
    <s v="India Motor Parts and Accessories Limited"/>
    <s v="EQ"/>
    <x v="1"/>
    <n v="7"/>
    <n v="10"/>
    <x v="0"/>
    <x v="7"/>
    <n v="10"/>
    <n v="1"/>
    <s v="INE547E01014"/>
    <x v="1"/>
  </r>
  <r>
    <x v="736"/>
    <s v="Impex Ferro Tech Limited"/>
    <s v="BE"/>
    <x v="0"/>
    <n v="3"/>
    <n v="2"/>
    <x v="8"/>
    <x v="7"/>
    <n v="10"/>
    <n v="1"/>
    <s v="INE691G01015"/>
    <x v="1"/>
  </r>
  <r>
    <x v="737"/>
    <s v="INCREDIBLE INDUSTRIES LIMITED"/>
    <s v="EQ"/>
    <x v="1"/>
    <n v="1"/>
    <n v="7"/>
    <x v="4"/>
    <x v="21"/>
    <n v="10"/>
    <n v="1"/>
    <s v="INE452L01012"/>
    <x v="1"/>
  </r>
  <r>
    <x v="738"/>
    <s v="Indbank Merchant Banking Services Limited"/>
    <s v="EQ"/>
    <x v="1"/>
    <n v="8"/>
    <n v="10"/>
    <x v="0"/>
    <x v="0"/>
    <n v="10"/>
    <n v="1"/>
    <s v="INE841B01017"/>
    <x v="1"/>
  </r>
  <r>
    <x v="739"/>
    <s v="The Indian Hotels Company Limited"/>
    <s v="EQ"/>
    <x v="1"/>
    <n v="3"/>
    <n v="7"/>
    <x v="4"/>
    <x v="15"/>
    <n v="1"/>
    <n v="1"/>
    <s v="INE053A01029"/>
    <x v="2"/>
  </r>
  <r>
    <x v="740"/>
    <s v="The India Cements Limited"/>
    <s v="EQ"/>
    <x v="1"/>
    <n v="31"/>
    <n v="5"/>
    <x v="1"/>
    <x v="23"/>
    <n v="10"/>
    <n v="1"/>
    <s v="INE383A01012"/>
    <x v="1"/>
  </r>
  <r>
    <x v="741"/>
    <s v="India Glycols Limited"/>
    <s v="EQ"/>
    <x v="1"/>
    <n v="1"/>
    <n v="7"/>
    <x v="4"/>
    <x v="7"/>
    <n v="10"/>
    <n v="1"/>
    <s v="INE560A01015"/>
    <x v="1"/>
  </r>
  <r>
    <x v="742"/>
    <s v="Indiamart Intermesh Limited"/>
    <s v="EQ"/>
    <x v="1"/>
    <n v="4"/>
    <n v="7"/>
    <x v="4"/>
    <x v="2"/>
    <n v="10"/>
    <n v="1"/>
    <s v="INE933S01016"/>
    <x v="1"/>
  </r>
  <r>
    <x v="743"/>
    <s v="Indian Bank"/>
    <s v="EQ"/>
    <x v="1"/>
    <n v="1"/>
    <n v="3"/>
    <x v="10"/>
    <x v="18"/>
    <n v="10"/>
    <n v="1"/>
    <s v="INE562A01011"/>
    <x v="1"/>
  </r>
  <r>
    <x v="744"/>
    <s v="Indian Card Clothing Company Limited"/>
    <s v="EQ"/>
    <x v="1"/>
    <n v="8"/>
    <n v="1"/>
    <x v="9"/>
    <x v="17"/>
    <n v="10"/>
    <n v="1"/>
    <s v="INE061A01014"/>
    <x v="1"/>
  </r>
  <r>
    <x v="745"/>
    <s v="Indian Hume Pipe Company Limited"/>
    <s v="EQ"/>
    <x v="1"/>
    <n v="30"/>
    <n v="8"/>
    <x v="3"/>
    <x v="1"/>
    <n v="2"/>
    <n v="1"/>
    <s v="INE323C01030"/>
    <x v="3"/>
  </r>
  <r>
    <x v="746"/>
    <s v="InterGlobe Aviation Limited"/>
    <s v="EQ"/>
    <x v="1"/>
    <n v="10"/>
    <n v="11"/>
    <x v="5"/>
    <x v="20"/>
    <n v="10"/>
    <n v="1"/>
    <s v="INE646L01027"/>
    <x v="1"/>
  </r>
  <r>
    <x v="747"/>
    <s v="Indigo Paints Limited"/>
    <s v="EQ"/>
    <x v="1"/>
    <n v="2"/>
    <n v="2"/>
    <x v="8"/>
    <x v="3"/>
    <n v="10"/>
    <n v="1"/>
    <s v="INE09VQ01012"/>
    <x v="1"/>
  </r>
  <r>
    <x v="748"/>
    <s v="IMP Powers Limited"/>
    <s v="BZ"/>
    <x v="0"/>
    <n v="10"/>
    <n v="1"/>
    <x v="9"/>
    <x v="15"/>
    <n v="10"/>
    <n v="1"/>
    <s v="INE065B01013"/>
    <x v="1"/>
  </r>
  <r>
    <x v="749"/>
    <s v="India Nippon Electricals Limited"/>
    <s v="EQ"/>
    <x v="1"/>
    <n v="7"/>
    <n v="5"/>
    <x v="1"/>
    <x v="17"/>
    <n v="5"/>
    <n v="1"/>
    <s v="INE092B01025"/>
    <x v="0"/>
  </r>
  <r>
    <x v="750"/>
    <s v="Indo Amines Limited"/>
    <s v="EQ"/>
    <x v="1"/>
    <n v="29"/>
    <n v="4"/>
    <x v="11"/>
    <x v="5"/>
    <n v="5"/>
    <n v="1"/>
    <s v="INE760F01028"/>
    <x v="0"/>
  </r>
  <r>
    <x v="751"/>
    <s v="Indo Borax &amp; Chemicals Limited"/>
    <s v="EQ"/>
    <x v="1"/>
    <n v="29"/>
    <n v="3"/>
    <x v="10"/>
    <x v="5"/>
    <n v="1"/>
    <n v="1"/>
    <s v="INE803D01021"/>
    <x v="2"/>
  </r>
  <r>
    <x v="752"/>
    <s v="Indoco Remedies Limited"/>
    <s v="EQ"/>
    <x v="1"/>
    <n v="14"/>
    <n v="1"/>
    <x v="9"/>
    <x v="7"/>
    <n v="2"/>
    <n v="1"/>
    <s v="INE873D01024"/>
    <x v="3"/>
  </r>
  <r>
    <x v="753"/>
    <s v="Indo Rama Synthetics (India) Limited"/>
    <s v="EQ"/>
    <x v="1"/>
    <n v="20"/>
    <n v="6"/>
    <x v="6"/>
    <x v="11"/>
    <n v="10"/>
    <n v="1"/>
    <s v="INE156A01020"/>
    <x v="1"/>
  </r>
  <r>
    <x v="754"/>
    <s v="IndoStar Capital Finance Limited"/>
    <s v="BE"/>
    <x v="0"/>
    <n v="21"/>
    <n v="5"/>
    <x v="1"/>
    <x v="13"/>
    <n v="10"/>
    <n v="1"/>
    <s v="INE896L01010"/>
    <x v="1"/>
  </r>
  <r>
    <x v="755"/>
    <s v="Indo Thai Securities Limited"/>
    <s v="BE"/>
    <x v="0"/>
    <n v="2"/>
    <n v="11"/>
    <x v="5"/>
    <x v="26"/>
    <n v="10"/>
    <n v="1"/>
    <s v="INE337M01013"/>
    <x v="1"/>
  </r>
  <r>
    <x v="756"/>
    <s v="Indowind Energy Limited"/>
    <s v="EQ"/>
    <x v="1"/>
    <n v="14"/>
    <n v="9"/>
    <x v="2"/>
    <x v="18"/>
    <n v="10"/>
    <n v="1"/>
    <s v="INE227G01018"/>
    <x v="1"/>
  </r>
  <r>
    <x v="757"/>
    <s v="Indraprastha Medical Corporation Limited"/>
    <s v="BE"/>
    <x v="0"/>
    <n v="17"/>
    <n v="4"/>
    <x v="11"/>
    <x v="17"/>
    <n v="10"/>
    <n v="1"/>
    <s v="INE681B01017"/>
    <x v="1"/>
  </r>
  <r>
    <x v="758"/>
    <s v="Ind-Swift Laboratories Limited"/>
    <s v="EQ"/>
    <x v="1"/>
    <n v="2"/>
    <n v="7"/>
    <x v="4"/>
    <x v="17"/>
    <n v="10"/>
    <n v="1"/>
    <s v="INE915B01019"/>
    <x v="1"/>
  </r>
  <r>
    <x v="759"/>
    <s v="Indian Terrain Fashions Limited"/>
    <s v="EQ"/>
    <x v="1"/>
    <n v="11"/>
    <n v="3"/>
    <x v="10"/>
    <x v="26"/>
    <n v="2"/>
    <n v="1"/>
    <s v="INE611L01021"/>
    <x v="3"/>
  </r>
  <r>
    <x v="760"/>
    <s v="IndusInd Bank Limited"/>
    <s v="EQ"/>
    <x v="1"/>
    <n v="28"/>
    <n v="1"/>
    <x v="9"/>
    <x v="25"/>
    <n v="10"/>
    <n v="1"/>
    <s v="INE095A01012"/>
    <x v="1"/>
  </r>
  <r>
    <x v="761"/>
    <s v="Indus Towers Limited"/>
    <s v="EQ"/>
    <x v="1"/>
    <n v="28"/>
    <n v="12"/>
    <x v="7"/>
    <x v="28"/>
    <n v="10"/>
    <n v="1"/>
    <s v="INE121J01017"/>
    <x v="1"/>
  </r>
  <r>
    <x v="762"/>
    <s v="Infibeam Avenues Limited"/>
    <s v="EQ"/>
    <x v="1"/>
    <n v="4"/>
    <n v="4"/>
    <x v="11"/>
    <x v="21"/>
    <n v="1"/>
    <n v="1"/>
    <s v="INE483S01020"/>
    <x v="2"/>
  </r>
  <r>
    <x v="763"/>
    <s v="InfoBeans Technologies Limited"/>
    <s v="EQ"/>
    <x v="1"/>
    <n v="15"/>
    <n v="7"/>
    <x v="4"/>
    <x v="2"/>
    <n v="10"/>
    <n v="1"/>
    <s v="INE344S01016"/>
    <x v="1"/>
  </r>
  <r>
    <x v="764"/>
    <s v="Infomedia Press Limited"/>
    <s v="EQ"/>
    <x v="1"/>
    <n v="12"/>
    <n v="10"/>
    <x v="0"/>
    <x v="12"/>
    <n v="10"/>
    <n v="1"/>
    <s v="INE669A01022"/>
    <x v="1"/>
  </r>
  <r>
    <x v="765"/>
    <s v="Infosys Limited"/>
    <s v="EQ"/>
    <x v="1"/>
    <n v="8"/>
    <n v="2"/>
    <x v="8"/>
    <x v="1"/>
    <n v="5"/>
    <n v="1"/>
    <s v="INE009A01021"/>
    <x v="0"/>
  </r>
  <r>
    <x v="766"/>
    <s v="Ingersoll Rand (India) Limited"/>
    <s v="EQ"/>
    <x v="1"/>
    <n v="15"/>
    <n v="4"/>
    <x v="11"/>
    <x v="16"/>
    <n v="10"/>
    <n v="1"/>
    <s v="INE177A01018"/>
    <x v="1"/>
  </r>
  <r>
    <x v="767"/>
    <s v="Inox Green Energy Services Limited"/>
    <s v="EQ"/>
    <x v="1"/>
    <n v="23"/>
    <n v="11"/>
    <x v="5"/>
    <x v="5"/>
    <n v="10"/>
    <n v="1"/>
    <s v="INE510W01014"/>
    <x v="1"/>
  </r>
  <r>
    <x v="768"/>
    <s v="Inox Wind Limited"/>
    <s v="EQ"/>
    <x v="1"/>
    <n v="9"/>
    <n v="4"/>
    <x v="11"/>
    <x v="20"/>
    <n v="10"/>
    <n v="1"/>
    <s v="INE066P01011"/>
    <x v="1"/>
  </r>
  <r>
    <x v="769"/>
    <s v="Insecticides (India) Limited"/>
    <s v="EQ"/>
    <x v="1"/>
    <n v="30"/>
    <n v="5"/>
    <x v="1"/>
    <x v="18"/>
    <n v="10"/>
    <n v="1"/>
    <s v="INE070I01018"/>
    <x v="1"/>
  </r>
  <r>
    <x v="770"/>
    <s v="Intellect Design Arena Limited"/>
    <s v="EQ"/>
    <x v="1"/>
    <n v="18"/>
    <n v="12"/>
    <x v="7"/>
    <x v="22"/>
    <n v="5"/>
    <n v="1"/>
    <s v="INE306R01017"/>
    <x v="0"/>
  </r>
  <r>
    <x v="771"/>
    <s v="Intense Technologies Limited"/>
    <s v="EQ"/>
    <x v="1"/>
    <n v="23"/>
    <n v="3"/>
    <x v="10"/>
    <x v="6"/>
    <n v="2"/>
    <n v="1"/>
    <s v="INE781A01025"/>
    <x v="3"/>
  </r>
  <r>
    <x v="772"/>
    <s v="International Conveyors Limited"/>
    <s v="EQ"/>
    <x v="1"/>
    <n v="16"/>
    <n v="9"/>
    <x v="2"/>
    <x v="3"/>
    <n v="1"/>
    <n v="1"/>
    <s v="INE575C01027"/>
    <x v="2"/>
  </r>
  <r>
    <x v="773"/>
    <s v="Inventure Growth &amp; Securities Limited"/>
    <s v="EQ"/>
    <x v="1"/>
    <n v="4"/>
    <n v="8"/>
    <x v="3"/>
    <x v="26"/>
    <n v="1"/>
    <n v="1"/>
    <s v="INE878H01024"/>
    <x v="2"/>
  </r>
  <r>
    <x v="774"/>
    <s v="Indian Overseas Bank"/>
    <s v="EQ"/>
    <x v="1"/>
    <n v="7"/>
    <n v="12"/>
    <x v="7"/>
    <x v="23"/>
    <n v="10"/>
    <n v="1"/>
    <s v="INE565A01014"/>
    <x v="1"/>
  </r>
  <r>
    <x v="775"/>
    <s v="Indian Oil Corporation Limited"/>
    <s v="EQ"/>
    <x v="1"/>
    <n v="24"/>
    <n v="7"/>
    <x v="4"/>
    <x v="15"/>
    <n v="10"/>
    <n v="1"/>
    <s v="INE242A01010"/>
    <x v="1"/>
  </r>
  <r>
    <x v="776"/>
    <s v="IOL Chemicals and Pharmaceuticals Limited"/>
    <s v="EQ"/>
    <x v="1"/>
    <n v="8"/>
    <n v="11"/>
    <x v="5"/>
    <x v="8"/>
    <n v="10"/>
    <n v="1"/>
    <s v="INE485C01011"/>
    <x v="1"/>
  </r>
  <r>
    <x v="777"/>
    <s v="ION Exchange (India) Limited"/>
    <s v="EQ"/>
    <x v="1"/>
    <n v="22"/>
    <n v="2"/>
    <x v="8"/>
    <x v="5"/>
    <n v="1"/>
    <n v="1"/>
    <s v="INE570A01022"/>
    <x v="2"/>
  </r>
  <r>
    <x v="778"/>
    <s v="IPCA Laboratories Limited"/>
    <s v="EQ"/>
    <x v="1"/>
    <n v="8"/>
    <n v="2"/>
    <x v="8"/>
    <x v="1"/>
    <n v="1"/>
    <n v="1"/>
    <s v="INE571A01038"/>
    <x v="2"/>
  </r>
  <r>
    <x v="779"/>
    <s v="India Pesticides Limited"/>
    <s v="EQ"/>
    <x v="1"/>
    <n v="5"/>
    <n v="7"/>
    <x v="4"/>
    <x v="3"/>
    <n v="1"/>
    <n v="1"/>
    <s v="INE0D6701023"/>
    <x v="2"/>
  </r>
  <r>
    <x v="780"/>
    <s v="IRB Infrastructure Developers Limited"/>
    <s v="EQ"/>
    <x v="1"/>
    <n v="25"/>
    <n v="2"/>
    <x v="8"/>
    <x v="0"/>
    <n v="1"/>
    <n v="1"/>
    <s v="INE821I01022"/>
    <x v="2"/>
  </r>
  <r>
    <x v="781"/>
    <s v="Ircon International Limited"/>
    <s v="EQ"/>
    <x v="1"/>
    <n v="28"/>
    <n v="9"/>
    <x v="2"/>
    <x v="13"/>
    <n v="2"/>
    <n v="1"/>
    <s v="INE962Y01021"/>
    <x v="3"/>
  </r>
  <r>
    <x v="782"/>
    <s v="Indian Railway Catering And Tourism Corporation Limited"/>
    <s v="EQ"/>
    <x v="1"/>
    <n v="14"/>
    <n v="10"/>
    <x v="0"/>
    <x v="2"/>
    <n v="2"/>
    <n v="1"/>
    <s v="INE335Y01020"/>
    <x v="3"/>
  </r>
  <r>
    <x v="783"/>
    <s v="Indian Railway Finance Corporation Limited"/>
    <s v="EQ"/>
    <x v="1"/>
    <n v="29"/>
    <n v="1"/>
    <x v="9"/>
    <x v="3"/>
    <n v="10"/>
    <n v="1"/>
    <s v="INE053F01010"/>
    <x v="1"/>
  </r>
  <r>
    <x v="784"/>
    <s v="Iris Business Services Limited"/>
    <s v="EQ"/>
    <x v="1"/>
    <n v="8"/>
    <n v="11"/>
    <x v="5"/>
    <x v="3"/>
    <n v="10"/>
    <n v="1"/>
    <s v="INE864K01010"/>
    <x v="1"/>
  </r>
  <r>
    <x v="785"/>
    <s v="Iris Clothings Limited"/>
    <s v="EQ"/>
    <x v="1"/>
    <n v="22"/>
    <n v="2"/>
    <x v="8"/>
    <x v="3"/>
    <n v="10"/>
    <n v="1"/>
    <s v="INE01GN01017"/>
    <x v="1"/>
  </r>
  <r>
    <x v="786"/>
    <s v="ICICI Securities Limited"/>
    <s v="EQ"/>
    <x v="1"/>
    <n v="4"/>
    <n v="4"/>
    <x v="11"/>
    <x v="13"/>
    <n v="5"/>
    <n v="1"/>
    <s v="INE763G01038"/>
    <x v="0"/>
  </r>
  <r>
    <x v="787"/>
    <s v="Intrasoft Technologies Limited"/>
    <s v="EQ"/>
    <x v="1"/>
    <n v="12"/>
    <n v="4"/>
    <x v="11"/>
    <x v="8"/>
    <n v="10"/>
    <n v="1"/>
    <s v="INE566K01011"/>
    <x v="1"/>
  </r>
  <r>
    <x v="788"/>
    <s v="Isgec Heavy Engineering Limited"/>
    <s v="EQ"/>
    <x v="1"/>
    <n v="5"/>
    <n v="5"/>
    <x v="1"/>
    <x v="3"/>
    <n v="1"/>
    <n v="1"/>
    <s v="INE858B01029"/>
    <x v="2"/>
  </r>
  <r>
    <x v="789"/>
    <s v="ISMT Limited"/>
    <s v="EQ"/>
    <x v="1"/>
    <n v="28"/>
    <n v="8"/>
    <x v="3"/>
    <x v="18"/>
    <n v="5"/>
    <n v="1"/>
    <s v="INE732F01019"/>
    <x v="0"/>
  </r>
  <r>
    <x v="790"/>
    <s v="ITC Limited"/>
    <s v="EQ"/>
    <x v="1"/>
    <n v="23"/>
    <n v="8"/>
    <x v="3"/>
    <x v="1"/>
    <n v="1"/>
    <n v="1"/>
    <s v="INE154A01025"/>
    <x v="2"/>
  </r>
  <r>
    <x v="791"/>
    <s v="India Tourism Development Corporation Limited"/>
    <s v="EQ"/>
    <x v="1"/>
    <n v="30"/>
    <n v="12"/>
    <x v="7"/>
    <x v="21"/>
    <n v="10"/>
    <n v="1"/>
    <s v="INE353K01014"/>
    <x v="1"/>
  </r>
  <r>
    <x v="792"/>
    <s v="ITD Cementation India Limited"/>
    <s v="EQ"/>
    <x v="1"/>
    <n v="10"/>
    <n v="2"/>
    <x v="8"/>
    <x v="16"/>
    <n v="1"/>
    <n v="1"/>
    <s v="INE686A01026"/>
    <x v="2"/>
  </r>
  <r>
    <x v="793"/>
    <s v="ITI Limited"/>
    <s v="EQ"/>
    <x v="1"/>
    <n v="15"/>
    <n v="9"/>
    <x v="2"/>
    <x v="11"/>
    <n v="10"/>
    <n v="1"/>
    <s v="INE248A01017"/>
    <x v="1"/>
  </r>
  <r>
    <x v="794"/>
    <s v="IL&amp;FS Investment Managers Limited"/>
    <s v="EQ"/>
    <x v="1"/>
    <n v="15"/>
    <n v="9"/>
    <x v="2"/>
    <x v="16"/>
    <n v="2"/>
    <n v="1"/>
    <s v="INE050B01023"/>
    <x v="3"/>
  </r>
  <r>
    <x v="795"/>
    <s v="IVP Limited"/>
    <s v="BE"/>
    <x v="0"/>
    <n v="13"/>
    <n v="9"/>
    <x v="2"/>
    <x v="1"/>
    <n v="10"/>
    <n v="1"/>
    <s v="INE043C01018"/>
    <x v="1"/>
  </r>
  <r>
    <x v="796"/>
    <s v="Inox Wind Energy Limited"/>
    <s v="EQ"/>
    <x v="1"/>
    <n v="11"/>
    <n v="6"/>
    <x v="6"/>
    <x v="3"/>
    <n v="10"/>
    <n v="1"/>
    <s v="INE0FLR01028"/>
    <x v="1"/>
  </r>
  <r>
    <x v="797"/>
    <s v="IZMO Limited"/>
    <s v="BE"/>
    <x v="0"/>
    <n v="5"/>
    <n v="2"/>
    <x v="8"/>
    <x v="18"/>
    <n v="10"/>
    <n v="1"/>
    <s v="INE848A01014"/>
    <x v="1"/>
  </r>
  <r>
    <x v="798"/>
    <s v="The Jammu &amp; Kashmir Bank Limited"/>
    <s v="EQ"/>
    <x v="1"/>
    <n v="22"/>
    <n v="7"/>
    <x v="4"/>
    <x v="25"/>
    <n v="1"/>
    <n v="1"/>
    <s v="INE168A01041"/>
    <x v="2"/>
  </r>
  <r>
    <x v="799"/>
    <s v="Jagran Prakashan Limited"/>
    <s v="EQ"/>
    <x v="1"/>
    <n v="22"/>
    <n v="2"/>
    <x v="8"/>
    <x v="12"/>
    <n v="2"/>
    <n v="1"/>
    <s v="INE199G01027"/>
    <x v="3"/>
  </r>
  <r>
    <x v="800"/>
    <s v="Jagsonpal Pharmaceuticals Limited"/>
    <s v="EQ"/>
    <x v="1"/>
    <n v="1"/>
    <n v="3"/>
    <x v="10"/>
    <x v="23"/>
    <n v="5"/>
    <n v="1"/>
    <s v="INE048B01027"/>
    <x v="0"/>
  </r>
  <r>
    <x v="801"/>
    <s v="Jai Balaji Industries Limited"/>
    <s v="BE"/>
    <x v="0"/>
    <n v="9"/>
    <n v="12"/>
    <x v="7"/>
    <x v="11"/>
    <n v="10"/>
    <n v="1"/>
    <s v="INE091G01018"/>
    <x v="1"/>
  </r>
  <r>
    <x v="802"/>
    <s v="Jai Corp Limited"/>
    <s v="EQ"/>
    <x v="1"/>
    <n v="26"/>
    <n v="11"/>
    <x v="5"/>
    <x v="17"/>
    <n v="1"/>
    <n v="1"/>
    <s v="INE070D01027"/>
    <x v="2"/>
  </r>
  <r>
    <x v="803"/>
    <s v="Nandani Creation Limited"/>
    <s v="EQ"/>
    <x v="1"/>
    <n v="2"/>
    <n v="9"/>
    <x v="2"/>
    <x v="3"/>
    <n v="10"/>
    <n v="1"/>
    <s v="INE696V01013"/>
    <x v="1"/>
  </r>
  <r>
    <x v="804"/>
    <s v="Jamna Auto Industries Limited"/>
    <s v="EQ"/>
    <x v="1"/>
    <n v="10"/>
    <n v="12"/>
    <x v="7"/>
    <x v="8"/>
    <n v="1"/>
    <n v="1"/>
    <s v="INE039C01032"/>
    <x v="2"/>
  </r>
  <r>
    <x v="805"/>
    <s v="Jash Engineering Limited"/>
    <s v="EQ"/>
    <x v="1"/>
    <n v="30"/>
    <n v="10"/>
    <x v="0"/>
    <x v="2"/>
    <n v="10"/>
    <n v="1"/>
    <s v="INE039O01011"/>
    <x v="1"/>
  </r>
  <r>
    <x v="806"/>
    <s v="Jayant Agro Organics Limited"/>
    <s v="EQ"/>
    <x v="1"/>
    <n v="17"/>
    <n v="4"/>
    <x v="11"/>
    <x v="15"/>
    <n v="5"/>
    <n v="1"/>
    <s v="INE785A01026"/>
    <x v="0"/>
  </r>
  <r>
    <x v="807"/>
    <s v="Jay Bharat Maruti Limited"/>
    <s v="EQ"/>
    <x v="1"/>
    <n v="3"/>
    <n v="1"/>
    <x v="9"/>
    <x v="15"/>
    <n v="5"/>
    <n v="1"/>
    <s v="INE571B01028"/>
    <x v="0"/>
  </r>
  <r>
    <x v="808"/>
    <s v="Jayaswal Neco Industries Limited"/>
    <s v="EQ"/>
    <x v="1"/>
    <n v="10"/>
    <n v="5"/>
    <x v="1"/>
    <x v="1"/>
    <n v="10"/>
    <n v="1"/>
    <s v="INE854B01010"/>
    <x v="1"/>
  </r>
  <r>
    <x v="809"/>
    <s v="Jayshree Tea &amp; Industries Limited"/>
    <s v="EQ"/>
    <x v="1"/>
    <n v="15"/>
    <n v="2"/>
    <x v="8"/>
    <x v="1"/>
    <n v="5"/>
    <n v="1"/>
    <s v="INE364A01020"/>
    <x v="0"/>
  </r>
  <r>
    <x v="810"/>
    <s v="JB Chemicals &amp; Pharmaceuticals Limited"/>
    <s v="EQ"/>
    <x v="1"/>
    <n v="29"/>
    <n v="4"/>
    <x v="11"/>
    <x v="11"/>
    <n v="2"/>
    <n v="1"/>
    <s v="INE572A01028"/>
    <x v="3"/>
  </r>
  <r>
    <x v="811"/>
    <s v="JBM Auto Limited"/>
    <s v="EQ"/>
    <x v="1"/>
    <n v="17"/>
    <n v="12"/>
    <x v="7"/>
    <x v="4"/>
    <n v="2"/>
    <n v="1"/>
    <s v="INE927D01044"/>
    <x v="3"/>
  </r>
  <r>
    <x v="812"/>
    <s v="Johnson Controls - Hitachi Air Conditioning India Limited"/>
    <s v="EQ"/>
    <x v="1"/>
    <n v="3"/>
    <n v="1"/>
    <x v="9"/>
    <x v="23"/>
    <n v="10"/>
    <n v="1"/>
    <s v="INE782A01015"/>
    <x v="1"/>
  </r>
  <r>
    <x v="813"/>
    <s v="Jet Airways (India) Limited"/>
    <s v="BZ"/>
    <x v="0"/>
    <n v="14"/>
    <n v="3"/>
    <x v="10"/>
    <x v="7"/>
    <n v="10"/>
    <n v="1"/>
    <s v="INE802G01018"/>
    <x v="1"/>
  </r>
  <r>
    <x v="814"/>
    <s v="Jet Freight Logistics Limited"/>
    <s v="EQ"/>
    <x v="1"/>
    <n v="21"/>
    <n v="12"/>
    <x v="7"/>
    <x v="3"/>
    <n v="5"/>
    <n v="1"/>
    <s v="INE982V01025"/>
    <x v="0"/>
  </r>
  <r>
    <x v="815"/>
    <s v="JHS Svendgaard Laboratories Limited"/>
    <s v="BE"/>
    <x v="0"/>
    <n v="21"/>
    <n v="10"/>
    <x v="0"/>
    <x v="12"/>
    <n v="10"/>
    <n v="1"/>
    <s v="INE544H01014"/>
    <x v="1"/>
  </r>
  <r>
    <x v="816"/>
    <s v="Jindal Photo Limited"/>
    <s v="EQ"/>
    <x v="1"/>
    <n v="7"/>
    <n v="4"/>
    <x v="11"/>
    <x v="7"/>
    <n v="10"/>
    <n v="1"/>
    <s v="INE796G01012"/>
    <x v="1"/>
  </r>
  <r>
    <x v="817"/>
    <s v="Jindal Poly Films Limited"/>
    <s v="EQ"/>
    <x v="1"/>
    <n v="21"/>
    <n v="1"/>
    <x v="9"/>
    <x v="27"/>
    <n v="10"/>
    <n v="1"/>
    <s v="INE197D01010"/>
    <x v="1"/>
  </r>
  <r>
    <x v="818"/>
    <s v="Jindal Saw Limited"/>
    <s v="EQ"/>
    <x v="1"/>
    <n v="29"/>
    <n v="4"/>
    <x v="11"/>
    <x v="11"/>
    <n v="2"/>
    <n v="1"/>
    <s v="INE324A01024"/>
    <x v="3"/>
  </r>
  <r>
    <x v="819"/>
    <s v="Jindal Steel &amp; Power Limited"/>
    <s v="EQ"/>
    <x v="1"/>
    <n v="29"/>
    <n v="12"/>
    <x v="7"/>
    <x v="16"/>
    <n v="1"/>
    <n v="1"/>
    <s v="INE749A01030"/>
    <x v="2"/>
  </r>
  <r>
    <x v="820"/>
    <s v="Jindal Drilling And Industries Limited"/>
    <s v="EQ"/>
    <x v="1"/>
    <n v="22"/>
    <n v="12"/>
    <x v="7"/>
    <x v="12"/>
    <n v="5"/>
    <n v="1"/>
    <s v="INE742C01031"/>
    <x v="0"/>
  </r>
  <r>
    <x v="821"/>
    <s v="Jindal Worldwide Limited"/>
    <s v="EQ"/>
    <x v="1"/>
    <n v="25"/>
    <n v="11"/>
    <x v="5"/>
    <x v="8"/>
    <n v="1"/>
    <n v="1"/>
    <s v="INE247D01039"/>
    <x v="2"/>
  </r>
  <r>
    <x v="822"/>
    <s v="Jain Irrigation Systems Limited"/>
    <s v="EQ"/>
    <x v="1"/>
    <n v="30"/>
    <n v="11"/>
    <x v="5"/>
    <x v="26"/>
    <n v="2"/>
    <n v="1"/>
    <s v="IN9175A01010"/>
    <x v="3"/>
  </r>
  <r>
    <x v="823"/>
    <s v="Jain Irrigation Systems Limited"/>
    <s v="EQ"/>
    <x v="1"/>
    <n v="13"/>
    <n v="8"/>
    <x v="3"/>
    <x v="24"/>
    <n v="2"/>
    <n v="1"/>
    <s v="INE175A01038"/>
    <x v="3"/>
  </r>
  <r>
    <x v="824"/>
    <s v="JITF Infralogistics Limited"/>
    <s v="BE"/>
    <x v="0"/>
    <n v="27"/>
    <n v="2"/>
    <x v="8"/>
    <x v="6"/>
    <n v="2"/>
    <n v="1"/>
    <s v="INE863T01013"/>
    <x v="3"/>
  </r>
  <r>
    <x v="825"/>
    <s v="JK Cement Limited"/>
    <s v="EQ"/>
    <x v="1"/>
    <n v="14"/>
    <n v="3"/>
    <x v="10"/>
    <x v="12"/>
    <n v="10"/>
    <n v="1"/>
    <s v="INE823G01014"/>
    <x v="1"/>
  </r>
  <r>
    <x v="826"/>
    <s v="J.Kumar Infraprojects Limited"/>
    <s v="EQ"/>
    <x v="1"/>
    <n v="12"/>
    <n v="2"/>
    <x v="8"/>
    <x v="0"/>
    <n v="5"/>
    <n v="1"/>
    <s v="INE576I01022"/>
    <x v="0"/>
  </r>
  <r>
    <x v="827"/>
    <s v="JK Lakshmi Cement Limited"/>
    <s v="EQ"/>
    <x v="1"/>
    <n v="19"/>
    <n v="6"/>
    <x v="6"/>
    <x v="12"/>
    <n v="5"/>
    <n v="1"/>
    <s v="INE786A01032"/>
    <x v="0"/>
  </r>
  <r>
    <x v="828"/>
    <s v="JK Paper Limited"/>
    <s v="EQ"/>
    <x v="1"/>
    <n v="16"/>
    <n v="6"/>
    <x v="6"/>
    <x v="7"/>
    <n v="10"/>
    <n v="1"/>
    <s v="INE789E01012"/>
    <x v="1"/>
  </r>
  <r>
    <x v="829"/>
    <s v="JK Tyre &amp; Industries Limited"/>
    <s v="EQ"/>
    <x v="1"/>
    <n v="19"/>
    <n v="3"/>
    <x v="10"/>
    <x v="18"/>
    <n v="2"/>
    <n v="1"/>
    <s v="INE573A01042"/>
    <x v="3"/>
  </r>
  <r>
    <x v="830"/>
    <s v="Jullundur Motor Agency (Delhi) Limited"/>
    <s v="EQ"/>
    <x v="1"/>
    <n v="16"/>
    <n v="3"/>
    <x v="10"/>
    <x v="20"/>
    <n v="2"/>
    <n v="1"/>
    <s v="INE412C01023"/>
    <x v="3"/>
  </r>
  <r>
    <x v="831"/>
    <s v="JM Financial Limited"/>
    <s v="EQ"/>
    <x v="1"/>
    <n v="10"/>
    <n v="10"/>
    <x v="0"/>
    <x v="12"/>
    <n v="1"/>
    <n v="1"/>
    <s v="INE780C01023"/>
    <x v="2"/>
  </r>
  <r>
    <x v="832"/>
    <s v="Jocil Limited"/>
    <s v="EQ"/>
    <x v="1"/>
    <n v="8"/>
    <n v="10"/>
    <x v="0"/>
    <x v="0"/>
    <n v="10"/>
    <n v="1"/>
    <s v="INE839G01010"/>
    <x v="1"/>
  </r>
  <r>
    <x v="833"/>
    <s v="Jaiprakash Associates Limited"/>
    <s v="EQ"/>
    <x v="1"/>
    <n v="14"/>
    <n v="6"/>
    <x v="6"/>
    <x v="4"/>
    <n v="2"/>
    <n v="1"/>
    <s v="INE455F01025"/>
    <x v="3"/>
  </r>
  <r>
    <x v="834"/>
    <s v="Jindal Poly Investment and Finance Company Limited"/>
    <s v="EQ"/>
    <x v="1"/>
    <n v="11"/>
    <n v="11"/>
    <x v="5"/>
    <x v="14"/>
    <n v="10"/>
    <n v="1"/>
    <s v="INE147P01019"/>
    <x v="1"/>
  </r>
  <r>
    <x v="835"/>
    <s v="Jaiprakash Power Ventures Limited"/>
    <s v="EQ"/>
    <x v="1"/>
    <n v="18"/>
    <n v="4"/>
    <x v="11"/>
    <x v="7"/>
    <n v="10"/>
    <n v="1"/>
    <s v="INE351F01018"/>
    <x v="1"/>
  </r>
  <r>
    <x v="836"/>
    <s v="Jindal Stainless Limited"/>
    <s v="EQ"/>
    <x v="1"/>
    <n v="17"/>
    <n v="11"/>
    <x v="5"/>
    <x v="11"/>
    <n v="2"/>
    <n v="1"/>
    <s v="INE220G01021"/>
    <x v="3"/>
  </r>
  <r>
    <x v="837"/>
    <s v="JSW Energy Limited"/>
    <s v="EQ"/>
    <x v="1"/>
    <n v="4"/>
    <n v="1"/>
    <x v="9"/>
    <x v="8"/>
    <n v="10"/>
    <n v="1"/>
    <s v="INE121E01018"/>
    <x v="1"/>
  </r>
  <r>
    <x v="838"/>
    <s v="JSW Holdings Limited"/>
    <s v="EQ"/>
    <x v="1"/>
    <n v="21"/>
    <n v="6"/>
    <x v="6"/>
    <x v="7"/>
    <n v="10"/>
    <n v="1"/>
    <s v="INE824G01012"/>
    <x v="1"/>
  </r>
  <r>
    <x v="839"/>
    <s v="JSW Ispat Special Products Limited"/>
    <s v="EQ"/>
    <x v="1"/>
    <n v="12"/>
    <n v="9"/>
    <x v="2"/>
    <x v="13"/>
    <n v="10"/>
    <n v="1"/>
    <s v="INE743C01021"/>
    <x v="1"/>
  </r>
  <r>
    <x v="840"/>
    <s v="JSW Steel Limited"/>
    <s v="EQ"/>
    <x v="1"/>
    <n v="23"/>
    <n v="3"/>
    <x v="10"/>
    <x v="7"/>
    <n v="1"/>
    <n v="1"/>
    <s v="INE019A01038"/>
    <x v="2"/>
  </r>
  <r>
    <x v="841"/>
    <s v="Jtekt India Limited"/>
    <s v="EQ"/>
    <x v="1"/>
    <n v="12"/>
    <n v="1"/>
    <x v="9"/>
    <x v="4"/>
    <n v="1"/>
    <n v="1"/>
    <s v="INE643A01035"/>
    <x v="2"/>
  </r>
  <r>
    <x v="842"/>
    <s v="JTL INDUSTRIES LIMITED"/>
    <s v="EQ"/>
    <x v="1"/>
    <n v="12"/>
    <n v="6"/>
    <x v="6"/>
    <x v="10"/>
    <n v="2"/>
    <n v="1"/>
    <s v="INE391J01024"/>
    <x v="3"/>
  </r>
  <r>
    <x v="843"/>
    <s v="Jubilant Foodworks Limited"/>
    <s v="EQ"/>
    <x v="1"/>
    <n v="8"/>
    <n v="2"/>
    <x v="8"/>
    <x v="8"/>
    <n v="2"/>
    <n v="1"/>
    <s v="INE797F01020"/>
    <x v="3"/>
  </r>
  <r>
    <x v="844"/>
    <s v="Jubilant Industries Limited"/>
    <s v="EQ"/>
    <x v="1"/>
    <n v="14"/>
    <n v="2"/>
    <x v="8"/>
    <x v="26"/>
    <n v="10"/>
    <n v="1"/>
    <s v="INE645L01011"/>
    <x v="1"/>
  </r>
  <r>
    <x v="845"/>
    <s v="Jubilant Ingrevia Limited"/>
    <s v="EQ"/>
    <x v="1"/>
    <n v="19"/>
    <n v="3"/>
    <x v="10"/>
    <x v="3"/>
    <n v="1"/>
    <n v="1"/>
    <s v="INE0BY001018"/>
    <x v="2"/>
  </r>
  <r>
    <x v="846"/>
    <s v="Jubilant Pharmova Limited"/>
    <s v="EQ"/>
    <x v="1"/>
    <n v="16"/>
    <n v="6"/>
    <x v="6"/>
    <x v="11"/>
    <n v="1"/>
    <n v="1"/>
    <s v="INE700A01033"/>
    <x v="2"/>
  </r>
  <r>
    <x v="847"/>
    <s v="Just Dial Limited"/>
    <s v="EQ"/>
    <x v="1"/>
    <n v="5"/>
    <n v="6"/>
    <x v="6"/>
    <x v="14"/>
    <n v="10"/>
    <n v="1"/>
    <s v="INE599M01018"/>
    <x v="1"/>
  </r>
  <r>
    <x v="848"/>
    <s v="Jupiter Wagons Limited"/>
    <s v="EQ"/>
    <x v="1"/>
    <n v="18"/>
    <n v="10"/>
    <x v="0"/>
    <x v="8"/>
    <n v="10"/>
    <n v="1"/>
    <s v="INE209L01016"/>
    <x v="1"/>
  </r>
  <r>
    <x v="849"/>
    <s v="Jyothy Labs Limited"/>
    <s v="EQ"/>
    <x v="1"/>
    <n v="19"/>
    <n v="12"/>
    <x v="7"/>
    <x v="18"/>
    <n v="1"/>
    <n v="1"/>
    <s v="INE668F01031"/>
    <x v="2"/>
  </r>
  <r>
    <x v="850"/>
    <s v="Jyoti Structures Limited"/>
    <s v="BE"/>
    <x v="0"/>
    <n v="19"/>
    <n v="7"/>
    <x v="4"/>
    <x v="1"/>
    <n v="2"/>
    <n v="1"/>
    <s v="INE197A01024"/>
    <x v="3"/>
  </r>
  <r>
    <x v="851"/>
    <s v="Kabra Extrusion Technik Limited"/>
    <s v="EQ"/>
    <x v="1"/>
    <n v="6"/>
    <n v="9"/>
    <x v="2"/>
    <x v="1"/>
    <n v="5"/>
    <n v="1"/>
    <s v="INE900B01029"/>
    <x v="0"/>
  </r>
  <r>
    <x v="852"/>
    <s v="Kajaria Ceramics Limited"/>
    <s v="EQ"/>
    <x v="1"/>
    <n v="1"/>
    <n v="6"/>
    <x v="6"/>
    <x v="4"/>
    <n v="1"/>
    <n v="1"/>
    <s v="INE217B01036"/>
    <x v="2"/>
  </r>
  <r>
    <x v="853"/>
    <s v="Kakatiya Cement Sugar &amp; Industries Limited"/>
    <s v="EQ"/>
    <x v="1"/>
    <n v="13"/>
    <n v="12"/>
    <x v="7"/>
    <x v="1"/>
    <n v="10"/>
    <n v="1"/>
    <s v="INE437B01014"/>
    <x v="1"/>
  </r>
  <r>
    <x v="854"/>
    <s v="Kalyani Commercials Limited"/>
    <s v="BE"/>
    <x v="0"/>
    <n v="13"/>
    <n v="2"/>
    <x v="8"/>
    <x v="6"/>
    <n v="10"/>
    <n v="1"/>
    <s v="INE610E01010"/>
    <x v="1"/>
  </r>
  <r>
    <x v="855"/>
    <s v="Kalyani Forge Limited"/>
    <s v="BE"/>
    <x v="0"/>
    <n v="20"/>
    <n v="12"/>
    <x v="7"/>
    <x v="18"/>
    <n v="10"/>
    <n v="1"/>
    <s v="INE314G01014"/>
    <x v="1"/>
  </r>
  <r>
    <x v="856"/>
    <s v="Kalyan Jewellers India Limited"/>
    <s v="EQ"/>
    <x v="1"/>
    <n v="26"/>
    <n v="3"/>
    <x v="10"/>
    <x v="3"/>
    <n v="10"/>
    <n v="1"/>
    <s v="INE303R01014"/>
    <x v="1"/>
  </r>
  <r>
    <x v="857"/>
    <s v="Kamat Hotels (I) Limited"/>
    <s v="BE"/>
    <x v="0"/>
    <n v="29"/>
    <n v="5"/>
    <x v="1"/>
    <x v="15"/>
    <n v="10"/>
    <n v="1"/>
    <s v="INE967C01018"/>
    <x v="1"/>
  </r>
  <r>
    <x v="858"/>
    <s v="Kamdhenu Limited"/>
    <s v="EQ"/>
    <x v="1"/>
    <n v="9"/>
    <n v="5"/>
    <x v="1"/>
    <x v="12"/>
    <n v="10"/>
    <n v="1"/>
    <s v="INE390H01012"/>
    <x v="1"/>
  </r>
  <r>
    <x v="859"/>
    <s v="Kamdhenu Ventures Limited"/>
    <s v="EQ"/>
    <x v="1"/>
    <n v="24"/>
    <n v="1"/>
    <x v="9"/>
    <x v="10"/>
    <n v="5"/>
    <n v="1"/>
    <s v="INE0BTI01029"/>
    <x v="0"/>
  </r>
  <r>
    <x v="860"/>
    <s v="Kanani Industries Limited"/>
    <s v="BE"/>
    <x v="0"/>
    <n v="14"/>
    <n v="12"/>
    <x v="7"/>
    <x v="26"/>
    <n v="1"/>
    <n v="1"/>
    <s v="INE879E01037"/>
    <x v="2"/>
  </r>
  <r>
    <x v="861"/>
    <s v="Kanoria Chemicals &amp; Industries Limited"/>
    <s v="EQ"/>
    <x v="1"/>
    <n v="8"/>
    <n v="2"/>
    <x v="8"/>
    <x v="1"/>
    <n v="5"/>
    <n v="1"/>
    <s v="INE138C01024"/>
    <x v="0"/>
  </r>
  <r>
    <x v="862"/>
    <s v="Kanpur Plastipack Limited"/>
    <s v="EQ"/>
    <x v="1"/>
    <n v="1"/>
    <n v="1"/>
    <x v="9"/>
    <x v="3"/>
    <n v="10"/>
    <n v="1"/>
    <s v="INE694E01014"/>
    <x v="1"/>
  </r>
  <r>
    <x v="863"/>
    <s v="Kansai Nerolac Paints Limited"/>
    <s v="EQ"/>
    <x v="1"/>
    <n v="15"/>
    <n v="9"/>
    <x v="2"/>
    <x v="11"/>
    <n v="1"/>
    <n v="1"/>
    <s v="INE531A01024"/>
    <x v="2"/>
  </r>
  <r>
    <x v="864"/>
    <s v="Kapston Services Limited"/>
    <s v="EQ"/>
    <x v="1"/>
    <n v="27"/>
    <n v="5"/>
    <x v="1"/>
    <x v="9"/>
    <n v="10"/>
    <n v="1"/>
    <s v="INE542Z01010"/>
    <x v="1"/>
  </r>
  <r>
    <x v="865"/>
    <s v="Karma Energy Limited"/>
    <s v="EQ"/>
    <x v="1"/>
    <n v="28"/>
    <n v="6"/>
    <x v="6"/>
    <x v="26"/>
    <n v="10"/>
    <n v="1"/>
    <s v="INE725L01011"/>
    <x v="1"/>
  </r>
  <r>
    <x v="866"/>
    <s v="Karur Vysya Bank Limited"/>
    <s v="EQ"/>
    <x v="1"/>
    <n v="26"/>
    <n v="7"/>
    <x v="4"/>
    <x v="23"/>
    <n v="2"/>
    <n v="1"/>
    <s v="INE036D01028"/>
    <x v="3"/>
  </r>
  <r>
    <x v="867"/>
    <s v="Kaushalya Infrastructure Development Corporation Limited"/>
    <s v="BE"/>
    <x v="0"/>
    <n v="14"/>
    <n v="12"/>
    <x v="7"/>
    <x v="18"/>
    <n v="10"/>
    <n v="1"/>
    <s v="INE234I01010"/>
    <x v="1"/>
  </r>
  <r>
    <x v="868"/>
    <s v="Kavveri Telecom Products Limited"/>
    <s v="BE"/>
    <x v="0"/>
    <n v="29"/>
    <n v="1"/>
    <x v="9"/>
    <x v="0"/>
    <n v="10"/>
    <n v="1"/>
    <s v="INE641C01019"/>
    <x v="1"/>
  </r>
  <r>
    <x v="869"/>
    <s v="Kaya Limited"/>
    <s v="EQ"/>
    <x v="1"/>
    <n v="14"/>
    <n v="8"/>
    <x v="3"/>
    <x v="20"/>
    <n v="10"/>
    <n v="1"/>
    <s v="INE587G01015"/>
    <x v="1"/>
  </r>
  <r>
    <x v="870"/>
    <s v="Kaynes Technology India Limited"/>
    <s v="EQ"/>
    <x v="1"/>
    <n v="22"/>
    <n v="11"/>
    <x v="5"/>
    <x v="5"/>
    <n v="10"/>
    <n v="1"/>
    <s v="INE918Z01012"/>
    <x v="1"/>
  </r>
  <r>
    <x v="871"/>
    <s v="KBC Global Limited"/>
    <s v="BE"/>
    <x v="0"/>
    <n v="2"/>
    <n v="4"/>
    <x v="11"/>
    <x v="13"/>
    <n v="1"/>
    <n v="1"/>
    <s v="INE278R01034"/>
    <x v="2"/>
  </r>
  <r>
    <x v="872"/>
    <s v="KCP Limited"/>
    <s v="EQ"/>
    <x v="1"/>
    <n v="9"/>
    <n v="4"/>
    <x v="11"/>
    <x v="17"/>
    <n v="1"/>
    <n v="1"/>
    <s v="INE805C01028"/>
    <x v="2"/>
  </r>
  <r>
    <x v="873"/>
    <s v="KCP Sugar and Industries Corporation Limited"/>
    <s v="EQ"/>
    <x v="1"/>
    <n v="11"/>
    <n v="6"/>
    <x v="6"/>
    <x v="17"/>
    <n v="1"/>
    <n v="1"/>
    <s v="INE790B01024"/>
    <x v="2"/>
  </r>
  <r>
    <x v="874"/>
    <s v="KDDL Limited"/>
    <s v="EQ"/>
    <x v="1"/>
    <n v="23"/>
    <n v="3"/>
    <x v="10"/>
    <x v="21"/>
    <n v="10"/>
    <n v="1"/>
    <s v="INE291D01011"/>
    <x v="1"/>
  </r>
  <r>
    <x v="875"/>
    <s v="KEC International Limited"/>
    <s v="EQ"/>
    <x v="1"/>
    <n v="10"/>
    <n v="3"/>
    <x v="10"/>
    <x v="12"/>
    <n v="2"/>
    <n v="1"/>
    <s v="INE389H01022"/>
    <x v="3"/>
  </r>
  <r>
    <x v="876"/>
    <s v="Kirloskar Electric Company Limited"/>
    <s v="BE"/>
    <x v="0"/>
    <n v="9"/>
    <n v="3"/>
    <x v="10"/>
    <x v="8"/>
    <n v="10"/>
    <n v="1"/>
    <s v="INE134B01017"/>
    <x v="1"/>
  </r>
  <r>
    <x v="877"/>
    <s v="KEI Industries Limited"/>
    <s v="EQ"/>
    <x v="1"/>
    <n v="23"/>
    <n v="3"/>
    <x v="10"/>
    <x v="12"/>
    <n v="2"/>
    <n v="1"/>
    <s v="INE878B01027"/>
    <x v="3"/>
  </r>
  <r>
    <x v="878"/>
    <s v="Kellton Tech Solutions Limited"/>
    <s v="EQ"/>
    <x v="1"/>
    <n v="2"/>
    <n v="3"/>
    <x v="10"/>
    <x v="21"/>
    <n v="5"/>
    <n v="1"/>
    <s v="INE164B01022"/>
    <x v="0"/>
  </r>
  <r>
    <x v="879"/>
    <s v="Kennametal India Limited"/>
    <s v="EQ"/>
    <x v="1"/>
    <n v="3"/>
    <n v="11"/>
    <x v="5"/>
    <x v="29"/>
    <n v="10"/>
    <n v="1"/>
    <s v="INE717A01029"/>
    <x v="1"/>
  </r>
  <r>
    <x v="880"/>
    <s v="Kernex Microsystems (India) Limited"/>
    <s v="BE"/>
    <x v="0"/>
    <n v="20"/>
    <n v="12"/>
    <x v="7"/>
    <x v="7"/>
    <n v="10"/>
    <n v="1"/>
    <s v="INE202H01019"/>
    <x v="1"/>
  </r>
  <r>
    <x v="881"/>
    <s v="Kesoram Industries Limited"/>
    <s v="EQ"/>
    <x v="1"/>
    <n v="6"/>
    <n v="9"/>
    <x v="2"/>
    <x v="1"/>
    <n v="10"/>
    <n v="1"/>
    <s v="INE087A01019"/>
    <x v="1"/>
  </r>
  <r>
    <x v="882"/>
    <s v="Keynote Financial Services Limited"/>
    <s v="EQ"/>
    <x v="1"/>
    <n v="26"/>
    <n v="6"/>
    <x v="6"/>
    <x v="15"/>
    <n v="10"/>
    <n v="1"/>
    <s v="INE681C01015"/>
    <x v="1"/>
  </r>
  <r>
    <x v="883"/>
    <s v="Kfin Technologies Limited"/>
    <s v="EQ"/>
    <x v="1"/>
    <n v="29"/>
    <n v="12"/>
    <x v="7"/>
    <x v="5"/>
    <n v="10"/>
    <n v="1"/>
    <s v="INE138Y01010"/>
    <x v="1"/>
  </r>
  <r>
    <x v="884"/>
    <s v="Khadim India Limited"/>
    <s v="EQ"/>
    <x v="1"/>
    <n v="14"/>
    <n v="11"/>
    <x v="5"/>
    <x v="6"/>
    <n v="10"/>
    <n v="1"/>
    <s v="INE834I01025"/>
    <x v="1"/>
  </r>
  <r>
    <x v="885"/>
    <s v="Khaitan Chemicals &amp; Fertilizers Limited"/>
    <s v="EQ"/>
    <x v="1"/>
    <n v="30"/>
    <n v="10"/>
    <x v="0"/>
    <x v="9"/>
    <n v="1"/>
    <n v="1"/>
    <s v="INE745B01028"/>
    <x v="2"/>
  </r>
  <r>
    <x v="886"/>
    <s v="Khaitan (India) Limited"/>
    <s v="EQ"/>
    <x v="1"/>
    <n v="20"/>
    <n v="12"/>
    <x v="7"/>
    <x v="1"/>
    <n v="10"/>
    <n v="1"/>
    <s v="INE731C01018"/>
    <x v="1"/>
  </r>
  <r>
    <x v="887"/>
    <s v="Khandwala Securities Limited"/>
    <s v="BE"/>
    <x v="0"/>
    <n v="7"/>
    <n v="2"/>
    <x v="8"/>
    <x v="24"/>
    <n v="10"/>
    <n v="1"/>
    <s v="INE060B01014"/>
    <x v="1"/>
  </r>
  <r>
    <x v="888"/>
    <s v="Kalyani Investment Company Limited"/>
    <s v="EQ"/>
    <x v="1"/>
    <n v="14"/>
    <n v="1"/>
    <x v="9"/>
    <x v="26"/>
    <n v="10"/>
    <n v="1"/>
    <s v="INE029L01018"/>
    <x v="1"/>
  </r>
  <r>
    <x v="889"/>
    <s v="Kilitch Drugs (India) Limited"/>
    <s v="BE"/>
    <x v="0"/>
    <n v="29"/>
    <n v="9"/>
    <x v="2"/>
    <x v="8"/>
    <n v="10"/>
    <n v="1"/>
    <s v="INE729D01010"/>
    <x v="1"/>
  </r>
  <r>
    <x v="890"/>
    <s v="Krishna Institute of Medical Sciences Limited"/>
    <s v="EQ"/>
    <x v="1"/>
    <n v="28"/>
    <n v="6"/>
    <x v="6"/>
    <x v="3"/>
    <n v="10"/>
    <n v="1"/>
    <s v="INE967H01017"/>
    <x v="1"/>
  </r>
  <r>
    <x v="891"/>
    <s v="Kingfa Science &amp; Technology (India) Limited"/>
    <s v="EQ"/>
    <x v="1"/>
    <n v="15"/>
    <n v="11"/>
    <x v="5"/>
    <x v="21"/>
    <n v="10"/>
    <n v="1"/>
    <s v="INE473D01015"/>
    <x v="1"/>
  </r>
  <r>
    <x v="892"/>
    <s v="KIOCL Limited"/>
    <s v="EQ"/>
    <x v="1"/>
    <n v="29"/>
    <n v="11"/>
    <x v="5"/>
    <x v="21"/>
    <n v="10"/>
    <n v="1"/>
    <s v="INE880L01014"/>
    <x v="1"/>
  </r>
  <r>
    <x v="893"/>
    <s v="Kiri Industries Limited"/>
    <s v="EQ"/>
    <x v="1"/>
    <n v="22"/>
    <n v="4"/>
    <x v="11"/>
    <x v="0"/>
    <n v="10"/>
    <n v="1"/>
    <s v="INE415I01015"/>
    <x v="1"/>
  </r>
  <r>
    <x v="894"/>
    <s v="Kirloskar Ferrous Industries Ltd"/>
    <s v="EQ"/>
    <x v="1"/>
    <n v="13"/>
    <n v="11"/>
    <x v="5"/>
    <x v="2"/>
    <n v="5"/>
    <n v="1"/>
    <s v="INE884B01025"/>
    <x v="0"/>
  </r>
  <r>
    <x v="895"/>
    <s v="Kirloskar Brothers Limited"/>
    <s v="EQ"/>
    <x v="1"/>
    <n v="20"/>
    <n v="4"/>
    <x v="11"/>
    <x v="8"/>
    <n v="2"/>
    <n v="1"/>
    <s v="INE732A01036"/>
    <x v="3"/>
  </r>
  <r>
    <x v="896"/>
    <s v="Kirloskar Oil Engines Limited"/>
    <s v="EQ"/>
    <x v="1"/>
    <n v="24"/>
    <n v="12"/>
    <x v="7"/>
    <x v="8"/>
    <n v="2"/>
    <n v="1"/>
    <s v="INE146L01010"/>
    <x v="3"/>
  </r>
  <r>
    <x v="897"/>
    <s v="Kirloskar Industries Limited"/>
    <s v="EQ"/>
    <x v="1"/>
    <n v="24"/>
    <n v="6"/>
    <x v="6"/>
    <x v="8"/>
    <n v="10"/>
    <n v="1"/>
    <s v="INE250A01039"/>
    <x v="1"/>
  </r>
  <r>
    <x v="898"/>
    <s v="Kirloskar Pneumatic Company Limited"/>
    <s v="EQ"/>
    <x v="1"/>
    <n v="26"/>
    <n v="4"/>
    <x v="11"/>
    <x v="10"/>
    <n v="2"/>
    <n v="1"/>
    <s v="INE811A01020"/>
    <x v="3"/>
  </r>
  <r>
    <x v="899"/>
    <s v="Kitex Garments Limited"/>
    <s v="EQ"/>
    <x v="1"/>
    <n v="25"/>
    <n v="9"/>
    <x v="2"/>
    <x v="28"/>
    <n v="1"/>
    <n v="1"/>
    <s v="INE602G01020"/>
    <x v="2"/>
  </r>
  <r>
    <x v="900"/>
    <s v="Kewal Kiran Clothing Limited"/>
    <s v="EQ"/>
    <x v="1"/>
    <n v="13"/>
    <n v="4"/>
    <x v="11"/>
    <x v="12"/>
    <n v="10"/>
    <n v="1"/>
    <s v="INE401H01017"/>
    <x v="1"/>
  </r>
  <r>
    <x v="901"/>
    <s v="K.M.Sugar Mills Limited"/>
    <s v="EQ"/>
    <x v="1"/>
    <n v="31"/>
    <n v="5"/>
    <x v="1"/>
    <x v="18"/>
    <n v="2"/>
    <n v="1"/>
    <s v="INE157H01023"/>
    <x v="3"/>
  </r>
  <r>
    <x v="902"/>
    <s v="KNR Constructions Limited"/>
    <s v="EQ"/>
    <x v="1"/>
    <n v="18"/>
    <n v="2"/>
    <x v="8"/>
    <x v="0"/>
    <n v="2"/>
    <n v="1"/>
    <s v="INE634I01029"/>
    <x v="3"/>
  </r>
  <r>
    <x v="903"/>
    <s v="Kohinoor Foods Limited"/>
    <s v="BE"/>
    <x v="0"/>
    <n v="20"/>
    <n v="10"/>
    <x v="0"/>
    <x v="16"/>
    <n v="10"/>
    <n v="1"/>
    <s v="INE080B01012"/>
    <x v="1"/>
  </r>
  <r>
    <x v="904"/>
    <s v="Kokuyo Camlin Limited"/>
    <s v="EQ"/>
    <x v="1"/>
    <n v="28"/>
    <n v="7"/>
    <x v="4"/>
    <x v="0"/>
    <n v="1"/>
    <n v="1"/>
    <s v="INE760A01029"/>
    <x v="2"/>
  </r>
  <r>
    <x v="905"/>
    <s v="Kolte - Patil Developers Limited"/>
    <s v="EQ"/>
    <x v="1"/>
    <n v="13"/>
    <n v="12"/>
    <x v="7"/>
    <x v="18"/>
    <n v="10"/>
    <n v="1"/>
    <s v="INE094I01018"/>
    <x v="1"/>
  </r>
  <r>
    <x v="906"/>
    <s v="Kopran Limited"/>
    <s v="EQ"/>
    <x v="1"/>
    <n v="9"/>
    <n v="6"/>
    <x v="6"/>
    <x v="16"/>
    <n v="10"/>
    <n v="1"/>
    <s v="INE082A01010"/>
    <x v="1"/>
  </r>
  <r>
    <x v="907"/>
    <s v="Kotak Mahindra Bank Limited"/>
    <s v="EQ"/>
    <x v="1"/>
    <n v="20"/>
    <n v="12"/>
    <x v="7"/>
    <x v="1"/>
    <n v="5"/>
    <n v="1"/>
    <s v="INE237A01028"/>
    <x v="0"/>
  </r>
  <r>
    <x v="908"/>
    <s v="Kothari Sugars And Chemicals Limited"/>
    <s v="EQ"/>
    <x v="1"/>
    <n v="13"/>
    <n v="12"/>
    <x v="7"/>
    <x v="4"/>
    <n v="10"/>
    <n v="1"/>
    <s v="INE419A01022"/>
    <x v="1"/>
  </r>
  <r>
    <x v="909"/>
    <s v="Kothari Petrochemicals Limited"/>
    <s v="EQ"/>
    <x v="1"/>
    <n v="2"/>
    <n v="11"/>
    <x v="5"/>
    <x v="15"/>
    <n v="10"/>
    <n v="1"/>
    <s v="INE720A01015"/>
    <x v="1"/>
  </r>
  <r>
    <x v="910"/>
    <s v="Kothari Products Limited"/>
    <s v="EQ"/>
    <x v="1"/>
    <n v="3"/>
    <n v="6"/>
    <x v="6"/>
    <x v="25"/>
    <n v="10"/>
    <n v="1"/>
    <s v="INE823A01017"/>
    <x v="1"/>
  </r>
  <r>
    <x v="911"/>
    <s v="Kovai Medical Center and Hospital Limited"/>
    <s v="EQ"/>
    <x v="1"/>
    <n v="5"/>
    <n v="8"/>
    <x v="3"/>
    <x v="3"/>
    <n v="10"/>
    <n v="1"/>
    <s v="INE177F01017"/>
    <x v="1"/>
  </r>
  <r>
    <x v="912"/>
    <s v="KPI Green Energy Limited"/>
    <s v="EQ"/>
    <x v="1"/>
    <n v="27"/>
    <n v="7"/>
    <x v="4"/>
    <x v="3"/>
    <n v="10"/>
    <n v="1"/>
    <s v="INE542W01017"/>
    <x v="1"/>
  </r>
  <r>
    <x v="913"/>
    <s v="Kalpataru Projects International Limited"/>
    <s v="EQ"/>
    <x v="1"/>
    <n v="15"/>
    <n v="12"/>
    <x v="7"/>
    <x v="23"/>
    <n v="2"/>
    <n v="1"/>
    <s v="INE220B01022"/>
    <x v="3"/>
  </r>
  <r>
    <x v="914"/>
    <s v="KPIT Technologies Limited"/>
    <s v="EQ"/>
    <x v="1"/>
    <n v="22"/>
    <n v="4"/>
    <x v="11"/>
    <x v="2"/>
    <n v="10"/>
    <n v="1"/>
    <s v="INE04I401011"/>
    <x v="1"/>
  </r>
  <r>
    <x v="915"/>
    <s v="K.P.R. Mill Limited"/>
    <s v="EQ"/>
    <x v="1"/>
    <n v="28"/>
    <n v="8"/>
    <x v="3"/>
    <x v="18"/>
    <n v="1"/>
    <n v="1"/>
    <s v="INE930H01031"/>
    <x v="2"/>
  </r>
  <r>
    <x v="916"/>
    <s v="KRBL Limited"/>
    <s v="EQ"/>
    <x v="1"/>
    <n v="21"/>
    <n v="1"/>
    <x v="9"/>
    <x v="27"/>
    <n v="1"/>
    <n v="1"/>
    <s v="INE001B01026"/>
    <x v="2"/>
  </r>
  <r>
    <x v="917"/>
    <s v="Krebs Biochemicals and Industries Limited"/>
    <s v="BE"/>
    <x v="0"/>
    <n v="3"/>
    <n v="1"/>
    <x v="9"/>
    <x v="15"/>
    <n v="10"/>
    <n v="1"/>
    <s v="INE268B01013"/>
    <x v="1"/>
  </r>
  <r>
    <x v="918"/>
    <s v="Kridhan Infra Limited"/>
    <s v="BE"/>
    <x v="0"/>
    <n v="11"/>
    <n v="12"/>
    <x v="7"/>
    <x v="20"/>
    <n v="2"/>
    <n v="1"/>
    <s v="INE524L01026"/>
    <x v="3"/>
  </r>
  <r>
    <x v="919"/>
    <s v="Krishana Phoschem Limited"/>
    <s v="EQ"/>
    <x v="1"/>
    <n v="22"/>
    <n v="8"/>
    <x v="3"/>
    <x v="2"/>
    <n v="10"/>
    <n v="1"/>
    <s v="INE506W01012"/>
    <x v="1"/>
  </r>
  <r>
    <x v="920"/>
    <s v="Kriti Industries (India) Limited"/>
    <s v="EQ"/>
    <x v="1"/>
    <n v="1"/>
    <n v="11"/>
    <x v="5"/>
    <x v="3"/>
    <n v="1"/>
    <n v="1"/>
    <s v="INE479D01038"/>
    <x v="2"/>
  </r>
  <r>
    <x v="921"/>
    <s v="Kritika Wires Limited"/>
    <s v="BE"/>
    <x v="0"/>
    <n v="4"/>
    <n v="5"/>
    <x v="1"/>
    <x v="5"/>
    <n v="2"/>
    <n v="1"/>
    <s v="INE00Z501029"/>
    <x v="3"/>
  </r>
  <r>
    <x v="922"/>
    <s v="Kriti Nutrients Limited"/>
    <s v="EQ"/>
    <x v="1"/>
    <n v="7"/>
    <n v="10"/>
    <x v="0"/>
    <x v="5"/>
    <n v="1"/>
    <n v="1"/>
    <s v="INE798K01010"/>
    <x v="2"/>
  </r>
  <r>
    <x v="923"/>
    <s v="Krsnaa Diagnostics Limited"/>
    <s v="EQ"/>
    <x v="1"/>
    <n v="16"/>
    <n v="8"/>
    <x v="3"/>
    <x v="3"/>
    <n v="5"/>
    <n v="1"/>
    <s v="INE08LI01020"/>
    <x v="0"/>
  </r>
  <r>
    <x v="924"/>
    <s v="Ksb Limited"/>
    <s v="EQ"/>
    <x v="1"/>
    <n v="8"/>
    <n v="2"/>
    <x v="8"/>
    <x v="1"/>
    <n v="10"/>
    <n v="1"/>
    <s v="INE999A01015"/>
    <x v="1"/>
  </r>
  <r>
    <x v="925"/>
    <s v="Kaveri Seed Company Limited"/>
    <s v="EQ"/>
    <x v="1"/>
    <n v="4"/>
    <n v="10"/>
    <x v="0"/>
    <x v="18"/>
    <n v="2"/>
    <n v="1"/>
    <s v="INE455I01029"/>
    <x v="3"/>
  </r>
  <r>
    <x v="926"/>
    <s v="Kalyani Steels Limited"/>
    <s v="EQ"/>
    <x v="1"/>
    <n v="19"/>
    <n v="5"/>
    <x v="1"/>
    <x v="8"/>
    <n v="5"/>
    <n v="1"/>
    <s v="INE907A01026"/>
    <x v="0"/>
  </r>
  <r>
    <x v="927"/>
    <s v="Ksolves India Limited"/>
    <s v="EQ"/>
    <x v="1"/>
    <n v="23"/>
    <n v="9"/>
    <x v="2"/>
    <x v="5"/>
    <n v="10"/>
    <n v="1"/>
    <s v="INE0D6I01015"/>
    <x v="1"/>
  </r>
  <r>
    <x v="928"/>
    <s v="The Karnataka Bank Limited"/>
    <s v="EQ"/>
    <x v="1"/>
    <n v="10"/>
    <n v="5"/>
    <x v="1"/>
    <x v="23"/>
    <n v="10"/>
    <n v="1"/>
    <s v="INE614B01018"/>
    <x v="1"/>
  </r>
  <r>
    <x v="929"/>
    <s v="Kuantum Papers Limited"/>
    <s v="EQ"/>
    <x v="1"/>
    <n v="23"/>
    <n v="10"/>
    <x v="0"/>
    <x v="2"/>
    <n v="1"/>
    <n v="1"/>
    <s v="INE529I01021"/>
    <x v="2"/>
  </r>
  <r>
    <x v="930"/>
    <s v="L&amp;T Finance Holdings Limited"/>
    <s v="EQ"/>
    <x v="1"/>
    <n v="12"/>
    <n v="8"/>
    <x v="3"/>
    <x v="26"/>
    <n v="10"/>
    <n v="1"/>
    <s v="INE498L01015"/>
    <x v="1"/>
  </r>
  <r>
    <x v="931"/>
    <s v="Lagnam Spintex Limited"/>
    <s v="EQ"/>
    <x v="1"/>
    <n v="30"/>
    <n v="9"/>
    <x v="2"/>
    <x v="3"/>
    <n v="10"/>
    <n v="1"/>
    <s v="INE548Z01017"/>
    <x v="1"/>
  </r>
  <r>
    <x v="932"/>
    <s v="Lakshmi Precision Screws Limited"/>
    <s v="BZ"/>
    <x v="0"/>
    <n v="26"/>
    <n v="9"/>
    <x v="2"/>
    <x v="12"/>
    <n v="10"/>
    <n v="1"/>
    <s v="INE651C01018"/>
    <x v="1"/>
  </r>
  <r>
    <x v="933"/>
    <s v="Lorenzini Apparels Limited"/>
    <s v="BE"/>
    <x v="0"/>
    <n v="10"/>
    <n v="4"/>
    <x v="11"/>
    <x v="10"/>
    <n v="10"/>
    <n v="1"/>
    <s v="INE740X01015"/>
    <x v="1"/>
  </r>
  <r>
    <x v="934"/>
    <s v="Dr. Lal Path Labs Ltd."/>
    <s v="EQ"/>
    <x v="1"/>
    <n v="23"/>
    <n v="12"/>
    <x v="7"/>
    <x v="20"/>
    <n v="10"/>
    <n v="1"/>
    <s v="INE600L01024"/>
    <x v="1"/>
  </r>
  <r>
    <x v="935"/>
    <s v="Lambodhara Textiles Limited"/>
    <s v="BE"/>
    <x v="0"/>
    <n v="4"/>
    <n v="2"/>
    <x v="8"/>
    <x v="20"/>
    <n v="5"/>
    <n v="1"/>
    <s v="INE112F01022"/>
    <x v="0"/>
  </r>
  <r>
    <x v="936"/>
    <s v="Landmark Cars Limited"/>
    <s v="EQ"/>
    <x v="1"/>
    <n v="23"/>
    <n v="12"/>
    <x v="7"/>
    <x v="5"/>
    <n v="5"/>
    <n v="1"/>
    <s v="INE559R01029"/>
    <x v="0"/>
  </r>
  <r>
    <x v="937"/>
    <s v="La Opala RG Limited"/>
    <s v="EQ"/>
    <x v="1"/>
    <n v="16"/>
    <n v="3"/>
    <x v="10"/>
    <x v="18"/>
    <n v="2"/>
    <n v="1"/>
    <s v="INE059D01020"/>
    <x v="3"/>
  </r>
  <r>
    <x v="938"/>
    <s v="Lasa Supergenerics Limited"/>
    <s v="EQ"/>
    <x v="1"/>
    <n v="21"/>
    <n v="9"/>
    <x v="2"/>
    <x v="6"/>
    <n v="10"/>
    <n v="1"/>
    <s v="INE670X01014"/>
    <x v="1"/>
  </r>
  <r>
    <x v="939"/>
    <s v="Latent View Analytics Limited"/>
    <s v="EQ"/>
    <x v="1"/>
    <n v="23"/>
    <n v="11"/>
    <x v="5"/>
    <x v="3"/>
    <n v="1"/>
    <n v="1"/>
    <s v="INE0I7C01011"/>
    <x v="2"/>
  </r>
  <r>
    <x v="940"/>
    <s v="Latteys Industries Limited"/>
    <s v="BE"/>
    <x v="0"/>
    <n v="23"/>
    <n v="5"/>
    <x v="1"/>
    <x v="10"/>
    <n v="2"/>
    <n v="1"/>
    <s v="INE262Z01023"/>
    <x v="3"/>
  </r>
  <r>
    <x v="941"/>
    <s v="Laurus Labs Limited"/>
    <s v="EQ"/>
    <x v="1"/>
    <n v="19"/>
    <n v="12"/>
    <x v="7"/>
    <x v="21"/>
    <n v="2"/>
    <n v="1"/>
    <s v="INE947Q01028"/>
    <x v="3"/>
  </r>
  <r>
    <x v="942"/>
    <s v="Laxmi Cotspin Limited"/>
    <s v="EQ"/>
    <x v="1"/>
    <n v="12"/>
    <n v="11"/>
    <x v="5"/>
    <x v="3"/>
    <n v="10"/>
    <n v="1"/>
    <s v="INE801V01019"/>
    <x v="1"/>
  </r>
  <r>
    <x v="943"/>
    <s v="Lakshmi Machine Works Limited"/>
    <s v="EQ"/>
    <x v="1"/>
    <n v="29"/>
    <n v="3"/>
    <x v="10"/>
    <x v="1"/>
    <n v="10"/>
    <n v="1"/>
    <s v="INE269B01029"/>
    <x v="1"/>
  </r>
  <r>
    <x v="944"/>
    <s v="Lemon Tree Hotels Limited"/>
    <s v="EQ"/>
    <x v="1"/>
    <n v="9"/>
    <n v="4"/>
    <x v="11"/>
    <x v="13"/>
    <n v="10"/>
    <n v="1"/>
    <s v="INE970X01018"/>
    <x v="1"/>
  </r>
  <r>
    <x v="945"/>
    <s v="Lexus Granito (India) Limited"/>
    <s v="BE"/>
    <x v="0"/>
    <n v="13"/>
    <n v="3"/>
    <x v="10"/>
    <x v="10"/>
    <n v="10"/>
    <n v="1"/>
    <s v="INE500X01013"/>
    <x v="1"/>
  </r>
  <r>
    <x v="946"/>
    <s v="Lakshmi Finance &amp; Industrial Corporation Limited"/>
    <s v="EQ"/>
    <x v="1"/>
    <n v="15"/>
    <n v="4"/>
    <x v="11"/>
    <x v="20"/>
    <n v="10"/>
    <n v="1"/>
    <s v="INE850E01012"/>
    <x v="1"/>
  </r>
  <r>
    <x v="947"/>
    <s v="LG Balakrishnan &amp; Bros Limited"/>
    <s v="EQ"/>
    <x v="1"/>
    <n v="30"/>
    <n v="3"/>
    <x v="10"/>
    <x v="8"/>
    <n v="10"/>
    <n v="1"/>
    <s v="INE337A01034"/>
    <x v="1"/>
  </r>
  <r>
    <x v="948"/>
    <s v="LGB Forge Limited"/>
    <s v="EQ"/>
    <x v="1"/>
    <n v="1"/>
    <n v="8"/>
    <x v="3"/>
    <x v="0"/>
    <n v="1"/>
    <n v="1"/>
    <s v="INE201J01017"/>
    <x v="2"/>
  </r>
  <r>
    <x v="949"/>
    <s v="Libas Consumer Products Limited"/>
    <s v="EQ"/>
    <x v="1"/>
    <n v="23"/>
    <n v="7"/>
    <x v="4"/>
    <x v="2"/>
    <n v="10"/>
    <n v="1"/>
    <s v="INE908V01012"/>
    <x v="1"/>
  </r>
  <r>
    <x v="950"/>
    <s v="Liberty Shoes Limited"/>
    <s v="EQ"/>
    <x v="1"/>
    <n v="27"/>
    <n v="9"/>
    <x v="2"/>
    <x v="1"/>
    <n v="10"/>
    <n v="1"/>
    <s v="INE557B01019"/>
    <x v="1"/>
  </r>
  <r>
    <x v="951"/>
    <s v="LIC Housing Finance Limited"/>
    <s v="EQ"/>
    <x v="1"/>
    <n v="29"/>
    <n v="7"/>
    <x v="4"/>
    <x v="25"/>
    <n v="2"/>
    <n v="1"/>
    <s v="INE115A01026"/>
    <x v="3"/>
  </r>
  <r>
    <x v="952"/>
    <s v="Life Insurance Corporation Of India"/>
    <s v="EQ"/>
    <x v="1"/>
    <n v="17"/>
    <n v="5"/>
    <x v="1"/>
    <x v="5"/>
    <n v="10"/>
    <n v="1"/>
    <s v="INE0J1Y01017"/>
    <x v="1"/>
  </r>
  <r>
    <x v="953"/>
    <s v="Likhitha Infrastructure Limited"/>
    <s v="EQ"/>
    <x v="1"/>
    <n v="15"/>
    <n v="10"/>
    <x v="0"/>
    <x v="9"/>
    <n v="5"/>
    <n v="1"/>
    <s v="INE060901027"/>
    <x v="0"/>
  </r>
  <r>
    <x v="954"/>
    <s v="Linc Limited"/>
    <s v="EQ"/>
    <x v="1"/>
    <n v="9"/>
    <n v="3"/>
    <x v="10"/>
    <x v="20"/>
    <n v="10"/>
    <n v="1"/>
    <s v="INE802B01019"/>
    <x v="1"/>
  </r>
  <r>
    <x v="955"/>
    <s v="Lincoln Pharmaceuticals Limited"/>
    <s v="EQ"/>
    <x v="1"/>
    <n v="17"/>
    <n v="12"/>
    <x v="7"/>
    <x v="20"/>
    <n v="10"/>
    <n v="1"/>
    <s v="INE405C01035"/>
    <x v="1"/>
  </r>
  <r>
    <x v="956"/>
    <s v="Linde India Limited"/>
    <s v="EQ"/>
    <x v="1"/>
    <n v="16"/>
    <n v="6"/>
    <x v="6"/>
    <x v="16"/>
    <n v="10"/>
    <n v="1"/>
    <s v="INE473A01011"/>
    <x v="1"/>
  </r>
  <r>
    <x v="957"/>
    <s v="Lloyds Metals And Energy Limited"/>
    <s v="EQ"/>
    <x v="1"/>
    <n v="17"/>
    <n v="7"/>
    <x v="4"/>
    <x v="10"/>
    <n v="1"/>
    <n v="1"/>
    <s v="INE281B01032"/>
    <x v="2"/>
  </r>
  <r>
    <x v="958"/>
    <s v="Macrotech Developers Limited"/>
    <s v="EQ"/>
    <x v="1"/>
    <n v="19"/>
    <n v="4"/>
    <x v="11"/>
    <x v="3"/>
    <n v="10"/>
    <n v="1"/>
    <s v="INE670K01029"/>
    <x v="1"/>
  </r>
  <r>
    <x v="959"/>
    <s v="Lokesh Machines Limited"/>
    <s v="BE"/>
    <x v="0"/>
    <n v="5"/>
    <n v="5"/>
    <x v="1"/>
    <x v="12"/>
    <n v="10"/>
    <n v="1"/>
    <s v="INE397H01017"/>
    <x v="1"/>
  </r>
  <r>
    <x v="960"/>
    <s v="Lotus Eye Hospital and Institute Limited"/>
    <s v="EQ"/>
    <x v="1"/>
    <n v="11"/>
    <n v="7"/>
    <x v="4"/>
    <x v="0"/>
    <n v="10"/>
    <n v="1"/>
    <s v="INE947I01017"/>
    <x v="1"/>
  </r>
  <r>
    <x v="961"/>
    <s v="Lovable Lingerie Limited"/>
    <s v="EQ"/>
    <x v="1"/>
    <n v="24"/>
    <n v="3"/>
    <x v="10"/>
    <x v="26"/>
    <n v="10"/>
    <n v="1"/>
    <s v="INE597L01014"/>
    <x v="1"/>
  </r>
  <r>
    <x v="962"/>
    <s v="Loyal Textile Mills Limited"/>
    <s v="EQ"/>
    <x v="1"/>
    <n v="11"/>
    <n v="8"/>
    <x v="3"/>
    <x v="5"/>
    <n v="10"/>
    <n v="1"/>
    <s v="INE970D01010"/>
    <x v="1"/>
  </r>
  <r>
    <x v="963"/>
    <s v="Landmark Property Development Company Limited"/>
    <s v="EQ"/>
    <x v="1"/>
    <n v="12"/>
    <n v="8"/>
    <x v="3"/>
    <x v="0"/>
    <n v="1"/>
    <n v="1"/>
    <s v="INE197J01017"/>
    <x v="2"/>
  </r>
  <r>
    <x v="964"/>
    <s v="Lloyds Steels Industries Limited"/>
    <s v="EQ"/>
    <x v="1"/>
    <n v="18"/>
    <n v="7"/>
    <x v="4"/>
    <x v="21"/>
    <n v="1"/>
    <n v="1"/>
    <s v="INE093R01011"/>
    <x v="2"/>
  </r>
  <r>
    <x v="965"/>
    <s v="Larsen &amp; Toubro Limited"/>
    <s v="EQ"/>
    <x v="1"/>
    <n v="23"/>
    <n v="6"/>
    <x v="6"/>
    <x v="4"/>
    <n v="2"/>
    <n v="1"/>
    <s v="INE018A01030"/>
    <x v="3"/>
  </r>
  <r>
    <x v="966"/>
    <s v="LTIMindtree Limited"/>
    <s v="EQ"/>
    <x v="1"/>
    <n v="21"/>
    <n v="7"/>
    <x v="4"/>
    <x v="21"/>
    <n v="1"/>
    <n v="1"/>
    <s v="INE214T01019"/>
    <x v="2"/>
  </r>
  <r>
    <x v="967"/>
    <s v="L&amp;T Technology Services Limited"/>
    <s v="EQ"/>
    <x v="1"/>
    <n v="23"/>
    <n v="9"/>
    <x v="2"/>
    <x v="21"/>
    <n v="2"/>
    <n v="1"/>
    <s v="INE010V01017"/>
    <x v="3"/>
  </r>
  <r>
    <x v="968"/>
    <s v="Lumax Industries Limited"/>
    <s v="EQ"/>
    <x v="1"/>
    <n v="6"/>
    <n v="9"/>
    <x v="2"/>
    <x v="1"/>
    <n v="10"/>
    <n v="1"/>
    <s v="INE162B01018"/>
    <x v="1"/>
  </r>
  <r>
    <x v="969"/>
    <s v="Lumax Auto Technologies Limited"/>
    <s v="EQ"/>
    <x v="1"/>
    <n v="16"/>
    <n v="1"/>
    <x v="9"/>
    <x v="18"/>
    <n v="2"/>
    <n v="1"/>
    <s v="INE872H01027"/>
    <x v="3"/>
  </r>
  <r>
    <x v="970"/>
    <s v="Lupin Limited"/>
    <s v="EQ"/>
    <x v="1"/>
    <n v="10"/>
    <n v="9"/>
    <x v="2"/>
    <x v="24"/>
    <n v="2"/>
    <n v="1"/>
    <s v="INE326A01037"/>
    <x v="3"/>
  </r>
  <r>
    <x v="971"/>
    <s v="Lux Industries Limited"/>
    <s v="EQ"/>
    <x v="1"/>
    <n v="30"/>
    <n v="11"/>
    <x v="5"/>
    <x v="20"/>
    <n v="2"/>
    <n v="1"/>
    <s v="INE150G01020"/>
    <x v="3"/>
  </r>
  <r>
    <x v="972"/>
    <s v="Laxmi Organic Industries Limited"/>
    <s v="EQ"/>
    <x v="1"/>
    <n v="25"/>
    <n v="3"/>
    <x v="10"/>
    <x v="3"/>
    <n v="2"/>
    <n v="1"/>
    <s v="INE576O01020"/>
    <x v="3"/>
  </r>
  <r>
    <x v="973"/>
    <s v="Lyka Labs Limited"/>
    <s v="EQ"/>
    <x v="1"/>
    <n v="8"/>
    <n v="2"/>
    <x v="8"/>
    <x v="1"/>
    <n v="10"/>
    <n v="1"/>
    <s v="INE933A01014"/>
    <x v="1"/>
  </r>
  <r>
    <x v="974"/>
    <s v="Lypsa Gems &amp; Jewellery Limited"/>
    <s v="EQ"/>
    <x v="1"/>
    <n v="5"/>
    <n v="11"/>
    <x v="5"/>
    <x v="14"/>
    <n v="10"/>
    <n v="1"/>
    <s v="INE142K01011"/>
    <x v="1"/>
  </r>
  <r>
    <x v="975"/>
    <s v="Mahindra &amp; Mahindra Limited"/>
    <s v="EQ"/>
    <x v="1"/>
    <n v="3"/>
    <n v="1"/>
    <x v="9"/>
    <x v="15"/>
    <n v="5"/>
    <n v="1"/>
    <s v="INE101A01026"/>
    <x v="0"/>
  </r>
  <r>
    <x v="976"/>
    <s v="Mahindra &amp; Mahindra Financial Services Limited"/>
    <s v="EQ"/>
    <x v="1"/>
    <n v="17"/>
    <n v="3"/>
    <x v="10"/>
    <x v="12"/>
    <n v="2"/>
    <n v="1"/>
    <s v="INE774D01024"/>
    <x v="3"/>
  </r>
  <r>
    <x v="977"/>
    <s v="Maan Aluminium Limited"/>
    <s v="BE"/>
    <x v="0"/>
    <n v="22"/>
    <n v="10"/>
    <x v="0"/>
    <x v="18"/>
    <n v="10"/>
    <n v="1"/>
    <s v="INE215I01019"/>
    <x v="1"/>
  </r>
  <r>
    <x v="978"/>
    <s v="Macpower CNC Machines Limited"/>
    <s v="EQ"/>
    <x v="1"/>
    <n v="19"/>
    <n v="8"/>
    <x v="3"/>
    <x v="9"/>
    <n v="10"/>
    <n v="1"/>
    <s v="INE155Z01011"/>
    <x v="1"/>
  </r>
  <r>
    <x v="979"/>
    <s v="Madhav Marbles and Granites Limited"/>
    <s v="EQ"/>
    <x v="1"/>
    <n v="20"/>
    <n v="12"/>
    <x v="7"/>
    <x v="18"/>
    <n v="10"/>
    <n v="1"/>
    <s v="INE925C01016"/>
    <x v="1"/>
  </r>
  <r>
    <x v="980"/>
    <s v="Madhucon Projects Limited"/>
    <s v="BE"/>
    <x v="0"/>
    <n v="5"/>
    <n v="10"/>
    <x v="0"/>
    <x v="12"/>
    <n v="1"/>
    <n v="1"/>
    <s v="INE378D01032"/>
    <x v="2"/>
  </r>
  <r>
    <x v="981"/>
    <s v="Madras Fertilizers Limited"/>
    <s v="EQ"/>
    <x v="1"/>
    <n v="25"/>
    <n v="7"/>
    <x v="4"/>
    <x v="17"/>
    <n v="10"/>
    <n v="1"/>
    <s v="INE414A01015"/>
    <x v="1"/>
  </r>
  <r>
    <x v="982"/>
    <s v="Magadh Sugar &amp; Energy Limited"/>
    <s v="EQ"/>
    <x v="1"/>
    <n v="28"/>
    <n v="7"/>
    <x v="4"/>
    <x v="6"/>
    <n v="10"/>
    <n v="1"/>
    <s v="INE347W01011"/>
    <x v="1"/>
  </r>
  <r>
    <x v="983"/>
    <s v="Magnum Ventures Limited"/>
    <s v="BE"/>
    <x v="0"/>
    <n v="20"/>
    <n v="9"/>
    <x v="2"/>
    <x v="18"/>
    <n v="10"/>
    <n v="1"/>
    <s v="INE387I01016"/>
    <x v="1"/>
  </r>
  <r>
    <x v="984"/>
    <s v="Bank of Maharashtra"/>
    <s v="EQ"/>
    <x v="1"/>
    <n v="12"/>
    <n v="4"/>
    <x v="11"/>
    <x v="4"/>
    <n v="10"/>
    <n v="1"/>
    <s v="INE457A01014"/>
    <x v="1"/>
  </r>
  <r>
    <x v="985"/>
    <s v="Mahamaya Steel Industries Limited"/>
    <s v="BE"/>
    <x v="0"/>
    <n v="1"/>
    <n v="7"/>
    <x v="4"/>
    <x v="21"/>
    <n v="10"/>
    <n v="1"/>
    <s v="INE451L01014"/>
    <x v="1"/>
  </r>
  <r>
    <x v="986"/>
    <s v="Mahindra EPC Irrigation Limited"/>
    <s v="EQ"/>
    <x v="1"/>
    <n v="14"/>
    <n v="2"/>
    <x v="8"/>
    <x v="9"/>
    <n v="10"/>
    <n v="1"/>
    <s v="INE215D01010"/>
    <x v="1"/>
  </r>
  <r>
    <x v="987"/>
    <s v="Maheshwari Logistics Limited"/>
    <s v="BE"/>
    <x v="0"/>
    <n v="15"/>
    <n v="4"/>
    <x v="11"/>
    <x v="2"/>
    <n v="10"/>
    <n v="1"/>
    <s v="INE263W01010"/>
    <x v="1"/>
  </r>
  <r>
    <x v="988"/>
    <s v="Mahindra Lifespace Developers Limited"/>
    <s v="EQ"/>
    <x v="1"/>
    <n v="10"/>
    <n v="5"/>
    <x v="1"/>
    <x v="23"/>
    <n v="10"/>
    <n v="1"/>
    <s v="INE813A01018"/>
    <x v="1"/>
  </r>
  <r>
    <x v="989"/>
    <s v="Mahindra Logistics Limited"/>
    <s v="EQ"/>
    <x v="1"/>
    <n v="10"/>
    <n v="11"/>
    <x v="5"/>
    <x v="6"/>
    <n v="10"/>
    <n v="1"/>
    <s v="INE766P01016"/>
    <x v="1"/>
  </r>
  <r>
    <x v="990"/>
    <s v="Maharashtra Scooters Limited"/>
    <s v="EQ"/>
    <x v="1"/>
    <n v="8"/>
    <n v="2"/>
    <x v="8"/>
    <x v="1"/>
    <n v="10"/>
    <n v="1"/>
    <s v="INE288A01013"/>
    <x v="1"/>
  </r>
  <r>
    <x v="991"/>
    <s v="Maharashtra Seamless Limited"/>
    <s v="EQ"/>
    <x v="1"/>
    <n v="25"/>
    <n v="8"/>
    <x v="3"/>
    <x v="4"/>
    <n v="5"/>
    <n v="1"/>
    <s v="INE271B01025"/>
    <x v="0"/>
  </r>
  <r>
    <x v="992"/>
    <s v="Maithan Alloys Limited"/>
    <s v="EQ"/>
    <x v="1"/>
    <n v="5"/>
    <n v="7"/>
    <x v="4"/>
    <x v="26"/>
    <n v="10"/>
    <n v="1"/>
    <s v="INE683C01011"/>
    <x v="1"/>
  </r>
  <r>
    <x v="993"/>
    <s v="Mallcom (India) Limited"/>
    <s v="EQ"/>
    <x v="1"/>
    <n v="2"/>
    <n v="2"/>
    <x v="8"/>
    <x v="5"/>
    <n v="10"/>
    <n v="1"/>
    <s v="INE389C01015"/>
    <x v="1"/>
  </r>
  <r>
    <x v="994"/>
    <s v="Malu Paper Mills Limited"/>
    <s v="EQ"/>
    <x v="1"/>
    <n v="5"/>
    <n v="4"/>
    <x v="11"/>
    <x v="12"/>
    <n v="10"/>
    <n v="1"/>
    <s v="INE383H01017"/>
    <x v="1"/>
  </r>
  <r>
    <x v="995"/>
    <s v="Manaksia Aluminium Company Limited"/>
    <s v="EQ"/>
    <x v="1"/>
    <n v="30"/>
    <n v="3"/>
    <x v="10"/>
    <x v="20"/>
    <n v="1"/>
    <n v="1"/>
    <s v="INE859Q01017"/>
    <x v="2"/>
  </r>
  <r>
    <x v="996"/>
    <s v="Manaksia Coated Metals &amp; Industries Limited"/>
    <s v="EQ"/>
    <x v="1"/>
    <n v="30"/>
    <n v="3"/>
    <x v="10"/>
    <x v="20"/>
    <n v="1"/>
    <n v="1"/>
    <s v="INE830Q01018"/>
    <x v="2"/>
  </r>
  <r>
    <x v="997"/>
    <s v="Manaksia Limited"/>
    <s v="EQ"/>
    <x v="1"/>
    <n v="8"/>
    <n v="1"/>
    <x v="9"/>
    <x v="0"/>
    <n v="2"/>
    <n v="1"/>
    <s v="INE015D01022"/>
    <x v="3"/>
  </r>
  <r>
    <x v="998"/>
    <s v="Manaksia Steels Limited"/>
    <s v="EQ"/>
    <x v="1"/>
    <n v="30"/>
    <n v="3"/>
    <x v="10"/>
    <x v="20"/>
    <n v="1"/>
    <n v="1"/>
    <s v="INE824Q01011"/>
    <x v="2"/>
  </r>
  <r>
    <x v="999"/>
    <s v="Manali Petrochemicals Limited"/>
    <s v="EQ"/>
    <x v="1"/>
    <n v="6"/>
    <n v="12"/>
    <x v="7"/>
    <x v="12"/>
    <n v="5"/>
    <n v="1"/>
    <s v="INE201A01024"/>
    <x v="0"/>
  </r>
  <r>
    <x v="1000"/>
    <s v="Manappuram Finance Limited"/>
    <s v="EQ"/>
    <x v="1"/>
    <n v="1"/>
    <n v="12"/>
    <x v="7"/>
    <x v="22"/>
    <n v="2"/>
    <n v="1"/>
    <s v="INE522D01027"/>
    <x v="3"/>
  </r>
  <r>
    <x v="1001"/>
    <s v="Mangalam Drugs And Organics Limited"/>
    <s v="EQ"/>
    <x v="1"/>
    <n v="23"/>
    <n v="5"/>
    <x v="1"/>
    <x v="7"/>
    <n v="10"/>
    <n v="1"/>
    <s v="INE584F01014"/>
    <x v="1"/>
  </r>
  <r>
    <x v="1002"/>
    <s v="Mangalore Chemicals &amp; Fertilizers Limited"/>
    <s v="EQ"/>
    <x v="1"/>
    <n v="22"/>
    <n v="10"/>
    <x v="0"/>
    <x v="18"/>
    <n v="10"/>
    <n v="1"/>
    <s v="INE558B01017"/>
    <x v="1"/>
  </r>
  <r>
    <x v="1003"/>
    <s v="Mangalam Cement Limited"/>
    <s v="EQ"/>
    <x v="1"/>
    <n v="3"/>
    <n v="1"/>
    <x v="9"/>
    <x v="15"/>
    <n v="10"/>
    <n v="1"/>
    <s v="INE347A01017"/>
    <x v="1"/>
  </r>
  <r>
    <x v="1004"/>
    <s v="Man Industries (India) Limited"/>
    <s v="EQ"/>
    <x v="1"/>
    <n v="24"/>
    <n v="6"/>
    <x v="6"/>
    <x v="7"/>
    <n v="5"/>
    <n v="1"/>
    <s v="INE993A01026"/>
    <x v="0"/>
  </r>
  <r>
    <x v="1005"/>
    <s v="Man Infraconstruction Limited"/>
    <s v="EQ"/>
    <x v="1"/>
    <n v="11"/>
    <n v="3"/>
    <x v="10"/>
    <x v="8"/>
    <n v="2"/>
    <n v="1"/>
    <s v="INE949H01023"/>
    <x v="3"/>
  </r>
  <r>
    <x v="1006"/>
    <s v="Mankind Pharma Limited"/>
    <s v="EQ"/>
    <x v="1"/>
    <n v="9"/>
    <n v="5"/>
    <x v="1"/>
    <x v="10"/>
    <n v="1"/>
    <n v="1"/>
    <s v="INE634S01028"/>
    <x v="2"/>
  </r>
  <r>
    <x v="1007"/>
    <s v="Manomay Tex India Limited"/>
    <s v="BE"/>
    <x v="0"/>
    <n v="18"/>
    <n v="1"/>
    <x v="9"/>
    <x v="10"/>
    <n v="10"/>
    <n v="1"/>
    <s v="INE784W01015"/>
    <x v="1"/>
  </r>
  <r>
    <x v="1008"/>
    <s v="Manorama Industries Limited"/>
    <s v="BE"/>
    <x v="0"/>
    <n v="1"/>
    <n v="7"/>
    <x v="4"/>
    <x v="5"/>
    <n v="10"/>
    <n v="1"/>
    <s v="INE00VM01010"/>
    <x v="1"/>
  </r>
  <r>
    <x v="1009"/>
    <s v="Mangalam Organics Limited"/>
    <s v="EQ"/>
    <x v="1"/>
    <n v="2"/>
    <n v="11"/>
    <x v="5"/>
    <x v="3"/>
    <n v="10"/>
    <n v="1"/>
    <s v="INE370D01013"/>
    <x v="1"/>
  </r>
  <r>
    <x v="1010"/>
    <s v="Manugraph India Limited"/>
    <s v="EQ"/>
    <x v="1"/>
    <n v="14"/>
    <n v="9"/>
    <x v="2"/>
    <x v="12"/>
    <n v="2"/>
    <n v="1"/>
    <s v="INE867A01022"/>
    <x v="3"/>
  </r>
  <r>
    <x v="1011"/>
    <s v="Vedant Fashions Limited"/>
    <s v="EQ"/>
    <x v="1"/>
    <n v="16"/>
    <n v="2"/>
    <x v="8"/>
    <x v="5"/>
    <n v="1"/>
    <n v="1"/>
    <s v="INE825V01034"/>
    <x v="2"/>
  </r>
  <r>
    <x v="1012"/>
    <s v="C.E. Info Systems Limited"/>
    <s v="EQ"/>
    <x v="1"/>
    <n v="21"/>
    <n v="12"/>
    <x v="7"/>
    <x v="3"/>
    <n v="2"/>
    <n v="1"/>
    <s v="INE0BV301023"/>
    <x v="3"/>
  </r>
  <r>
    <x v="1013"/>
    <s v="Maral Overseas Limited"/>
    <s v="EQ"/>
    <x v="1"/>
    <n v="8"/>
    <n v="2"/>
    <x v="8"/>
    <x v="1"/>
    <n v="10"/>
    <n v="1"/>
    <s v="INE882A01013"/>
    <x v="1"/>
  </r>
  <r>
    <x v="1014"/>
    <s v="Marathon Nextgen Realty Limited"/>
    <s v="EQ"/>
    <x v="1"/>
    <n v="29"/>
    <n v="9"/>
    <x v="2"/>
    <x v="21"/>
    <n v="5"/>
    <n v="1"/>
    <s v="INE182D01020"/>
    <x v="0"/>
  </r>
  <r>
    <x v="1015"/>
    <s v="Marico Limited"/>
    <s v="EQ"/>
    <x v="1"/>
    <n v="1"/>
    <n v="5"/>
    <x v="1"/>
    <x v="15"/>
    <n v="1"/>
    <n v="1"/>
    <s v="INE196A01026"/>
    <x v="2"/>
  </r>
  <r>
    <x v="1016"/>
    <s v="Marine Electricals (India) Limited"/>
    <s v="EQ"/>
    <x v="1"/>
    <n v="2"/>
    <n v="12"/>
    <x v="7"/>
    <x v="9"/>
    <n v="2"/>
    <n v="1"/>
    <s v="INE01JE01028"/>
    <x v="3"/>
  </r>
  <r>
    <x v="1017"/>
    <s v="Marksans Pharma Limited"/>
    <s v="EQ"/>
    <x v="1"/>
    <n v="21"/>
    <n v="1"/>
    <x v="9"/>
    <x v="27"/>
    <n v="1"/>
    <n v="1"/>
    <s v="INE750C01026"/>
    <x v="2"/>
  </r>
  <r>
    <x v="1018"/>
    <s v="Marshall Machines Limited"/>
    <s v="BE"/>
    <x v="0"/>
    <n v="22"/>
    <n v="11"/>
    <x v="5"/>
    <x v="3"/>
    <n v="10"/>
    <n v="1"/>
    <s v="INE00SZ01018"/>
    <x v="1"/>
  </r>
  <r>
    <x v="1019"/>
    <s v="Maruti Suzuki India Limited"/>
    <s v="EQ"/>
    <x v="1"/>
    <n v="9"/>
    <n v="7"/>
    <x v="4"/>
    <x v="11"/>
    <n v="5"/>
    <n v="1"/>
    <s v="INE585B01010"/>
    <x v="0"/>
  </r>
  <r>
    <x v="1020"/>
    <s v="MAS Financial Services Limited"/>
    <s v="EQ"/>
    <x v="1"/>
    <n v="18"/>
    <n v="10"/>
    <x v="0"/>
    <x v="6"/>
    <n v="10"/>
    <n v="1"/>
    <s v="INE348L01012"/>
    <x v="1"/>
  </r>
  <r>
    <x v="1021"/>
    <s v="Mask Investments Limited"/>
    <s v="BE"/>
    <x v="0"/>
    <n v="14"/>
    <n v="10"/>
    <x v="0"/>
    <x v="21"/>
    <n v="10"/>
    <n v="1"/>
    <s v="INE885F01015"/>
    <x v="1"/>
  </r>
  <r>
    <x v="1022"/>
    <s v="Mastek Limited"/>
    <s v="EQ"/>
    <x v="1"/>
    <n v="10"/>
    <n v="5"/>
    <x v="1"/>
    <x v="1"/>
    <n v="5"/>
    <n v="1"/>
    <s v="INE759A01021"/>
    <x v="0"/>
  </r>
  <r>
    <x v="1023"/>
    <s v="Matrimony.Com Limited"/>
    <s v="EQ"/>
    <x v="1"/>
    <n v="21"/>
    <n v="9"/>
    <x v="2"/>
    <x v="6"/>
    <n v="5"/>
    <n v="1"/>
    <s v="INE866R01028"/>
    <x v="0"/>
  </r>
  <r>
    <x v="1024"/>
    <s v="Mawana Sugars Limited"/>
    <s v="EQ"/>
    <x v="1"/>
    <n v="20"/>
    <n v="3"/>
    <x v="10"/>
    <x v="19"/>
    <n v="10"/>
    <n v="1"/>
    <s v="INE636A01039"/>
    <x v="1"/>
  </r>
  <r>
    <x v="1025"/>
    <s v="Max Healthcare Institute Limited"/>
    <s v="EQ"/>
    <x v="1"/>
    <n v="21"/>
    <n v="8"/>
    <x v="3"/>
    <x v="9"/>
    <n v="10"/>
    <n v="1"/>
    <s v="INE027H01010"/>
    <x v="1"/>
  </r>
  <r>
    <x v="1026"/>
    <s v="Max India Limited"/>
    <s v="EQ"/>
    <x v="1"/>
    <n v="28"/>
    <n v="8"/>
    <x v="3"/>
    <x v="9"/>
    <n v="10"/>
    <n v="1"/>
    <s v="INE0CG601016"/>
    <x v="1"/>
  </r>
  <r>
    <x v="1027"/>
    <s v="Max Ventures and Industries Limited"/>
    <s v="EQ"/>
    <x v="1"/>
    <n v="22"/>
    <n v="6"/>
    <x v="6"/>
    <x v="21"/>
    <n v="10"/>
    <n v="1"/>
    <s v="INE154U01015"/>
    <x v="1"/>
  </r>
  <r>
    <x v="1028"/>
    <s v="Mayur Uniquoters Ltd"/>
    <s v="EQ"/>
    <x v="1"/>
    <n v="25"/>
    <n v="9"/>
    <x v="2"/>
    <x v="28"/>
    <n v="5"/>
    <n v="1"/>
    <s v="INE040D01038"/>
    <x v="0"/>
  </r>
  <r>
    <x v="1029"/>
    <s v="Mazda Limited"/>
    <s v="BE"/>
    <x v="0"/>
    <n v="1"/>
    <n v="11"/>
    <x v="5"/>
    <x v="21"/>
    <n v="10"/>
    <n v="1"/>
    <s v="INE885E01034"/>
    <x v="1"/>
  </r>
  <r>
    <x v="1030"/>
    <s v="Mazagon Dock Shipbuilders Limited"/>
    <s v="EQ"/>
    <x v="1"/>
    <n v="12"/>
    <n v="10"/>
    <x v="0"/>
    <x v="9"/>
    <n v="10"/>
    <n v="1"/>
    <s v="INE249Z01012"/>
    <x v="1"/>
  </r>
  <r>
    <x v="1031"/>
    <s v="Madhya Bharat Agro Products Limited"/>
    <s v="EQ"/>
    <x v="1"/>
    <n v="22"/>
    <n v="8"/>
    <x v="3"/>
    <x v="2"/>
    <n v="10"/>
    <n v="1"/>
    <s v="INE900L01010"/>
    <x v="1"/>
  </r>
  <r>
    <x v="1032"/>
    <s v="MBL Infrastructure Limited"/>
    <s v="BE"/>
    <x v="0"/>
    <n v="11"/>
    <n v="1"/>
    <x v="9"/>
    <x v="8"/>
    <n v="10"/>
    <n v="1"/>
    <s v="INE912H01013"/>
    <x v="1"/>
  </r>
  <r>
    <x v="1033"/>
    <s v="United Spirits Limited"/>
    <s v="EQ"/>
    <x v="1"/>
    <n v="27"/>
    <n v="9"/>
    <x v="2"/>
    <x v="24"/>
    <n v="2"/>
    <n v="1"/>
    <s v="INE854D01024"/>
    <x v="3"/>
  </r>
  <r>
    <x v="1034"/>
    <s v="Madhav Copper Limited"/>
    <s v="EQ"/>
    <x v="1"/>
    <n v="19"/>
    <n v="8"/>
    <x v="3"/>
    <x v="9"/>
    <n v="5"/>
    <n v="1"/>
    <s v="INE813V01022"/>
    <x v="0"/>
  </r>
  <r>
    <x v="1035"/>
    <s v="Mcleod Russel India Limited"/>
    <s v="EQ"/>
    <x v="1"/>
    <n v="29"/>
    <n v="7"/>
    <x v="4"/>
    <x v="7"/>
    <n v="5"/>
    <n v="1"/>
    <s v="INE942G01012"/>
    <x v="0"/>
  </r>
  <r>
    <x v="1036"/>
    <s v="Multi Commodity Exchange of India Limited"/>
    <s v="EQ"/>
    <x v="1"/>
    <n v="9"/>
    <n v="3"/>
    <x v="10"/>
    <x v="28"/>
    <n v="10"/>
    <n v="1"/>
    <s v="INE745G01035"/>
    <x v="1"/>
  </r>
  <r>
    <x v="1037"/>
    <s v="Global Health Limited"/>
    <s v="EQ"/>
    <x v="1"/>
    <n v="16"/>
    <n v="11"/>
    <x v="5"/>
    <x v="5"/>
    <n v="2"/>
    <n v="1"/>
    <s v="INE474Q01031"/>
    <x v="3"/>
  </r>
  <r>
    <x v="1038"/>
    <s v="Medicamen Biotech Limited"/>
    <s v="EQ"/>
    <x v="1"/>
    <n v="27"/>
    <n v="10"/>
    <x v="0"/>
    <x v="3"/>
    <n v="10"/>
    <n v="1"/>
    <s v="INE646B01010"/>
    <x v="1"/>
  </r>
  <r>
    <x v="1039"/>
    <s v="Medico Remedies Limited"/>
    <s v="EQ"/>
    <x v="1"/>
    <n v="26"/>
    <n v="5"/>
    <x v="1"/>
    <x v="5"/>
    <n v="2"/>
    <n v="1"/>
    <s v="INE630Y01024"/>
    <x v="3"/>
  </r>
  <r>
    <x v="1040"/>
    <s v="Medplus Health Services Limited"/>
    <s v="EQ"/>
    <x v="1"/>
    <n v="23"/>
    <n v="12"/>
    <x v="7"/>
    <x v="3"/>
    <n v="2"/>
    <n v="1"/>
    <s v="INE804L01022"/>
    <x v="3"/>
  </r>
  <r>
    <x v="1041"/>
    <s v="Megasoft Limited"/>
    <s v="EQ"/>
    <x v="1"/>
    <n v="19"/>
    <n v="7"/>
    <x v="4"/>
    <x v="18"/>
    <n v="10"/>
    <n v="1"/>
    <s v="INE933B01012"/>
    <x v="1"/>
  </r>
  <r>
    <x v="1042"/>
    <s v="Megastar Foods Limited"/>
    <s v="BE"/>
    <x v="0"/>
    <n v="16"/>
    <n v="2"/>
    <x v="8"/>
    <x v="5"/>
    <n v="10"/>
    <n v="1"/>
    <s v="INE00EM01016"/>
    <x v="1"/>
  </r>
  <r>
    <x v="1043"/>
    <s v="Melstar Information Technologies Limited"/>
    <s v="BZ"/>
    <x v="0"/>
    <n v="7"/>
    <n v="3"/>
    <x v="10"/>
    <x v="23"/>
    <n v="10"/>
    <n v="1"/>
    <s v="INE817A01019"/>
    <x v="1"/>
  </r>
  <r>
    <x v="1044"/>
    <s v="Menon Bearings Limited"/>
    <s v="EQ"/>
    <x v="1"/>
    <n v="9"/>
    <n v="3"/>
    <x v="10"/>
    <x v="20"/>
    <n v="1"/>
    <n v="1"/>
    <s v="INE071D01033"/>
    <x v="2"/>
  </r>
  <r>
    <x v="1045"/>
    <s v="MEP Infrastructure Developers Limited"/>
    <s v="EQ"/>
    <x v="1"/>
    <n v="6"/>
    <n v="5"/>
    <x v="1"/>
    <x v="20"/>
    <n v="10"/>
    <n v="1"/>
    <s v="INE776I01010"/>
    <x v="1"/>
  </r>
  <r>
    <x v="1046"/>
    <s v="Metalyst Forgings Limited"/>
    <s v="BZ"/>
    <x v="0"/>
    <n v="23"/>
    <n v="8"/>
    <x v="3"/>
    <x v="1"/>
    <n v="10"/>
    <n v="1"/>
    <s v="INE425A01011"/>
    <x v="1"/>
  </r>
  <r>
    <x v="1047"/>
    <s v="Metro Brands Limited"/>
    <s v="EQ"/>
    <x v="1"/>
    <n v="22"/>
    <n v="12"/>
    <x v="7"/>
    <x v="3"/>
    <n v="5"/>
    <n v="1"/>
    <s v="INE317I01021"/>
    <x v="0"/>
  </r>
  <r>
    <x v="1048"/>
    <s v="Metropolis Healthcare Limited"/>
    <s v="EQ"/>
    <x v="1"/>
    <n v="15"/>
    <n v="4"/>
    <x v="11"/>
    <x v="2"/>
    <n v="2"/>
    <n v="1"/>
    <s v="INE112L01020"/>
    <x v="3"/>
  </r>
  <r>
    <x v="1049"/>
    <s v="Meghmani Finechem Limited"/>
    <s v="EQ"/>
    <x v="1"/>
    <n v="18"/>
    <n v="8"/>
    <x v="3"/>
    <x v="3"/>
    <n v="10"/>
    <n v="1"/>
    <s v="INE071N01016"/>
    <x v="1"/>
  </r>
  <r>
    <x v="1050"/>
    <s v="Max Financial Services Limited"/>
    <s v="EQ"/>
    <x v="1"/>
    <n v="17"/>
    <n v="5"/>
    <x v="1"/>
    <x v="23"/>
    <n v="2"/>
    <n v="1"/>
    <s v="INE180A01020"/>
    <x v="3"/>
  </r>
  <r>
    <x v="1051"/>
    <s v="Mangalam Global Enterprise Limited"/>
    <s v="BE"/>
    <x v="0"/>
    <n v="23"/>
    <n v="12"/>
    <x v="7"/>
    <x v="9"/>
    <n v="2"/>
    <n v="1"/>
    <s v="INE0APB01024"/>
    <x v="3"/>
  </r>
  <r>
    <x v="1052"/>
    <s v="Mahanagar Gas Limited"/>
    <s v="EQ"/>
    <x v="1"/>
    <n v="1"/>
    <n v="7"/>
    <x v="4"/>
    <x v="21"/>
    <n v="10"/>
    <n v="1"/>
    <s v="INE002S01010"/>
    <x v="1"/>
  </r>
  <r>
    <x v="1053"/>
    <s v="Mahalaxmi Rubtech Limited"/>
    <s v="BE"/>
    <x v="0"/>
    <n v="27"/>
    <n v="1"/>
    <x v="9"/>
    <x v="5"/>
    <n v="10"/>
    <n v="1"/>
    <s v="INE112D01035"/>
    <x v="1"/>
  </r>
  <r>
    <x v="1054"/>
    <s v="Mahindra Holidays &amp; Resorts India Limited"/>
    <s v="EQ"/>
    <x v="1"/>
    <n v="16"/>
    <n v="7"/>
    <x v="4"/>
    <x v="19"/>
    <n v="10"/>
    <n v="1"/>
    <s v="INE998I01010"/>
    <x v="1"/>
  </r>
  <r>
    <x v="1055"/>
    <s v="Mishra Dhatu Nigam Limited"/>
    <s v="EQ"/>
    <x v="1"/>
    <n v="4"/>
    <n v="4"/>
    <x v="11"/>
    <x v="13"/>
    <n v="10"/>
    <n v="1"/>
    <s v="INE099Z01011"/>
    <x v="1"/>
  </r>
  <r>
    <x v="1056"/>
    <s v="Minda Corporation Limited"/>
    <s v="EQ"/>
    <x v="1"/>
    <n v="16"/>
    <n v="10"/>
    <x v="0"/>
    <x v="22"/>
    <n v="2"/>
    <n v="1"/>
    <s v="INE842C01021"/>
    <x v="3"/>
  </r>
  <r>
    <x v="1057"/>
    <s v="Mindteck (India) Limited"/>
    <s v="BE"/>
    <x v="0"/>
    <n v="2"/>
    <n v="8"/>
    <x v="3"/>
    <x v="21"/>
    <n v="10"/>
    <n v="1"/>
    <s v="INE110B01017"/>
    <x v="1"/>
  </r>
  <r>
    <x v="1058"/>
    <s v="MIRC Electronics Limited"/>
    <s v="EQ"/>
    <x v="1"/>
    <n v="24"/>
    <n v="5"/>
    <x v="1"/>
    <x v="4"/>
    <n v="1"/>
    <n v="1"/>
    <s v="INE831A01028"/>
    <x v="2"/>
  </r>
  <r>
    <x v="1059"/>
    <s v="Mirza International Limited"/>
    <s v="BE"/>
    <x v="0"/>
    <n v="28"/>
    <n v="4"/>
    <x v="11"/>
    <x v="16"/>
    <n v="2"/>
    <n v="1"/>
    <s v="INE771A01026"/>
    <x v="3"/>
  </r>
  <r>
    <x v="1060"/>
    <s v="MITCON Consultancy &amp; Engineering Services Limited"/>
    <s v="EQ"/>
    <x v="1"/>
    <n v="17"/>
    <n v="3"/>
    <x v="10"/>
    <x v="5"/>
    <n v="10"/>
    <n v="1"/>
    <s v="INE828O01033"/>
    <x v="1"/>
  </r>
  <r>
    <x v="1061"/>
    <s v="Mittal Life Style Limited"/>
    <s v="BE"/>
    <x v="0"/>
    <n v="29"/>
    <n v="4"/>
    <x v="11"/>
    <x v="9"/>
    <n v="10"/>
    <n v="1"/>
    <s v="INE997Y01019"/>
    <x v="1"/>
  </r>
  <r>
    <x v="1062"/>
    <s v="M K Proteins Limited"/>
    <s v="EQ"/>
    <x v="1"/>
    <n v="13"/>
    <n v="6"/>
    <x v="6"/>
    <x v="10"/>
    <n v="10"/>
    <n v="1"/>
    <s v="INE964W01013"/>
    <x v="1"/>
  </r>
  <r>
    <x v="1063"/>
    <s v="MM Forgings Limited"/>
    <s v="EQ"/>
    <x v="1"/>
    <n v="20"/>
    <n v="12"/>
    <x v="7"/>
    <x v="12"/>
    <n v="10"/>
    <n v="1"/>
    <s v="INE227C01017"/>
    <x v="1"/>
  </r>
  <r>
    <x v="1064"/>
    <s v="MMTC Limited"/>
    <s v="EQ"/>
    <x v="1"/>
    <n v="9"/>
    <n v="4"/>
    <x v="11"/>
    <x v="28"/>
    <n v="1"/>
    <n v="1"/>
    <s v="INE123F01029"/>
    <x v="2"/>
  </r>
  <r>
    <x v="1065"/>
    <s v="Modi Rubber Limited"/>
    <s v="BE"/>
    <x v="0"/>
    <n v="7"/>
    <n v="2"/>
    <x v="8"/>
    <x v="15"/>
    <n v="10"/>
    <n v="1"/>
    <s v="INE832A01018"/>
    <x v="1"/>
  </r>
  <r>
    <x v="1066"/>
    <s v="MODISON LIMITED"/>
    <s v="EQ"/>
    <x v="1"/>
    <n v="3"/>
    <n v="5"/>
    <x v="1"/>
    <x v="3"/>
    <n v="1"/>
    <n v="1"/>
    <s v="INE737D01021"/>
    <x v="2"/>
  </r>
  <r>
    <x v="1067"/>
    <s v="Mohit Industries Limited"/>
    <s v="EQ"/>
    <x v="1"/>
    <n v="14"/>
    <n v="3"/>
    <x v="10"/>
    <x v="14"/>
    <n v="10"/>
    <n v="1"/>
    <s v="INE954E01012"/>
    <x v="1"/>
  </r>
  <r>
    <x v="1068"/>
    <s v="MOIL Limited"/>
    <s v="EQ"/>
    <x v="1"/>
    <n v="15"/>
    <n v="12"/>
    <x v="7"/>
    <x v="8"/>
    <n v="10"/>
    <n v="1"/>
    <s v="INE490G01020"/>
    <x v="1"/>
  </r>
  <r>
    <x v="1069"/>
    <s v="Moksh Ornaments Limited"/>
    <s v="EQ"/>
    <x v="1"/>
    <n v="21"/>
    <n v="5"/>
    <x v="1"/>
    <x v="3"/>
    <n v="2"/>
    <n v="1"/>
    <s v="INE514Y01020"/>
    <x v="3"/>
  </r>
  <r>
    <x v="1070"/>
    <s v="Meghmani Organics Limited"/>
    <s v="EQ"/>
    <x v="1"/>
    <n v="18"/>
    <n v="8"/>
    <x v="3"/>
    <x v="3"/>
    <n v="1"/>
    <n v="1"/>
    <s v="INE0CT101020"/>
    <x v="2"/>
  </r>
  <r>
    <x v="1071"/>
    <s v="Mold-Tek Technologies Limited"/>
    <s v="EQ"/>
    <x v="1"/>
    <n v="7"/>
    <n v="7"/>
    <x v="4"/>
    <x v="21"/>
    <n v="2"/>
    <n v="1"/>
    <s v="INE835B01035"/>
    <x v="3"/>
  </r>
  <r>
    <x v="1072"/>
    <s v="Mold-Tek Packaging Limited"/>
    <s v="EQ"/>
    <x v="1"/>
    <n v="23"/>
    <n v="2"/>
    <x v="8"/>
    <x v="20"/>
    <n v="5"/>
    <n v="1"/>
    <s v="INE893J01029"/>
    <x v="0"/>
  </r>
  <r>
    <x v="1073"/>
    <s v="Monarch Networth Capital Limited"/>
    <s v="EQ"/>
    <x v="1"/>
    <n v="6"/>
    <n v="1"/>
    <x v="9"/>
    <x v="5"/>
    <n v="10"/>
    <n v="1"/>
    <s v="INE903D01011"/>
    <x v="1"/>
  </r>
  <r>
    <x v="1074"/>
    <s v="Monte Carlo Fashions Limited"/>
    <s v="EQ"/>
    <x v="1"/>
    <n v="19"/>
    <n v="12"/>
    <x v="7"/>
    <x v="22"/>
    <n v="10"/>
    <n v="1"/>
    <s v="INE950M01013"/>
    <x v="1"/>
  </r>
  <r>
    <x v="1075"/>
    <s v="Morarjee Textiles Limited"/>
    <s v="EQ"/>
    <x v="1"/>
    <n v="14"/>
    <n v="9"/>
    <x v="2"/>
    <x v="28"/>
    <n v="7"/>
    <n v="1"/>
    <s v="INE161G01027"/>
    <x v="7"/>
  </r>
  <r>
    <x v="1076"/>
    <s v="Morepen Laboratories Limited"/>
    <s v="EQ"/>
    <x v="1"/>
    <n v="24"/>
    <n v="11"/>
    <x v="5"/>
    <x v="16"/>
    <n v="2"/>
    <n v="1"/>
    <s v="INE083A01026"/>
    <x v="3"/>
  </r>
  <r>
    <x v="1077"/>
    <s v="Samvardhana Motherson International Limited"/>
    <s v="EQ"/>
    <x v="1"/>
    <n v="14"/>
    <n v="8"/>
    <x v="3"/>
    <x v="15"/>
    <n v="1"/>
    <n v="1"/>
    <s v="INE775A01035"/>
    <x v="2"/>
  </r>
  <r>
    <x v="1078"/>
    <s v="Motilal Oswal Financial Services Limited"/>
    <s v="EQ"/>
    <x v="1"/>
    <n v="11"/>
    <n v="9"/>
    <x v="2"/>
    <x v="18"/>
    <n v="1"/>
    <n v="1"/>
    <s v="INE338I01027"/>
    <x v="2"/>
  </r>
  <r>
    <x v="1079"/>
    <s v="The Motor &amp; General Finance Limited"/>
    <s v="EQ"/>
    <x v="1"/>
    <n v="8"/>
    <n v="2"/>
    <x v="8"/>
    <x v="1"/>
    <n v="5"/>
    <n v="1"/>
    <s v="INE861B01023"/>
    <x v="0"/>
  </r>
  <r>
    <x v="1080"/>
    <s v="MphasiS Limited"/>
    <s v="EQ"/>
    <x v="1"/>
    <n v="4"/>
    <n v="6"/>
    <x v="6"/>
    <x v="4"/>
    <n v="10"/>
    <n v="1"/>
    <s v="INE356A01018"/>
    <x v="1"/>
  </r>
  <r>
    <x v="1081"/>
    <s v="MPS Limited"/>
    <s v="EQ"/>
    <x v="1"/>
    <n v="21"/>
    <n v="1"/>
    <x v="9"/>
    <x v="27"/>
    <n v="10"/>
    <n v="1"/>
    <s v="INE943D01017"/>
    <x v="1"/>
  </r>
  <r>
    <x v="1082"/>
    <s v="MRF Limited"/>
    <s v="EQ"/>
    <x v="1"/>
    <n v="18"/>
    <n v="9"/>
    <x v="2"/>
    <x v="15"/>
    <n v="10"/>
    <n v="1"/>
    <s v="INE883A01011"/>
    <x v="1"/>
  </r>
  <r>
    <x v="1083"/>
    <s v="MRO-TEK Realty Limited"/>
    <s v="EQ"/>
    <x v="1"/>
    <n v="1"/>
    <n v="11"/>
    <x v="5"/>
    <x v="23"/>
    <n v="5"/>
    <n v="1"/>
    <s v="INE398B01018"/>
    <x v="0"/>
  </r>
  <r>
    <x v="1084"/>
    <s v="Mangalore Refinery and Petrochemicals Limited"/>
    <s v="EQ"/>
    <x v="1"/>
    <n v="7"/>
    <n v="1"/>
    <x v="9"/>
    <x v="7"/>
    <n v="10"/>
    <n v="1"/>
    <s v="INE103A01014"/>
    <x v="1"/>
  </r>
  <r>
    <x v="1085"/>
    <s v="MSP Steel &amp; Power Limited"/>
    <s v="EQ"/>
    <x v="1"/>
    <n v="18"/>
    <n v="7"/>
    <x v="4"/>
    <x v="7"/>
    <n v="10"/>
    <n v="1"/>
    <s v="INE752G01015"/>
    <x v="1"/>
  </r>
  <r>
    <x v="1086"/>
    <s v="Mstc Limited"/>
    <s v="EQ"/>
    <x v="1"/>
    <n v="29"/>
    <n v="3"/>
    <x v="10"/>
    <x v="2"/>
    <n v="10"/>
    <n v="1"/>
    <s v="INE255X01014"/>
    <x v="1"/>
  </r>
  <r>
    <x v="1087"/>
    <s v="Motherson Sumi Wiring India Limited"/>
    <s v="EQ"/>
    <x v="1"/>
    <n v="28"/>
    <n v="3"/>
    <x v="10"/>
    <x v="5"/>
    <n v="1"/>
    <n v="1"/>
    <s v="INE0FS801015"/>
    <x v="2"/>
  </r>
  <r>
    <x v="1088"/>
    <s v="Mtar Technologies Limited"/>
    <s v="EQ"/>
    <x v="1"/>
    <n v="15"/>
    <n v="3"/>
    <x v="10"/>
    <x v="3"/>
    <n v="10"/>
    <n v="1"/>
    <s v="INE864I01014"/>
    <x v="1"/>
  </r>
  <r>
    <x v="1089"/>
    <s v="MT Educare Limited"/>
    <s v="BE"/>
    <x v="0"/>
    <n v="12"/>
    <n v="4"/>
    <x v="11"/>
    <x v="28"/>
    <n v="10"/>
    <n v="1"/>
    <s v="INE472M01018"/>
    <x v="1"/>
  </r>
  <r>
    <x v="1090"/>
    <s v="Mahanagar Telephone Nigam Limited"/>
    <s v="EQ"/>
    <x v="1"/>
    <n v="17"/>
    <n v="2"/>
    <x v="8"/>
    <x v="16"/>
    <n v="10"/>
    <n v="1"/>
    <s v="INE153A01019"/>
    <x v="1"/>
  </r>
  <r>
    <x v="1091"/>
    <s v="Mukand Limited"/>
    <s v="EQ"/>
    <x v="1"/>
    <n v="23"/>
    <n v="2"/>
    <x v="8"/>
    <x v="4"/>
    <n v="10"/>
    <n v="1"/>
    <s v="INE304A01026"/>
    <x v="1"/>
  </r>
  <r>
    <x v="1092"/>
    <s v="Mukta Arts Limited"/>
    <s v="EQ"/>
    <x v="1"/>
    <n v="12"/>
    <n v="9"/>
    <x v="2"/>
    <x v="23"/>
    <n v="5"/>
    <n v="1"/>
    <s v="INE374B01019"/>
    <x v="0"/>
  </r>
  <r>
    <x v="1093"/>
    <s v="Munjal Auto Industries Limited"/>
    <s v="EQ"/>
    <x v="1"/>
    <n v="19"/>
    <n v="7"/>
    <x v="4"/>
    <x v="12"/>
    <n v="2"/>
    <n v="1"/>
    <s v="INE672B01032"/>
    <x v="3"/>
  </r>
  <r>
    <x v="1094"/>
    <s v="Munjal Showa Limited"/>
    <s v="EQ"/>
    <x v="1"/>
    <n v="12"/>
    <n v="5"/>
    <x v="1"/>
    <x v="11"/>
    <n v="2"/>
    <n v="1"/>
    <s v="INE577A01027"/>
    <x v="3"/>
  </r>
  <r>
    <x v="1095"/>
    <s v="Murudeshwar Ceramics Limited"/>
    <s v="BE"/>
    <x v="0"/>
    <n v="28"/>
    <n v="5"/>
    <x v="1"/>
    <x v="4"/>
    <n v="10"/>
    <n v="1"/>
    <s v="INE692B01014"/>
    <x v="1"/>
  </r>
  <r>
    <x v="1096"/>
    <s v="Muthoot Capital Services Limited"/>
    <s v="EQ"/>
    <x v="1"/>
    <n v="24"/>
    <n v="8"/>
    <x v="3"/>
    <x v="20"/>
    <n v="10"/>
    <n v="1"/>
    <s v="INE296G01013"/>
    <x v="1"/>
  </r>
  <r>
    <x v="1097"/>
    <s v="Muthoot Finance Limited"/>
    <s v="EQ"/>
    <x v="1"/>
    <n v="6"/>
    <n v="5"/>
    <x v="1"/>
    <x v="26"/>
    <n v="10"/>
    <n v="1"/>
    <s v="INE414G01012"/>
    <x v="1"/>
  </r>
  <r>
    <x v="1098"/>
    <s v="NACL Industries Limited"/>
    <s v="EQ"/>
    <x v="1"/>
    <n v="7"/>
    <n v="4"/>
    <x v="11"/>
    <x v="6"/>
    <n v="1"/>
    <n v="1"/>
    <s v="INE295D01020"/>
    <x v="2"/>
  </r>
  <r>
    <x v="1099"/>
    <s v="Nagarjuna Fertilizers and Chemicals Limited"/>
    <s v="EQ"/>
    <x v="1"/>
    <n v="15"/>
    <n v="6"/>
    <x v="6"/>
    <x v="21"/>
    <n v="1"/>
    <n v="1"/>
    <s v="INE454M01024"/>
    <x v="2"/>
  </r>
  <r>
    <x v="1100"/>
    <s v="Nagreeka Capital &amp; Infrastructure Limited"/>
    <s v="BE"/>
    <x v="0"/>
    <n v="18"/>
    <n v="9"/>
    <x v="2"/>
    <x v="18"/>
    <n v="5"/>
    <n v="1"/>
    <s v="INE245I01016"/>
    <x v="0"/>
  </r>
  <r>
    <x v="1101"/>
    <s v="Nagreeka Exports Limited"/>
    <s v="BE"/>
    <x v="0"/>
    <n v="18"/>
    <n v="6"/>
    <x v="6"/>
    <x v="18"/>
    <n v="5"/>
    <n v="1"/>
    <s v="INE123B01028"/>
    <x v="0"/>
  </r>
  <r>
    <x v="1102"/>
    <s v="Nahar Capital and Financial Services Limited"/>
    <s v="EQ"/>
    <x v="1"/>
    <n v="11"/>
    <n v="3"/>
    <x v="10"/>
    <x v="0"/>
    <n v="5"/>
    <n v="1"/>
    <s v="INE049I01012"/>
    <x v="0"/>
  </r>
  <r>
    <x v="1103"/>
    <s v="Nahar Industrial Enterprises Limited"/>
    <s v="EQ"/>
    <x v="1"/>
    <n v="15"/>
    <n v="12"/>
    <x v="7"/>
    <x v="7"/>
    <n v="10"/>
    <n v="1"/>
    <s v="INE289A01011"/>
    <x v="1"/>
  </r>
  <r>
    <x v="1104"/>
    <s v="Nahar Poly Films Limited"/>
    <s v="EQ"/>
    <x v="1"/>
    <n v="23"/>
    <n v="3"/>
    <x v="10"/>
    <x v="18"/>
    <n v="5"/>
    <n v="1"/>
    <s v="INE308A01027"/>
    <x v="0"/>
  </r>
  <r>
    <x v="1105"/>
    <s v="Nahar Spinning Mills Limited"/>
    <s v="EQ"/>
    <x v="1"/>
    <n v="23"/>
    <n v="3"/>
    <x v="10"/>
    <x v="18"/>
    <n v="5"/>
    <n v="1"/>
    <s v="INE290A01027"/>
    <x v="0"/>
  </r>
  <r>
    <x v="1106"/>
    <s v="Nippon Life India Asset Management Limited"/>
    <s v="EQ"/>
    <x v="1"/>
    <n v="6"/>
    <n v="11"/>
    <x v="5"/>
    <x v="6"/>
    <n v="10"/>
    <n v="1"/>
    <s v="INE298J01013"/>
    <x v="1"/>
  </r>
  <r>
    <x v="1107"/>
    <s v="Narmada Agrobase Limited"/>
    <s v="EQ"/>
    <x v="1"/>
    <n v="27"/>
    <n v="10"/>
    <x v="0"/>
    <x v="5"/>
    <n v="10"/>
    <n v="1"/>
    <s v="INE117Z01011"/>
    <x v="1"/>
  </r>
  <r>
    <x v="1108"/>
    <s v="Natco Pharma Limited"/>
    <s v="EQ"/>
    <x v="1"/>
    <n v="27"/>
    <n v="12"/>
    <x v="7"/>
    <x v="1"/>
    <n v="2"/>
    <n v="1"/>
    <s v="INE987B01026"/>
    <x v="3"/>
  </r>
  <r>
    <x v="1109"/>
    <s v="Nath Bio-Genes (India) Limited"/>
    <s v="EQ"/>
    <x v="1"/>
    <n v="28"/>
    <n v="1"/>
    <x v="9"/>
    <x v="22"/>
    <n v="10"/>
    <n v="1"/>
    <s v="INE448G01010"/>
    <x v="1"/>
  </r>
  <r>
    <x v="1110"/>
    <s v="National Aluminium Company Limited"/>
    <s v="EQ"/>
    <x v="1"/>
    <n v="28"/>
    <n v="4"/>
    <x v="11"/>
    <x v="16"/>
    <n v="5"/>
    <n v="1"/>
    <s v="INE139A01034"/>
    <x v="0"/>
  </r>
  <r>
    <x v="1111"/>
    <s v="Info Edge (India) Limited"/>
    <s v="EQ"/>
    <x v="1"/>
    <n v="21"/>
    <n v="11"/>
    <x v="5"/>
    <x v="12"/>
    <n v="10"/>
    <n v="1"/>
    <s v="INE663F01024"/>
    <x v="1"/>
  </r>
  <r>
    <x v="1112"/>
    <s v="NAVA LIMITED"/>
    <s v="EQ"/>
    <x v="1"/>
    <n v="3"/>
    <n v="4"/>
    <x v="11"/>
    <x v="15"/>
    <n v="2"/>
    <n v="1"/>
    <s v="INE725A01022"/>
    <x v="3"/>
  </r>
  <r>
    <x v="1113"/>
    <s v="Navin Fluorine International Limited"/>
    <s v="EQ"/>
    <x v="1"/>
    <n v="1"/>
    <n v="6"/>
    <x v="6"/>
    <x v="18"/>
    <n v="2"/>
    <n v="1"/>
    <s v="INE048G01026"/>
    <x v="3"/>
  </r>
  <r>
    <x v="1114"/>
    <s v="Navkar Corporation Limited"/>
    <s v="EQ"/>
    <x v="1"/>
    <n v="9"/>
    <n v="9"/>
    <x v="2"/>
    <x v="20"/>
    <n v="10"/>
    <n v="1"/>
    <s v="INE278M01019"/>
    <x v="1"/>
  </r>
  <r>
    <x v="1115"/>
    <s v="Navneet Education Limited"/>
    <s v="EQ"/>
    <x v="1"/>
    <n v="8"/>
    <n v="2"/>
    <x v="8"/>
    <x v="1"/>
    <n v="2"/>
    <n v="1"/>
    <s v="INE060A01024"/>
    <x v="3"/>
  </r>
  <r>
    <x v="1116"/>
    <s v="Nazara Technologies Limited"/>
    <s v="EQ"/>
    <x v="1"/>
    <n v="30"/>
    <n v="3"/>
    <x v="10"/>
    <x v="3"/>
    <n v="4"/>
    <n v="1"/>
    <s v="INE418L01021"/>
    <x v="5"/>
  </r>
  <r>
    <x v="1117"/>
    <s v="NBCC (India) Limited"/>
    <s v="EQ"/>
    <x v="1"/>
    <n v="12"/>
    <n v="4"/>
    <x v="11"/>
    <x v="28"/>
    <n v="1"/>
    <n v="1"/>
    <s v="INE095N01031"/>
    <x v="2"/>
  </r>
  <r>
    <x v="1118"/>
    <s v="N. B. I. Industrial Finance Company Limited"/>
    <s v="EQ"/>
    <x v="1"/>
    <n v="23"/>
    <n v="11"/>
    <x v="5"/>
    <x v="21"/>
    <n v="5"/>
    <n v="1"/>
    <s v="INE365I01020"/>
    <x v="0"/>
  </r>
  <r>
    <x v="1119"/>
    <s v="NCC Limited"/>
    <s v="EQ"/>
    <x v="1"/>
    <n v="14"/>
    <n v="10"/>
    <x v="0"/>
    <x v="11"/>
    <n v="2"/>
    <n v="1"/>
    <s v="INE868B01028"/>
    <x v="3"/>
  </r>
  <r>
    <x v="1120"/>
    <s v="NCL Industries Limited"/>
    <s v="EQ"/>
    <x v="1"/>
    <n v="3"/>
    <n v="4"/>
    <x v="11"/>
    <x v="18"/>
    <n v="10"/>
    <n v="1"/>
    <s v="INE732C01016"/>
    <x v="1"/>
  </r>
  <r>
    <x v="1121"/>
    <s v="Naga Dhunseri Group Limited"/>
    <s v="BE"/>
    <x v="0"/>
    <n v="29"/>
    <n v="8"/>
    <x v="3"/>
    <x v="21"/>
    <n v="10"/>
    <n v="1"/>
    <s v="INE756C01015"/>
    <x v="1"/>
  </r>
  <r>
    <x v="1122"/>
    <s v="Nandan Denim Limited"/>
    <s v="EQ"/>
    <x v="1"/>
    <n v="23"/>
    <n v="3"/>
    <x v="10"/>
    <x v="28"/>
    <n v="10"/>
    <n v="1"/>
    <s v="INE875G01030"/>
    <x v="1"/>
  </r>
  <r>
    <x v="1123"/>
    <s v="NDL Ventures Limited"/>
    <s v="BE"/>
    <x v="0"/>
    <n v="24"/>
    <n v="4"/>
    <x v="11"/>
    <x v="18"/>
    <n v="10"/>
    <n v="1"/>
    <s v="INE353A01023"/>
    <x v="1"/>
  </r>
  <r>
    <x v="1124"/>
    <s v="New Delhi Television Limited"/>
    <s v="EQ"/>
    <x v="1"/>
    <n v="19"/>
    <n v="5"/>
    <x v="1"/>
    <x v="4"/>
    <n v="4"/>
    <n v="1"/>
    <s v="INE155G01029"/>
    <x v="5"/>
  </r>
  <r>
    <x v="1125"/>
    <s v="North Eastern Carrying Corporation Limited"/>
    <s v="EQ"/>
    <x v="1"/>
    <n v="2"/>
    <n v="3"/>
    <x v="10"/>
    <x v="21"/>
    <n v="10"/>
    <n v="1"/>
    <s v="INE553C01016"/>
    <x v="1"/>
  </r>
  <r>
    <x v="1126"/>
    <s v="Nectar Lifesciences Limited"/>
    <s v="EQ"/>
    <x v="1"/>
    <n v="18"/>
    <n v="7"/>
    <x v="4"/>
    <x v="7"/>
    <n v="1"/>
    <n v="1"/>
    <s v="INE023H01027"/>
    <x v="2"/>
  </r>
  <r>
    <x v="1127"/>
    <s v="Nelcast Limited"/>
    <s v="EQ"/>
    <x v="1"/>
    <n v="27"/>
    <n v="6"/>
    <x v="6"/>
    <x v="18"/>
    <n v="2"/>
    <n v="1"/>
    <s v="INE189I01024"/>
    <x v="3"/>
  </r>
  <r>
    <x v="1128"/>
    <s v="NELCO Limited"/>
    <s v="EQ"/>
    <x v="1"/>
    <n v="28"/>
    <n v="5"/>
    <x v="1"/>
    <x v="11"/>
    <n v="10"/>
    <n v="1"/>
    <s v="INE045B01015"/>
    <x v="1"/>
  </r>
  <r>
    <x v="1129"/>
    <s v="Neogen Chemicals Limited"/>
    <s v="EQ"/>
    <x v="1"/>
    <n v="8"/>
    <n v="5"/>
    <x v="1"/>
    <x v="2"/>
    <n v="10"/>
    <n v="1"/>
    <s v="INE136S01016"/>
    <x v="1"/>
  </r>
  <r>
    <x v="1130"/>
    <s v="Nesco Limited"/>
    <s v="EQ"/>
    <x v="1"/>
    <n v="8"/>
    <n v="4"/>
    <x v="11"/>
    <x v="0"/>
    <n v="2"/>
    <n v="1"/>
    <s v="INE317F01035"/>
    <x v="3"/>
  </r>
  <r>
    <x v="1131"/>
    <s v="Nestle India Limited"/>
    <s v="EQ"/>
    <x v="1"/>
    <n v="8"/>
    <n v="1"/>
    <x v="9"/>
    <x v="8"/>
    <n v="10"/>
    <n v="1"/>
    <s v="INE239A01016"/>
    <x v="1"/>
  </r>
  <r>
    <x v="1132"/>
    <s v="Network18 Media &amp; Investments Limited"/>
    <s v="EQ"/>
    <x v="1"/>
    <n v="2"/>
    <n v="2"/>
    <x v="8"/>
    <x v="18"/>
    <n v="5"/>
    <n v="1"/>
    <s v="INE870H01013"/>
    <x v="0"/>
  </r>
  <r>
    <x v="1133"/>
    <s v="Neuland Laboratories Limited"/>
    <s v="EQ"/>
    <x v="1"/>
    <n v="13"/>
    <n v="10"/>
    <x v="0"/>
    <x v="0"/>
    <n v="10"/>
    <n v="1"/>
    <s v="INE794A01010"/>
    <x v="1"/>
  </r>
  <r>
    <x v="1134"/>
    <s v="Newgen Software Technologies Limited"/>
    <s v="EQ"/>
    <x v="1"/>
    <n v="29"/>
    <n v="1"/>
    <x v="9"/>
    <x v="13"/>
    <n v="10"/>
    <n v="1"/>
    <s v="INE619B01017"/>
    <x v="1"/>
  </r>
  <r>
    <x v="1135"/>
    <s v="Next Mediaworks Limited"/>
    <s v="EQ"/>
    <x v="1"/>
    <n v="4"/>
    <n v="4"/>
    <x v="11"/>
    <x v="24"/>
    <n v="10"/>
    <n v="1"/>
    <s v="INE747B01016"/>
    <x v="1"/>
  </r>
  <r>
    <x v="1136"/>
    <s v="National Fertilizers Limited"/>
    <s v="EQ"/>
    <x v="1"/>
    <n v="28"/>
    <n v="12"/>
    <x v="7"/>
    <x v="12"/>
    <n v="10"/>
    <n v="1"/>
    <s v="INE870D01012"/>
    <x v="1"/>
  </r>
  <r>
    <x v="1137"/>
    <s v="Nakoda Group of Industries Limited"/>
    <s v="BE"/>
    <x v="0"/>
    <n v="20"/>
    <n v="8"/>
    <x v="3"/>
    <x v="3"/>
    <n v="10"/>
    <n v="1"/>
    <s v="INE236Y01012"/>
    <x v="1"/>
  </r>
  <r>
    <x v="1138"/>
    <s v="NGL Fine-Chem Limited"/>
    <s v="EQ"/>
    <x v="1"/>
    <n v="8"/>
    <n v="7"/>
    <x v="4"/>
    <x v="5"/>
    <n v="5"/>
    <n v="1"/>
    <s v="INE887E01022"/>
    <x v="0"/>
  </r>
  <r>
    <x v="1139"/>
    <s v="Narayana Hrudayalaya Ltd."/>
    <s v="EQ"/>
    <x v="1"/>
    <n v="6"/>
    <n v="1"/>
    <x v="9"/>
    <x v="21"/>
    <n v="10"/>
    <n v="1"/>
    <s v="INE410P01011"/>
    <x v="1"/>
  </r>
  <r>
    <x v="1140"/>
    <s v="NHPC Limited"/>
    <s v="EQ"/>
    <x v="1"/>
    <n v="1"/>
    <n v="9"/>
    <x v="2"/>
    <x v="19"/>
    <n v="10"/>
    <n v="1"/>
    <s v="INE848E01016"/>
    <x v="1"/>
  </r>
  <r>
    <x v="1141"/>
    <s v="The New India Assurance Company Limited"/>
    <s v="EQ"/>
    <x v="1"/>
    <n v="13"/>
    <n v="11"/>
    <x v="5"/>
    <x v="6"/>
    <n v="5"/>
    <n v="1"/>
    <s v="INE470Y01017"/>
    <x v="0"/>
  </r>
  <r>
    <x v="1142"/>
    <s v="NRB Industrial Bearings Limited"/>
    <s v="BE"/>
    <x v="0"/>
    <n v="9"/>
    <n v="4"/>
    <x v="11"/>
    <x v="14"/>
    <n v="2"/>
    <n v="1"/>
    <s v="INE047O01014"/>
    <x v="3"/>
  </r>
  <r>
    <x v="1143"/>
    <s v="NIIT Limited"/>
    <s v="EQ"/>
    <x v="1"/>
    <n v="16"/>
    <n v="8"/>
    <x v="3"/>
    <x v="4"/>
    <n v="2"/>
    <n v="1"/>
    <s v="INE161A01038"/>
    <x v="3"/>
  </r>
  <r>
    <x v="1144"/>
    <s v="Nila Infrastructures Limited"/>
    <s v="EQ"/>
    <x v="1"/>
    <n v="21"/>
    <n v="5"/>
    <x v="1"/>
    <x v="20"/>
    <n v="1"/>
    <n v="1"/>
    <s v="INE937C01029"/>
    <x v="2"/>
  </r>
  <r>
    <x v="1145"/>
    <s v="Nila Spaces Limited"/>
    <s v="BE"/>
    <x v="0"/>
    <n v="28"/>
    <n v="12"/>
    <x v="7"/>
    <x v="13"/>
    <n v="1"/>
    <n v="1"/>
    <s v="INE00S901012"/>
    <x v="2"/>
  </r>
  <r>
    <x v="1146"/>
    <s v="Nilkamal Limited"/>
    <s v="EQ"/>
    <x v="1"/>
    <n v="1"/>
    <n v="11"/>
    <x v="5"/>
    <x v="1"/>
    <n v="10"/>
    <n v="1"/>
    <s v="INE310A01015"/>
    <x v="1"/>
  </r>
  <r>
    <x v="1147"/>
    <s v="Indo-National Limited"/>
    <s v="EQ"/>
    <x v="1"/>
    <n v="6"/>
    <n v="10"/>
    <x v="0"/>
    <x v="16"/>
    <n v="5"/>
    <n v="1"/>
    <s v="INE567A01028"/>
    <x v="0"/>
  </r>
  <r>
    <x v="1148"/>
    <s v="Niraj Cement Structurals Limited"/>
    <s v="EQ"/>
    <x v="1"/>
    <n v="1"/>
    <n v="10"/>
    <x v="0"/>
    <x v="9"/>
    <n v="10"/>
    <n v="1"/>
    <s v="INE368I01016"/>
    <x v="1"/>
  </r>
  <r>
    <x v="1149"/>
    <s v="Niraj Ispat Industries Limited"/>
    <s v="BE"/>
    <x v="0"/>
    <n v="27"/>
    <n v="10"/>
    <x v="0"/>
    <x v="21"/>
    <n v="10"/>
    <n v="1"/>
    <s v="INE326T01011"/>
    <x v="1"/>
  </r>
  <r>
    <x v="1150"/>
    <s v="Nitco Limited"/>
    <s v="EQ"/>
    <x v="1"/>
    <n v="21"/>
    <n v="3"/>
    <x v="10"/>
    <x v="12"/>
    <n v="10"/>
    <n v="1"/>
    <s v="INE858F01012"/>
    <x v="1"/>
  </r>
  <r>
    <x v="1151"/>
    <s v="Nitin Spinners Limited"/>
    <s v="EQ"/>
    <x v="1"/>
    <n v="2"/>
    <n v="2"/>
    <x v="8"/>
    <x v="12"/>
    <n v="10"/>
    <n v="1"/>
    <s v="INE229H01012"/>
    <x v="1"/>
  </r>
  <r>
    <x v="1152"/>
    <s v="Nitiraj Engineers Limited"/>
    <s v="EQ"/>
    <x v="1"/>
    <n v="22"/>
    <n v="4"/>
    <x v="11"/>
    <x v="3"/>
    <n v="10"/>
    <n v="1"/>
    <s v="INE439T01012"/>
    <x v="1"/>
  </r>
  <r>
    <x v="1153"/>
    <s v="NK Industries Limited"/>
    <s v="EQ"/>
    <x v="1"/>
    <n v="7"/>
    <n v="7"/>
    <x v="4"/>
    <x v="1"/>
    <n v="10"/>
    <n v="1"/>
    <s v="INE542C01019"/>
    <x v="1"/>
  </r>
  <r>
    <x v="1154"/>
    <s v="NLC India Limited"/>
    <s v="EQ"/>
    <x v="1"/>
    <n v="23"/>
    <n v="8"/>
    <x v="3"/>
    <x v="23"/>
    <n v="10"/>
    <n v="1"/>
    <s v="INE589A01014"/>
    <x v="1"/>
  </r>
  <r>
    <x v="1155"/>
    <s v="NMDC Limited"/>
    <s v="EQ"/>
    <x v="1"/>
    <n v="3"/>
    <n v="3"/>
    <x v="10"/>
    <x v="0"/>
    <n v="1"/>
    <n v="1"/>
    <s v="INE584A01023"/>
    <x v="2"/>
  </r>
  <r>
    <x v="1156"/>
    <s v="NOCIL Limited"/>
    <s v="EQ"/>
    <x v="1"/>
    <n v="17"/>
    <n v="1"/>
    <x v="9"/>
    <x v="15"/>
    <n v="10"/>
    <n v="1"/>
    <s v="INE163A01018"/>
    <x v="1"/>
  </r>
  <r>
    <x v="1157"/>
    <s v="Noida Toll Bridge Company Limited"/>
    <s v="EQ"/>
    <x v="1"/>
    <n v="6"/>
    <n v="12"/>
    <x v="7"/>
    <x v="27"/>
    <n v="10"/>
    <n v="1"/>
    <s v="INE781B01015"/>
    <x v="1"/>
  </r>
  <r>
    <x v="1158"/>
    <s v="Norben Tea &amp; Exports Limited"/>
    <s v="BE"/>
    <x v="0"/>
    <n v="26"/>
    <n v="6"/>
    <x v="6"/>
    <x v="15"/>
    <n v="10"/>
    <n v="1"/>
    <s v="INE369C01017"/>
    <x v="1"/>
  </r>
  <r>
    <x v="1159"/>
    <s v="Novartis India Limited"/>
    <s v="EQ"/>
    <x v="1"/>
    <n v="8"/>
    <n v="11"/>
    <x v="5"/>
    <x v="23"/>
    <n v="5"/>
    <n v="1"/>
    <s v="INE234A01025"/>
    <x v="0"/>
  </r>
  <r>
    <x v="1160"/>
    <s v="N R Agarwal Industries Limited"/>
    <s v="EQ"/>
    <x v="1"/>
    <n v="5"/>
    <n v="4"/>
    <x v="11"/>
    <x v="6"/>
    <n v="10"/>
    <n v="1"/>
    <s v="INE740D01017"/>
    <x v="1"/>
  </r>
  <r>
    <x v="1161"/>
    <s v="NRB Bearing Limited"/>
    <s v="EQ"/>
    <x v="1"/>
    <n v="8"/>
    <n v="3"/>
    <x v="10"/>
    <x v="23"/>
    <n v="2"/>
    <n v="1"/>
    <s v="INE349A01021"/>
    <x v="3"/>
  </r>
  <r>
    <x v="1162"/>
    <s v="Nupur Recyclers Limited"/>
    <s v="EQ"/>
    <x v="1"/>
    <n v="12"/>
    <n v="1"/>
    <x v="9"/>
    <x v="10"/>
    <n v="10"/>
    <n v="1"/>
    <s v="INE0JM501013"/>
    <x v="1"/>
  </r>
  <r>
    <x v="1163"/>
    <s v="Nalwa Sons Investments Limited"/>
    <s v="EQ"/>
    <x v="1"/>
    <n v="17"/>
    <n v="11"/>
    <x v="5"/>
    <x v="11"/>
    <n v="10"/>
    <n v="1"/>
    <s v="INE023A01030"/>
    <x v="1"/>
  </r>
  <r>
    <x v="1164"/>
    <s v="NMDC Steel Limited"/>
    <s v="EQ"/>
    <x v="1"/>
    <n v="20"/>
    <n v="2"/>
    <x v="8"/>
    <x v="10"/>
    <n v="10"/>
    <n v="1"/>
    <s v="INE0NNS01018"/>
    <x v="1"/>
  </r>
  <r>
    <x v="1165"/>
    <s v="NTPC Limited"/>
    <s v="EQ"/>
    <x v="1"/>
    <n v="5"/>
    <n v="11"/>
    <x v="5"/>
    <x v="4"/>
    <n v="10"/>
    <n v="1"/>
    <s v="INE733E01010"/>
    <x v="1"/>
  </r>
  <r>
    <x v="1166"/>
    <s v="Nucleus Software Exports Limited"/>
    <s v="EQ"/>
    <x v="1"/>
    <n v="19"/>
    <n v="12"/>
    <x v="7"/>
    <x v="27"/>
    <n v="10"/>
    <n v="1"/>
    <s v="INE096B01018"/>
    <x v="1"/>
  </r>
  <r>
    <x v="1167"/>
    <s v="Nureca Limited"/>
    <s v="BE"/>
    <x v="0"/>
    <n v="25"/>
    <n v="2"/>
    <x v="8"/>
    <x v="3"/>
    <n v="10"/>
    <n v="1"/>
    <s v="INE0DSF01015"/>
    <x v="1"/>
  </r>
  <r>
    <x v="1168"/>
    <s v="Nuvoco Vistas Corporation Limited"/>
    <s v="EQ"/>
    <x v="1"/>
    <n v="23"/>
    <n v="8"/>
    <x v="3"/>
    <x v="3"/>
    <n v="10"/>
    <n v="1"/>
    <s v="INE118D01016"/>
    <x v="1"/>
  </r>
  <r>
    <x v="1169"/>
    <s v="FSN E-Commerce Ventures Limited"/>
    <s v="EQ"/>
    <x v="1"/>
    <n v="10"/>
    <n v="11"/>
    <x v="5"/>
    <x v="3"/>
    <n v="1"/>
    <n v="1"/>
    <s v="INE388Y01029"/>
    <x v="2"/>
  </r>
  <r>
    <x v="1170"/>
    <s v="Oriental Aromatics Limited"/>
    <s v="EQ"/>
    <x v="1"/>
    <n v="11"/>
    <n v="7"/>
    <x v="4"/>
    <x v="2"/>
    <n v="5"/>
    <n v="1"/>
    <s v="INE959C01023"/>
    <x v="0"/>
  </r>
  <r>
    <x v="1171"/>
    <s v="Orissa Bengal Carrier Limited"/>
    <s v="EQ"/>
    <x v="1"/>
    <n v="7"/>
    <n v="4"/>
    <x v="11"/>
    <x v="5"/>
    <n v="10"/>
    <n v="1"/>
    <s v="INE426Z01016"/>
    <x v="1"/>
  </r>
  <r>
    <x v="1172"/>
    <s v="Oberoi Realty Limited"/>
    <s v="EQ"/>
    <x v="1"/>
    <n v="20"/>
    <n v="10"/>
    <x v="0"/>
    <x v="8"/>
    <n v="10"/>
    <n v="1"/>
    <s v="INE093I01010"/>
    <x v="1"/>
  </r>
  <r>
    <x v="1173"/>
    <s v="Oriental Carbon &amp; Chemicals Limited"/>
    <s v="EQ"/>
    <x v="1"/>
    <n v="27"/>
    <n v="1"/>
    <x v="9"/>
    <x v="21"/>
    <n v="10"/>
    <n v="1"/>
    <s v="INE321D01016"/>
    <x v="1"/>
  </r>
  <r>
    <x v="1174"/>
    <s v="Oracle Financial Services Software Limited"/>
    <s v="EQ"/>
    <x v="1"/>
    <n v="28"/>
    <n v="6"/>
    <x v="6"/>
    <x v="27"/>
    <n v="5"/>
    <n v="1"/>
    <s v="INE881D01027"/>
    <x v="0"/>
  </r>
  <r>
    <x v="1175"/>
    <s v="Oil India Limited"/>
    <s v="EQ"/>
    <x v="1"/>
    <n v="30"/>
    <n v="9"/>
    <x v="2"/>
    <x v="19"/>
    <n v="10"/>
    <n v="1"/>
    <s v="INE274J01014"/>
    <x v="1"/>
  </r>
  <r>
    <x v="1176"/>
    <s v="Olectra Greentech Limited"/>
    <s v="EQ"/>
    <x v="1"/>
    <n v="20"/>
    <n v="3"/>
    <x v="10"/>
    <x v="27"/>
    <n v="4"/>
    <n v="1"/>
    <s v="INE260D01016"/>
    <x v="5"/>
  </r>
  <r>
    <x v="1177"/>
    <s v="Omax Autos Limited"/>
    <s v="BE"/>
    <x v="0"/>
    <n v="20"/>
    <n v="2"/>
    <x v="8"/>
    <x v="11"/>
    <n v="10"/>
    <n v="1"/>
    <s v="INE090B01011"/>
    <x v="1"/>
  </r>
  <r>
    <x v="1178"/>
    <s v="Omaxe Limited"/>
    <s v="EQ"/>
    <x v="1"/>
    <n v="9"/>
    <n v="8"/>
    <x v="3"/>
    <x v="18"/>
    <n v="10"/>
    <n v="1"/>
    <s v="INE800H01010"/>
    <x v="1"/>
  </r>
  <r>
    <x v="1179"/>
    <s v="OM INFRA LIMITED"/>
    <s v="BE"/>
    <x v="0"/>
    <n v="17"/>
    <n v="6"/>
    <x v="6"/>
    <x v="26"/>
    <n v="1"/>
    <n v="1"/>
    <s v="INE239D01028"/>
    <x v="2"/>
  </r>
  <r>
    <x v="1180"/>
    <s v="Onelife Capital Advisors Limited"/>
    <s v="EQ"/>
    <x v="1"/>
    <n v="17"/>
    <n v="10"/>
    <x v="0"/>
    <x v="26"/>
    <n v="10"/>
    <n v="1"/>
    <s v="INE912L01015"/>
    <x v="1"/>
  </r>
  <r>
    <x v="1181"/>
    <s v="One Point One Solutions Limited"/>
    <s v="BE"/>
    <x v="0"/>
    <n v="9"/>
    <n v="5"/>
    <x v="1"/>
    <x v="2"/>
    <n v="2"/>
    <n v="1"/>
    <s v="INE840Y01029"/>
    <x v="3"/>
  </r>
  <r>
    <x v="1182"/>
    <s v="Oil &amp; Natural Gas Corporation Limited"/>
    <s v="EQ"/>
    <x v="1"/>
    <n v="19"/>
    <n v="7"/>
    <x v="4"/>
    <x v="1"/>
    <n v="5"/>
    <n v="1"/>
    <s v="INE213A01029"/>
    <x v="0"/>
  </r>
  <r>
    <x v="1183"/>
    <s v="OnMobile Global Limited"/>
    <s v="EQ"/>
    <x v="1"/>
    <n v="19"/>
    <n v="2"/>
    <x v="8"/>
    <x v="0"/>
    <n v="10"/>
    <n v="1"/>
    <s v="INE809I01019"/>
    <x v="1"/>
  </r>
  <r>
    <x v="1184"/>
    <s v="Onward Technologies Limited"/>
    <s v="EQ"/>
    <x v="1"/>
    <n v="7"/>
    <n v="3"/>
    <x v="10"/>
    <x v="24"/>
    <n v="10"/>
    <n v="1"/>
    <s v="INE229A01017"/>
    <x v="1"/>
  </r>
  <r>
    <x v="1185"/>
    <s v="Optiemus Infracom Limited"/>
    <s v="EQ"/>
    <x v="1"/>
    <n v="8"/>
    <n v="8"/>
    <x v="3"/>
    <x v="6"/>
    <n v="10"/>
    <n v="1"/>
    <s v="INE350C01017"/>
    <x v="1"/>
  </r>
  <r>
    <x v="1186"/>
    <s v="Orbit Exports Limited"/>
    <s v="BE"/>
    <x v="0"/>
    <n v="5"/>
    <n v="11"/>
    <x v="5"/>
    <x v="14"/>
    <n v="10"/>
    <n v="1"/>
    <s v="INE231G01010"/>
    <x v="1"/>
  </r>
  <r>
    <x v="1187"/>
    <s v="Orchid Pharma Limited"/>
    <s v="BE"/>
    <x v="0"/>
    <n v="2"/>
    <n v="11"/>
    <x v="5"/>
    <x v="9"/>
    <n v="10"/>
    <n v="1"/>
    <s v="INE191A01027"/>
    <x v="1"/>
  </r>
  <r>
    <x v="1188"/>
    <s v="Oricon Enterprises Limited"/>
    <s v="BE"/>
    <x v="0"/>
    <n v="24"/>
    <n v="7"/>
    <x v="4"/>
    <x v="20"/>
    <n v="2"/>
    <n v="1"/>
    <s v="INE730A01022"/>
    <x v="3"/>
  </r>
  <r>
    <x v="1189"/>
    <s v="Orient Abrasives Limited"/>
    <s v="BE"/>
    <x v="0"/>
    <n v="15"/>
    <n v="12"/>
    <x v="7"/>
    <x v="7"/>
    <n v="1"/>
    <n v="1"/>
    <s v="INE569C01020"/>
    <x v="2"/>
  </r>
  <r>
    <x v="1190"/>
    <s v="Oriental Trimex Limited"/>
    <s v="EQ"/>
    <x v="1"/>
    <n v="7"/>
    <n v="3"/>
    <x v="10"/>
    <x v="18"/>
    <n v="10"/>
    <n v="1"/>
    <s v="INE998H01012"/>
    <x v="1"/>
  </r>
  <r>
    <x v="1191"/>
    <s v="Orient Bell Limited"/>
    <s v="EQ"/>
    <x v="1"/>
    <n v="14"/>
    <n v="2"/>
    <x v="8"/>
    <x v="18"/>
    <n v="10"/>
    <n v="1"/>
    <s v="INE607D01018"/>
    <x v="1"/>
  </r>
  <r>
    <x v="1192"/>
    <s v="Orient Cement Limited"/>
    <s v="EQ"/>
    <x v="1"/>
    <n v="12"/>
    <n v="7"/>
    <x v="4"/>
    <x v="14"/>
    <n v="1"/>
    <n v="1"/>
    <s v="INE876N01018"/>
    <x v="2"/>
  </r>
  <r>
    <x v="1193"/>
    <s v="Orient Electric Limited"/>
    <s v="EQ"/>
    <x v="1"/>
    <n v="14"/>
    <n v="5"/>
    <x v="1"/>
    <x v="13"/>
    <n v="1"/>
    <n v="1"/>
    <s v="INE142Z01019"/>
    <x v="2"/>
  </r>
  <r>
    <x v="1194"/>
    <s v="Oriental Hotels Limited"/>
    <s v="EQ"/>
    <x v="1"/>
    <n v="27"/>
    <n v="8"/>
    <x v="3"/>
    <x v="25"/>
    <n v="1"/>
    <n v="1"/>
    <s v="INE750A01020"/>
    <x v="2"/>
  </r>
  <r>
    <x v="1195"/>
    <s v="Orient Press Limited"/>
    <s v="EQ"/>
    <x v="1"/>
    <n v="3"/>
    <n v="3"/>
    <x v="10"/>
    <x v="8"/>
    <n v="10"/>
    <n v="1"/>
    <s v="INE609C01024"/>
    <x v="1"/>
  </r>
  <r>
    <x v="1196"/>
    <s v="Orient Paper &amp; Industries Limited"/>
    <s v="EQ"/>
    <x v="1"/>
    <n v="29"/>
    <n v="3"/>
    <x v="10"/>
    <x v="1"/>
    <n v="1"/>
    <n v="1"/>
    <s v="INE592A01026"/>
    <x v="2"/>
  </r>
  <r>
    <x v="1197"/>
    <s v="The Orissa Minerals Development Company Limited"/>
    <s v="EQ"/>
    <x v="1"/>
    <n v="29"/>
    <n v="9"/>
    <x v="2"/>
    <x v="8"/>
    <n v="1"/>
    <n v="1"/>
    <s v="INE725E01024"/>
    <x v="2"/>
  </r>
  <r>
    <x v="1198"/>
    <s v="Ortel Communications Limited"/>
    <s v="BZ"/>
    <x v="0"/>
    <n v="19"/>
    <n v="3"/>
    <x v="10"/>
    <x v="20"/>
    <n v="10"/>
    <n v="1"/>
    <s v="INE849L01019"/>
    <x v="1"/>
  </r>
  <r>
    <x v="1199"/>
    <s v="Ortin Laboratories Limited"/>
    <s v="BE"/>
    <x v="0"/>
    <n v="30"/>
    <n v="3"/>
    <x v="10"/>
    <x v="3"/>
    <n v="10"/>
    <n v="1"/>
    <s v="INE749B01020"/>
    <x v="1"/>
  </r>
  <r>
    <x v="1200"/>
    <s v="Osia Hyper Retail Limited"/>
    <s v="BE"/>
    <x v="0"/>
    <n v="1"/>
    <n v="12"/>
    <x v="7"/>
    <x v="5"/>
    <n v="1"/>
    <n v="1"/>
    <s v="INE06IR01021"/>
    <x v="2"/>
  </r>
  <r>
    <x v="1201"/>
    <s v="Oswal Agro Mills Limited"/>
    <s v="EQ"/>
    <x v="1"/>
    <n v="29"/>
    <n v="3"/>
    <x v="10"/>
    <x v="1"/>
    <n v="10"/>
    <n v="1"/>
    <s v="INE142A01012"/>
    <x v="1"/>
  </r>
  <r>
    <x v="1202"/>
    <s v="Oswal Greentech Limited"/>
    <s v="EQ"/>
    <x v="1"/>
    <n v="28"/>
    <n v="8"/>
    <x v="3"/>
    <x v="15"/>
    <n v="10"/>
    <n v="1"/>
    <s v="INE143A01010"/>
    <x v="1"/>
  </r>
  <r>
    <x v="1203"/>
    <s v="ShreeOswal Seeds And Chemicals Limited"/>
    <s v="EQ"/>
    <x v="1"/>
    <n v="28"/>
    <n v="2"/>
    <x v="8"/>
    <x v="10"/>
    <n v="10"/>
    <n v="1"/>
    <s v="INE00IK01011"/>
    <x v="1"/>
  </r>
  <r>
    <x v="1204"/>
    <s v="Page Industries Limited"/>
    <s v="EQ"/>
    <x v="1"/>
    <n v="16"/>
    <n v="3"/>
    <x v="10"/>
    <x v="18"/>
    <n v="10"/>
    <n v="1"/>
    <s v="INE761H01022"/>
    <x v="1"/>
  </r>
  <r>
    <x v="1205"/>
    <s v="Paisalo Digital Limited"/>
    <s v="EQ"/>
    <x v="1"/>
    <n v="17"/>
    <n v="10"/>
    <x v="0"/>
    <x v="26"/>
    <n v="1"/>
    <n v="1"/>
    <s v="INE420C01059"/>
    <x v="2"/>
  </r>
  <r>
    <x v="1206"/>
    <s v="PAKKA LIMITED"/>
    <s v="EQ"/>
    <x v="1"/>
    <n v="11"/>
    <n v="7"/>
    <x v="4"/>
    <x v="10"/>
    <n v="10"/>
    <n v="1"/>
    <s v="INE551D01018"/>
    <x v="1"/>
  </r>
  <r>
    <x v="1207"/>
    <s v="Palash Securities Limited"/>
    <s v="BE"/>
    <x v="0"/>
    <n v="28"/>
    <n v="7"/>
    <x v="4"/>
    <x v="6"/>
    <n v="10"/>
    <n v="1"/>
    <s v="INE471W01019"/>
    <x v="1"/>
  </r>
  <r>
    <x v="1208"/>
    <s v="Palred Technologies Limited"/>
    <s v="EQ"/>
    <x v="1"/>
    <n v="9"/>
    <n v="5"/>
    <x v="1"/>
    <x v="21"/>
    <n v="10"/>
    <n v="1"/>
    <s v="INE218G01033"/>
    <x v="1"/>
  </r>
  <r>
    <x v="1209"/>
    <s v="Panacea Biotec Limited"/>
    <s v="EQ"/>
    <x v="1"/>
    <n v="17"/>
    <n v="4"/>
    <x v="11"/>
    <x v="15"/>
    <n v="1"/>
    <n v="1"/>
    <s v="INE922B01023"/>
    <x v="2"/>
  </r>
  <r>
    <x v="1210"/>
    <s v="Panache Digilife Limited"/>
    <s v="EQ"/>
    <x v="1"/>
    <n v="6"/>
    <n v="1"/>
    <x v="9"/>
    <x v="9"/>
    <n v="10"/>
    <n v="1"/>
    <s v="INE895W01019"/>
    <x v="1"/>
  </r>
  <r>
    <x v="1211"/>
    <s v="Panama Petrochem Limited"/>
    <s v="EQ"/>
    <x v="1"/>
    <n v="30"/>
    <n v="9"/>
    <x v="2"/>
    <x v="26"/>
    <n v="2"/>
    <n v="1"/>
    <s v="INE305C01029"/>
    <x v="3"/>
  </r>
  <r>
    <x v="1212"/>
    <s v="Pansari Developers Limited"/>
    <s v="EQ"/>
    <x v="1"/>
    <n v="18"/>
    <n v="10"/>
    <x v="0"/>
    <x v="3"/>
    <n v="10"/>
    <n v="1"/>
    <s v="INE697V01011"/>
    <x v="1"/>
  </r>
  <r>
    <x v="1213"/>
    <s v="Par Drugs And Chemicals Limited"/>
    <s v="BE"/>
    <x v="0"/>
    <n v="16"/>
    <n v="9"/>
    <x v="2"/>
    <x v="3"/>
    <n v="10"/>
    <n v="1"/>
    <s v="INE04LG01015"/>
    <x v="1"/>
  </r>
  <r>
    <x v="1214"/>
    <s v="Paramount Communications Limited"/>
    <s v="EQ"/>
    <x v="1"/>
    <n v="3"/>
    <n v="1"/>
    <x v="9"/>
    <x v="18"/>
    <n v="2"/>
    <n v="1"/>
    <s v="INE074B01023"/>
    <x v="3"/>
  </r>
  <r>
    <x v="1215"/>
    <s v="Paradeep Phosphates Limited"/>
    <s v="EQ"/>
    <x v="1"/>
    <n v="27"/>
    <n v="5"/>
    <x v="1"/>
    <x v="5"/>
    <n v="10"/>
    <n v="1"/>
    <s v="INE088F01024"/>
    <x v="1"/>
  </r>
  <r>
    <x v="1216"/>
    <s v="Parag Milk Foods Limited"/>
    <s v="EQ"/>
    <x v="1"/>
    <n v="19"/>
    <n v="5"/>
    <x v="1"/>
    <x v="21"/>
    <n v="10"/>
    <n v="1"/>
    <s v="INE883N01014"/>
    <x v="1"/>
  </r>
  <r>
    <x v="1217"/>
    <s v="Paras Defence and Space Technologies Limited"/>
    <s v="EQ"/>
    <x v="1"/>
    <n v="1"/>
    <n v="10"/>
    <x v="0"/>
    <x v="3"/>
    <n v="10"/>
    <n v="1"/>
    <s v="INE045601015"/>
    <x v="1"/>
  </r>
  <r>
    <x v="1218"/>
    <s v="Paras Petrofils Limited"/>
    <s v="BE"/>
    <x v="0"/>
    <n v="14"/>
    <n v="2"/>
    <x v="8"/>
    <x v="15"/>
    <n v="1"/>
    <n v="1"/>
    <s v="INE162C01024"/>
    <x v="2"/>
  </r>
  <r>
    <x v="1219"/>
    <s v="Parsvnath Developers Limited"/>
    <s v="EQ"/>
    <x v="1"/>
    <n v="30"/>
    <n v="11"/>
    <x v="5"/>
    <x v="12"/>
    <n v="5"/>
    <n v="1"/>
    <s v="INE561H01026"/>
    <x v="0"/>
  </r>
  <r>
    <x v="1220"/>
    <s v="Pasupati Acrylon Limited"/>
    <s v="EQ"/>
    <x v="1"/>
    <n v="12"/>
    <n v="10"/>
    <x v="0"/>
    <x v="3"/>
    <n v="10"/>
    <n v="1"/>
    <s v="INE818B01023"/>
    <x v="1"/>
  </r>
  <r>
    <x v="1221"/>
    <s v="Patanjali Foods Limited"/>
    <s v="BE"/>
    <x v="0"/>
    <n v="24"/>
    <n v="1"/>
    <x v="9"/>
    <x v="9"/>
    <n v="2"/>
    <n v="1"/>
    <s v="INE619A01035"/>
    <x v="3"/>
  </r>
  <r>
    <x v="1222"/>
    <s v="Patel Engineering Limited"/>
    <s v="BE"/>
    <x v="0"/>
    <n v="24"/>
    <n v="2"/>
    <x v="8"/>
    <x v="7"/>
    <n v="1"/>
    <n v="1"/>
    <s v="INE244B01030"/>
    <x v="2"/>
  </r>
  <r>
    <x v="1223"/>
    <s v="Patel Integrated Logistics Limited"/>
    <s v="EQ"/>
    <x v="1"/>
    <n v="11"/>
    <n v="1"/>
    <x v="9"/>
    <x v="0"/>
    <n v="10"/>
    <n v="1"/>
    <s v="INE529D01014"/>
    <x v="1"/>
  </r>
  <r>
    <x v="1224"/>
    <s v="Pavna Industries Limited"/>
    <s v="EQ"/>
    <x v="1"/>
    <n v="1"/>
    <n v="6"/>
    <x v="6"/>
    <x v="10"/>
    <n v="10"/>
    <n v="1"/>
    <s v="INE07S101020"/>
    <x v="1"/>
  </r>
  <r>
    <x v="1225"/>
    <s v="One 97 Communications Limited"/>
    <s v="EQ"/>
    <x v="1"/>
    <n v="18"/>
    <n v="11"/>
    <x v="5"/>
    <x v="3"/>
    <n v="1"/>
    <n v="1"/>
    <s v="INE982J01020"/>
    <x v="2"/>
  </r>
  <r>
    <x v="1226"/>
    <s v="PCBL LIMITED"/>
    <s v="EQ"/>
    <x v="1"/>
    <n v="29"/>
    <n v="3"/>
    <x v="10"/>
    <x v="1"/>
    <n v="1"/>
    <n v="1"/>
    <s v="INE602A01031"/>
    <x v="2"/>
  </r>
  <r>
    <x v="1227"/>
    <s v="PC Jeweller Limited"/>
    <s v="EQ"/>
    <x v="1"/>
    <n v="27"/>
    <n v="12"/>
    <x v="7"/>
    <x v="28"/>
    <n v="10"/>
    <n v="1"/>
    <s v="INE785M01013"/>
    <x v="1"/>
  </r>
  <r>
    <x v="1228"/>
    <s v="Pudumjee Paper Products Limited"/>
    <s v="EQ"/>
    <x v="1"/>
    <n v="30"/>
    <n v="3"/>
    <x v="10"/>
    <x v="21"/>
    <n v="1"/>
    <n v="1"/>
    <s v="INE865T01018"/>
    <x v="2"/>
  </r>
  <r>
    <x v="1229"/>
    <s v="PDS Limited"/>
    <s v="EQ"/>
    <x v="1"/>
    <n v="21"/>
    <n v="10"/>
    <x v="0"/>
    <x v="22"/>
    <n v="2"/>
    <n v="1"/>
    <s v="INE111Q01021"/>
    <x v="3"/>
  </r>
  <r>
    <x v="1230"/>
    <s v="Pearl Polymers Limited"/>
    <s v="EQ"/>
    <x v="1"/>
    <n v="11"/>
    <n v="10"/>
    <x v="0"/>
    <x v="1"/>
    <n v="10"/>
    <n v="1"/>
    <s v="INE844A01013"/>
    <x v="1"/>
  </r>
  <r>
    <x v="1231"/>
    <s v="Piramal Enterprises Limited"/>
    <s v="EQ"/>
    <x v="1"/>
    <n v="8"/>
    <n v="2"/>
    <x v="8"/>
    <x v="1"/>
    <n v="2"/>
    <n v="1"/>
    <s v="INE140A01024"/>
    <x v="3"/>
  </r>
  <r>
    <x v="1232"/>
    <s v="Pennar Industries Limited"/>
    <s v="EQ"/>
    <x v="1"/>
    <n v="25"/>
    <n v="11"/>
    <x v="5"/>
    <x v="8"/>
    <n v="5"/>
    <n v="1"/>
    <s v="INE932A01024"/>
    <x v="0"/>
  </r>
  <r>
    <x v="1233"/>
    <s v="Peninsula Land Limited"/>
    <s v="EQ"/>
    <x v="1"/>
    <n v="8"/>
    <n v="2"/>
    <x v="8"/>
    <x v="1"/>
    <n v="2"/>
    <n v="1"/>
    <s v="INE138A01028"/>
    <x v="3"/>
  </r>
  <r>
    <x v="1234"/>
    <s v="Persistent Systems Limited"/>
    <s v="EQ"/>
    <x v="1"/>
    <n v="6"/>
    <n v="4"/>
    <x v="11"/>
    <x v="8"/>
    <n v="10"/>
    <n v="1"/>
    <s v="INE262H01013"/>
    <x v="1"/>
  </r>
  <r>
    <x v="1235"/>
    <s v="Petronet LNG Limited"/>
    <s v="EQ"/>
    <x v="1"/>
    <n v="26"/>
    <n v="3"/>
    <x v="10"/>
    <x v="4"/>
    <n v="10"/>
    <n v="1"/>
    <s v="INE347G01014"/>
    <x v="1"/>
  </r>
  <r>
    <x v="1236"/>
    <s v="Power Finance Corporation Limited"/>
    <s v="EQ"/>
    <x v="1"/>
    <n v="23"/>
    <n v="2"/>
    <x v="8"/>
    <x v="18"/>
    <n v="10"/>
    <n v="1"/>
    <s v="INE134E01011"/>
    <x v="1"/>
  </r>
  <r>
    <x v="1237"/>
    <s v="Pfizer Limited"/>
    <s v="EQ"/>
    <x v="1"/>
    <n v="28"/>
    <n v="4"/>
    <x v="11"/>
    <x v="16"/>
    <n v="10"/>
    <n v="1"/>
    <s v="INE182A01018"/>
    <x v="1"/>
  </r>
  <r>
    <x v="1238"/>
    <s v="Prime Focus Limited"/>
    <s v="EQ"/>
    <x v="1"/>
    <n v="20"/>
    <n v="6"/>
    <x v="6"/>
    <x v="12"/>
    <n v="1"/>
    <n v="1"/>
    <s v="INE367G01038"/>
    <x v="2"/>
  </r>
  <r>
    <x v="1239"/>
    <s v="PTC India Financial Services Limited"/>
    <s v="EQ"/>
    <x v="1"/>
    <n v="30"/>
    <n v="3"/>
    <x v="10"/>
    <x v="26"/>
    <n v="10"/>
    <n v="1"/>
    <s v="INE560K01014"/>
    <x v="1"/>
  </r>
  <r>
    <x v="1240"/>
    <s v="PG Electroplast Limited"/>
    <s v="EQ"/>
    <x v="1"/>
    <n v="26"/>
    <n v="9"/>
    <x v="2"/>
    <x v="26"/>
    <n v="10"/>
    <n v="1"/>
    <s v="INE457L01011"/>
    <x v="1"/>
  </r>
  <r>
    <x v="1241"/>
    <s v="Procter &amp; Gamble Hygiene and Health Care Limited"/>
    <s v="EQ"/>
    <x v="1"/>
    <n v="7"/>
    <n v="7"/>
    <x v="4"/>
    <x v="4"/>
    <n v="10"/>
    <n v="1"/>
    <s v="INE179A01014"/>
    <x v="1"/>
  </r>
  <r>
    <x v="1242"/>
    <s v="Procter &amp; Gamble Health Limited"/>
    <s v="EQ"/>
    <x v="1"/>
    <n v="24"/>
    <n v="4"/>
    <x v="11"/>
    <x v="15"/>
    <n v="10"/>
    <n v="1"/>
    <s v="INE199A01012"/>
    <x v="1"/>
  </r>
  <r>
    <x v="1243"/>
    <s v="Pearl Global Industries Limited"/>
    <s v="EQ"/>
    <x v="1"/>
    <n v="15"/>
    <n v="2"/>
    <x v="8"/>
    <x v="18"/>
    <n v="10"/>
    <n v="1"/>
    <s v="INE940H01014"/>
    <x v="1"/>
  </r>
  <r>
    <x v="1244"/>
    <s v="The Phoenix Mills Limited"/>
    <s v="EQ"/>
    <x v="1"/>
    <n v="23"/>
    <n v="4"/>
    <x v="11"/>
    <x v="18"/>
    <n v="2"/>
    <n v="1"/>
    <s v="INE211B01039"/>
    <x v="3"/>
  </r>
  <r>
    <x v="1245"/>
    <s v="Pidilite Industries Limited"/>
    <s v="EQ"/>
    <x v="1"/>
    <n v="29"/>
    <n v="3"/>
    <x v="10"/>
    <x v="1"/>
    <n v="1"/>
    <n v="1"/>
    <s v="INE318A01026"/>
    <x v="2"/>
  </r>
  <r>
    <x v="1246"/>
    <s v="Power &amp; Instrumentation (Gujarat) Limited"/>
    <s v="BE"/>
    <x v="0"/>
    <n v="17"/>
    <n v="5"/>
    <x v="1"/>
    <x v="10"/>
    <n v="10"/>
    <n v="1"/>
    <s v="INE557Z01018"/>
    <x v="1"/>
  </r>
  <r>
    <x v="1247"/>
    <s v="PI Industries Limited"/>
    <s v="EQ"/>
    <x v="1"/>
    <n v="15"/>
    <n v="6"/>
    <x v="6"/>
    <x v="26"/>
    <n v="1"/>
    <n v="1"/>
    <s v="INE603J01030"/>
    <x v="2"/>
  </r>
  <r>
    <x v="1248"/>
    <s v="Pilani Investment and Industries Corporation Limited"/>
    <s v="EQ"/>
    <x v="1"/>
    <n v="8"/>
    <n v="12"/>
    <x v="7"/>
    <x v="20"/>
    <n v="10"/>
    <n v="1"/>
    <s v="INE417C01014"/>
    <x v="1"/>
  </r>
  <r>
    <x v="1249"/>
    <s v="PIL ITALICA LIFESTYLE LIMITED"/>
    <s v="BE"/>
    <x v="0"/>
    <n v="7"/>
    <n v="10"/>
    <x v="0"/>
    <x v="14"/>
    <n v="1"/>
    <n v="1"/>
    <s v="INE600A01035"/>
    <x v="2"/>
  </r>
  <r>
    <x v="1250"/>
    <s v="Pioneer Embroideries Limited"/>
    <s v="EQ"/>
    <x v="1"/>
    <n v="16"/>
    <n v="5"/>
    <x v="1"/>
    <x v="12"/>
    <n v="10"/>
    <n v="1"/>
    <s v="INE156C01018"/>
    <x v="1"/>
  </r>
  <r>
    <x v="1251"/>
    <s v="Pitti Engineering Limited"/>
    <s v="EQ"/>
    <x v="1"/>
    <n v="2"/>
    <n v="2"/>
    <x v="8"/>
    <x v="18"/>
    <n v="5"/>
    <n v="1"/>
    <s v="INE450D01021"/>
    <x v="0"/>
  </r>
  <r>
    <x v="1252"/>
    <s v="Pix Transmissions Limited"/>
    <s v="EQ"/>
    <x v="1"/>
    <n v="28"/>
    <n v="4"/>
    <x v="11"/>
    <x v="5"/>
    <n v="10"/>
    <n v="1"/>
    <s v="INE751B01018"/>
    <x v="1"/>
  </r>
  <r>
    <x v="1253"/>
    <s v="The Peria Karamalai Tea &amp; Produce Company Limited"/>
    <s v="BE"/>
    <x v="0"/>
    <n v="19"/>
    <n v="8"/>
    <x v="3"/>
    <x v="20"/>
    <n v="10"/>
    <n v="1"/>
    <s v="INE431F01018"/>
    <x v="1"/>
  </r>
  <r>
    <x v="1254"/>
    <s v="Plastiblends India Limited"/>
    <s v="EQ"/>
    <x v="1"/>
    <n v="28"/>
    <n v="12"/>
    <x v="7"/>
    <x v="12"/>
    <n v="5"/>
    <n v="1"/>
    <s v="INE083C01022"/>
    <x v="0"/>
  </r>
  <r>
    <x v="1255"/>
    <s v="Punjab National Bank"/>
    <s v="EQ"/>
    <x v="1"/>
    <n v="24"/>
    <n v="4"/>
    <x v="11"/>
    <x v="27"/>
    <n v="2"/>
    <n v="1"/>
    <s v="INE160A01022"/>
    <x v="3"/>
  </r>
  <r>
    <x v="1256"/>
    <s v="PNB Gilts Limited"/>
    <s v="EQ"/>
    <x v="1"/>
    <n v="18"/>
    <n v="9"/>
    <x v="2"/>
    <x v="23"/>
    <n v="10"/>
    <n v="1"/>
    <s v="INE859A01011"/>
    <x v="1"/>
  </r>
  <r>
    <x v="1257"/>
    <s v="PNB Housing Finance Limited"/>
    <s v="EQ"/>
    <x v="1"/>
    <n v="7"/>
    <n v="11"/>
    <x v="5"/>
    <x v="21"/>
    <n v="10"/>
    <n v="1"/>
    <s v="INE572E01012"/>
    <x v="1"/>
  </r>
  <r>
    <x v="1258"/>
    <s v="Pritish Nandy Communications Limited"/>
    <s v="EQ"/>
    <x v="1"/>
    <n v="11"/>
    <n v="12"/>
    <x v="7"/>
    <x v="23"/>
    <n v="10"/>
    <n v="1"/>
    <s v="INE392B01011"/>
    <x v="1"/>
  </r>
  <r>
    <x v="1259"/>
    <s v="PNC Infratech Limited"/>
    <s v="EQ"/>
    <x v="1"/>
    <n v="26"/>
    <n v="5"/>
    <x v="1"/>
    <x v="20"/>
    <n v="2"/>
    <n v="1"/>
    <s v="INE195J01029"/>
    <x v="3"/>
  </r>
  <r>
    <x v="1260"/>
    <s v="Pondy Oxides &amp; Chemicals Limited"/>
    <s v="EQ"/>
    <x v="1"/>
    <n v="6"/>
    <n v="3"/>
    <x v="10"/>
    <x v="10"/>
    <n v="10"/>
    <n v="1"/>
    <s v="INE063E01046"/>
    <x v="1"/>
  </r>
  <r>
    <x v="1261"/>
    <s v="Poddar Housing and Development Limited"/>
    <s v="BE"/>
    <x v="0"/>
    <n v="10"/>
    <n v="4"/>
    <x v="11"/>
    <x v="6"/>
    <n v="10"/>
    <n v="1"/>
    <s v="INE888B01018"/>
    <x v="1"/>
  </r>
  <r>
    <x v="1262"/>
    <s v="Poddar Pigments Limited"/>
    <s v="EQ"/>
    <x v="1"/>
    <n v="22"/>
    <n v="11"/>
    <x v="5"/>
    <x v="21"/>
    <n v="10"/>
    <n v="1"/>
    <s v="INE371C01013"/>
    <x v="1"/>
  </r>
  <r>
    <x v="1263"/>
    <s v="Pokarna Limited"/>
    <s v="EQ"/>
    <x v="1"/>
    <n v="7"/>
    <n v="7"/>
    <x v="4"/>
    <x v="21"/>
    <n v="2"/>
    <n v="1"/>
    <s v="INE637C01025"/>
    <x v="3"/>
  </r>
  <r>
    <x v="1264"/>
    <s v="PB Fintech Limited"/>
    <s v="EQ"/>
    <x v="1"/>
    <n v="15"/>
    <n v="11"/>
    <x v="5"/>
    <x v="3"/>
    <n v="2"/>
    <n v="1"/>
    <s v="INE417T01026"/>
    <x v="3"/>
  </r>
  <r>
    <x v="1265"/>
    <s v="Polycab India Limited"/>
    <s v="EQ"/>
    <x v="1"/>
    <n v="16"/>
    <n v="4"/>
    <x v="11"/>
    <x v="2"/>
    <n v="10"/>
    <n v="1"/>
    <s v="INE455K01017"/>
    <x v="1"/>
  </r>
  <r>
    <x v="1266"/>
    <s v="Poly Medicure Limited"/>
    <s v="EQ"/>
    <x v="1"/>
    <n v="7"/>
    <n v="12"/>
    <x v="7"/>
    <x v="26"/>
    <n v="5"/>
    <n v="1"/>
    <s v="INE205C01021"/>
    <x v="0"/>
  </r>
  <r>
    <x v="1267"/>
    <s v="Polyplex Corporation Limited"/>
    <s v="EQ"/>
    <x v="1"/>
    <n v="11"/>
    <n v="4"/>
    <x v="11"/>
    <x v="11"/>
    <n v="10"/>
    <n v="1"/>
    <s v="INE633B01018"/>
    <x v="1"/>
  </r>
  <r>
    <x v="1268"/>
    <s v="Ponni Sugars (Erode) Limited"/>
    <s v="EQ"/>
    <x v="1"/>
    <n v="16"/>
    <n v="4"/>
    <x v="11"/>
    <x v="27"/>
    <n v="10"/>
    <n v="1"/>
    <s v="INE838E01017"/>
    <x v="1"/>
  </r>
  <r>
    <x v="1269"/>
    <s v="Poonawalla Fincorp Limited"/>
    <s v="EQ"/>
    <x v="1"/>
    <n v="27"/>
    <n v="4"/>
    <x v="11"/>
    <x v="4"/>
    <n v="2"/>
    <n v="1"/>
    <s v="INE511C01022"/>
    <x v="3"/>
  </r>
  <r>
    <x v="1270"/>
    <s v="Power Grid Corporation of India Limited"/>
    <s v="EQ"/>
    <x v="1"/>
    <n v="5"/>
    <n v="10"/>
    <x v="0"/>
    <x v="18"/>
    <n v="10"/>
    <n v="1"/>
    <s v="INE752E01010"/>
    <x v="1"/>
  </r>
  <r>
    <x v="1271"/>
    <s v="Hitachi Energy India Limited"/>
    <s v="EQ"/>
    <x v="1"/>
    <n v="30"/>
    <n v="3"/>
    <x v="10"/>
    <x v="9"/>
    <n v="2"/>
    <n v="1"/>
    <s v="INE07Y701011"/>
    <x v="3"/>
  </r>
  <r>
    <x v="1272"/>
    <s v="Power Mech Projects Limited"/>
    <s v="EQ"/>
    <x v="1"/>
    <n v="26"/>
    <n v="8"/>
    <x v="3"/>
    <x v="20"/>
    <n v="10"/>
    <n v="1"/>
    <s v="INE211R01019"/>
    <x v="1"/>
  </r>
  <r>
    <x v="1273"/>
    <s v="PPAP Automotive Limited"/>
    <s v="EQ"/>
    <x v="1"/>
    <n v="11"/>
    <n v="1"/>
    <x v="9"/>
    <x v="0"/>
    <n v="10"/>
    <n v="1"/>
    <s v="INE095I01015"/>
    <x v="1"/>
  </r>
  <r>
    <x v="1274"/>
    <s v="Prakash Pipes Limited"/>
    <s v="EQ"/>
    <x v="1"/>
    <n v="14"/>
    <n v="6"/>
    <x v="6"/>
    <x v="2"/>
    <n v="10"/>
    <n v="1"/>
    <s v="INE050001010"/>
    <x v="1"/>
  </r>
  <r>
    <x v="1275"/>
    <s v="Piramal Pharma Limited"/>
    <s v="EQ"/>
    <x v="1"/>
    <n v="19"/>
    <n v="10"/>
    <x v="0"/>
    <x v="5"/>
    <n v="10"/>
    <n v="1"/>
    <s v="INE0DK501011"/>
    <x v="1"/>
  </r>
  <r>
    <x v="1276"/>
    <s v="Prajay Engineers Syndicate Limited"/>
    <s v="EQ"/>
    <x v="1"/>
    <n v="2"/>
    <n v="1"/>
    <x v="9"/>
    <x v="18"/>
    <n v="10"/>
    <n v="1"/>
    <s v="INE505C01016"/>
    <x v="1"/>
  </r>
  <r>
    <x v="1277"/>
    <s v="Praj Industries Limited"/>
    <s v="EQ"/>
    <x v="1"/>
    <n v="11"/>
    <n v="10"/>
    <x v="0"/>
    <x v="1"/>
    <n v="2"/>
    <n v="1"/>
    <s v="INE074A01025"/>
    <x v="3"/>
  </r>
  <r>
    <x v="1278"/>
    <s v="Prakash Industries Limited"/>
    <s v="EQ"/>
    <x v="1"/>
    <n v="10"/>
    <n v="5"/>
    <x v="1"/>
    <x v="1"/>
    <n v="10"/>
    <n v="1"/>
    <s v="INE603A01013"/>
    <x v="1"/>
  </r>
  <r>
    <x v="1279"/>
    <s v="Prakash Steelage Limited"/>
    <s v="EQ"/>
    <x v="1"/>
    <n v="25"/>
    <n v="8"/>
    <x v="3"/>
    <x v="8"/>
    <n v="1"/>
    <n v="1"/>
    <s v="INE696K01024"/>
    <x v="2"/>
  </r>
  <r>
    <x v="1280"/>
    <s v="Precision Camshafts Limited"/>
    <s v="EQ"/>
    <x v="1"/>
    <n v="8"/>
    <n v="2"/>
    <x v="8"/>
    <x v="21"/>
    <n v="10"/>
    <n v="1"/>
    <s v="INE484I01029"/>
    <x v="1"/>
  </r>
  <r>
    <x v="1281"/>
    <s v="Precot Limited"/>
    <s v="EQ"/>
    <x v="1"/>
    <n v="19"/>
    <n v="8"/>
    <x v="3"/>
    <x v="7"/>
    <n v="10"/>
    <n v="1"/>
    <s v="INE283A01014"/>
    <x v="1"/>
  </r>
  <r>
    <x v="1282"/>
    <s v="Precision Wires India Limited"/>
    <s v="EQ"/>
    <x v="1"/>
    <n v="6"/>
    <n v="9"/>
    <x v="2"/>
    <x v="1"/>
    <n v="1"/>
    <n v="1"/>
    <s v="INE372C01037"/>
    <x v="2"/>
  </r>
  <r>
    <x v="1283"/>
    <s v="Premier Explosives Limited"/>
    <s v="EQ"/>
    <x v="1"/>
    <n v="17"/>
    <n v="6"/>
    <x v="6"/>
    <x v="21"/>
    <n v="10"/>
    <n v="1"/>
    <s v="INE863B01011"/>
    <x v="1"/>
  </r>
  <r>
    <x v="1284"/>
    <s v="Premier Polyfilm Limited"/>
    <s v="BE"/>
    <x v="0"/>
    <n v="13"/>
    <n v="12"/>
    <x v="7"/>
    <x v="1"/>
    <n v="5"/>
    <n v="1"/>
    <s v="INE309M01012"/>
    <x v="0"/>
  </r>
  <r>
    <x v="1285"/>
    <s v="Prestige Estates Projects Limited"/>
    <s v="EQ"/>
    <x v="1"/>
    <n v="27"/>
    <n v="10"/>
    <x v="0"/>
    <x v="8"/>
    <n v="10"/>
    <n v="1"/>
    <s v="INE811K01011"/>
    <x v="1"/>
  </r>
  <r>
    <x v="1286"/>
    <s v="Pricol Limited"/>
    <s v="EQ"/>
    <x v="1"/>
    <n v="10"/>
    <n v="2"/>
    <x v="8"/>
    <x v="6"/>
    <n v="1"/>
    <n v="1"/>
    <s v="INE726V01018"/>
    <x v="2"/>
  </r>
  <r>
    <x v="1287"/>
    <s v="Prime Securities Limited"/>
    <s v="EQ"/>
    <x v="1"/>
    <n v="17"/>
    <n v="6"/>
    <x v="6"/>
    <x v="7"/>
    <n v="5"/>
    <n v="1"/>
    <s v="INE032B01021"/>
    <x v="0"/>
  </r>
  <r>
    <x v="1288"/>
    <s v="Prince Pipes And Fittings Limited"/>
    <s v="EQ"/>
    <x v="1"/>
    <n v="30"/>
    <n v="12"/>
    <x v="7"/>
    <x v="2"/>
    <n v="10"/>
    <n v="1"/>
    <s v="INE689W01016"/>
    <x v="1"/>
  </r>
  <r>
    <x v="1289"/>
    <s v="Priti International Limited"/>
    <s v="BE"/>
    <x v="0"/>
    <n v="2"/>
    <n v="3"/>
    <x v="10"/>
    <x v="5"/>
    <n v="10"/>
    <n v="1"/>
    <s v="INE974Z01015"/>
    <x v="1"/>
  </r>
  <r>
    <x v="1290"/>
    <s v="Pritika Auto Industries Limited"/>
    <s v="EQ"/>
    <x v="1"/>
    <n v="10"/>
    <n v="8"/>
    <x v="3"/>
    <x v="3"/>
    <n v="2"/>
    <n v="1"/>
    <s v="INE583R01029"/>
    <x v="3"/>
  </r>
  <r>
    <x v="1291"/>
    <s v="Privi Speciality Chemicals Limited"/>
    <s v="EQ"/>
    <x v="1"/>
    <n v="8"/>
    <n v="5"/>
    <x v="1"/>
    <x v="20"/>
    <n v="10"/>
    <n v="1"/>
    <s v="INE959A01019"/>
    <x v="1"/>
  </r>
  <r>
    <x v="1292"/>
    <s v="Prozone Intu Properties Limited"/>
    <s v="EQ"/>
    <x v="1"/>
    <n v="12"/>
    <n v="9"/>
    <x v="2"/>
    <x v="28"/>
    <n v="2"/>
    <n v="1"/>
    <s v="INE195N01013"/>
    <x v="3"/>
  </r>
  <r>
    <x v="1293"/>
    <s v="Prism Johnson Limited"/>
    <s v="EQ"/>
    <x v="1"/>
    <n v="20"/>
    <n v="8"/>
    <x v="3"/>
    <x v="11"/>
    <n v="10"/>
    <n v="1"/>
    <s v="INE010A01011"/>
    <x v="1"/>
  </r>
  <r>
    <x v="1294"/>
    <s v="Prudent Corporate Advisory Services Limited"/>
    <s v="EQ"/>
    <x v="1"/>
    <n v="20"/>
    <n v="5"/>
    <x v="1"/>
    <x v="5"/>
    <n v="5"/>
    <n v="1"/>
    <s v="INE00F201020"/>
    <x v="0"/>
  </r>
  <r>
    <x v="1295"/>
    <s v="Punjab &amp; Sind Bank"/>
    <s v="EQ"/>
    <x v="1"/>
    <n v="30"/>
    <n v="12"/>
    <x v="7"/>
    <x v="8"/>
    <n v="10"/>
    <n v="1"/>
    <s v="INE608A01012"/>
    <x v="1"/>
  </r>
  <r>
    <x v="1296"/>
    <s v="PSP Projects Limited"/>
    <s v="EQ"/>
    <x v="1"/>
    <n v="29"/>
    <n v="5"/>
    <x v="1"/>
    <x v="6"/>
    <n v="10"/>
    <n v="1"/>
    <s v="INE488V01015"/>
    <x v="1"/>
  </r>
  <r>
    <x v="1297"/>
    <s v="PTC India Limited"/>
    <s v="EQ"/>
    <x v="1"/>
    <n v="7"/>
    <n v="4"/>
    <x v="11"/>
    <x v="4"/>
    <n v="10"/>
    <n v="1"/>
    <s v="INE877F01012"/>
    <x v="1"/>
  </r>
  <r>
    <x v="1298"/>
    <s v="PTC Industries Limited"/>
    <s v="EQ"/>
    <x v="1"/>
    <n v="9"/>
    <n v="6"/>
    <x v="6"/>
    <x v="10"/>
    <n v="10"/>
    <n v="1"/>
    <s v="INE596F01018"/>
    <x v="1"/>
  </r>
  <r>
    <x v="1299"/>
    <s v="PTL Enterprises Limited"/>
    <s v="EQ"/>
    <x v="1"/>
    <n v="29"/>
    <n v="1"/>
    <x v="9"/>
    <x v="18"/>
    <n v="1"/>
    <n v="1"/>
    <s v="INE034D01049"/>
    <x v="2"/>
  </r>
  <r>
    <x v="1300"/>
    <s v="Punjab Chemicals &amp; Crop Protection Limited"/>
    <s v="EQ"/>
    <x v="1"/>
    <n v="8"/>
    <n v="3"/>
    <x v="10"/>
    <x v="18"/>
    <n v="10"/>
    <n v="1"/>
    <s v="INE277B01014"/>
    <x v="1"/>
  </r>
  <r>
    <x v="1301"/>
    <s v="Puravankara Limited"/>
    <s v="EQ"/>
    <x v="1"/>
    <n v="30"/>
    <n v="8"/>
    <x v="3"/>
    <x v="18"/>
    <n v="5"/>
    <n v="1"/>
    <s v="INE323I01011"/>
    <x v="0"/>
  </r>
  <r>
    <x v="1302"/>
    <s v="PVP Ventures Limited"/>
    <s v="BE"/>
    <x v="0"/>
    <n v="3"/>
    <n v="4"/>
    <x v="11"/>
    <x v="15"/>
    <n v="10"/>
    <n v="1"/>
    <s v="INE362A01016"/>
    <x v="1"/>
  </r>
  <r>
    <x v="1303"/>
    <s v="PVR INOX Limited"/>
    <s v="EQ"/>
    <x v="1"/>
    <n v="4"/>
    <n v="1"/>
    <x v="9"/>
    <x v="12"/>
    <n v="10"/>
    <n v="1"/>
    <s v="INE191H01014"/>
    <x v="1"/>
  </r>
  <r>
    <x v="1304"/>
    <s v="Quess Corp Limited"/>
    <s v="EQ"/>
    <x v="1"/>
    <n v="12"/>
    <n v="7"/>
    <x v="4"/>
    <x v="21"/>
    <n v="10"/>
    <n v="1"/>
    <s v="INE615P01015"/>
    <x v="1"/>
  </r>
  <r>
    <x v="1305"/>
    <s v="Quick Heal Technologies Limited"/>
    <s v="EQ"/>
    <x v="1"/>
    <n v="18"/>
    <n v="2"/>
    <x v="8"/>
    <x v="21"/>
    <n v="10"/>
    <n v="1"/>
    <s v="INE306L01010"/>
    <x v="1"/>
  </r>
  <r>
    <x v="1306"/>
    <s v="Race Eco Chain Limited"/>
    <s v="EQ"/>
    <x v="1"/>
    <n v="9"/>
    <n v="5"/>
    <x v="1"/>
    <x v="10"/>
    <n v="10"/>
    <n v="1"/>
    <s v="INE084Q01012"/>
    <x v="1"/>
  </r>
  <r>
    <x v="1307"/>
    <s v="Radaan Mediaworks India Limited"/>
    <s v="BE"/>
    <x v="0"/>
    <n v="27"/>
    <n v="2"/>
    <x v="8"/>
    <x v="11"/>
    <n v="2"/>
    <n v="1"/>
    <s v="INE874F01027"/>
    <x v="3"/>
  </r>
  <r>
    <x v="1308"/>
    <s v="Radhika Jeweltech Limited"/>
    <s v="EQ"/>
    <x v="1"/>
    <n v="18"/>
    <n v="7"/>
    <x v="4"/>
    <x v="5"/>
    <n v="2"/>
    <n v="1"/>
    <s v="INE583V01021"/>
    <x v="3"/>
  </r>
  <r>
    <x v="1309"/>
    <s v="Radiant Cash Management Services Limited"/>
    <s v="EQ"/>
    <x v="1"/>
    <n v="4"/>
    <n v="1"/>
    <x v="9"/>
    <x v="10"/>
    <n v="1"/>
    <n v="1"/>
    <s v="INE855R01021"/>
    <x v="2"/>
  </r>
  <r>
    <x v="1310"/>
    <s v="Radico Khaitan Limited"/>
    <s v="EQ"/>
    <x v="1"/>
    <n v="18"/>
    <n v="6"/>
    <x v="6"/>
    <x v="11"/>
    <n v="2"/>
    <n v="1"/>
    <s v="INE944F01028"/>
    <x v="3"/>
  </r>
  <r>
    <x v="1311"/>
    <s v="Railtel Corporation Of India Limited"/>
    <s v="EQ"/>
    <x v="1"/>
    <n v="26"/>
    <n v="2"/>
    <x v="8"/>
    <x v="3"/>
    <n v="10"/>
    <n v="1"/>
    <s v="INE0DD101019"/>
    <x v="1"/>
  </r>
  <r>
    <x v="1312"/>
    <s v="Rain Industries Limited"/>
    <s v="EQ"/>
    <x v="1"/>
    <n v="3"/>
    <n v="3"/>
    <x v="10"/>
    <x v="0"/>
    <n v="2"/>
    <n v="1"/>
    <s v="INE855B01025"/>
    <x v="3"/>
  </r>
  <r>
    <x v="1313"/>
    <s v="Rainbow Childrens Medicare Limited"/>
    <s v="EQ"/>
    <x v="1"/>
    <n v="10"/>
    <n v="5"/>
    <x v="1"/>
    <x v="5"/>
    <n v="10"/>
    <n v="1"/>
    <s v="INE961O01016"/>
    <x v="1"/>
  </r>
  <r>
    <x v="1314"/>
    <s v="Rajesh Exports Limited"/>
    <s v="EQ"/>
    <x v="1"/>
    <n v="9"/>
    <n v="2"/>
    <x v="8"/>
    <x v="23"/>
    <n v="1"/>
    <n v="1"/>
    <s v="INE343B01030"/>
    <x v="2"/>
  </r>
  <r>
    <x v="1315"/>
    <s v="Rajnandini Metal Limited"/>
    <s v="BE"/>
    <x v="0"/>
    <n v="16"/>
    <n v="2"/>
    <x v="8"/>
    <x v="3"/>
    <n v="1"/>
    <n v="1"/>
    <s v="INE00KV01022"/>
    <x v="2"/>
  </r>
  <r>
    <x v="1316"/>
    <s v="Rajratan Global Wire Limited"/>
    <s v="EQ"/>
    <x v="1"/>
    <n v="22"/>
    <n v="5"/>
    <x v="1"/>
    <x v="9"/>
    <n v="2"/>
    <n v="1"/>
    <s v="INE451D01029"/>
    <x v="3"/>
  </r>
  <r>
    <x v="1317"/>
    <s v="Raj Rayon Industries Limited"/>
    <s v="BE"/>
    <x v="0"/>
    <n v="16"/>
    <n v="3"/>
    <x v="10"/>
    <x v="5"/>
    <n v="1"/>
    <n v="1"/>
    <s v="INE533D01032"/>
    <x v="2"/>
  </r>
  <r>
    <x v="1318"/>
    <s v="Rajshree Sugars &amp; Chemicals Limited"/>
    <s v="EQ"/>
    <x v="1"/>
    <n v="29"/>
    <n v="3"/>
    <x v="10"/>
    <x v="1"/>
    <n v="10"/>
    <n v="1"/>
    <s v="INE562B01019"/>
    <x v="1"/>
  </r>
  <r>
    <x v="1319"/>
    <s v="Raj Television Network Limited"/>
    <s v="BE"/>
    <x v="0"/>
    <n v="16"/>
    <n v="3"/>
    <x v="10"/>
    <x v="18"/>
    <n v="5"/>
    <n v="1"/>
    <s v="INE952H01027"/>
    <x v="0"/>
  </r>
  <r>
    <x v="1320"/>
    <s v="Rallis India Limited"/>
    <s v="EQ"/>
    <x v="1"/>
    <n v="1"/>
    <n v="4"/>
    <x v="11"/>
    <x v="16"/>
    <n v="1"/>
    <n v="1"/>
    <s v="INE613A01020"/>
    <x v="2"/>
  </r>
  <r>
    <x v="1321"/>
    <s v="Shree Rama Newsprint Limited"/>
    <s v="EQ"/>
    <x v="1"/>
    <n v="20"/>
    <n v="9"/>
    <x v="2"/>
    <x v="12"/>
    <n v="10"/>
    <n v="1"/>
    <s v="INE278B01020"/>
    <x v="1"/>
  </r>
  <r>
    <x v="1322"/>
    <s v="Rama Phosphates Limited"/>
    <s v="EQ"/>
    <x v="1"/>
    <n v="5"/>
    <n v="8"/>
    <x v="3"/>
    <x v="5"/>
    <n v="10"/>
    <n v="1"/>
    <s v="INE809A01024"/>
    <x v="1"/>
  </r>
  <r>
    <x v="1323"/>
    <s v="Rama Steel Tubes Limited"/>
    <s v="EQ"/>
    <x v="1"/>
    <n v="19"/>
    <n v="8"/>
    <x v="3"/>
    <x v="20"/>
    <n v="1"/>
    <n v="1"/>
    <s v="INE230R01035"/>
    <x v="2"/>
  </r>
  <r>
    <x v="1324"/>
    <s v="The Ramco Cements Limited"/>
    <s v="EQ"/>
    <x v="1"/>
    <n v="9"/>
    <n v="4"/>
    <x v="11"/>
    <x v="17"/>
    <n v="1"/>
    <n v="1"/>
    <s v="INE331A01037"/>
    <x v="2"/>
  </r>
  <r>
    <x v="1325"/>
    <s v="Ramco Industries Limited"/>
    <s v="EQ"/>
    <x v="1"/>
    <n v="6"/>
    <n v="11"/>
    <x v="5"/>
    <x v="15"/>
    <n v="1"/>
    <n v="1"/>
    <s v="INE614A01028"/>
    <x v="2"/>
  </r>
  <r>
    <x v="1326"/>
    <s v="Ramco Systems Limited"/>
    <s v="EQ"/>
    <x v="1"/>
    <n v="12"/>
    <n v="4"/>
    <x v="11"/>
    <x v="23"/>
    <n v="10"/>
    <n v="1"/>
    <s v="INE246B01019"/>
    <x v="1"/>
  </r>
  <r>
    <x v="1327"/>
    <s v="Ramky Infrastructure Limited"/>
    <s v="EQ"/>
    <x v="1"/>
    <n v="8"/>
    <n v="10"/>
    <x v="0"/>
    <x v="8"/>
    <n v="10"/>
    <n v="1"/>
    <s v="INE874I01013"/>
    <x v="1"/>
  </r>
  <r>
    <x v="1328"/>
    <s v="Ram Ratna Wires Limited"/>
    <s v="EQ"/>
    <x v="1"/>
    <n v="29"/>
    <n v="7"/>
    <x v="4"/>
    <x v="5"/>
    <n v="5"/>
    <n v="1"/>
    <s v="INE207E01023"/>
    <x v="0"/>
  </r>
  <r>
    <x v="1329"/>
    <s v="Rana Sugars Limited"/>
    <s v="EQ"/>
    <x v="1"/>
    <n v="24"/>
    <n v="2"/>
    <x v="8"/>
    <x v="7"/>
    <n v="10"/>
    <n v="1"/>
    <s v="INE625B01014"/>
    <x v="1"/>
  </r>
  <r>
    <x v="1330"/>
    <s v="Rane Engine Valve Limited"/>
    <s v="BE"/>
    <x v="0"/>
    <n v="24"/>
    <n v="6"/>
    <x v="6"/>
    <x v="0"/>
    <n v="10"/>
    <n v="1"/>
    <s v="INE222J01013"/>
    <x v="1"/>
  </r>
  <r>
    <x v="1331"/>
    <s v="Rane Holdings Limited"/>
    <s v="EQ"/>
    <x v="1"/>
    <n v="24"/>
    <n v="9"/>
    <x v="2"/>
    <x v="17"/>
    <n v="10"/>
    <n v="1"/>
    <s v="INE384A01010"/>
    <x v="1"/>
  </r>
  <r>
    <x v="1332"/>
    <s v="Rategain Travel Technologies Limited"/>
    <s v="EQ"/>
    <x v="1"/>
    <n v="17"/>
    <n v="12"/>
    <x v="7"/>
    <x v="3"/>
    <n v="1"/>
    <n v="1"/>
    <s v="INE0CLI01024"/>
    <x v="2"/>
  </r>
  <r>
    <x v="1333"/>
    <s v="Ratnamani Metals &amp; Tubes Limited"/>
    <s v="EQ"/>
    <x v="1"/>
    <n v="9"/>
    <n v="5"/>
    <x v="1"/>
    <x v="12"/>
    <n v="2"/>
    <n v="1"/>
    <s v="INE703B01027"/>
    <x v="3"/>
  </r>
  <r>
    <x v="1334"/>
    <s v="Raymond Limited"/>
    <s v="EQ"/>
    <x v="1"/>
    <n v="18"/>
    <n v="10"/>
    <x v="0"/>
    <x v="1"/>
    <n v="10"/>
    <n v="1"/>
    <s v="INE301A01014"/>
    <x v="1"/>
  </r>
  <r>
    <x v="1335"/>
    <s v="Restaurant Brands Asia Limited"/>
    <s v="EQ"/>
    <x v="1"/>
    <n v="14"/>
    <n v="12"/>
    <x v="7"/>
    <x v="9"/>
    <n v="10"/>
    <n v="1"/>
    <s v="INE07T201019"/>
    <x v="1"/>
  </r>
  <r>
    <x v="1336"/>
    <s v="Rane Brake Lining Limited"/>
    <s v="EQ"/>
    <x v="1"/>
    <n v="20"/>
    <n v="6"/>
    <x v="6"/>
    <x v="0"/>
    <n v="10"/>
    <n v="1"/>
    <s v="INE244J01017"/>
    <x v="1"/>
  </r>
  <r>
    <x v="1337"/>
    <s v="RBL Bank Limited"/>
    <s v="EQ"/>
    <x v="1"/>
    <n v="31"/>
    <n v="8"/>
    <x v="3"/>
    <x v="21"/>
    <n v="10"/>
    <n v="1"/>
    <s v="INE976G01028"/>
    <x v="1"/>
  </r>
  <r>
    <x v="1338"/>
    <s v="Rashtriya Chemicals and Fertilizers Limited"/>
    <s v="EQ"/>
    <x v="1"/>
    <n v="7"/>
    <n v="1"/>
    <x v="9"/>
    <x v="25"/>
    <n v="10"/>
    <n v="1"/>
    <s v="INE027A01015"/>
    <x v="1"/>
  </r>
  <r>
    <x v="1339"/>
    <s v="Reliance Communications Limited"/>
    <s v="BE"/>
    <x v="0"/>
    <n v="6"/>
    <n v="3"/>
    <x v="10"/>
    <x v="12"/>
    <n v="5"/>
    <n v="1"/>
    <s v="INE330H01018"/>
    <x v="0"/>
  </r>
  <r>
    <x v="1340"/>
    <s v="REC Limited"/>
    <s v="EQ"/>
    <x v="1"/>
    <n v="12"/>
    <n v="3"/>
    <x v="10"/>
    <x v="0"/>
    <n v="10"/>
    <n v="1"/>
    <s v="INE020B01018"/>
    <x v="1"/>
  </r>
  <r>
    <x v="1341"/>
    <s v="Redington Limited"/>
    <s v="EQ"/>
    <x v="1"/>
    <n v="15"/>
    <n v="2"/>
    <x v="8"/>
    <x v="18"/>
    <n v="2"/>
    <n v="1"/>
    <s v="INE891D01026"/>
    <x v="3"/>
  </r>
  <r>
    <x v="1342"/>
    <s v="Refex Industries Limited"/>
    <s v="EQ"/>
    <x v="1"/>
    <n v="3"/>
    <n v="12"/>
    <x v="7"/>
    <x v="19"/>
    <n v="10"/>
    <n v="1"/>
    <s v="INE056I01017"/>
    <x v="1"/>
  </r>
  <r>
    <x v="1343"/>
    <s v="Relaxo Footwears Limited"/>
    <s v="EQ"/>
    <x v="1"/>
    <n v="17"/>
    <n v="6"/>
    <x v="6"/>
    <x v="26"/>
    <n v="1"/>
    <n v="1"/>
    <s v="INE131B01039"/>
    <x v="2"/>
  </r>
  <r>
    <x v="1344"/>
    <s v="Reliance Chemotex Industries Limited"/>
    <s v="EQ"/>
    <x v="1"/>
    <n v="25"/>
    <n v="5"/>
    <x v="1"/>
    <x v="5"/>
    <n v="10"/>
    <n v="1"/>
    <s v="INE750D01016"/>
    <x v="1"/>
  </r>
  <r>
    <x v="1345"/>
    <s v="Reliance Industries Limited"/>
    <s v="EQ"/>
    <x v="1"/>
    <n v="29"/>
    <n v="11"/>
    <x v="5"/>
    <x v="1"/>
    <n v="10"/>
    <n v="1"/>
    <s v="INE002A01018"/>
    <x v="1"/>
  </r>
  <r>
    <x v="1346"/>
    <s v="Religare Enterprises Limited"/>
    <s v="EQ"/>
    <x v="1"/>
    <n v="21"/>
    <n v="11"/>
    <x v="5"/>
    <x v="18"/>
    <n v="10"/>
    <n v="1"/>
    <s v="INE621H01010"/>
    <x v="1"/>
  </r>
  <r>
    <x v="1347"/>
    <s v="Reliance Infrastructure Limited"/>
    <s v="EQ"/>
    <x v="1"/>
    <n v="8"/>
    <n v="2"/>
    <x v="8"/>
    <x v="1"/>
    <n v="10"/>
    <n v="1"/>
    <s v="INE036A01016"/>
    <x v="1"/>
  </r>
  <r>
    <x v="1348"/>
    <s v="Remsons Industries Limited"/>
    <s v="EQ"/>
    <x v="1"/>
    <n v="31"/>
    <n v="1"/>
    <x v="9"/>
    <x v="15"/>
    <n v="10"/>
    <n v="1"/>
    <s v="INE474C01015"/>
    <x v="1"/>
  </r>
  <r>
    <x v="1349"/>
    <s v="Shree Renuka Sugars Limited"/>
    <s v="EQ"/>
    <x v="1"/>
    <n v="31"/>
    <n v="10"/>
    <x v="0"/>
    <x v="7"/>
    <n v="1"/>
    <n v="1"/>
    <s v="INE087H01022"/>
    <x v="2"/>
  </r>
  <r>
    <x v="1350"/>
    <s v="Repco Home Finance Limited"/>
    <s v="EQ"/>
    <x v="1"/>
    <n v="1"/>
    <n v="4"/>
    <x v="11"/>
    <x v="14"/>
    <n v="10"/>
    <n v="1"/>
    <s v="INE612J01015"/>
    <x v="1"/>
  </r>
  <r>
    <x v="1351"/>
    <s v="Rudrabhishek Enterprises Limited"/>
    <s v="EQ"/>
    <x v="1"/>
    <n v="14"/>
    <n v="12"/>
    <x v="7"/>
    <x v="9"/>
    <n v="10"/>
    <n v="1"/>
    <s v="INE364Z01019"/>
    <x v="1"/>
  </r>
  <r>
    <x v="1352"/>
    <s v="Repro India Limited"/>
    <s v="EQ"/>
    <x v="1"/>
    <n v="22"/>
    <n v="12"/>
    <x v="7"/>
    <x v="7"/>
    <n v="10"/>
    <n v="1"/>
    <s v="INE461B01014"/>
    <x v="1"/>
  </r>
  <r>
    <x v="1353"/>
    <s v="Responsive Industries Limited"/>
    <s v="EQ"/>
    <x v="1"/>
    <n v="29"/>
    <n v="10"/>
    <x v="0"/>
    <x v="8"/>
    <n v="1"/>
    <n v="1"/>
    <s v="INE688D01026"/>
    <x v="2"/>
  </r>
  <r>
    <x v="1354"/>
    <s v="Revathi Equipment Limited"/>
    <s v="BE"/>
    <x v="0"/>
    <n v="11"/>
    <n v="8"/>
    <x v="3"/>
    <x v="7"/>
    <n v="10"/>
    <n v="1"/>
    <s v="INE617A01013"/>
    <x v="1"/>
  </r>
  <r>
    <x v="1355"/>
    <s v="Renaissance Global Limited"/>
    <s v="EQ"/>
    <x v="1"/>
    <n v="12"/>
    <n v="12"/>
    <x v="7"/>
    <x v="18"/>
    <n v="2"/>
    <n v="1"/>
    <s v="INE722H01024"/>
    <x v="3"/>
  </r>
  <r>
    <x v="1356"/>
    <s v="Reliance Home Finance Limited"/>
    <s v="EQ"/>
    <x v="1"/>
    <n v="22"/>
    <n v="9"/>
    <x v="2"/>
    <x v="6"/>
    <n v="10"/>
    <n v="1"/>
    <s v="INE217K01011"/>
    <x v="1"/>
  </r>
  <r>
    <x v="1357"/>
    <s v="RHI MAGNESITA INDIA LIMITED"/>
    <s v="EQ"/>
    <x v="1"/>
    <n v="12"/>
    <n v="3"/>
    <x v="10"/>
    <x v="28"/>
    <n v="1"/>
    <n v="1"/>
    <s v="INE743M01012"/>
    <x v="2"/>
  </r>
  <r>
    <x v="1358"/>
    <s v="Robust Hotels Limited"/>
    <s v="EQ"/>
    <x v="1"/>
    <n v="25"/>
    <n v="4"/>
    <x v="11"/>
    <x v="10"/>
    <n v="10"/>
    <n v="1"/>
    <s v="INE508K01013"/>
    <x v="1"/>
  </r>
  <r>
    <x v="1359"/>
    <s v="Rico Auto Industries Limited"/>
    <s v="EQ"/>
    <x v="1"/>
    <n v="12"/>
    <n v="5"/>
    <x v="1"/>
    <x v="11"/>
    <n v="1"/>
    <n v="1"/>
    <s v="INE209B01025"/>
    <x v="2"/>
  </r>
  <r>
    <x v="1360"/>
    <s v="Reliance Industrial Infrastructure Limited"/>
    <s v="EQ"/>
    <x v="1"/>
    <n v="29"/>
    <n v="11"/>
    <x v="5"/>
    <x v="1"/>
    <n v="10"/>
    <n v="1"/>
    <s v="INE046A01015"/>
    <x v="1"/>
  </r>
  <r>
    <x v="1361"/>
    <s v="Ritco Logistics Limited"/>
    <s v="EQ"/>
    <x v="1"/>
    <n v="12"/>
    <n v="4"/>
    <x v="11"/>
    <x v="5"/>
    <n v="10"/>
    <n v="1"/>
    <s v="INE01EG01016"/>
    <x v="1"/>
  </r>
  <r>
    <x v="1362"/>
    <s v="RITES Limited"/>
    <s v="EQ"/>
    <x v="1"/>
    <n v="2"/>
    <n v="7"/>
    <x v="4"/>
    <x v="13"/>
    <n v="10"/>
    <n v="1"/>
    <s v="INE320J01015"/>
    <x v="1"/>
  </r>
  <r>
    <x v="1363"/>
    <s v="RKEC Projects Limited"/>
    <s v="EQ"/>
    <x v="1"/>
    <n v="18"/>
    <n v="12"/>
    <x v="7"/>
    <x v="9"/>
    <n v="10"/>
    <n v="1"/>
    <s v="INE786W01010"/>
    <x v="1"/>
  </r>
  <r>
    <x v="1364"/>
    <s v="Ramkrishna Forgings Limited"/>
    <s v="EQ"/>
    <x v="1"/>
    <n v="5"/>
    <n v="5"/>
    <x v="1"/>
    <x v="4"/>
    <n v="2"/>
    <n v="1"/>
    <s v="INE399G01023"/>
    <x v="3"/>
  </r>
  <r>
    <x v="1365"/>
    <s v="Radha Madhav Corporation Limited"/>
    <s v="BZ"/>
    <x v="0"/>
    <n v="26"/>
    <n v="11"/>
    <x v="5"/>
    <x v="18"/>
    <n v="10"/>
    <n v="1"/>
    <s v="INE172H01014"/>
    <x v="1"/>
  </r>
  <r>
    <x v="1366"/>
    <s v="Rane (Madras) Limited"/>
    <s v="EQ"/>
    <x v="1"/>
    <n v="30"/>
    <n v="8"/>
    <x v="3"/>
    <x v="7"/>
    <n v="10"/>
    <n v="1"/>
    <s v="INE050H01012"/>
    <x v="1"/>
  </r>
  <r>
    <x v="1367"/>
    <s v="Royal Orchid Hotels Limited"/>
    <s v="EQ"/>
    <x v="1"/>
    <n v="6"/>
    <n v="2"/>
    <x v="8"/>
    <x v="12"/>
    <n v="10"/>
    <n v="1"/>
    <s v="INE283H01019"/>
    <x v="1"/>
  </r>
  <r>
    <x v="1368"/>
    <s v="Rolex Rings Limited"/>
    <s v="EQ"/>
    <x v="1"/>
    <n v="9"/>
    <n v="8"/>
    <x v="3"/>
    <x v="3"/>
    <n v="10"/>
    <n v="1"/>
    <s v="INE645S01016"/>
    <x v="1"/>
  </r>
  <r>
    <x v="1369"/>
    <s v="Raj Oil Mills Limited"/>
    <s v="EQ"/>
    <x v="1"/>
    <n v="6"/>
    <n v="10"/>
    <x v="0"/>
    <x v="9"/>
    <n v="10"/>
    <n v="1"/>
    <s v="INE294G01026"/>
    <x v="1"/>
  </r>
  <r>
    <x v="1370"/>
    <s v="Rossari Biotech Limited"/>
    <s v="EQ"/>
    <x v="1"/>
    <n v="23"/>
    <n v="7"/>
    <x v="4"/>
    <x v="9"/>
    <n v="2"/>
    <n v="1"/>
    <s v="INE02A801020"/>
    <x v="3"/>
  </r>
  <r>
    <x v="1371"/>
    <s v="Rossell India Limited"/>
    <s v="EQ"/>
    <x v="1"/>
    <n v="25"/>
    <n v="9"/>
    <x v="2"/>
    <x v="28"/>
    <n v="2"/>
    <n v="1"/>
    <s v="INE847C01020"/>
    <x v="3"/>
  </r>
  <r>
    <x v="1372"/>
    <s v="Roto Pumps Limited"/>
    <s v="EQ"/>
    <x v="1"/>
    <n v="21"/>
    <n v="4"/>
    <x v="11"/>
    <x v="5"/>
    <n v="2"/>
    <n v="1"/>
    <s v="INE535D01029"/>
    <x v="3"/>
  </r>
  <r>
    <x v="1373"/>
    <s v="ROUTE MOBILE LIMITED"/>
    <s v="EQ"/>
    <x v="1"/>
    <n v="21"/>
    <n v="9"/>
    <x v="2"/>
    <x v="9"/>
    <n v="10"/>
    <n v="1"/>
    <s v="INE450U01017"/>
    <x v="1"/>
  </r>
  <r>
    <x v="1374"/>
    <s v="RPG Life Sciences Limited"/>
    <s v="EQ"/>
    <x v="1"/>
    <n v="10"/>
    <n v="6"/>
    <x v="6"/>
    <x v="0"/>
    <n v="8"/>
    <n v="1"/>
    <s v="INE105J01010"/>
    <x v="8"/>
  </r>
  <r>
    <x v="1375"/>
    <s v="Reliance Power Limited"/>
    <s v="EQ"/>
    <x v="1"/>
    <n v="11"/>
    <n v="2"/>
    <x v="8"/>
    <x v="0"/>
    <n v="10"/>
    <n v="1"/>
    <s v="INE614G01033"/>
    <x v="1"/>
  </r>
  <r>
    <x v="1376"/>
    <s v="R.P.P. Infra Projects Limited"/>
    <s v="EQ"/>
    <x v="1"/>
    <n v="6"/>
    <n v="12"/>
    <x v="7"/>
    <x v="8"/>
    <n v="10"/>
    <n v="1"/>
    <s v="INE324L01013"/>
    <x v="1"/>
  </r>
  <r>
    <x v="1377"/>
    <s v="Rajshree Polypack Limited"/>
    <s v="EQ"/>
    <x v="1"/>
    <n v="26"/>
    <n v="11"/>
    <x v="5"/>
    <x v="3"/>
    <n v="10"/>
    <n v="1"/>
    <s v="INE760W01015"/>
    <x v="1"/>
  </r>
  <r>
    <x v="1378"/>
    <s v="RPSG VENTURES LIMITED"/>
    <s v="EQ"/>
    <x v="1"/>
    <n v="25"/>
    <n v="1"/>
    <x v="9"/>
    <x v="2"/>
    <n v="10"/>
    <n v="1"/>
    <s v="INE425Y01011"/>
    <x v="1"/>
  </r>
  <r>
    <x v="1379"/>
    <s v="RSWM Limited"/>
    <s v="EQ"/>
    <x v="1"/>
    <n v="15"/>
    <n v="2"/>
    <x v="8"/>
    <x v="1"/>
    <n v="10"/>
    <n v="1"/>
    <s v="INE611A01016"/>
    <x v="1"/>
  </r>
  <r>
    <x v="1380"/>
    <s v="R Systems International Limited"/>
    <s v="EQ"/>
    <x v="1"/>
    <n v="26"/>
    <n v="4"/>
    <x v="11"/>
    <x v="12"/>
    <n v="1"/>
    <n v="1"/>
    <s v="INE411H01032"/>
    <x v="2"/>
  </r>
  <r>
    <x v="1381"/>
    <s v="RattanIndia Enterprises Limited"/>
    <s v="EQ"/>
    <x v="1"/>
    <n v="30"/>
    <n v="7"/>
    <x v="4"/>
    <x v="28"/>
    <n v="2"/>
    <n v="1"/>
    <s v="INE834M01019"/>
    <x v="3"/>
  </r>
  <r>
    <x v="1382"/>
    <s v="RattanIndia Power Limited"/>
    <s v="EQ"/>
    <x v="1"/>
    <n v="30"/>
    <n v="10"/>
    <x v="0"/>
    <x v="19"/>
    <n v="10"/>
    <n v="1"/>
    <s v="INE399K01017"/>
    <x v="1"/>
  </r>
  <r>
    <x v="1383"/>
    <s v="The Ruby Mills Limited"/>
    <s v="EQ"/>
    <x v="1"/>
    <n v="29"/>
    <n v="3"/>
    <x v="10"/>
    <x v="1"/>
    <n v="5"/>
    <n v="1"/>
    <s v="INE301D01026"/>
    <x v="0"/>
  </r>
  <r>
    <x v="1384"/>
    <s v="Ruchi Infrastructure Limited"/>
    <s v="BE"/>
    <x v="0"/>
    <n v="16"/>
    <n v="10"/>
    <x v="0"/>
    <x v="15"/>
    <n v="1"/>
    <n v="1"/>
    <s v="INE413B01023"/>
    <x v="2"/>
  </r>
  <r>
    <x v="1385"/>
    <s v="Ruchira Papers Limited"/>
    <s v="EQ"/>
    <x v="1"/>
    <n v="20"/>
    <n v="12"/>
    <x v="7"/>
    <x v="12"/>
    <n v="10"/>
    <n v="1"/>
    <s v="INE803H01014"/>
    <x v="1"/>
  </r>
  <r>
    <x v="1386"/>
    <s v="Rupa &amp; Company Limited"/>
    <s v="EQ"/>
    <x v="1"/>
    <n v="7"/>
    <n v="12"/>
    <x v="7"/>
    <x v="26"/>
    <n v="1"/>
    <n v="1"/>
    <s v="INE895B01021"/>
    <x v="2"/>
  </r>
  <r>
    <x v="1387"/>
    <s v="Rushil Decor Limited"/>
    <s v="EQ"/>
    <x v="1"/>
    <n v="7"/>
    <n v="7"/>
    <x v="4"/>
    <x v="26"/>
    <n v="10"/>
    <n v="1"/>
    <s v="INE573K01017"/>
    <x v="1"/>
  </r>
  <r>
    <x v="1388"/>
    <s v="Keystone Realtors Limited"/>
    <s v="EQ"/>
    <x v="1"/>
    <n v="24"/>
    <n v="11"/>
    <x v="5"/>
    <x v="5"/>
    <n v="10"/>
    <n v="1"/>
    <s v="INE263M01029"/>
    <x v="1"/>
  </r>
  <r>
    <x v="1389"/>
    <s v="Ravinder Heights Limited"/>
    <s v="EQ"/>
    <x v="1"/>
    <n v="18"/>
    <n v="12"/>
    <x v="7"/>
    <x v="9"/>
    <n v="1"/>
    <n v="1"/>
    <s v="INE09E501017"/>
    <x v="2"/>
  </r>
  <r>
    <x v="1390"/>
    <s v="Rail Vikas Nigam Limited"/>
    <s v="EQ"/>
    <x v="1"/>
    <n v="11"/>
    <n v="4"/>
    <x v="11"/>
    <x v="2"/>
    <n v="10"/>
    <n v="1"/>
    <s v="INE415G01027"/>
    <x v="1"/>
  </r>
  <r>
    <x v="1391"/>
    <s v="Sab Events &amp; Governance Now Media Limited"/>
    <s v="BE"/>
    <x v="0"/>
    <n v="15"/>
    <n v="9"/>
    <x v="2"/>
    <x v="21"/>
    <n v="10"/>
    <n v="1"/>
    <s v="INE860T01019"/>
    <x v="1"/>
  </r>
  <r>
    <x v="1392"/>
    <s v="Sri Adhikari Brothers Television Network Limited"/>
    <s v="BE"/>
    <x v="0"/>
    <n v="16"/>
    <n v="11"/>
    <x v="5"/>
    <x v="18"/>
    <n v="10"/>
    <n v="1"/>
    <s v="INE416A01036"/>
    <x v="1"/>
  </r>
  <r>
    <x v="1393"/>
    <s v="Sadbhav Engineering Limited"/>
    <s v="BE"/>
    <x v="0"/>
    <n v="1"/>
    <n v="3"/>
    <x v="10"/>
    <x v="12"/>
    <n v="1"/>
    <n v="1"/>
    <s v="INE226H01026"/>
    <x v="2"/>
  </r>
  <r>
    <x v="1394"/>
    <s v="Sadbhav Infrastructure Project Limited"/>
    <s v="BE"/>
    <x v="0"/>
    <n v="16"/>
    <n v="9"/>
    <x v="2"/>
    <x v="20"/>
    <n v="10"/>
    <n v="1"/>
    <s v="INE764L01010"/>
    <x v="1"/>
  </r>
  <r>
    <x v="1395"/>
    <s v="Sadhana Nitrochem Limited"/>
    <s v="EQ"/>
    <x v="1"/>
    <n v="5"/>
    <n v="5"/>
    <x v="1"/>
    <x v="10"/>
    <n v="1"/>
    <n v="1"/>
    <s v="INE888C01040"/>
    <x v="2"/>
  </r>
  <r>
    <x v="1396"/>
    <s v="Safari Industries (India) Limited"/>
    <s v="EQ"/>
    <x v="1"/>
    <n v="12"/>
    <n v="9"/>
    <x v="2"/>
    <x v="2"/>
    <n v="2"/>
    <n v="1"/>
    <s v="INE429E01023"/>
    <x v="3"/>
  </r>
  <r>
    <x v="1397"/>
    <s v="Sagardeep Alloys Limited"/>
    <s v="EQ"/>
    <x v="1"/>
    <n v="25"/>
    <n v="1"/>
    <x v="9"/>
    <x v="2"/>
    <n v="10"/>
    <n v="1"/>
    <s v="INE976T01013"/>
    <x v="1"/>
  </r>
  <r>
    <x v="1398"/>
    <s v="Sagar Cements Limited"/>
    <s v="EQ"/>
    <x v="1"/>
    <n v="29"/>
    <n v="1"/>
    <x v="9"/>
    <x v="18"/>
    <n v="2"/>
    <n v="1"/>
    <s v="INE229C01021"/>
    <x v="3"/>
  </r>
  <r>
    <x v="1399"/>
    <s v="Sah Polymers Limited"/>
    <s v="EQ"/>
    <x v="1"/>
    <n v="12"/>
    <n v="1"/>
    <x v="9"/>
    <x v="10"/>
    <n v="10"/>
    <n v="1"/>
    <s v="INE035801013"/>
    <x v="1"/>
  </r>
  <r>
    <x v="1400"/>
    <s v="Sahyadri Industries Limited"/>
    <s v="EQ"/>
    <x v="1"/>
    <n v="6"/>
    <n v="4"/>
    <x v="11"/>
    <x v="10"/>
    <n v="10"/>
    <n v="1"/>
    <s v="INE280H01015"/>
    <x v="1"/>
  </r>
  <r>
    <x v="1401"/>
    <s v="Steel Authority of India Limited"/>
    <s v="EQ"/>
    <x v="1"/>
    <n v="6"/>
    <n v="7"/>
    <x v="4"/>
    <x v="1"/>
    <n v="10"/>
    <n v="1"/>
    <s v="INE114A01011"/>
    <x v="1"/>
  </r>
  <r>
    <x v="1402"/>
    <s v="Sakar Healthcare Limited"/>
    <s v="EQ"/>
    <x v="1"/>
    <n v="11"/>
    <n v="4"/>
    <x v="11"/>
    <x v="2"/>
    <n v="10"/>
    <n v="1"/>
    <s v="INE732S01012"/>
    <x v="1"/>
  </r>
  <r>
    <x v="1403"/>
    <s v="Sakthi Sugars Limited"/>
    <s v="EQ"/>
    <x v="1"/>
    <n v="6"/>
    <n v="9"/>
    <x v="2"/>
    <x v="1"/>
    <n v="10"/>
    <n v="1"/>
    <s v="INE623A01011"/>
    <x v="1"/>
  </r>
  <r>
    <x v="1404"/>
    <s v="Saksoft Limited"/>
    <s v="EQ"/>
    <x v="1"/>
    <n v="9"/>
    <n v="5"/>
    <x v="1"/>
    <x v="7"/>
    <n v="1"/>
    <n v="1"/>
    <s v="INE667G01023"/>
    <x v="2"/>
  </r>
  <r>
    <x v="1405"/>
    <s v="Sakuma Exports Limited"/>
    <s v="EQ"/>
    <x v="1"/>
    <n v="8"/>
    <n v="3"/>
    <x v="10"/>
    <x v="12"/>
    <n v="1"/>
    <n v="1"/>
    <s v="INE190H01024"/>
    <x v="2"/>
  </r>
  <r>
    <x v="1406"/>
    <s v="Salasar Techno Engineering Limited"/>
    <s v="EQ"/>
    <x v="1"/>
    <n v="25"/>
    <n v="7"/>
    <x v="4"/>
    <x v="6"/>
    <n v="1"/>
    <n v="1"/>
    <s v="INE170V01027"/>
    <x v="2"/>
  </r>
  <r>
    <x v="1407"/>
    <s v="Salona Cotspin Limited"/>
    <s v="EQ"/>
    <x v="1"/>
    <n v="16"/>
    <n v="6"/>
    <x v="6"/>
    <x v="21"/>
    <n v="10"/>
    <n v="1"/>
    <s v="INE498E01010"/>
    <x v="1"/>
  </r>
  <r>
    <x v="1408"/>
    <s v="S.A.L. Steel Limited"/>
    <s v="EQ"/>
    <x v="1"/>
    <n v="24"/>
    <n v="11"/>
    <x v="5"/>
    <x v="4"/>
    <n v="10"/>
    <n v="1"/>
    <s v="INE658G01014"/>
    <x v="1"/>
  </r>
  <r>
    <x v="1409"/>
    <s v="Salzer Electronics Limited"/>
    <s v="EQ"/>
    <x v="1"/>
    <n v="2"/>
    <n v="12"/>
    <x v="7"/>
    <x v="20"/>
    <n v="10"/>
    <n v="1"/>
    <s v="INE457F01013"/>
    <x v="1"/>
  </r>
  <r>
    <x v="1410"/>
    <s v="Sambhaav Media Limited"/>
    <s v="EQ"/>
    <x v="1"/>
    <n v="5"/>
    <n v="6"/>
    <x v="6"/>
    <x v="15"/>
    <n v="1"/>
    <n v="1"/>
    <s v="INE699B01027"/>
    <x v="2"/>
  </r>
  <r>
    <x v="1411"/>
    <s v="The Sandesh Limited"/>
    <s v="EQ"/>
    <x v="1"/>
    <n v="26"/>
    <n v="11"/>
    <x v="5"/>
    <x v="27"/>
    <n v="10"/>
    <n v="1"/>
    <s v="INE583B01015"/>
    <x v="1"/>
  </r>
  <r>
    <x v="1412"/>
    <s v="Sandhar Technologies Limited"/>
    <s v="EQ"/>
    <x v="1"/>
    <n v="2"/>
    <n v="4"/>
    <x v="11"/>
    <x v="13"/>
    <n v="10"/>
    <n v="1"/>
    <s v="INE278H01035"/>
    <x v="1"/>
  </r>
  <r>
    <x v="1413"/>
    <s v="Sangam (India) Limited"/>
    <s v="EQ"/>
    <x v="1"/>
    <n v="17"/>
    <n v="7"/>
    <x v="4"/>
    <x v="15"/>
    <n v="10"/>
    <n v="1"/>
    <s v="INE495C01010"/>
    <x v="1"/>
  </r>
  <r>
    <x v="1414"/>
    <s v="Sanghi Industries Limited"/>
    <s v="EQ"/>
    <x v="1"/>
    <n v="10"/>
    <n v="5"/>
    <x v="1"/>
    <x v="1"/>
    <n v="10"/>
    <n v="1"/>
    <s v="INE999B01013"/>
    <x v="1"/>
  </r>
  <r>
    <x v="1415"/>
    <s v="Sanghvi Movers Limited"/>
    <s v="EQ"/>
    <x v="1"/>
    <n v="24"/>
    <n v="1"/>
    <x v="9"/>
    <x v="18"/>
    <n v="2"/>
    <n v="1"/>
    <s v="INE989A01024"/>
    <x v="3"/>
  </r>
  <r>
    <x v="1416"/>
    <s v="Sanginita Chemicals Limited"/>
    <s v="EQ"/>
    <x v="1"/>
    <n v="15"/>
    <n v="7"/>
    <x v="4"/>
    <x v="2"/>
    <n v="10"/>
    <n v="1"/>
    <s v="INE753W01010"/>
    <x v="1"/>
  </r>
  <r>
    <x v="1417"/>
    <s v="Sanofi India Limited"/>
    <s v="EQ"/>
    <x v="1"/>
    <n v="19"/>
    <n v="5"/>
    <x v="1"/>
    <x v="11"/>
    <n v="10"/>
    <n v="1"/>
    <s v="INE058A01010"/>
    <x v="1"/>
  </r>
  <r>
    <x v="1418"/>
    <s v="Sansera Engineering Limited"/>
    <s v="EQ"/>
    <x v="1"/>
    <n v="24"/>
    <n v="9"/>
    <x v="2"/>
    <x v="3"/>
    <n v="2"/>
    <n v="1"/>
    <s v="INE953O01021"/>
    <x v="3"/>
  </r>
  <r>
    <x v="1419"/>
    <s v="Sapphire Foods India Limited"/>
    <s v="EQ"/>
    <x v="1"/>
    <n v="18"/>
    <n v="11"/>
    <x v="5"/>
    <x v="3"/>
    <n v="10"/>
    <n v="1"/>
    <s v="INE806T01012"/>
    <x v="1"/>
  </r>
  <r>
    <x v="1420"/>
    <s v="Sarda Energy &amp; Minerals Limited"/>
    <s v="EQ"/>
    <x v="1"/>
    <n v="3"/>
    <n v="12"/>
    <x v="7"/>
    <x v="19"/>
    <n v="10"/>
    <n v="1"/>
    <s v="INE385C01013"/>
    <x v="1"/>
  </r>
  <r>
    <x v="1421"/>
    <s v="Saregama India Limited"/>
    <s v="EQ"/>
    <x v="1"/>
    <n v="30"/>
    <n v="7"/>
    <x v="4"/>
    <x v="17"/>
    <n v="1"/>
    <n v="1"/>
    <s v="INE979A01025"/>
    <x v="2"/>
  </r>
  <r>
    <x v="1422"/>
    <s v="Sarla Performance Fibers Limited"/>
    <s v="EQ"/>
    <x v="1"/>
    <n v="19"/>
    <n v="1"/>
    <x v="9"/>
    <x v="18"/>
    <n v="1"/>
    <n v="1"/>
    <s v="INE453D01025"/>
    <x v="2"/>
  </r>
  <r>
    <x v="1423"/>
    <s v="Sarveshwar Foods Limited"/>
    <s v="EQ"/>
    <x v="1"/>
    <n v="8"/>
    <n v="12"/>
    <x v="7"/>
    <x v="5"/>
    <n v="10"/>
    <n v="1"/>
    <s v="INE324X01018"/>
    <x v="1"/>
  </r>
  <r>
    <x v="1424"/>
    <s v="Sasken Technologies Limited"/>
    <s v="EQ"/>
    <x v="1"/>
    <n v="9"/>
    <n v="9"/>
    <x v="2"/>
    <x v="7"/>
    <n v="10"/>
    <n v="1"/>
    <s v="INE231F01020"/>
    <x v="1"/>
  </r>
  <r>
    <x v="1425"/>
    <s v="Sastasundar Ventures Limited"/>
    <s v="EQ"/>
    <x v="1"/>
    <n v="5"/>
    <n v="10"/>
    <x v="0"/>
    <x v="8"/>
    <n v="10"/>
    <n v="1"/>
    <s v="INE019J01013"/>
    <x v="1"/>
  </r>
  <r>
    <x v="1426"/>
    <s v="Satia Industries Limited"/>
    <s v="EQ"/>
    <x v="1"/>
    <n v="17"/>
    <n v="7"/>
    <x v="4"/>
    <x v="2"/>
    <n v="1"/>
    <n v="1"/>
    <s v="INE170E01023"/>
    <x v="2"/>
  </r>
  <r>
    <x v="1427"/>
    <s v="Satin Creditcare Network Limited"/>
    <s v="EQ"/>
    <x v="1"/>
    <n v="26"/>
    <n v="8"/>
    <x v="3"/>
    <x v="20"/>
    <n v="10"/>
    <n v="1"/>
    <s v="INE836B01017"/>
    <x v="1"/>
  </r>
  <r>
    <x v="1428"/>
    <s v="Sat Industries Limited"/>
    <s v="EQ"/>
    <x v="1"/>
    <n v="21"/>
    <n v="11"/>
    <x v="5"/>
    <x v="5"/>
    <n v="2"/>
    <n v="1"/>
    <s v="INE065D01027"/>
    <x v="3"/>
  </r>
  <r>
    <x v="1429"/>
    <s v="SBC Exports Limited"/>
    <s v="BE"/>
    <x v="0"/>
    <n v="23"/>
    <n v="11"/>
    <x v="5"/>
    <x v="3"/>
    <n v="1"/>
    <n v="1"/>
    <s v="INE04AK01028"/>
    <x v="2"/>
  </r>
  <r>
    <x v="1430"/>
    <s v="Shivalik Bimetal Controls Limited"/>
    <s v="EQ"/>
    <x v="1"/>
    <n v="24"/>
    <n v="6"/>
    <x v="6"/>
    <x v="3"/>
    <n v="2"/>
    <n v="1"/>
    <s v="INE386D01027"/>
    <x v="3"/>
  </r>
  <r>
    <x v="1431"/>
    <s v="Suratwwala Business Group Limited"/>
    <s v="EQ"/>
    <x v="1"/>
    <n v="10"/>
    <n v="2"/>
    <x v="8"/>
    <x v="10"/>
    <n v="10"/>
    <n v="1"/>
    <s v="INE05ST01010"/>
    <x v="1"/>
  </r>
  <r>
    <x v="1432"/>
    <s v="SBI Cards and Payment Services Limited"/>
    <s v="EQ"/>
    <x v="1"/>
    <n v="16"/>
    <n v="3"/>
    <x v="10"/>
    <x v="9"/>
    <n v="10"/>
    <n v="1"/>
    <s v="INE018E01016"/>
    <x v="1"/>
  </r>
  <r>
    <x v="1433"/>
    <s v="SBI Life Insurance Company Limited"/>
    <s v="EQ"/>
    <x v="1"/>
    <n v="3"/>
    <n v="10"/>
    <x v="0"/>
    <x v="6"/>
    <n v="10"/>
    <n v="1"/>
    <s v="INE123W01016"/>
    <x v="1"/>
  </r>
  <r>
    <x v="1434"/>
    <s v="State Bank of India"/>
    <s v="EQ"/>
    <x v="1"/>
    <n v="1"/>
    <n v="3"/>
    <x v="10"/>
    <x v="1"/>
    <n v="1"/>
    <n v="1"/>
    <s v="INE062A01020"/>
    <x v="2"/>
  </r>
  <r>
    <x v="1435"/>
    <s v="Stampede Capital Limited"/>
    <s v="BE"/>
    <x v="0"/>
    <n v="10"/>
    <n v="10"/>
    <x v="0"/>
    <x v="6"/>
    <n v="1"/>
    <n v="1"/>
    <s v="INE224E01036"/>
    <x v="2"/>
  </r>
  <r>
    <x v="1436"/>
    <s v="Schaeffler India Limited"/>
    <s v="EQ"/>
    <x v="1"/>
    <n v="29"/>
    <n v="11"/>
    <x v="5"/>
    <x v="23"/>
    <n v="2"/>
    <n v="1"/>
    <s v="INE513A01022"/>
    <x v="3"/>
  </r>
  <r>
    <x v="1437"/>
    <s v="S Chand And Company Limited"/>
    <s v="EQ"/>
    <x v="1"/>
    <n v="9"/>
    <n v="5"/>
    <x v="1"/>
    <x v="6"/>
    <n v="5"/>
    <n v="1"/>
    <s v="INE807K01035"/>
    <x v="0"/>
  </r>
  <r>
    <x v="1438"/>
    <s v="Schneider Electric Infrastructure Limited"/>
    <s v="EQ"/>
    <x v="1"/>
    <n v="20"/>
    <n v="3"/>
    <x v="10"/>
    <x v="28"/>
    <n v="2"/>
    <n v="1"/>
    <s v="INE839M01018"/>
    <x v="3"/>
  </r>
  <r>
    <x v="1439"/>
    <s v="Shipping Corporation Of India Limited"/>
    <s v="EQ"/>
    <x v="1"/>
    <n v="13"/>
    <n v="8"/>
    <x v="3"/>
    <x v="17"/>
    <n v="10"/>
    <n v="1"/>
    <s v="INE109A01011"/>
    <x v="1"/>
  </r>
  <r>
    <x v="1440"/>
    <s v="Sheetal Cool Products Limited"/>
    <s v="BE"/>
    <x v="0"/>
    <n v="22"/>
    <n v="11"/>
    <x v="5"/>
    <x v="5"/>
    <n v="10"/>
    <n v="1"/>
    <s v="INE501Y01019"/>
    <x v="1"/>
  </r>
  <r>
    <x v="1441"/>
    <s v="Som Distilleries &amp; Breweries Limited"/>
    <s v="EQ"/>
    <x v="1"/>
    <n v="18"/>
    <n v="3"/>
    <x v="10"/>
    <x v="22"/>
    <n v="5"/>
    <n v="1"/>
    <s v="INE480C01020"/>
    <x v="0"/>
  </r>
  <r>
    <x v="1442"/>
    <s v="Seamec Limited"/>
    <s v="EQ"/>
    <x v="1"/>
    <n v="28"/>
    <n v="6"/>
    <x v="6"/>
    <x v="1"/>
    <n v="10"/>
    <n v="1"/>
    <s v="INE497B01018"/>
    <x v="1"/>
  </r>
  <r>
    <x v="1443"/>
    <s v="SecUR Credentials Limited"/>
    <s v="EQ"/>
    <x v="1"/>
    <n v="17"/>
    <n v="10"/>
    <x v="0"/>
    <x v="5"/>
    <n v="10"/>
    <n v="1"/>
    <s v="INE195Y01010"/>
    <x v="1"/>
  </r>
  <r>
    <x v="1444"/>
    <s v="SECUREKLOUD TECHNOLOGIES LIMITED"/>
    <s v="EQ"/>
    <x v="1"/>
    <n v="29"/>
    <n v="1"/>
    <x v="9"/>
    <x v="22"/>
    <n v="5"/>
    <n v="1"/>
    <s v="INE650K01021"/>
    <x v="0"/>
  </r>
  <r>
    <x v="1445"/>
    <s v="Sejal Glass Limited"/>
    <s v="BE"/>
    <x v="0"/>
    <n v="13"/>
    <n v="12"/>
    <x v="7"/>
    <x v="3"/>
    <n v="10"/>
    <n v="1"/>
    <s v="INE955I01044"/>
    <x v="1"/>
  </r>
  <r>
    <x v="1446"/>
    <s v="Selan Exploration Technology Limited"/>
    <s v="EQ"/>
    <x v="1"/>
    <n v="26"/>
    <n v="9"/>
    <x v="2"/>
    <x v="12"/>
    <n v="10"/>
    <n v="1"/>
    <s v="INE818A01017"/>
    <x v="1"/>
  </r>
  <r>
    <x v="1447"/>
    <s v="SEL Manufacturing Company Limited"/>
    <s v="BE"/>
    <x v="0"/>
    <n v="26"/>
    <n v="10"/>
    <x v="0"/>
    <x v="3"/>
    <n v="10"/>
    <n v="1"/>
    <s v="INE105I01020"/>
    <x v="1"/>
  </r>
  <r>
    <x v="1448"/>
    <s v="Senco Gold Limited"/>
    <s v="EQ"/>
    <x v="1"/>
    <n v="14"/>
    <n v="7"/>
    <x v="4"/>
    <x v="10"/>
    <n v="10"/>
    <n v="1"/>
    <s v="INE602W01019"/>
    <x v="1"/>
  </r>
  <r>
    <x v="1449"/>
    <s v="SEPC Limited"/>
    <s v="EQ"/>
    <x v="1"/>
    <n v="20"/>
    <n v="2"/>
    <x v="8"/>
    <x v="0"/>
    <n v="10"/>
    <n v="1"/>
    <s v="INE964H01014"/>
    <x v="1"/>
  </r>
  <r>
    <x v="1450"/>
    <s v="S.E. Power Limited"/>
    <s v="BE"/>
    <x v="0"/>
    <n v="27"/>
    <n v="7"/>
    <x v="4"/>
    <x v="28"/>
    <n v="10"/>
    <n v="1"/>
    <s v="INE735M01018"/>
    <x v="1"/>
  </r>
  <r>
    <x v="1451"/>
    <s v="Sequent Scientific Limited"/>
    <s v="EQ"/>
    <x v="1"/>
    <n v="10"/>
    <n v="3"/>
    <x v="10"/>
    <x v="21"/>
    <n v="2"/>
    <n v="1"/>
    <s v="INE807F01027"/>
    <x v="3"/>
  </r>
  <r>
    <x v="1452"/>
    <s v="Servotech Power Systems Limited"/>
    <s v="BE"/>
    <x v="0"/>
    <n v="2"/>
    <n v="9"/>
    <x v="2"/>
    <x v="3"/>
    <n v="2"/>
    <n v="1"/>
    <s v="INE782X01025"/>
    <x v="3"/>
  </r>
  <r>
    <x v="1453"/>
    <s v="Seshasayee Paper and Boards Limited"/>
    <s v="EQ"/>
    <x v="1"/>
    <n v="29"/>
    <n v="3"/>
    <x v="10"/>
    <x v="1"/>
    <n v="2"/>
    <n v="1"/>
    <s v="INE630A01024"/>
    <x v="3"/>
  </r>
  <r>
    <x v="1454"/>
    <s v="Setco Automotive Limited"/>
    <s v="BE"/>
    <x v="0"/>
    <n v="1"/>
    <n v="7"/>
    <x v="4"/>
    <x v="21"/>
    <n v="2"/>
    <n v="1"/>
    <s v="INE878E01021"/>
    <x v="3"/>
  </r>
  <r>
    <x v="1455"/>
    <s v="Sheela Foam Limited"/>
    <s v="EQ"/>
    <x v="1"/>
    <n v="9"/>
    <n v="12"/>
    <x v="7"/>
    <x v="21"/>
    <n v="5"/>
    <n v="1"/>
    <s v="INE916U01025"/>
    <x v="0"/>
  </r>
  <r>
    <x v="1456"/>
    <s v="Synergy Green Industries Limited"/>
    <s v="BE"/>
    <x v="0"/>
    <n v="28"/>
    <n v="7"/>
    <x v="4"/>
    <x v="3"/>
    <n v="10"/>
    <n v="1"/>
    <s v="INE00QT01015"/>
    <x v="1"/>
  </r>
  <r>
    <x v="1457"/>
    <s v="STL Global Limited"/>
    <s v="EQ"/>
    <x v="1"/>
    <n v="10"/>
    <n v="4"/>
    <x v="11"/>
    <x v="12"/>
    <n v="10"/>
    <n v="1"/>
    <s v="INE353H01010"/>
    <x v="1"/>
  </r>
  <r>
    <x v="1458"/>
    <s v="Shah Metacorp Limited"/>
    <s v="EQ"/>
    <x v="1"/>
    <n v="27"/>
    <n v="10"/>
    <x v="0"/>
    <x v="8"/>
    <n v="1"/>
    <n v="1"/>
    <s v="INE482J01021"/>
    <x v="2"/>
  </r>
  <r>
    <x v="1459"/>
    <s v="Shah Alloys Limited"/>
    <s v="EQ"/>
    <x v="1"/>
    <n v="16"/>
    <n v="6"/>
    <x v="6"/>
    <x v="7"/>
    <n v="10"/>
    <n v="1"/>
    <s v="INE640C01011"/>
    <x v="1"/>
  </r>
  <r>
    <x v="1460"/>
    <s v="Shaily Engineering Plastics Limited"/>
    <s v="EQ"/>
    <x v="1"/>
    <n v="4"/>
    <n v="4"/>
    <x v="11"/>
    <x v="5"/>
    <n v="10"/>
    <n v="1"/>
    <s v="INE151G01010"/>
    <x v="1"/>
  </r>
  <r>
    <x v="1461"/>
    <s v="Shakti Pumps (India) Limited"/>
    <s v="EQ"/>
    <x v="1"/>
    <n v="29"/>
    <n v="1"/>
    <x v="9"/>
    <x v="20"/>
    <n v="10"/>
    <n v="1"/>
    <s v="INE908D01010"/>
    <x v="1"/>
  </r>
  <r>
    <x v="1462"/>
    <s v="Shalby Limited"/>
    <s v="EQ"/>
    <x v="1"/>
    <n v="15"/>
    <n v="12"/>
    <x v="7"/>
    <x v="6"/>
    <n v="10"/>
    <n v="1"/>
    <s v="INE597J01018"/>
    <x v="1"/>
  </r>
  <r>
    <x v="1463"/>
    <s v="Shalimar Paints Limited"/>
    <s v="EQ"/>
    <x v="1"/>
    <n v="3"/>
    <n v="3"/>
    <x v="10"/>
    <x v="0"/>
    <n v="2"/>
    <n v="1"/>
    <s v="INE849C01026"/>
    <x v="3"/>
  </r>
  <r>
    <x v="1464"/>
    <s v="Shankara Building Products Limited"/>
    <s v="EQ"/>
    <x v="1"/>
    <n v="5"/>
    <n v="4"/>
    <x v="11"/>
    <x v="6"/>
    <n v="10"/>
    <n v="1"/>
    <s v="INE274V01019"/>
    <x v="1"/>
  </r>
  <r>
    <x v="1465"/>
    <s v="Shanti Overseas (India) Limited"/>
    <s v="EQ"/>
    <x v="1"/>
    <n v="16"/>
    <n v="9"/>
    <x v="2"/>
    <x v="3"/>
    <n v="10"/>
    <n v="1"/>
    <s v="INE933X01016"/>
    <x v="1"/>
  </r>
  <r>
    <x v="1466"/>
    <s v="Shanthi Gears Limited"/>
    <s v="EQ"/>
    <x v="1"/>
    <n v="17"/>
    <n v="1"/>
    <x v="9"/>
    <x v="15"/>
    <n v="1"/>
    <n v="1"/>
    <s v="INE631A01022"/>
    <x v="2"/>
  </r>
  <r>
    <x v="1467"/>
    <s v="Sharda Cropchem Limited"/>
    <s v="EQ"/>
    <x v="1"/>
    <n v="23"/>
    <n v="9"/>
    <x v="2"/>
    <x v="22"/>
    <n v="10"/>
    <n v="1"/>
    <s v="INE221J01015"/>
    <x v="1"/>
  </r>
  <r>
    <x v="1468"/>
    <s v="Sharda Motor Industries Limited"/>
    <s v="EQ"/>
    <x v="1"/>
    <n v="3"/>
    <n v="9"/>
    <x v="2"/>
    <x v="20"/>
    <n v="2"/>
    <n v="1"/>
    <s v="INE597I01028"/>
    <x v="3"/>
  </r>
  <r>
    <x v="1469"/>
    <s v="Share India Securities Limited"/>
    <s v="EQ"/>
    <x v="1"/>
    <n v="21"/>
    <n v="9"/>
    <x v="2"/>
    <x v="9"/>
    <n v="10"/>
    <n v="1"/>
    <s v="INE932X01018"/>
    <x v="1"/>
  </r>
  <r>
    <x v="1470"/>
    <s v="Shemaroo Entertainment Limited"/>
    <s v="BE"/>
    <x v="0"/>
    <n v="1"/>
    <n v="10"/>
    <x v="0"/>
    <x v="22"/>
    <n v="10"/>
    <n v="1"/>
    <s v="INE363M01019"/>
    <x v="1"/>
  </r>
  <r>
    <x v="1471"/>
    <s v="Shilpa Medicare Limited"/>
    <s v="EQ"/>
    <x v="1"/>
    <n v="3"/>
    <n v="12"/>
    <x v="7"/>
    <x v="19"/>
    <n v="1"/>
    <n v="1"/>
    <s v="INE790G01031"/>
    <x v="2"/>
  </r>
  <r>
    <x v="1472"/>
    <s v="Shivalik Rasayan Limited"/>
    <s v="EQ"/>
    <x v="1"/>
    <n v="9"/>
    <n v="12"/>
    <x v="7"/>
    <x v="3"/>
    <n v="5"/>
    <n v="1"/>
    <s v="INE788J01021"/>
    <x v="0"/>
  </r>
  <r>
    <x v="1473"/>
    <s v="Shivam Autotech Limited"/>
    <s v="EQ"/>
    <x v="1"/>
    <n v="21"/>
    <n v="11"/>
    <x v="5"/>
    <x v="12"/>
    <n v="2"/>
    <n v="1"/>
    <s v="INE637H01024"/>
    <x v="3"/>
  </r>
  <r>
    <x v="1474"/>
    <s v="Shiva Mills Limited"/>
    <s v="BE"/>
    <x v="0"/>
    <n v="26"/>
    <n v="2"/>
    <x v="8"/>
    <x v="13"/>
    <n v="10"/>
    <n v="1"/>
    <s v="INE644Y01017"/>
    <x v="1"/>
  </r>
  <r>
    <x v="1475"/>
    <s v="Shiva Texyarn Limited"/>
    <s v="EQ"/>
    <x v="1"/>
    <n v="26"/>
    <n v="12"/>
    <x v="7"/>
    <x v="6"/>
    <n v="10"/>
    <n v="1"/>
    <s v="INE705C01020"/>
    <x v="1"/>
  </r>
  <r>
    <x v="1476"/>
    <s v="S H Kelkar and Company Limited"/>
    <s v="EQ"/>
    <x v="1"/>
    <n v="16"/>
    <n v="11"/>
    <x v="5"/>
    <x v="20"/>
    <n v="10"/>
    <n v="1"/>
    <s v="INE500L01026"/>
    <x v="1"/>
  </r>
  <r>
    <x v="1477"/>
    <s v="Shoppers Stop Limited"/>
    <s v="EQ"/>
    <x v="1"/>
    <n v="23"/>
    <n v="5"/>
    <x v="1"/>
    <x v="7"/>
    <n v="5"/>
    <n v="1"/>
    <s v="INE498B01024"/>
    <x v="0"/>
  </r>
  <r>
    <x v="1478"/>
    <s v="Shradha Infraprojects Limited"/>
    <s v="BE"/>
    <x v="0"/>
    <n v="22"/>
    <n v="10"/>
    <x v="0"/>
    <x v="9"/>
    <n v="5"/>
    <n v="1"/>
    <s v="INE715Y01023"/>
    <x v="0"/>
  </r>
  <r>
    <x v="1479"/>
    <s v="Shree Digvijay Cement Co.Ltd"/>
    <s v="EQ"/>
    <x v="1"/>
    <n v="28"/>
    <n v="1"/>
    <x v="9"/>
    <x v="9"/>
    <n v="10"/>
    <n v="1"/>
    <s v="INE232A01011"/>
    <x v="1"/>
  </r>
  <r>
    <x v="1480"/>
    <s v="SHREE CEMENT LIMITED"/>
    <s v="EQ"/>
    <x v="1"/>
    <n v="26"/>
    <n v="4"/>
    <x v="11"/>
    <x v="1"/>
    <n v="10"/>
    <n v="1"/>
    <s v="INE070A01015"/>
    <x v="1"/>
  </r>
  <r>
    <x v="1481"/>
    <s v="Shree Pushkar Chemicals &amp; Fertilisers Limited"/>
    <s v="EQ"/>
    <x v="1"/>
    <n v="10"/>
    <n v="9"/>
    <x v="2"/>
    <x v="20"/>
    <n v="10"/>
    <n v="1"/>
    <s v="INE712K01011"/>
    <x v="1"/>
  </r>
  <r>
    <x v="1482"/>
    <s v="Shree Rama Multi-Tech Limited"/>
    <s v="BE"/>
    <x v="0"/>
    <n v="13"/>
    <n v="3"/>
    <x v="10"/>
    <x v="23"/>
    <n v="5"/>
    <n v="1"/>
    <s v="INE879A01019"/>
    <x v="0"/>
  </r>
  <r>
    <x v="1483"/>
    <s v="Shrenik Limited"/>
    <s v="EQ"/>
    <x v="1"/>
    <n v="2"/>
    <n v="8"/>
    <x v="3"/>
    <x v="2"/>
    <n v="1"/>
    <n v="1"/>
    <s v="INE632X01030"/>
    <x v="2"/>
  </r>
  <r>
    <x v="1484"/>
    <s v="Shreyans Industries Limited"/>
    <s v="BE"/>
    <x v="0"/>
    <n v="6"/>
    <n v="11"/>
    <x v="5"/>
    <x v="15"/>
    <n v="10"/>
    <n v="1"/>
    <s v="INE231C01019"/>
    <x v="1"/>
  </r>
  <r>
    <x v="1485"/>
    <s v="Shreyas Shipping &amp; Logistics Limited"/>
    <s v="EQ"/>
    <x v="1"/>
    <n v="1"/>
    <n v="3"/>
    <x v="10"/>
    <x v="1"/>
    <n v="10"/>
    <n v="1"/>
    <s v="INE757B01015"/>
    <x v="1"/>
  </r>
  <r>
    <x v="1486"/>
    <s v="Shriram Pistons &amp; Rings Limited"/>
    <s v="EQ"/>
    <x v="1"/>
    <n v="2"/>
    <n v="6"/>
    <x v="6"/>
    <x v="21"/>
    <n v="10"/>
    <n v="1"/>
    <s v="INE526E01018"/>
    <x v="1"/>
  </r>
  <r>
    <x v="1487"/>
    <s v="Shriram Finance Limited"/>
    <s v="EQ"/>
    <x v="1"/>
    <n v="11"/>
    <n v="12"/>
    <x v="7"/>
    <x v="15"/>
    <n v="10"/>
    <n v="1"/>
    <s v="INE721A01013"/>
    <x v="1"/>
  </r>
  <r>
    <x v="1488"/>
    <s v="Shriram Properties Limited"/>
    <s v="EQ"/>
    <x v="1"/>
    <n v="20"/>
    <n v="12"/>
    <x v="7"/>
    <x v="3"/>
    <n v="10"/>
    <n v="1"/>
    <s v="INE217L01019"/>
    <x v="1"/>
  </r>
  <r>
    <x v="1489"/>
    <s v="Shyam Century Ferrous Limited"/>
    <s v="EQ"/>
    <x v="1"/>
    <n v="28"/>
    <n v="7"/>
    <x v="4"/>
    <x v="20"/>
    <n v="1"/>
    <n v="1"/>
    <s v="INE979R01011"/>
    <x v="2"/>
  </r>
  <r>
    <x v="1490"/>
    <s v="Shyam Metalics and Energy Limited"/>
    <s v="EQ"/>
    <x v="1"/>
    <n v="24"/>
    <n v="6"/>
    <x v="6"/>
    <x v="3"/>
    <n v="10"/>
    <n v="1"/>
    <s v="INE810G01011"/>
    <x v="1"/>
  </r>
  <r>
    <x v="1491"/>
    <s v="Shyam Telecom Limited"/>
    <s v="EQ"/>
    <x v="1"/>
    <n v="6"/>
    <n v="11"/>
    <x v="5"/>
    <x v="12"/>
    <n v="10"/>
    <n v="1"/>
    <s v="INE635A01023"/>
    <x v="1"/>
  </r>
  <r>
    <x v="1492"/>
    <s v="Siemens Limited"/>
    <s v="EQ"/>
    <x v="1"/>
    <n v="6"/>
    <n v="9"/>
    <x v="2"/>
    <x v="1"/>
    <n v="2"/>
    <n v="1"/>
    <s v="INE003A01024"/>
    <x v="3"/>
  </r>
  <r>
    <x v="1493"/>
    <s v="Sigachi Industries Limited"/>
    <s v="EQ"/>
    <x v="1"/>
    <n v="15"/>
    <n v="11"/>
    <x v="5"/>
    <x v="3"/>
    <n v="10"/>
    <n v="1"/>
    <s v="INE0D0K01014"/>
    <x v="1"/>
  </r>
  <r>
    <x v="1494"/>
    <s v="Signet Industries Limited"/>
    <s v="BE"/>
    <x v="0"/>
    <n v="29"/>
    <n v="8"/>
    <x v="3"/>
    <x v="13"/>
    <n v="10"/>
    <n v="1"/>
    <s v="INE529F01035"/>
    <x v="1"/>
  </r>
  <r>
    <x v="1495"/>
    <s v="Sigma Solve Limited"/>
    <s v="EQ"/>
    <x v="1"/>
    <n v="9"/>
    <n v="6"/>
    <x v="6"/>
    <x v="10"/>
    <n v="10"/>
    <n v="1"/>
    <s v="INE0A0S01010"/>
    <x v="1"/>
  </r>
  <r>
    <x v="1496"/>
    <s v="Sikko Industries Limited"/>
    <s v="BE"/>
    <x v="0"/>
    <n v="22"/>
    <n v="10"/>
    <x v="0"/>
    <x v="3"/>
    <n v="10"/>
    <n v="1"/>
    <s v="INE112X01017"/>
    <x v="1"/>
  </r>
  <r>
    <x v="1497"/>
    <s v="Standard Industries Limited"/>
    <s v="BE"/>
    <x v="0"/>
    <n v="27"/>
    <n v="1"/>
    <x v="9"/>
    <x v="4"/>
    <n v="5"/>
    <n v="1"/>
    <s v="INE173A01025"/>
    <x v="0"/>
  </r>
  <r>
    <x v="1498"/>
    <s v="Silgo Retail Limited"/>
    <s v="EQ"/>
    <x v="1"/>
    <n v="3"/>
    <n v="3"/>
    <x v="10"/>
    <x v="3"/>
    <n v="10"/>
    <n v="1"/>
    <s v="INE01II01013"/>
    <x v="1"/>
  </r>
  <r>
    <x v="1499"/>
    <s v="SIL Investments Limited"/>
    <s v="EQ"/>
    <x v="1"/>
    <n v="22"/>
    <n v="5"/>
    <x v="1"/>
    <x v="15"/>
    <n v="10"/>
    <n v="1"/>
    <s v="INE923A01015"/>
    <x v="1"/>
  </r>
  <r>
    <x v="1500"/>
    <s v="Silly Monks Entertainment Limited"/>
    <s v="EQ"/>
    <x v="1"/>
    <n v="8"/>
    <n v="7"/>
    <x v="4"/>
    <x v="9"/>
    <n v="10"/>
    <n v="1"/>
    <s v="INE203Y01012"/>
    <x v="1"/>
  </r>
  <r>
    <x v="1501"/>
    <s v="Silver Touch Technologies Limited"/>
    <s v="EQ"/>
    <x v="1"/>
    <n v="12"/>
    <n v="5"/>
    <x v="1"/>
    <x v="5"/>
    <n v="10"/>
    <n v="1"/>
    <s v="INE625X01018"/>
    <x v="1"/>
  </r>
  <r>
    <x v="1502"/>
    <s v="Simbhaoli Sugars Limited"/>
    <s v="EQ"/>
    <x v="1"/>
    <n v="14"/>
    <n v="3"/>
    <x v="10"/>
    <x v="21"/>
    <n v="10"/>
    <n v="1"/>
    <s v="INE748T01016"/>
    <x v="1"/>
  </r>
  <r>
    <x v="1503"/>
    <s v="Simplex Infrastructures Limited"/>
    <s v="EQ"/>
    <x v="1"/>
    <n v="9"/>
    <n v="3"/>
    <x v="10"/>
    <x v="4"/>
    <n v="2"/>
    <n v="1"/>
    <s v="INE059B01024"/>
    <x v="3"/>
  </r>
  <r>
    <x v="1504"/>
    <s v="Sindhu Trade Links Limited"/>
    <s v="EQ"/>
    <x v="1"/>
    <n v="20"/>
    <n v="6"/>
    <x v="6"/>
    <x v="10"/>
    <n v="1"/>
    <n v="1"/>
    <s v="INE325D01025"/>
    <x v="2"/>
  </r>
  <r>
    <x v="1505"/>
    <s v="Sintercom India Limited"/>
    <s v="EQ"/>
    <x v="1"/>
    <n v="7"/>
    <n v="10"/>
    <x v="0"/>
    <x v="9"/>
    <n v="10"/>
    <n v="1"/>
    <s v="INE129Z01016"/>
    <x v="1"/>
  </r>
  <r>
    <x v="1506"/>
    <s v="Sirca Paints India Limited"/>
    <s v="EQ"/>
    <x v="1"/>
    <n v="22"/>
    <n v="7"/>
    <x v="4"/>
    <x v="2"/>
    <n v="10"/>
    <n v="1"/>
    <s v="INE792Z01011"/>
    <x v="1"/>
  </r>
  <r>
    <x v="1507"/>
    <s v="SIS LIMITED"/>
    <s v="EQ"/>
    <x v="1"/>
    <n v="10"/>
    <n v="8"/>
    <x v="3"/>
    <x v="6"/>
    <n v="5"/>
    <n v="1"/>
    <s v="INE285J01028"/>
    <x v="0"/>
  </r>
  <r>
    <x v="1508"/>
    <s v="Siyaram Silk Mills Limited"/>
    <s v="EQ"/>
    <x v="1"/>
    <n v="29"/>
    <n v="1"/>
    <x v="9"/>
    <x v="18"/>
    <n v="2"/>
    <n v="1"/>
    <s v="INE076B01028"/>
    <x v="3"/>
  </r>
  <r>
    <x v="1509"/>
    <s v="S.J.S. Enterprises Limited"/>
    <s v="EQ"/>
    <x v="1"/>
    <n v="15"/>
    <n v="11"/>
    <x v="5"/>
    <x v="3"/>
    <n v="10"/>
    <n v="1"/>
    <s v="INE284S01014"/>
    <x v="1"/>
  </r>
  <r>
    <x v="1510"/>
    <s v="SJVN Limited"/>
    <s v="EQ"/>
    <x v="1"/>
    <n v="20"/>
    <n v="5"/>
    <x v="1"/>
    <x v="8"/>
    <n v="10"/>
    <n v="1"/>
    <s v="INE002L01015"/>
    <x v="1"/>
  </r>
  <r>
    <x v="1511"/>
    <s v="SKF India Limited"/>
    <s v="EQ"/>
    <x v="1"/>
    <n v="27"/>
    <n v="1"/>
    <x v="9"/>
    <x v="16"/>
    <n v="10"/>
    <n v="1"/>
    <s v="INE640A01023"/>
    <x v="1"/>
  </r>
  <r>
    <x v="1512"/>
    <s v="Skipper Limited"/>
    <s v="EQ"/>
    <x v="1"/>
    <n v="27"/>
    <n v="5"/>
    <x v="1"/>
    <x v="20"/>
    <n v="1"/>
    <n v="1"/>
    <s v="INE439E01022"/>
    <x v="2"/>
  </r>
  <r>
    <x v="1513"/>
    <s v="SKM Egg Products Export (India) Limited"/>
    <s v="EQ"/>
    <x v="1"/>
    <n v="14"/>
    <n v="3"/>
    <x v="10"/>
    <x v="17"/>
    <n v="10"/>
    <n v="1"/>
    <s v="INE411D01015"/>
    <x v="1"/>
  </r>
  <r>
    <x v="1514"/>
    <s v="Sky Gold Limited"/>
    <s v="BE"/>
    <x v="0"/>
    <n v="6"/>
    <n v="1"/>
    <x v="9"/>
    <x v="10"/>
    <n v="10"/>
    <n v="1"/>
    <s v="INE01IU01018"/>
    <x v="1"/>
  </r>
  <r>
    <x v="1515"/>
    <s v="Smartlink Holdings Limited"/>
    <s v="EQ"/>
    <x v="1"/>
    <n v="11"/>
    <n v="4"/>
    <x v="11"/>
    <x v="24"/>
    <n v="2"/>
    <n v="1"/>
    <s v="INE178C01020"/>
    <x v="3"/>
  </r>
  <r>
    <x v="1516"/>
    <s v="SMC Global Securities Limited"/>
    <s v="EQ"/>
    <x v="1"/>
    <n v="24"/>
    <n v="2"/>
    <x v="8"/>
    <x v="3"/>
    <n v="2"/>
    <n v="1"/>
    <s v="INE103C01036"/>
    <x v="3"/>
  </r>
  <r>
    <x v="1517"/>
    <s v="SML Isuzu Limited"/>
    <s v="EQ"/>
    <x v="1"/>
    <n v="29"/>
    <n v="8"/>
    <x v="3"/>
    <x v="11"/>
    <n v="10"/>
    <n v="1"/>
    <s v="INE294B01019"/>
    <x v="1"/>
  </r>
  <r>
    <x v="1518"/>
    <s v="SMS Lifesciences India Limited"/>
    <s v="EQ"/>
    <x v="1"/>
    <n v="17"/>
    <n v="8"/>
    <x v="3"/>
    <x v="6"/>
    <n v="10"/>
    <n v="1"/>
    <s v="INE320X01016"/>
    <x v="1"/>
  </r>
  <r>
    <x v="1519"/>
    <s v="SMS Pharmaceuticals Limited"/>
    <s v="EQ"/>
    <x v="1"/>
    <n v="28"/>
    <n v="2"/>
    <x v="8"/>
    <x v="18"/>
    <n v="1"/>
    <n v="1"/>
    <s v="INE812G01025"/>
    <x v="2"/>
  </r>
  <r>
    <x v="1520"/>
    <s v="Snowman Logistics Limited"/>
    <s v="EQ"/>
    <x v="1"/>
    <n v="12"/>
    <n v="9"/>
    <x v="2"/>
    <x v="22"/>
    <n v="10"/>
    <n v="1"/>
    <s v="INE734N01019"/>
    <x v="1"/>
  </r>
  <r>
    <x v="1521"/>
    <s v="Sobha Limited"/>
    <s v="EQ"/>
    <x v="1"/>
    <n v="20"/>
    <n v="12"/>
    <x v="7"/>
    <x v="12"/>
    <n v="10"/>
    <n v="1"/>
    <s v="INE671H01015"/>
    <x v="1"/>
  </r>
  <r>
    <x v="1522"/>
    <s v="Softtech Engineers Limited"/>
    <s v="EQ"/>
    <x v="1"/>
    <n v="25"/>
    <n v="2"/>
    <x v="8"/>
    <x v="5"/>
    <n v="10"/>
    <n v="1"/>
    <s v="INE728Z01015"/>
    <x v="1"/>
  </r>
  <r>
    <x v="1523"/>
    <s v="Solara Active Pharma Sciences Limited"/>
    <s v="EQ"/>
    <x v="1"/>
    <n v="27"/>
    <n v="6"/>
    <x v="6"/>
    <x v="13"/>
    <n v="10"/>
    <n v="1"/>
    <s v="INE624Z01016"/>
    <x v="1"/>
  </r>
  <r>
    <x v="1524"/>
    <s v="Solar Industries India Limited"/>
    <s v="EQ"/>
    <x v="1"/>
    <n v="3"/>
    <n v="4"/>
    <x v="11"/>
    <x v="12"/>
    <n v="2"/>
    <n v="1"/>
    <s v="INE343H01029"/>
    <x v="3"/>
  </r>
  <r>
    <x v="1525"/>
    <s v="Somany Ceramics Limited"/>
    <s v="EQ"/>
    <x v="1"/>
    <n v="22"/>
    <n v="11"/>
    <x v="5"/>
    <x v="1"/>
    <n v="2"/>
    <n v="1"/>
    <s v="INE355A01028"/>
    <x v="3"/>
  </r>
  <r>
    <x v="1526"/>
    <s v="Soma Textiles &amp; Industries Limited"/>
    <s v="BE"/>
    <x v="0"/>
    <n v="14"/>
    <n v="8"/>
    <x v="3"/>
    <x v="15"/>
    <n v="10"/>
    <n v="1"/>
    <s v="INE314C01013"/>
    <x v="1"/>
  </r>
  <r>
    <x v="1527"/>
    <s v="Sona BLW Precision Forgings Limited"/>
    <s v="EQ"/>
    <x v="1"/>
    <n v="24"/>
    <n v="6"/>
    <x v="6"/>
    <x v="3"/>
    <n v="10"/>
    <n v="1"/>
    <s v="INE073K01018"/>
    <x v="1"/>
  </r>
  <r>
    <x v="1528"/>
    <s v="Sonam Clock Limited"/>
    <s v="EQ"/>
    <x v="1"/>
    <n v="7"/>
    <n v="4"/>
    <x v="11"/>
    <x v="5"/>
    <n v="10"/>
    <n v="1"/>
    <s v="INE00LM01011"/>
    <x v="1"/>
  </r>
  <r>
    <x v="1529"/>
    <s v="Sonata Software Limited"/>
    <s v="EQ"/>
    <x v="1"/>
    <n v="28"/>
    <n v="7"/>
    <x v="4"/>
    <x v="16"/>
    <n v="1"/>
    <n v="1"/>
    <s v="INE269A01021"/>
    <x v="2"/>
  </r>
  <r>
    <x v="1530"/>
    <s v="Savita Oil Technologies Limited"/>
    <s v="EQ"/>
    <x v="1"/>
    <n v="28"/>
    <n v="6"/>
    <x v="6"/>
    <x v="1"/>
    <n v="2"/>
    <n v="1"/>
    <s v="INE035D01020"/>
    <x v="3"/>
  </r>
  <r>
    <x v="1531"/>
    <s v="The South Indian Bank Limited"/>
    <s v="EQ"/>
    <x v="1"/>
    <n v="8"/>
    <n v="12"/>
    <x v="7"/>
    <x v="25"/>
    <n v="1"/>
    <n v="1"/>
    <s v="INE683A01023"/>
    <x v="2"/>
  </r>
  <r>
    <x v="1532"/>
    <s v="South West Pinnacle Exploration Limited"/>
    <s v="BE"/>
    <x v="0"/>
    <n v="18"/>
    <n v="4"/>
    <x v="11"/>
    <x v="2"/>
    <n v="10"/>
    <n v="1"/>
    <s v="INE980Y01015"/>
    <x v="1"/>
  </r>
  <r>
    <x v="1533"/>
    <s v="S. P. Apparels Limited"/>
    <s v="EQ"/>
    <x v="1"/>
    <n v="12"/>
    <n v="8"/>
    <x v="3"/>
    <x v="21"/>
    <n v="10"/>
    <n v="1"/>
    <s v="INE212I01016"/>
    <x v="1"/>
  </r>
  <r>
    <x v="1534"/>
    <s v="Spandana Sphoorty Financial Limited"/>
    <s v="EQ"/>
    <x v="1"/>
    <n v="19"/>
    <n v="8"/>
    <x v="3"/>
    <x v="2"/>
    <n v="10"/>
    <n v="1"/>
    <s v="INE572J01011"/>
    <x v="1"/>
  </r>
  <r>
    <x v="1535"/>
    <s v="Sun Pharma Advanced Research Company Limited"/>
    <s v="EQ"/>
    <x v="1"/>
    <n v="18"/>
    <n v="7"/>
    <x v="4"/>
    <x v="18"/>
    <n v="1"/>
    <n v="1"/>
    <s v="INE232I01014"/>
    <x v="2"/>
  </r>
  <r>
    <x v="1536"/>
    <s v="Spacenet Enterprises India Limited"/>
    <s v="EQ"/>
    <x v="1"/>
    <n v="10"/>
    <n v="1"/>
    <x v="9"/>
    <x v="6"/>
    <n v="1"/>
    <n v="1"/>
    <s v="INE970N01027"/>
    <x v="2"/>
  </r>
  <r>
    <x v="1537"/>
    <s v="Speciality Restaurants Limited"/>
    <s v="EQ"/>
    <x v="1"/>
    <n v="30"/>
    <n v="5"/>
    <x v="1"/>
    <x v="28"/>
    <n v="10"/>
    <n v="1"/>
    <s v="INE247M01014"/>
    <x v="1"/>
  </r>
  <r>
    <x v="1538"/>
    <s v="Spencer's Retail Limited"/>
    <s v="EQ"/>
    <x v="1"/>
    <n v="25"/>
    <n v="1"/>
    <x v="9"/>
    <x v="2"/>
    <n v="5"/>
    <n v="1"/>
    <s v="INE020801028"/>
    <x v="0"/>
  </r>
  <r>
    <x v="1539"/>
    <s v="Spentex Industries Limited"/>
    <s v="BZ"/>
    <x v="0"/>
    <n v="20"/>
    <n v="12"/>
    <x v="7"/>
    <x v="12"/>
    <n v="10"/>
    <n v="1"/>
    <s v="INE376C01020"/>
    <x v="1"/>
  </r>
  <r>
    <x v="1540"/>
    <s v="Southern Petrochemicals Industries Corporation  Limited"/>
    <s v="EQ"/>
    <x v="1"/>
    <n v="10"/>
    <n v="1"/>
    <x v="9"/>
    <x v="15"/>
    <n v="10"/>
    <n v="1"/>
    <s v="INE147A01011"/>
    <x v="1"/>
  </r>
  <r>
    <x v="1541"/>
    <s v="SPL Industries Limited"/>
    <s v="EQ"/>
    <x v="1"/>
    <n v="26"/>
    <n v="7"/>
    <x v="4"/>
    <x v="7"/>
    <n v="10"/>
    <n v="1"/>
    <s v="INE978G01016"/>
    <x v="1"/>
  </r>
  <r>
    <x v="1542"/>
    <s v="Supreme Petrochem Limited"/>
    <s v="EQ"/>
    <x v="1"/>
    <n v="24"/>
    <n v="5"/>
    <x v="1"/>
    <x v="5"/>
    <n v="2"/>
    <n v="1"/>
    <s v="INE663A01033"/>
    <x v="3"/>
  </r>
  <r>
    <x v="1543"/>
    <s v="Sportking India Limited"/>
    <s v="EQ"/>
    <x v="1"/>
    <n v="24"/>
    <n v="8"/>
    <x v="3"/>
    <x v="5"/>
    <n v="10"/>
    <n v="1"/>
    <s v="INE885H01011"/>
    <x v="1"/>
  </r>
  <r>
    <x v="1544"/>
    <s v="Sreeleathers Limited"/>
    <s v="EQ"/>
    <x v="1"/>
    <n v="1"/>
    <n v="1"/>
    <x v="9"/>
    <x v="22"/>
    <n v="10"/>
    <n v="1"/>
    <s v="INE099F01013"/>
    <x v="1"/>
  </r>
  <r>
    <x v="1545"/>
    <s v="SREI Infrastructure Finance Limited"/>
    <s v="BE"/>
    <x v="0"/>
    <n v="20"/>
    <n v="12"/>
    <x v="7"/>
    <x v="1"/>
    <n v="10"/>
    <n v="1"/>
    <s v="INE872A01014"/>
    <x v="1"/>
  </r>
  <r>
    <x v="1546"/>
    <s v="SRF Limited"/>
    <s v="EQ"/>
    <x v="1"/>
    <n v="18"/>
    <n v="8"/>
    <x v="3"/>
    <x v="11"/>
    <n v="10"/>
    <n v="1"/>
    <s v="INE647A01010"/>
    <x v="1"/>
  </r>
  <r>
    <x v="1547"/>
    <s v="Sree Rayalaseema Hi-Strength Hypo Limited"/>
    <s v="EQ"/>
    <x v="1"/>
    <n v="8"/>
    <n v="5"/>
    <x v="1"/>
    <x v="18"/>
    <n v="10"/>
    <n v="1"/>
    <s v="INE917H01012"/>
    <x v="1"/>
  </r>
  <r>
    <x v="1548"/>
    <s v="Shree Ram Proteins Limited"/>
    <s v="BE"/>
    <x v="0"/>
    <n v="23"/>
    <n v="9"/>
    <x v="2"/>
    <x v="9"/>
    <n v="1"/>
    <n v="1"/>
    <s v="INE008Z01020"/>
    <x v="2"/>
  </r>
  <r>
    <x v="1549"/>
    <s v="Shree Ram Pro Ltd-RE"/>
    <s v="BE"/>
    <x v="0"/>
    <n v="17"/>
    <n v="7"/>
    <x v="4"/>
    <x v="10"/>
    <n v="1"/>
    <n v="1"/>
    <s v="INE008Z20012"/>
    <x v="2"/>
  </r>
  <r>
    <x v="1550"/>
    <s v="Steel Strips Wheels Limited"/>
    <s v="EQ"/>
    <x v="1"/>
    <n v="6"/>
    <n v="6"/>
    <x v="6"/>
    <x v="7"/>
    <n v="1"/>
    <n v="1"/>
    <s v="INE802C01033"/>
    <x v="2"/>
  </r>
  <r>
    <x v="1551"/>
    <s v="Strides Pharma Science Limited"/>
    <s v="EQ"/>
    <x v="1"/>
    <n v="2"/>
    <n v="2"/>
    <x v="8"/>
    <x v="23"/>
    <n v="10"/>
    <n v="1"/>
    <s v="INE939A01011"/>
    <x v="1"/>
  </r>
  <r>
    <x v="1552"/>
    <s v="Star Cement Limited"/>
    <s v="EQ"/>
    <x v="1"/>
    <n v="16"/>
    <n v="6"/>
    <x v="6"/>
    <x v="6"/>
    <n v="1"/>
    <n v="1"/>
    <s v="INE460H01021"/>
    <x v="2"/>
  </r>
  <r>
    <x v="1553"/>
    <s v="Star Health and Allied Insurance Company Limited"/>
    <s v="EQ"/>
    <x v="1"/>
    <n v="10"/>
    <n v="12"/>
    <x v="7"/>
    <x v="3"/>
    <n v="10"/>
    <n v="1"/>
    <s v="INE575P01011"/>
    <x v="1"/>
  </r>
  <r>
    <x v="1554"/>
    <s v="Star Paper Mills Limited"/>
    <s v="EQ"/>
    <x v="1"/>
    <n v="13"/>
    <n v="9"/>
    <x v="2"/>
    <x v="1"/>
    <n v="10"/>
    <n v="1"/>
    <s v="INE733A01018"/>
    <x v="1"/>
  </r>
  <r>
    <x v="1555"/>
    <s v="Starteck Finance Limited"/>
    <s v="EQ"/>
    <x v="1"/>
    <n v="4"/>
    <n v="5"/>
    <x v="1"/>
    <x v="5"/>
    <n v="10"/>
    <n v="1"/>
    <s v="INE992I01013"/>
    <x v="1"/>
  </r>
  <r>
    <x v="1556"/>
    <s v="The State Trading Corporation of India Limited"/>
    <s v="EQ"/>
    <x v="1"/>
    <n v="1"/>
    <n v="4"/>
    <x v="11"/>
    <x v="11"/>
    <n v="10"/>
    <n v="1"/>
    <s v="INE655A01013"/>
    <x v="1"/>
  </r>
  <r>
    <x v="1557"/>
    <s v="Steelcast Limited"/>
    <s v="EQ"/>
    <x v="1"/>
    <n v="23"/>
    <n v="11"/>
    <x v="5"/>
    <x v="3"/>
    <n v="5"/>
    <n v="1"/>
    <s v="INE124E01020"/>
    <x v="0"/>
  </r>
  <r>
    <x v="1558"/>
    <s v="Steel City Securities Limited"/>
    <s v="EQ"/>
    <x v="1"/>
    <n v="27"/>
    <n v="6"/>
    <x v="6"/>
    <x v="2"/>
    <n v="10"/>
    <n v="1"/>
    <s v="INE395H01011"/>
    <x v="1"/>
  </r>
  <r>
    <x v="1559"/>
    <s v="STEEL EXCHANGE INDIA LIMITED"/>
    <s v="EQ"/>
    <x v="1"/>
    <n v="20"/>
    <n v="7"/>
    <x v="4"/>
    <x v="6"/>
    <n v="1"/>
    <n v="1"/>
    <s v="INE503B01021"/>
    <x v="2"/>
  </r>
  <r>
    <x v="1560"/>
    <s v="Stel Holdings Limited"/>
    <s v="EQ"/>
    <x v="1"/>
    <n v="9"/>
    <n v="2"/>
    <x v="8"/>
    <x v="26"/>
    <n v="10"/>
    <n v="1"/>
    <s v="INE577L01016"/>
    <x v="1"/>
  </r>
  <r>
    <x v="1561"/>
    <s v="Sterling Tools Limited"/>
    <s v="EQ"/>
    <x v="1"/>
    <n v="2"/>
    <n v="2"/>
    <x v="8"/>
    <x v="12"/>
    <n v="2"/>
    <n v="1"/>
    <s v="INE334A01023"/>
    <x v="3"/>
  </r>
  <r>
    <x v="1562"/>
    <s v="Sterlite Technologies Limited"/>
    <s v="EQ"/>
    <x v="1"/>
    <n v="8"/>
    <n v="12"/>
    <x v="7"/>
    <x v="23"/>
    <n v="2"/>
    <n v="1"/>
    <s v="INE089C01029"/>
    <x v="3"/>
  </r>
  <r>
    <x v="1563"/>
    <s v="Stove Kraft Limited"/>
    <s v="EQ"/>
    <x v="1"/>
    <n v="5"/>
    <n v="2"/>
    <x v="8"/>
    <x v="3"/>
    <n v="10"/>
    <n v="1"/>
    <s v="INE00IN01015"/>
    <x v="1"/>
  </r>
  <r>
    <x v="1564"/>
    <s v="Stylam Industries Limited"/>
    <s v="EQ"/>
    <x v="1"/>
    <n v="2"/>
    <n v="8"/>
    <x v="3"/>
    <x v="3"/>
    <n v="5"/>
    <n v="1"/>
    <s v="INE239C01020"/>
    <x v="0"/>
  </r>
  <r>
    <x v="1565"/>
    <s v="Styrenix Performance Materials Limited"/>
    <s v="EQ"/>
    <x v="1"/>
    <n v="29"/>
    <n v="3"/>
    <x v="10"/>
    <x v="1"/>
    <n v="10"/>
    <n v="1"/>
    <s v="INE189B01011"/>
    <x v="1"/>
  </r>
  <r>
    <x v="1566"/>
    <s v="Subex Limited"/>
    <s v="EQ"/>
    <x v="1"/>
    <n v="5"/>
    <n v="11"/>
    <x v="5"/>
    <x v="9"/>
    <n v="5"/>
    <n v="1"/>
    <s v="INE754A01055"/>
    <x v="0"/>
  </r>
  <r>
    <x v="1567"/>
    <s v="Subros Limited"/>
    <s v="EQ"/>
    <x v="1"/>
    <n v="13"/>
    <n v="7"/>
    <x v="4"/>
    <x v="7"/>
    <n v="2"/>
    <n v="1"/>
    <s v="INE287B01021"/>
    <x v="3"/>
  </r>
  <r>
    <x v="1568"/>
    <s v="Sudarshan Chemical Industries Limited"/>
    <s v="EQ"/>
    <x v="1"/>
    <n v="25"/>
    <n v="5"/>
    <x v="1"/>
    <x v="1"/>
    <n v="2"/>
    <n v="1"/>
    <s v="INE659A01023"/>
    <x v="3"/>
  </r>
  <r>
    <x v="1569"/>
    <s v="Sukhjit Starch &amp; Chemicals Limited"/>
    <s v="EQ"/>
    <x v="1"/>
    <n v="7"/>
    <n v="11"/>
    <x v="5"/>
    <x v="5"/>
    <n v="10"/>
    <n v="1"/>
    <s v="INE450E01011"/>
    <x v="1"/>
  </r>
  <r>
    <x v="1570"/>
    <s v="Sula Vineyards Limited"/>
    <s v="EQ"/>
    <x v="1"/>
    <n v="22"/>
    <n v="12"/>
    <x v="7"/>
    <x v="5"/>
    <n v="2"/>
    <n v="1"/>
    <s v="INE142Q01026"/>
    <x v="3"/>
  </r>
  <r>
    <x v="1571"/>
    <s v="Sumitomo Chemical India Limited"/>
    <s v="EQ"/>
    <x v="1"/>
    <n v="27"/>
    <n v="1"/>
    <x v="9"/>
    <x v="9"/>
    <n v="10"/>
    <n v="1"/>
    <s v="INE258G01013"/>
    <x v="1"/>
  </r>
  <r>
    <x v="1572"/>
    <s v="Sumit Woods Limited"/>
    <s v="BE"/>
    <x v="0"/>
    <n v="30"/>
    <n v="7"/>
    <x v="4"/>
    <x v="2"/>
    <n v="10"/>
    <n v="1"/>
    <s v="INE748Z01013"/>
    <x v="1"/>
  </r>
  <r>
    <x v="1573"/>
    <s v="Summit Securities Limited"/>
    <s v="EQ"/>
    <x v="1"/>
    <n v="28"/>
    <n v="1"/>
    <x v="9"/>
    <x v="26"/>
    <n v="10"/>
    <n v="1"/>
    <s v="INE519C01017"/>
    <x v="1"/>
  </r>
  <r>
    <x v="1574"/>
    <s v="Sundaram Clayton Limited"/>
    <s v="EQ"/>
    <x v="1"/>
    <n v="23"/>
    <n v="10"/>
    <x v="0"/>
    <x v="28"/>
    <n v="5"/>
    <n v="1"/>
    <s v="INE105A01035"/>
    <x v="0"/>
  </r>
  <r>
    <x v="1575"/>
    <s v="Sundaram Multi Pap Limited"/>
    <s v="EQ"/>
    <x v="1"/>
    <n v="2"/>
    <n v="6"/>
    <x v="6"/>
    <x v="8"/>
    <n v="1"/>
    <n v="1"/>
    <s v="INE108E01023"/>
    <x v="2"/>
  </r>
  <r>
    <x v="1576"/>
    <s v="Sundaram Finance Limited"/>
    <s v="EQ"/>
    <x v="1"/>
    <n v="7"/>
    <n v="1"/>
    <x v="9"/>
    <x v="25"/>
    <n v="10"/>
    <n v="1"/>
    <s v="INE660A01013"/>
    <x v="1"/>
  </r>
  <r>
    <x v="1577"/>
    <s v="Sundaram Finance Holdings Limited"/>
    <s v="EQ"/>
    <x v="1"/>
    <n v="26"/>
    <n v="3"/>
    <x v="10"/>
    <x v="13"/>
    <n v="5"/>
    <n v="1"/>
    <s v="INE202Z01029"/>
    <x v="0"/>
  </r>
  <r>
    <x v="1578"/>
    <s v="Sundaram Brake Linings Limited"/>
    <s v="EQ"/>
    <x v="1"/>
    <n v="17"/>
    <n v="7"/>
    <x v="4"/>
    <x v="15"/>
    <n v="10"/>
    <n v="1"/>
    <s v="INE073D01013"/>
    <x v="1"/>
  </r>
  <r>
    <x v="1579"/>
    <s v="Sundram Fasteners Limited"/>
    <s v="EQ"/>
    <x v="1"/>
    <n v="7"/>
    <n v="6"/>
    <x v="6"/>
    <x v="23"/>
    <n v="1"/>
    <n v="1"/>
    <s v="INE387A01021"/>
    <x v="2"/>
  </r>
  <r>
    <x v="1580"/>
    <s v="Sunflag Iron And Steel Company Limited"/>
    <s v="EQ"/>
    <x v="1"/>
    <n v="29"/>
    <n v="9"/>
    <x v="2"/>
    <x v="7"/>
    <n v="10"/>
    <n v="1"/>
    <s v="INE947A01014"/>
    <x v="1"/>
  </r>
  <r>
    <x v="1581"/>
    <s v="Sun Pharmaceutical Industries Limited"/>
    <s v="EQ"/>
    <x v="1"/>
    <n v="8"/>
    <n v="2"/>
    <x v="8"/>
    <x v="1"/>
    <n v="1"/>
    <n v="1"/>
    <s v="INE044A01036"/>
    <x v="2"/>
  </r>
  <r>
    <x v="1582"/>
    <s v="Sunteck Realty Limited"/>
    <s v="EQ"/>
    <x v="1"/>
    <n v="13"/>
    <n v="11"/>
    <x v="5"/>
    <x v="19"/>
    <n v="1"/>
    <n v="1"/>
    <s v="INE805D01034"/>
    <x v="2"/>
  </r>
  <r>
    <x v="1583"/>
    <s v="Sun TV Network Limited"/>
    <s v="EQ"/>
    <x v="1"/>
    <n v="24"/>
    <n v="4"/>
    <x v="11"/>
    <x v="12"/>
    <n v="5"/>
    <n v="1"/>
    <s v="INE424H01027"/>
    <x v="0"/>
  </r>
  <r>
    <x v="1584"/>
    <s v="Superhouse Limited"/>
    <s v="EQ"/>
    <x v="1"/>
    <n v="26"/>
    <n v="9"/>
    <x v="2"/>
    <x v="22"/>
    <n v="10"/>
    <n v="1"/>
    <s v="INE712B01010"/>
    <x v="1"/>
  </r>
  <r>
    <x v="1585"/>
    <s v="Super Spinning Mills Limited"/>
    <s v="EQ"/>
    <x v="1"/>
    <n v="8"/>
    <n v="7"/>
    <x v="4"/>
    <x v="4"/>
    <n v="1"/>
    <n v="1"/>
    <s v="INE662A01027"/>
    <x v="2"/>
  </r>
  <r>
    <x v="1586"/>
    <s v="Suprajit Engineering Limited"/>
    <s v="EQ"/>
    <x v="1"/>
    <n v="18"/>
    <n v="2"/>
    <x v="8"/>
    <x v="7"/>
    <n v="1"/>
    <n v="1"/>
    <s v="INE399C01030"/>
    <x v="2"/>
  </r>
  <r>
    <x v="1587"/>
    <s v="Supreme Industries Limited"/>
    <s v="EQ"/>
    <x v="1"/>
    <n v="19"/>
    <n v="7"/>
    <x v="4"/>
    <x v="1"/>
    <n v="2"/>
    <n v="1"/>
    <s v="INE195A01028"/>
    <x v="3"/>
  </r>
  <r>
    <x v="1588"/>
    <s v="Supreme Infrastructure India Limited"/>
    <s v="BE"/>
    <x v="0"/>
    <n v="18"/>
    <n v="10"/>
    <x v="0"/>
    <x v="18"/>
    <n v="10"/>
    <n v="1"/>
    <s v="INE550H01011"/>
    <x v="1"/>
  </r>
  <r>
    <x v="1589"/>
    <s v="Supriya Lifescience Limited"/>
    <s v="EQ"/>
    <x v="1"/>
    <n v="28"/>
    <n v="12"/>
    <x v="7"/>
    <x v="3"/>
    <n v="2"/>
    <n v="1"/>
    <s v="INE07RO01027"/>
    <x v="3"/>
  </r>
  <r>
    <x v="1590"/>
    <s v="Surana Solar Limited"/>
    <s v="EQ"/>
    <x v="1"/>
    <n v="7"/>
    <n v="1"/>
    <x v="9"/>
    <x v="26"/>
    <n v="5"/>
    <n v="1"/>
    <s v="INE272L01022"/>
    <x v="0"/>
  </r>
  <r>
    <x v="1591"/>
    <s v="Surana Telecom and Power Limited"/>
    <s v="EQ"/>
    <x v="1"/>
    <n v="22"/>
    <n v="5"/>
    <x v="1"/>
    <x v="27"/>
    <n v="1"/>
    <n v="1"/>
    <s v="INE130B01031"/>
    <x v="2"/>
  </r>
  <r>
    <x v="1592"/>
    <s v="Suryalakshmi Cotton Mills Limited"/>
    <s v="EQ"/>
    <x v="1"/>
    <n v="15"/>
    <n v="6"/>
    <x v="6"/>
    <x v="7"/>
    <n v="10"/>
    <n v="1"/>
    <s v="INE713B01026"/>
    <x v="1"/>
  </r>
  <r>
    <x v="1593"/>
    <s v="Surya Roshni Limited"/>
    <s v="EQ"/>
    <x v="1"/>
    <n v="10"/>
    <n v="5"/>
    <x v="1"/>
    <x v="1"/>
    <n v="10"/>
    <n v="1"/>
    <s v="INE335A01012"/>
    <x v="1"/>
  </r>
  <r>
    <x v="1594"/>
    <s v="Suryoday Small Finance Bank Limited"/>
    <s v="EQ"/>
    <x v="1"/>
    <n v="26"/>
    <n v="3"/>
    <x v="10"/>
    <x v="3"/>
    <n v="10"/>
    <n v="1"/>
    <s v="INE428Q01011"/>
    <x v="1"/>
  </r>
  <r>
    <x v="1595"/>
    <s v="Sutlej Textiles and Industries Limited"/>
    <s v="EQ"/>
    <x v="1"/>
    <n v="14"/>
    <n v="12"/>
    <x v="7"/>
    <x v="12"/>
    <n v="1"/>
    <n v="1"/>
    <s v="INE645H01027"/>
    <x v="2"/>
  </r>
  <r>
    <x v="1596"/>
    <s v="Suumaya Industries Limited"/>
    <s v="BE"/>
    <x v="0"/>
    <n v="19"/>
    <n v="10"/>
    <x v="0"/>
    <x v="9"/>
    <n v="10"/>
    <n v="1"/>
    <s v="INE591Q01016"/>
    <x v="1"/>
  </r>
  <r>
    <x v="1597"/>
    <s v="Suven Life Sciences Limited"/>
    <s v="EQ"/>
    <x v="1"/>
    <n v="23"/>
    <n v="10"/>
    <x v="0"/>
    <x v="11"/>
    <n v="1"/>
    <n v="1"/>
    <s v="INE495B01038"/>
    <x v="2"/>
  </r>
  <r>
    <x v="1598"/>
    <s v="Suven Pharmaceuticals Limited"/>
    <s v="EQ"/>
    <x v="1"/>
    <n v="9"/>
    <n v="3"/>
    <x v="10"/>
    <x v="9"/>
    <n v="1"/>
    <n v="1"/>
    <s v="INE03QK01018"/>
    <x v="2"/>
  </r>
  <r>
    <x v="1599"/>
    <s v="Suvidhaa Infoserve Limited"/>
    <s v="EQ"/>
    <x v="1"/>
    <n v="31"/>
    <n v="3"/>
    <x v="10"/>
    <x v="3"/>
    <n v="1"/>
    <n v="1"/>
    <s v="INE018401013"/>
    <x v="2"/>
  </r>
  <r>
    <x v="1600"/>
    <s v="Suzlon Energy Limited"/>
    <s v="EQ"/>
    <x v="1"/>
    <n v="19"/>
    <n v="10"/>
    <x v="0"/>
    <x v="7"/>
    <n v="2"/>
    <n v="1"/>
    <s v="INE040H01021"/>
    <x v="3"/>
  </r>
  <r>
    <x v="1601"/>
    <s v="Shree Vasu Logistics Limited"/>
    <s v="EQ"/>
    <x v="1"/>
    <n v="21"/>
    <n v="4"/>
    <x v="11"/>
    <x v="10"/>
    <n v="10"/>
    <n v="1"/>
    <s v="INE00CE01017"/>
    <x v="1"/>
  </r>
  <r>
    <x v="1602"/>
    <s v="SVP GLOBAL TEXTILES LIMITED"/>
    <s v="BE"/>
    <x v="0"/>
    <n v="14"/>
    <n v="7"/>
    <x v="4"/>
    <x v="3"/>
    <n v="1"/>
    <n v="1"/>
    <s v="INE308E01029"/>
    <x v="2"/>
  </r>
  <r>
    <x v="1603"/>
    <s v="Swan Energy Limited"/>
    <s v="EQ"/>
    <x v="1"/>
    <n v="29"/>
    <n v="5"/>
    <x v="1"/>
    <x v="28"/>
    <n v="1"/>
    <n v="1"/>
    <s v="INE665A01038"/>
    <x v="2"/>
  </r>
  <r>
    <x v="1604"/>
    <s v="Swaraj Engines Limited"/>
    <s v="EQ"/>
    <x v="1"/>
    <n v="6"/>
    <n v="12"/>
    <x v="7"/>
    <x v="1"/>
    <n v="10"/>
    <n v="1"/>
    <s v="INE277A01016"/>
    <x v="1"/>
  </r>
  <r>
    <x v="1605"/>
    <s v="Swelect Energy Systems Limited"/>
    <s v="EQ"/>
    <x v="1"/>
    <n v="9"/>
    <n v="5"/>
    <x v="1"/>
    <x v="12"/>
    <n v="10"/>
    <n v="1"/>
    <s v="INE409B01013"/>
    <x v="1"/>
  </r>
  <r>
    <x v="1606"/>
    <s v="Sterling and Wilson Renewable Energy Limited"/>
    <s v="EQ"/>
    <x v="1"/>
    <n v="20"/>
    <n v="8"/>
    <x v="3"/>
    <x v="2"/>
    <n v="1"/>
    <n v="1"/>
    <s v="INE00M201021"/>
    <x v="2"/>
  </r>
  <r>
    <x v="1607"/>
    <s v="Symphony Limited"/>
    <s v="EQ"/>
    <x v="1"/>
    <n v="15"/>
    <n v="6"/>
    <x v="6"/>
    <x v="26"/>
    <n v="2"/>
    <n v="1"/>
    <s v="INE225D01027"/>
    <x v="3"/>
  </r>
  <r>
    <x v="1608"/>
    <s v="Syncom Formulations (India) Limited"/>
    <s v="EQ"/>
    <x v="1"/>
    <n v="18"/>
    <n v="11"/>
    <x v="5"/>
    <x v="5"/>
    <n v="1"/>
    <n v="1"/>
    <s v="INE312C01025"/>
    <x v="2"/>
  </r>
  <r>
    <x v="1609"/>
    <s v="Syngene International Limited"/>
    <s v="EQ"/>
    <x v="1"/>
    <n v="11"/>
    <n v="8"/>
    <x v="3"/>
    <x v="20"/>
    <n v="10"/>
    <n v="1"/>
    <s v="INE398R01022"/>
    <x v="1"/>
  </r>
  <r>
    <x v="1610"/>
    <s v="Syrma SGS Technology Limited"/>
    <s v="EQ"/>
    <x v="1"/>
    <n v="26"/>
    <n v="8"/>
    <x v="3"/>
    <x v="5"/>
    <n v="10"/>
    <n v="1"/>
    <s v="INE0DYJ01015"/>
    <x v="1"/>
  </r>
  <r>
    <x v="1611"/>
    <s v="Tainwala Chemical and Plastic (I) Limited"/>
    <s v="EQ"/>
    <x v="1"/>
    <n v="27"/>
    <n v="7"/>
    <x v="4"/>
    <x v="1"/>
    <n v="10"/>
    <n v="1"/>
    <s v="INE123C01018"/>
    <x v="1"/>
  </r>
  <r>
    <x v="1612"/>
    <s v="Taj GVK Hotels &amp; Resorts Limited"/>
    <s v="EQ"/>
    <x v="1"/>
    <n v="20"/>
    <n v="12"/>
    <x v="7"/>
    <x v="23"/>
    <n v="2"/>
    <n v="1"/>
    <s v="INE586B01026"/>
    <x v="3"/>
  </r>
  <r>
    <x v="1613"/>
    <s v="Take Solutions Limited"/>
    <s v="EQ"/>
    <x v="1"/>
    <n v="27"/>
    <n v="8"/>
    <x v="3"/>
    <x v="18"/>
    <n v="1"/>
    <n v="1"/>
    <s v="INE142I01023"/>
    <x v="2"/>
  </r>
  <r>
    <x v="1614"/>
    <s v="Talbros Automotive Components Limited"/>
    <s v="EQ"/>
    <x v="1"/>
    <n v="29"/>
    <n v="9"/>
    <x v="2"/>
    <x v="12"/>
    <n v="10"/>
    <n v="1"/>
    <s v="INE187D01011"/>
    <x v="1"/>
  </r>
  <r>
    <x v="1615"/>
    <s v="Tanla Platforms Limited"/>
    <s v="EQ"/>
    <x v="1"/>
    <n v="5"/>
    <n v="1"/>
    <x v="9"/>
    <x v="18"/>
    <n v="1"/>
    <n v="1"/>
    <s v="INE483C01032"/>
    <x v="2"/>
  </r>
  <r>
    <x v="1616"/>
    <s v="Tantia Constructions Limited"/>
    <s v="BZ"/>
    <x v="0"/>
    <n v="19"/>
    <n v="2"/>
    <x v="8"/>
    <x v="0"/>
    <n v="10"/>
    <n v="1"/>
    <s v="INE388G01018"/>
    <x v="1"/>
  </r>
  <r>
    <x v="1617"/>
    <s v="Tarapur Transformers Limited"/>
    <s v="BE"/>
    <x v="0"/>
    <n v="18"/>
    <n v="5"/>
    <x v="1"/>
    <x v="8"/>
    <n v="10"/>
    <n v="1"/>
    <s v="INE747K01017"/>
    <x v="1"/>
  </r>
  <r>
    <x v="1618"/>
    <s v="TARC Limited"/>
    <s v="EQ"/>
    <x v="1"/>
    <n v="18"/>
    <n v="12"/>
    <x v="7"/>
    <x v="9"/>
    <n v="2"/>
    <n v="1"/>
    <s v="INE0EK901012"/>
    <x v="3"/>
  </r>
  <r>
    <x v="1619"/>
    <s v="Tarmat Limited"/>
    <s v="EQ"/>
    <x v="1"/>
    <n v="9"/>
    <n v="7"/>
    <x v="4"/>
    <x v="18"/>
    <n v="10"/>
    <n v="1"/>
    <s v="INE924H01018"/>
    <x v="1"/>
  </r>
  <r>
    <x v="1620"/>
    <s v="Tarsons Products Limited"/>
    <s v="EQ"/>
    <x v="1"/>
    <n v="26"/>
    <n v="11"/>
    <x v="5"/>
    <x v="3"/>
    <n v="2"/>
    <n v="1"/>
    <s v="INE144Z01023"/>
    <x v="3"/>
  </r>
  <r>
    <x v="1621"/>
    <s v="Tasty Bite Eatables Limited"/>
    <s v="EQ"/>
    <x v="1"/>
    <n v="23"/>
    <n v="3"/>
    <x v="10"/>
    <x v="6"/>
    <n v="10"/>
    <n v="1"/>
    <s v="INE488B01017"/>
    <x v="1"/>
  </r>
  <r>
    <x v="1622"/>
    <s v="Tata Chemicals Limited"/>
    <s v="EQ"/>
    <x v="1"/>
    <n v="1"/>
    <n v="4"/>
    <x v="11"/>
    <x v="16"/>
    <n v="10"/>
    <n v="1"/>
    <s v="INE092A01019"/>
    <x v="1"/>
  </r>
  <r>
    <x v="1623"/>
    <s v="Tata Coffee Limited"/>
    <s v="EQ"/>
    <x v="1"/>
    <n v="16"/>
    <n v="2"/>
    <x v="8"/>
    <x v="23"/>
    <n v="1"/>
    <n v="1"/>
    <s v="INE493A01027"/>
    <x v="2"/>
  </r>
  <r>
    <x v="1624"/>
    <s v="Tata Communications Limited"/>
    <s v="EQ"/>
    <x v="1"/>
    <n v="12"/>
    <n v="4"/>
    <x v="11"/>
    <x v="1"/>
    <n v="10"/>
    <n v="1"/>
    <s v="INE151A01013"/>
    <x v="1"/>
  </r>
  <r>
    <x v="1625"/>
    <s v="TATA CONSUMER PRODUCTS LIMITED"/>
    <s v="EQ"/>
    <x v="1"/>
    <n v="18"/>
    <n v="11"/>
    <x v="5"/>
    <x v="25"/>
    <n v="1"/>
    <n v="1"/>
    <s v="INE192A01025"/>
    <x v="2"/>
  </r>
  <r>
    <x v="1626"/>
    <s v="Tata Elxsi Limited"/>
    <s v="EQ"/>
    <x v="1"/>
    <n v="17"/>
    <n v="9"/>
    <x v="2"/>
    <x v="11"/>
    <n v="10"/>
    <n v="1"/>
    <s v="INE670A01012"/>
    <x v="1"/>
  </r>
  <r>
    <x v="1627"/>
    <s v="Tata Investment Corporation Limited"/>
    <s v="EQ"/>
    <x v="1"/>
    <n v="24"/>
    <n v="6"/>
    <x v="6"/>
    <x v="25"/>
    <n v="10"/>
    <n v="1"/>
    <s v="INE672A01018"/>
    <x v="1"/>
  </r>
  <r>
    <x v="1628"/>
    <s v="Tata Metaliks Limited"/>
    <s v="EQ"/>
    <x v="1"/>
    <n v="27"/>
    <n v="5"/>
    <x v="1"/>
    <x v="11"/>
    <n v="10"/>
    <n v="1"/>
    <s v="INE056C01010"/>
    <x v="1"/>
  </r>
  <r>
    <x v="1629"/>
    <s v="Tata Motors Limited"/>
    <s v="EQ"/>
    <x v="1"/>
    <n v="22"/>
    <n v="7"/>
    <x v="4"/>
    <x v="25"/>
    <n v="2"/>
    <n v="1"/>
    <s v="INE155A01022"/>
    <x v="3"/>
  </r>
  <r>
    <x v="1630"/>
    <s v="Tata Motors Limited"/>
    <s v="EQ"/>
    <x v="1"/>
    <n v="5"/>
    <n v="11"/>
    <x v="5"/>
    <x v="0"/>
    <n v="2"/>
    <n v="1"/>
    <s v="IN9155A01020"/>
    <x v="3"/>
  </r>
  <r>
    <x v="1631"/>
    <s v="Tata Power Company Limited"/>
    <s v="EQ"/>
    <x v="1"/>
    <n v="3"/>
    <n v="4"/>
    <x v="11"/>
    <x v="15"/>
    <n v="1"/>
    <n v="1"/>
    <s v="INE245A01021"/>
    <x v="2"/>
  </r>
  <r>
    <x v="1632"/>
    <s v="Tata Steel Limited"/>
    <s v="EQ"/>
    <x v="1"/>
    <n v="18"/>
    <n v="11"/>
    <x v="5"/>
    <x v="25"/>
    <n v="1"/>
    <n v="1"/>
    <s v="INE081A01020"/>
    <x v="2"/>
  </r>
  <r>
    <x v="1633"/>
    <s v="Tata Steel Long Products Limited"/>
    <s v="EQ"/>
    <x v="1"/>
    <n v="24"/>
    <n v="2"/>
    <x v="8"/>
    <x v="11"/>
    <n v="10"/>
    <n v="1"/>
    <s v="INE674A01014"/>
    <x v="1"/>
  </r>
  <r>
    <x v="1634"/>
    <s v="Tatva Chintan Pharma Chem Limited"/>
    <s v="EQ"/>
    <x v="1"/>
    <n v="29"/>
    <n v="7"/>
    <x v="4"/>
    <x v="3"/>
    <n v="10"/>
    <n v="1"/>
    <s v="INE0GK401011"/>
    <x v="1"/>
  </r>
  <r>
    <x v="1635"/>
    <s v="Tribhovandas Bhimji Zaveri Limited"/>
    <s v="EQ"/>
    <x v="1"/>
    <n v="9"/>
    <n v="5"/>
    <x v="1"/>
    <x v="28"/>
    <n v="10"/>
    <n v="1"/>
    <s v="INE760L01018"/>
    <x v="1"/>
  </r>
  <r>
    <x v="1636"/>
    <s v="Transport Corporation of India Limited"/>
    <s v="EQ"/>
    <x v="1"/>
    <n v="21"/>
    <n v="1"/>
    <x v="9"/>
    <x v="27"/>
    <n v="2"/>
    <n v="1"/>
    <s v="INE688A01022"/>
    <x v="3"/>
  </r>
  <r>
    <x v="1637"/>
    <s v="TCI Express Limited"/>
    <s v="EQ"/>
    <x v="1"/>
    <n v="15"/>
    <n v="12"/>
    <x v="7"/>
    <x v="21"/>
    <n v="2"/>
    <n v="1"/>
    <s v="INE586V01016"/>
    <x v="3"/>
  </r>
  <r>
    <x v="1638"/>
    <s v="TCNS Clothing Co. Limited"/>
    <s v="EQ"/>
    <x v="1"/>
    <n v="30"/>
    <n v="7"/>
    <x v="4"/>
    <x v="13"/>
    <n v="2"/>
    <n v="1"/>
    <s v="INE778U01029"/>
    <x v="3"/>
  </r>
  <r>
    <x v="1639"/>
    <s v="TCPL Packaging Limited"/>
    <s v="EQ"/>
    <x v="1"/>
    <n v="17"/>
    <n v="10"/>
    <x v="0"/>
    <x v="6"/>
    <n v="10"/>
    <n v="1"/>
    <s v="INE822C01015"/>
    <x v="1"/>
  </r>
  <r>
    <x v="1640"/>
    <s v="Tata Consultancy Services Limited"/>
    <s v="EQ"/>
    <x v="1"/>
    <n v="25"/>
    <n v="8"/>
    <x v="3"/>
    <x v="4"/>
    <n v="1"/>
    <n v="1"/>
    <s v="INE467B01029"/>
    <x v="2"/>
  </r>
  <r>
    <x v="1641"/>
    <s v="TD Power Systems Limited"/>
    <s v="EQ"/>
    <x v="1"/>
    <n v="8"/>
    <n v="9"/>
    <x v="2"/>
    <x v="26"/>
    <n v="2"/>
    <n v="1"/>
    <s v="INE419M01027"/>
    <x v="3"/>
  </r>
  <r>
    <x v="1642"/>
    <s v="Teamlease Services Limited"/>
    <s v="EQ"/>
    <x v="1"/>
    <n v="12"/>
    <n v="2"/>
    <x v="8"/>
    <x v="21"/>
    <n v="10"/>
    <n v="1"/>
    <s v="INE985S01024"/>
    <x v="1"/>
  </r>
  <r>
    <x v="1643"/>
    <s v="Techindia Nirman Limited"/>
    <s v="EQ"/>
    <x v="1"/>
    <n v="8"/>
    <n v="9"/>
    <x v="2"/>
    <x v="26"/>
    <n v="10"/>
    <n v="1"/>
    <s v="INE778A01021"/>
    <x v="1"/>
  </r>
  <r>
    <x v="1644"/>
    <s v="Tech Mahindra Limited"/>
    <s v="EQ"/>
    <x v="1"/>
    <n v="28"/>
    <n v="8"/>
    <x v="3"/>
    <x v="12"/>
    <n v="5"/>
    <n v="1"/>
    <s v="INE669C01036"/>
    <x v="0"/>
  </r>
  <r>
    <x v="1645"/>
    <s v="Techno Electric &amp; Engineering Company Limited"/>
    <s v="EQ"/>
    <x v="1"/>
    <n v="4"/>
    <n v="12"/>
    <x v="7"/>
    <x v="13"/>
    <n v="2"/>
    <n v="1"/>
    <s v="INE285K01026"/>
    <x v="3"/>
  </r>
  <r>
    <x v="1646"/>
    <s v="TECIL Chemicals and Hydro Power Limited"/>
    <s v="BE"/>
    <x v="0"/>
    <n v="6"/>
    <n v="12"/>
    <x v="7"/>
    <x v="1"/>
    <n v="10"/>
    <n v="50"/>
    <s v="INE014B01011"/>
    <x v="1"/>
  </r>
  <r>
    <x v="1647"/>
    <s v="Tega Industries Limited"/>
    <s v="EQ"/>
    <x v="1"/>
    <n v="13"/>
    <n v="12"/>
    <x v="7"/>
    <x v="3"/>
    <n v="10"/>
    <n v="1"/>
    <s v="INE011K01018"/>
    <x v="1"/>
  </r>
  <r>
    <x v="1648"/>
    <s v="Tejas Networks Limited"/>
    <s v="EQ"/>
    <x v="1"/>
    <n v="27"/>
    <n v="6"/>
    <x v="6"/>
    <x v="6"/>
    <n v="10"/>
    <n v="1"/>
    <s v="INE010J01012"/>
    <x v="1"/>
  </r>
  <r>
    <x v="1649"/>
    <s v="Tembo Global Industries Limited"/>
    <s v="BE"/>
    <x v="0"/>
    <n v="23"/>
    <n v="4"/>
    <x v="11"/>
    <x v="3"/>
    <n v="10"/>
    <n v="1"/>
    <s v="INE869Y01010"/>
    <x v="1"/>
  </r>
  <r>
    <x v="1650"/>
    <s v="Tera Software Limited"/>
    <s v="BE"/>
    <x v="0"/>
    <n v="29"/>
    <n v="12"/>
    <x v="7"/>
    <x v="21"/>
    <n v="10"/>
    <n v="1"/>
    <s v="INE482B01010"/>
    <x v="1"/>
  </r>
  <r>
    <x v="1651"/>
    <s v="Texmaco Infrastructure &amp; Holdings Limited"/>
    <s v="EQ"/>
    <x v="1"/>
    <n v="9"/>
    <n v="9"/>
    <x v="2"/>
    <x v="4"/>
    <n v="1"/>
    <n v="1"/>
    <s v="INE435C01024"/>
    <x v="2"/>
  </r>
  <r>
    <x v="1652"/>
    <s v="Texmo Pipes and Products Limited"/>
    <s v="EQ"/>
    <x v="1"/>
    <n v="10"/>
    <n v="3"/>
    <x v="10"/>
    <x v="8"/>
    <n v="10"/>
    <n v="1"/>
    <s v="INE141K01013"/>
    <x v="1"/>
  </r>
  <r>
    <x v="1653"/>
    <s v="Texmaco Rail &amp; Engineering Limited"/>
    <s v="EQ"/>
    <x v="1"/>
    <n v="3"/>
    <n v="3"/>
    <x v="10"/>
    <x v="26"/>
    <n v="1"/>
    <n v="1"/>
    <s v="INE621L01012"/>
    <x v="2"/>
  </r>
  <r>
    <x v="1654"/>
    <s v="Tourism Finance Corporation of India Limited"/>
    <s v="EQ"/>
    <x v="1"/>
    <n v="26"/>
    <n v="7"/>
    <x v="4"/>
    <x v="23"/>
    <n v="10"/>
    <n v="1"/>
    <s v="INE305A01015"/>
    <x v="1"/>
  </r>
  <r>
    <x v="1655"/>
    <s v="Transwarranty Finance Limited"/>
    <s v="EQ"/>
    <x v="1"/>
    <n v="26"/>
    <n v="2"/>
    <x v="8"/>
    <x v="18"/>
    <n v="10"/>
    <n v="1"/>
    <s v="INE804H01012"/>
    <x v="1"/>
  </r>
  <r>
    <x v="1656"/>
    <s v="TGB Banquets And Hotels Limited"/>
    <s v="BE"/>
    <x v="0"/>
    <n v="17"/>
    <n v="5"/>
    <x v="1"/>
    <x v="18"/>
    <n v="10"/>
    <n v="1"/>
    <s v="INE797H01018"/>
    <x v="1"/>
  </r>
  <r>
    <x v="1657"/>
    <s v="Thangamayil Jewellery Limited"/>
    <s v="EQ"/>
    <x v="1"/>
    <n v="19"/>
    <n v="2"/>
    <x v="8"/>
    <x v="8"/>
    <n v="10"/>
    <n v="1"/>
    <s v="INE085J01014"/>
    <x v="1"/>
  </r>
  <r>
    <x v="1658"/>
    <s v="The Investment Trust Of India Limited"/>
    <s v="BE"/>
    <x v="0"/>
    <n v="2"/>
    <n v="8"/>
    <x v="3"/>
    <x v="6"/>
    <n v="10"/>
    <n v="1"/>
    <s v="INE924D01017"/>
    <x v="1"/>
  </r>
  <r>
    <x v="1659"/>
    <s v="Themis Medicare Limited"/>
    <s v="EQ"/>
    <x v="1"/>
    <n v="2"/>
    <n v="4"/>
    <x v="11"/>
    <x v="18"/>
    <n v="10"/>
    <n v="1"/>
    <s v="INE083B01016"/>
    <x v="1"/>
  </r>
  <r>
    <x v="1660"/>
    <s v="Thermax Limited"/>
    <s v="EQ"/>
    <x v="1"/>
    <n v="30"/>
    <n v="8"/>
    <x v="3"/>
    <x v="1"/>
    <n v="2"/>
    <n v="1"/>
    <s v="INE152A01029"/>
    <x v="3"/>
  </r>
  <r>
    <x v="1661"/>
    <s v="Thomas Cook  (India)  Limited"/>
    <s v="EQ"/>
    <x v="1"/>
    <n v="7"/>
    <n v="6"/>
    <x v="6"/>
    <x v="23"/>
    <n v="1"/>
    <n v="1"/>
    <s v="INE332A01027"/>
    <x v="2"/>
  </r>
  <r>
    <x v="1662"/>
    <s v="Thomas Scott (India) Limited"/>
    <s v="BE"/>
    <x v="0"/>
    <n v="30"/>
    <n v="1"/>
    <x v="9"/>
    <x v="28"/>
    <n v="10"/>
    <n v="1"/>
    <s v="INE480M01011"/>
    <x v="1"/>
  </r>
  <r>
    <x v="1663"/>
    <s v="Thyrocare Technologies Limited"/>
    <s v="EQ"/>
    <x v="1"/>
    <n v="9"/>
    <n v="5"/>
    <x v="1"/>
    <x v="21"/>
    <n v="10"/>
    <n v="1"/>
    <s v="INE594H01019"/>
    <x v="1"/>
  </r>
  <r>
    <x v="1664"/>
    <s v="Tilaknagar Industries Limited"/>
    <s v="EQ"/>
    <x v="1"/>
    <n v="16"/>
    <n v="7"/>
    <x v="4"/>
    <x v="8"/>
    <n v="10"/>
    <n v="1"/>
    <s v="INE133E01013"/>
    <x v="1"/>
  </r>
  <r>
    <x v="1665"/>
    <s v="Tide Water Oil Company (India) Limited"/>
    <s v="EQ"/>
    <x v="1"/>
    <n v="16"/>
    <n v="1"/>
    <x v="9"/>
    <x v="18"/>
    <n v="2"/>
    <n v="1"/>
    <s v="INE484C01030"/>
    <x v="3"/>
  </r>
  <r>
    <x v="1666"/>
    <s v="Technocraft Industries (India) Limited"/>
    <s v="EQ"/>
    <x v="1"/>
    <n v="12"/>
    <n v="2"/>
    <x v="8"/>
    <x v="18"/>
    <n v="10"/>
    <n v="1"/>
    <s v="INE545H01011"/>
    <x v="1"/>
  </r>
  <r>
    <x v="1667"/>
    <s v="Tube Investments of India Limited"/>
    <s v="EQ"/>
    <x v="1"/>
    <n v="2"/>
    <n v="11"/>
    <x v="5"/>
    <x v="6"/>
    <n v="1"/>
    <n v="1"/>
    <s v="INE974X01010"/>
    <x v="2"/>
  </r>
  <r>
    <x v="1668"/>
    <s v="Tijaria Polypipes Limited"/>
    <s v="BE"/>
    <x v="0"/>
    <n v="14"/>
    <n v="10"/>
    <x v="0"/>
    <x v="26"/>
    <n v="10"/>
    <n v="1"/>
    <s v="INE440L01017"/>
    <x v="1"/>
  </r>
  <r>
    <x v="1669"/>
    <s v="TIL Limited"/>
    <s v="BZ"/>
    <x v="0"/>
    <n v="27"/>
    <n v="9"/>
    <x v="2"/>
    <x v="1"/>
    <n v="10"/>
    <n v="1"/>
    <s v="INE806C01018"/>
    <x v="1"/>
  </r>
  <r>
    <x v="1670"/>
    <s v="Times Guaranty Limited"/>
    <s v="EQ"/>
    <x v="1"/>
    <n v="11"/>
    <n v="6"/>
    <x v="6"/>
    <x v="27"/>
    <n v="10"/>
    <n v="1"/>
    <s v="INE289C01025"/>
    <x v="1"/>
  </r>
  <r>
    <x v="1671"/>
    <s v="Time Technoplast Limited"/>
    <s v="EQ"/>
    <x v="1"/>
    <n v="13"/>
    <n v="6"/>
    <x v="6"/>
    <x v="18"/>
    <n v="1"/>
    <n v="1"/>
    <s v="INE508G01029"/>
    <x v="2"/>
  </r>
  <r>
    <x v="1672"/>
    <s v="Timken India Limited"/>
    <s v="EQ"/>
    <x v="1"/>
    <n v="6"/>
    <n v="2"/>
    <x v="8"/>
    <x v="18"/>
    <n v="10"/>
    <n v="1"/>
    <s v="INE325A01013"/>
    <x v="1"/>
  </r>
  <r>
    <x v="1673"/>
    <s v="The Tinplate Company of India Limited"/>
    <s v="EQ"/>
    <x v="1"/>
    <n v="27"/>
    <n v="1"/>
    <x v="9"/>
    <x v="12"/>
    <n v="10"/>
    <n v="1"/>
    <s v="INE422C01014"/>
    <x v="1"/>
  </r>
  <r>
    <x v="1674"/>
    <s v="Tips Films Limited"/>
    <s v="EQ"/>
    <x v="1"/>
    <n v="6"/>
    <n v="10"/>
    <x v="0"/>
    <x v="5"/>
    <n v="10"/>
    <n v="1"/>
    <s v="INE0LQS01015"/>
    <x v="1"/>
  </r>
  <r>
    <x v="1675"/>
    <s v="TIPS Industries Limited"/>
    <s v="EQ"/>
    <x v="1"/>
    <n v="10"/>
    <n v="11"/>
    <x v="5"/>
    <x v="23"/>
    <n v="1"/>
    <n v="1"/>
    <s v="INE716B01029"/>
    <x v="2"/>
  </r>
  <r>
    <x v="1676"/>
    <s v="Thirumalai Chemicals Limited"/>
    <s v="EQ"/>
    <x v="1"/>
    <n v="14"/>
    <n v="5"/>
    <x v="1"/>
    <x v="11"/>
    <n v="1"/>
    <n v="1"/>
    <s v="INE338A01024"/>
    <x v="2"/>
  </r>
  <r>
    <x v="1677"/>
    <s v="Tirupati Forge Limited"/>
    <s v="BE"/>
    <x v="0"/>
    <n v="4"/>
    <n v="8"/>
    <x v="3"/>
    <x v="9"/>
    <n v="2"/>
    <n v="1"/>
    <s v="INE319Y01024"/>
    <x v="3"/>
  </r>
  <r>
    <x v="1678"/>
    <s v="TITAGARH RAIL SYSTEMS LIMITED"/>
    <s v="EQ"/>
    <x v="1"/>
    <n v="21"/>
    <n v="4"/>
    <x v="11"/>
    <x v="0"/>
    <n v="2"/>
    <n v="1"/>
    <s v="INE615H01020"/>
    <x v="3"/>
  </r>
  <r>
    <x v="1679"/>
    <s v="Titan Company Limited"/>
    <s v="EQ"/>
    <x v="1"/>
    <n v="24"/>
    <n v="9"/>
    <x v="2"/>
    <x v="4"/>
    <n v="1"/>
    <n v="1"/>
    <s v="INE280A01028"/>
    <x v="2"/>
  </r>
  <r>
    <x v="1680"/>
    <s v="Tamilnad Mercantile Bank Limited"/>
    <s v="EQ"/>
    <x v="1"/>
    <n v="15"/>
    <n v="9"/>
    <x v="2"/>
    <x v="5"/>
    <n v="10"/>
    <n v="1"/>
    <s v="INE668A01016"/>
    <x v="1"/>
  </r>
  <r>
    <x v="1681"/>
    <s v="Tamilnadu PetroProducts Limited"/>
    <s v="EQ"/>
    <x v="1"/>
    <n v="27"/>
    <n v="10"/>
    <x v="0"/>
    <x v="16"/>
    <n v="10"/>
    <n v="1"/>
    <s v="INE148A01019"/>
    <x v="1"/>
  </r>
  <r>
    <x v="1682"/>
    <s v="Tamil Nadu Newsprint &amp; Papers Limited"/>
    <s v="EQ"/>
    <x v="1"/>
    <n v="14"/>
    <n v="2"/>
    <x v="8"/>
    <x v="15"/>
    <n v="10"/>
    <n v="1"/>
    <s v="INE107A01015"/>
    <x v="1"/>
  </r>
  <r>
    <x v="1683"/>
    <s v="Tamilnadu Telecommunication Limited"/>
    <s v="BE"/>
    <x v="0"/>
    <n v="4"/>
    <n v="2"/>
    <x v="8"/>
    <x v="11"/>
    <n v="10"/>
    <n v="1"/>
    <s v="INE141D01018"/>
    <x v="1"/>
  </r>
  <r>
    <x v="1684"/>
    <s v="Tokyo Plast International Limited"/>
    <s v="EQ"/>
    <x v="1"/>
    <n v="11"/>
    <n v="10"/>
    <x v="0"/>
    <x v="1"/>
    <n v="10"/>
    <n v="1"/>
    <s v="INE932C01012"/>
    <x v="1"/>
  </r>
  <r>
    <x v="1685"/>
    <s v="Torrent Pharmaceuticals Limited"/>
    <s v="EQ"/>
    <x v="1"/>
    <n v="25"/>
    <n v="11"/>
    <x v="5"/>
    <x v="27"/>
    <n v="5"/>
    <n v="1"/>
    <s v="INE685A01028"/>
    <x v="0"/>
  </r>
  <r>
    <x v="1686"/>
    <s v="Torrent Power Limited"/>
    <s v="EQ"/>
    <x v="1"/>
    <n v="28"/>
    <n v="11"/>
    <x v="5"/>
    <x v="12"/>
    <n v="10"/>
    <n v="1"/>
    <s v="INE813H01021"/>
    <x v="1"/>
  </r>
  <r>
    <x v="1687"/>
    <s v="Total Transport Systems Limited"/>
    <s v="BE"/>
    <x v="0"/>
    <n v="28"/>
    <n v="8"/>
    <x v="3"/>
    <x v="9"/>
    <n v="10"/>
    <n v="1"/>
    <s v="INE336X01012"/>
    <x v="1"/>
  </r>
  <r>
    <x v="1688"/>
    <s v="Touchwood Entertainment Limited"/>
    <s v="BE"/>
    <x v="0"/>
    <n v="21"/>
    <n v="1"/>
    <x v="9"/>
    <x v="9"/>
    <n v="10"/>
    <n v="1"/>
    <s v="INE486Y01013"/>
    <x v="1"/>
  </r>
  <r>
    <x v="1689"/>
    <s v="TPL Plastech Limited"/>
    <s v="BE"/>
    <x v="0"/>
    <n v="20"/>
    <n v="5"/>
    <x v="1"/>
    <x v="20"/>
    <n v="2"/>
    <n v="1"/>
    <s v="INE413G01022"/>
    <x v="3"/>
  </r>
  <r>
    <x v="1690"/>
    <s v="Tracxn Technologies Limited"/>
    <s v="EQ"/>
    <x v="1"/>
    <n v="20"/>
    <n v="10"/>
    <x v="0"/>
    <x v="5"/>
    <n v="1"/>
    <n v="1"/>
    <s v="INE0HMF01019"/>
    <x v="2"/>
  </r>
  <r>
    <x v="1691"/>
    <s v="Tree House Education &amp; Accessories Limited"/>
    <s v="EQ"/>
    <x v="1"/>
    <n v="26"/>
    <n v="8"/>
    <x v="3"/>
    <x v="26"/>
    <n v="10"/>
    <n v="1"/>
    <s v="INE040M01013"/>
    <x v="1"/>
  </r>
  <r>
    <x v="1692"/>
    <s v="TREJHARA SOLUTIONS LIMITED"/>
    <s v="BE"/>
    <x v="0"/>
    <n v="28"/>
    <n v="12"/>
    <x v="7"/>
    <x v="13"/>
    <n v="10"/>
    <n v="1"/>
    <s v="INE00CA01015"/>
    <x v="1"/>
  </r>
  <r>
    <x v="1693"/>
    <s v="Trent Limited"/>
    <s v="EQ"/>
    <x v="1"/>
    <n v="7"/>
    <n v="6"/>
    <x v="6"/>
    <x v="4"/>
    <n v="1"/>
    <n v="1"/>
    <s v="INE849A01020"/>
    <x v="2"/>
  </r>
  <r>
    <x v="1694"/>
    <s v="TRF Limited"/>
    <s v="EQ"/>
    <x v="1"/>
    <n v="26"/>
    <n v="3"/>
    <x v="10"/>
    <x v="8"/>
    <n v="10"/>
    <n v="1"/>
    <s v="INE391D01019"/>
    <x v="1"/>
  </r>
  <r>
    <x v="1695"/>
    <s v="Trident Limited"/>
    <s v="EQ"/>
    <x v="1"/>
    <n v="21"/>
    <n v="2"/>
    <x v="8"/>
    <x v="24"/>
    <n v="1"/>
    <n v="1"/>
    <s v="INE064C01022"/>
    <x v="2"/>
  </r>
  <r>
    <x v="1696"/>
    <s v="Trigyn Technologies Limited"/>
    <s v="EQ"/>
    <x v="1"/>
    <n v="9"/>
    <n v="4"/>
    <x v="11"/>
    <x v="25"/>
    <n v="10"/>
    <n v="1"/>
    <s v="INE948A01012"/>
    <x v="1"/>
  </r>
  <r>
    <x v="1697"/>
    <s v="Transformers And Rectifiers (India) Limited"/>
    <s v="EQ"/>
    <x v="1"/>
    <n v="28"/>
    <n v="12"/>
    <x v="7"/>
    <x v="18"/>
    <n v="1"/>
    <n v="1"/>
    <s v="INE763I01026"/>
    <x v="2"/>
  </r>
  <r>
    <x v="1698"/>
    <s v="Triveni Turbine Limited"/>
    <s v="EQ"/>
    <x v="1"/>
    <n v="28"/>
    <n v="10"/>
    <x v="0"/>
    <x v="26"/>
    <n v="1"/>
    <n v="1"/>
    <s v="INE152M01016"/>
    <x v="2"/>
  </r>
  <r>
    <x v="1699"/>
    <s v="Triveni Engineering &amp; Industries Limited"/>
    <s v="EQ"/>
    <x v="1"/>
    <n v="13"/>
    <n v="12"/>
    <x v="7"/>
    <x v="7"/>
    <n v="1"/>
    <n v="1"/>
    <s v="INE256C01024"/>
    <x v="2"/>
  </r>
  <r>
    <x v="1700"/>
    <s v="TruCap Finance Limited"/>
    <s v="EQ"/>
    <x v="1"/>
    <n v="20"/>
    <n v="6"/>
    <x v="6"/>
    <x v="10"/>
    <n v="2"/>
    <n v="1"/>
    <s v="INE615R01029"/>
    <x v="3"/>
  </r>
  <r>
    <x v="1701"/>
    <s v="TTK Healthcare Limited"/>
    <s v="EQ"/>
    <x v="1"/>
    <n v="2"/>
    <n v="12"/>
    <x v="7"/>
    <x v="20"/>
    <n v="10"/>
    <n v="1"/>
    <s v="INE910C01018"/>
    <x v="1"/>
  </r>
  <r>
    <x v="1702"/>
    <s v="TTK Prestige Limited"/>
    <s v="EQ"/>
    <x v="1"/>
    <n v="22"/>
    <n v="12"/>
    <x v="7"/>
    <x v="16"/>
    <n v="1"/>
    <n v="1"/>
    <s v="INE690A01028"/>
    <x v="2"/>
  </r>
  <r>
    <x v="1703"/>
    <s v="T T Limited"/>
    <s v="EQ"/>
    <x v="1"/>
    <n v="22"/>
    <n v="2"/>
    <x v="8"/>
    <x v="18"/>
    <n v="10"/>
    <n v="1"/>
    <s v="INE592B01016"/>
    <x v="1"/>
  </r>
  <r>
    <x v="1704"/>
    <s v="Tata Teleservices (Maharashtra) Limited"/>
    <s v="EQ"/>
    <x v="1"/>
    <n v="20"/>
    <n v="10"/>
    <x v="0"/>
    <x v="23"/>
    <n v="10"/>
    <n v="1"/>
    <s v="INE517B01013"/>
    <x v="1"/>
  </r>
  <r>
    <x v="1705"/>
    <s v="TV18 Broadcast Limited"/>
    <s v="EQ"/>
    <x v="1"/>
    <n v="8"/>
    <n v="2"/>
    <x v="8"/>
    <x v="18"/>
    <n v="2"/>
    <n v="1"/>
    <s v="INE886H01027"/>
    <x v="3"/>
  </r>
  <r>
    <x v="1706"/>
    <s v="TVS Electronics Limited"/>
    <s v="EQ"/>
    <x v="1"/>
    <n v="26"/>
    <n v="12"/>
    <x v="7"/>
    <x v="11"/>
    <n v="10"/>
    <n v="1"/>
    <s v="INE236G01019"/>
    <x v="1"/>
  </r>
  <r>
    <x v="1707"/>
    <s v="TVS Motor Company Limited"/>
    <s v="EQ"/>
    <x v="1"/>
    <n v="2"/>
    <n v="8"/>
    <x v="3"/>
    <x v="23"/>
    <n v="1"/>
    <n v="1"/>
    <s v="INE494B01023"/>
    <x v="2"/>
  </r>
  <r>
    <x v="1708"/>
    <s v="TVS Srichakra Limited"/>
    <s v="EQ"/>
    <x v="1"/>
    <n v="13"/>
    <n v="2"/>
    <x v="8"/>
    <x v="18"/>
    <n v="10"/>
    <n v="1"/>
    <s v="INE421C01016"/>
    <x v="1"/>
  </r>
  <r>
    <x v="1709"/>
    <s v="TV Today Network Limited"/>
    <s v="EQ"/>
    <x v="1"/>
    <n v="16"/>
    <n v="1"/>
    <x v="9"/>
    <x v="4"/>
    <n v="5"/>
    <n v="1"/>
    <s v="INE038F01029"/>
    <x v="0"/>
  </r>
  <r>
    <x v="1710"/>
    <s v="TV Vision Limited"/>
    <s v="EQ"/>
    <x v="1"/>
    <n v="15"/>
    <n v="9"/>
    <x v="2"/>
    <x v="21"/>
    <n v="10"/>
    <n v="1"/>
    <s v="INE871L01013"/>
    <x v="1"/>
  </r>
  <r>
    <x v="1711"/>
    <s v="United Breweries Limited"/>
    <s v="EQ"/>
    <x v="1"/>
    <n v="28"/>
    <n v="7"/>
    <x v="4"/>
    <x v="0"/>
    <n v="1"/>
    <n v="1"/>
    <s v="INE686F01025"/>
    <x v="2"/>
  </r>
  <r>
    <x v="1712"/>
    <s v="Ucal Fuel Systems Limited"/>
    <s v="EQ"/>
    <x v="1"/>
    <n v="13"/>
    <n v="9"/>
    <x v="2"/>
    <x v="1"/>
    <n v="10"/>
    <n v="1"/>
    <s v="INE139B01016"/>
    <x v="1"/>
  </r>
  <r>
    <x v="1713"/>
    <s v="UCO Bank"/>
    <s v="EQ"/>
    <x v="1"/>
    <n v="9"/>
    <n v="10"/>
    <x v="0"/>
    <x v="11"/>
    <n v="10"/>
    <n v="1"/>
    <s v="INE691A01018"/>
    <x v="1"/>
  </r>
  <r>
    <x v="1714"/>
    <s v="Udaipur Cement Works Limited"/>
    <s v="EQ"/>
    <x v="1"/>
    <n v="23"/>
    <n v="12"/>
    <x v="7"/>
    <x v="3"/>
    <n v="4"/>
    <n v="1"/>
    <s v="INE225C01029"/>
    <x v="5"/>
  </r>
  <r>
    <x v="1715"/>
    <s v="UFLEX Limited"/>
    <s v="EQ"/>
    <x v="1"/>
    <n v="23"/>
    <n v="8"/>
    <x v="3"/>
    <x v="1"/>
    <n v="10"/>
    <n v="1"/>
    <s v="INE516A01017"/>
    <x v="1"/>
  </r>
  <r>
    <x v="1716"/>
    <s v="UFO Moviez India Limited"/>
    <s v="EQ"/>
    <x v="1"/>
    <n v="14"/>
    <n v="5"/>
    <x v="1"/>
    <x v="20"/>
    <n v="10"/>
    <n v="1"/>
    <s v="INE527H01019"/>
    <x v="1"/>
  </r>
  <r>
    <x v="1717"/>
    <s v="The Ugar Sugar Works Limited"/>
    <s v="EQ"/>
    <x v="1"/>
    <n v="23"/>
    <n v="8"/>
    <x v="3"/>
    <x v="8"/>
    <n v="1"/>
    <n v="1"/>
    <s v="INE071E01023"/>
    <x v="2"/>
  </r>
  <r>
    <x v="1718"/>
    <s v="Ugro Capital Limited"/>
    <s v="EQ"/>
    <x v="1"/>
    <n v="11"/>
    <n v="8"/>
    <x v="3"/>
    <x v="3"/>
    <n v="10"/>
    <n v="1"/>
    <s v="INE583D01011"/>
    <x v="1"/>
  </r>
  <r>
    <x v="1719"/>
    <s v="Ujaas Energy Limited"/>
    <s v="BE"/>
    <x v="0"/>
    <n v="20"/>
    <n v="10"/>
    <x v="0"/>
    <x v="26"/>
    <n v="1"/>
    <n v="1"/>
    <s v="INE899L01022"/>
    <x v="2"/>
  </r>
  <r>
    <x v="1720"/>
    <s v="Ujjivan Financial Services Limited"/>
    <s v="EQ"/>
    <x v="1"/>
    <n v="10"/>
    <n v="5"/>
    <x v="1"/>
    <x v="21"/>
    <n v="10"/>
    <n v="1"/>
    <s v="INE334L01012"/>
    <x v="1"/>
  </r>
  <r>
    <x v="1721"/>
    <s v="Ujjivan Small Finance Bank Limited"/>
    <s v="EQ"/>
    <x v="1"/>
    <n v="12"/>
    <n v="12"/>
    <x v="7"/>
    <x v="2"/>
    <n v="10"/>
    <n v="1"/>
    <s v="INE551W01018"/>
    <x v="1"/>
  </r>
  <r>
    <x v="1722"/>
    <s v="UltraTech Cement Limited"/>
    <s v="EQ"/>
    <x v="1"/>
    <n v="24"/>
    <n v="8"/>
    <x v="3"/>
    <x v="4"/>
    <n v="10"/>
    <n v="1"/>
    <s v="INE481G01011"/>
    <x v="1"/>
  </r>
  <r>
    <x v="1723"/>
    <s v="Uma Exports Limited"/>
    <s v="BE"/>
    <x v="0"/>
    <n v="7"/>
    <n v="4"/>
    <x v="11"/>
    <x v="5"/>
    <n v="10"/>
    <n v="1"/>
    <s v="INE0GIU01018"/>
    <x v="1"/>
  </r>
  <r>
    <x v="1724"/>
    <s v="Umang Dairies Limited"/>
    <s v="EQ"/>
    <x v="1"/>
    <n v="2"/>
    <n v="12"/>
    <x v="7"/>
    <x v="20"/>
    <n v="5"/>
    <n v="1"/>
    <s v="INE864B01027"/>
    <x v="0"/>
  </r>
  <r>
    <x v="1725"/>
    <s v="Usha Martin Education &amp; Solutions Limited"/>
    <s v="EQ"/>
    <x v="1"/>
    <n v="12"/>
    <n v="7"/>
    <x v="4"/>
    <x v="8"/>
    <n v="1"/>
    <n v="1"/>
    <s v="INE240C01028"/>
    <x v="2"/>
  </r>
  <r>
    <x v="1726"/>
    <s v="Unichem Laboratories Limited"/>
    <s v="EQ"/>
    <x v="1"/>
    <n v="7"/>
    <n v="2"/>
    <x v="8"/>
    <x v="24"/>
    <n v="2"/>
    <n v="1"/>
    <s v="INE351A01035"/>
    <x v="3"/>
  </r>
  <r>
    <x v="1727"/>
    <s v="United Drilling Tools Limited"/>
    <s v="EQ"/>
    <x v="1"/>
    <n v="25"/>
    <n v="9"/>
    <x v="2"/>
    <x v="9"/>
    <n v="10"/>
    <n v="1"/>
    <s v="INE961D01019"/>
    <x v="1"/>
  </r>
  <r>
    <x v="1728"/>
    <s v="Uniphos Enterprises Limited"/>
    <s v="EQ"/>
    <x v="1"/>
    <n v="23"/>
    <n v="1"/>
    <x v="9"/>
    <x v="4"/>
    <n v="2"/>
    <n v="1"/>
    <s v="INE037A01022"/>
    <x v="3"/>
  </r>
  <r>
    <x v="1729"/>
    <s v="Uniinfo Telecom Services Limited"/>
    <s v="EQ"/>
    <x v="1"/>
    <n v="12"/>
    <n v="1"/>
    <x v="9"/>
    <x v="5"/>
    <n v="10"/>
    <n v="1"/>
    <s v="INE481Z01011"/>
    <x v="1"/>
  </r>
  <r>
    <x v="1730"/>
    <s v="Union Bank of India"/>
    <s v="EQ"/>
    <x v="1"/>
    <n v="24"/>
    <n v="9"/>
    <x v="2"/>
    <x v="27"/>
    <n v="10"/>
    <n v="1"/>
    <s v="INE692A01016"/>
    <x v="1"/>
  </r>
  <r>
    <x v="1731"/>
    <s v="Uniparts India Limited"/>
    <s v="EQ"/>
    <x v="1"/>
    <n v="12"/>
    <n v="12"/>
    <x v="7"/>
    <x v="5"/>
    <n v="10"/>
    <n v="1"/>
    <s v="INE244O01017"/>
    <x v="1"/>
  </r>
  <r>
    <x v="1732"/>
    <s v="Unitech Limited"/>
    <s v="BZ"/>
    <x v="0"/>
    <n v="8"/>
    <n v="9"/>
    <x v="2"/>
    <x v="16"/>
    <n v="2"/>
    <n v="1"/>
    <s v="INE694A01020"/>
    <x v="3"/>
  </r>
  <r>
    <x v="1733"/>
    <s v="United Polyfab Gujarat Limited"/>
    <s v="BE"/>
    <x v="0"/>
    <n v="31"/>
    <n v="12"/>
    <x v="7"/>
    <x v="3"/>
    <n v="10"/>
    <n v="1"/>
    <s v="INE368U01011"/>
    <x v="1"/>
  </r>
  <r>
    <x v="1734"/>
    <s v="The United Nilgiri Tea Estates Company Limited"/>
    <s v="EQ"/>
    <x v="1"/>
    <n v="28"/>
    <n v="1"/>
    <x v="9"/>
    <x v="20"/>
    <n v="10"/>
    <n v="1"/>
    <s v="INE458F01011"/>
    <x v="1"/>
  </r>
  <r>
    <x v="1735"/>
    <s v="Univastu India Limited"/>
    <s v="EQ"/>
    <x v="1"/>
    <n v="22"/>
    <n v="6"/>
    <x v="6"/>
    <x v="9"/>
    <n v="10"/>
    <n v="1"/>
    <s v="INE562X01013"/>
    <x v="1"/>
  </r>
  <r>
    <x v="1736"/>
    <s v="Universal Cables Limited"/>
    <s v="EQ"/>
    <x v="1"/>
    <n v="17"/>
    <n v="5"/>
    <x v="1"/>
    <x v="1"/>
    <n v="10"/>
    <n v="1"/>
    <s v="INE279A01012"/>
    <x v="1"/>
  </r>
  <r>
    <x v="1737"/>
    <s v="Universus Photo Imagings Limited"/>
    <s v="EQ"/>
    <x v="1"/>
    <n v="14"/>
    <n v="2"/>
    <x v="8"/>
    <x v="9"/>
    <n v="10"/>
    <n v="1"/>
    <s v="INE03V001013"/>
    <x v="1"/>
  </r>
  <r>
    <x v="1738"/>
    <s v="UNO Minda Limited"/>
    <s v="EQ"/>
    <x v="1"/>
    <n v="2"/>
    <n v="2"/>
    <x v="8"/>
    <x v="18"/>
    <n v="2"/>
    <n v="1"/>
    <s v="INE405E01023"/>
    <x v="3"/>
  </r>
  <r>
    <x v="1739"/>
    <s v="UPL Limited"/>
    <s v="EQ"/>
    <x v="1"/>
    <n v="23"/>
    <n v="1"/>
    <x v="9"/>
    <x v="4"/>
    <n v="2"/>
    <n v="1"/>
    <s v="INE628A01036"/>
    <x v="3"/>
  </r>
  <r>
    <x v="1740"/>
    <s v="Uravi T and Wedge Lamps Limited"/>
    <s v="EQ"/>
    <x v="1"/>
    <n v="5"/>
    <n v="7"/>
    <x v="4"/>
    <x v="10"/>
    <n v="10"/>
    <n v="1"/>
    <s v="INE568Z01015"/>
    <x v="1"/>
  </r>
  <r>
    <x v="1741"/>
    <s v="Urja Global Limited"/>
    <s v="EQ"/>
    <x v="1"/>
    <n v="28"/>
    <n v="3"/>
    <x v="10"/>
    <x v="6"/>
    <n v="1"/>
    <n v="1"/>
    <s v="INE550C01020"/>
    <x v="2"/>
  </r>
  <r>
    <x v="1742"/>
    <s v="Usha Martin Limited"/>
    <s v="EQ"/>
    <x v="1"/>
    <n v="11"/>
    <n v="10"/>
    <x v="0"/>
    <x v="23"/>
    <n v="1"/>
    <n v="1"/>
    <s v="INE228A01035"/>
    <x v="2"/>
  </r>
  <r>
    <x v="1743"/>
    <s v="Udayshivakumar Infra Limited"/>
    <s v="EQ"/>
    <x v="1"/>
    <n v="3"/>
    <n v="4"/>
    <x v="11"/>
    <x v="10"/>
    <n v="10"/>
    <n v="1"/>
    <s v="INE0N0Y01013"/>
    <x v="1"/>
  </r>
  <r>
    <x v="1744"/>
    <s v="UTI Asset Management Company Limited"/>
    <s v="EQ"/>
    <x v="1"/>
    <n v="12"/>
    <n v="10"/>
    <x v="0"/>
    <x v="9"/>
    <n v="10"/>
    <n v="1"/>
    <s v="INE094J01016"/>
    <x v="1"/>
  </r>
  <r>
    <x v="1745"/>
    <s v="Uttam Sugar Mills Limited"/>
    <s v="EQ"/>
    <x v="1"/>
    <n v="10"/>
    <n v="4"/>
    <x v="11"/>
    <x v="12"/>
    <n v="10"/>
    <n v="1"/>
    <s v="INE786F01031"/>
    <x v="1"/>
  </r>
  <r>
    <x v="1746"/>
    <s v="V2 Retail Limited"/>
    <s v="BE"/>
    <x v="0"/>
    <n v="4"/>
    <n v="7"/>
    <x v="4"/>
    <x v="18"/>
    <n v="10"/>
    <n v="1"/>
    <s v="INE945H01013"/>
    <x v="1"/>
  </r>
  <r>
    <x v="1747"/>
    <s v="Vadilal Industries Limited"/>
    <s v="EQ"/>
    <x v="1"/>
    <n v="15"/>
    <n v="6"/>
    <x v="6"/>
    <x v="26"/>
    <n v="10"/>
    <n v="1"/>
    <s v="INE694D01016"/>
    <x v="1"/>
  </r>
  <r>
    <x v="1748"/>
    <s v="Vaibhav Global Limited"/>
    <s v="EQ"/>
    <x v="1"/>
    <n v="5"/>
    <n v="4"/>
    <x v="11"/>
    <x v="4"/>
    <n v="2"/>
    <n v="1"/>
    <s v="INE884A01027"/>
    <x v="3"/>
  </r>
  <r>
    <x v="1749"/>
    <s v="Vaishali Pharma Limited"/>
    <s v="EQ"/>
    <x v="1"/>
    <n v="15"/>
    <n v="1"/>
    <x v="9"/>
    <x v="9"/>
    <n v="10"/>
    <n v="1"/>
    <s v="INE972X01014"/>
    <x v="1"/>
  </r>
  <r>
    <x v="1750"/>
    <s v="Vakrangee Limited"/>
    <s v="EQ"/>
    <x v="1"/>
    <n v="3"/>
    <n v="4"/>
    <x v="11"/>
    <x v="12"/>
    <n v="1"/>
    <n v="1"/>
    <s v="INE051B01021"/>
    <x v="2"/>
  </r>
  <r>
    <x v="1751"/>
    <s v="Valiant Organics Limited"/>
    <s v="EQ"/>
    <x v="1"/>
    <n v="23"/>
    <n v="7"/>
    <x v="4"/>
    <x v="3"/>
    <n v="10"/>
    <n v="1"/>
    <s v="INE565V01010"/>
    <x v="1"/>
  </r>
  <r>
    <x v="1752"/>
    <s v="Vardhman Acrylics Limited"/>
    <s v="EQ"/>
    <x v="1"/>
    <n v="30"/>
    <n v="9"/>
    <x v="2"/>
    <x v="11"/>
    <n v="10"/>
    <n v="1"/>
    <s v="INE116G01013"/>
    <x v="1"/>
  </r>
  <r>
    <x v="1753"/>
    <s v="Varroc Engineering Limited"/>
    <s v="EQ"/>
    <x v="1"/>
    <n v="6"/>
    <n v="7"/>
    <x v="4"/>
    <x v="13"/>
    <n v="1"/>
    <n v="1"/>
    <s v="INE665L01035"/>
    <x v="2"/>
  </r>
  <r>
    <x v="1754"/>
    <s v="Vascon Engineers Limited"/>
    <s v="EQ"/>
    <x v="1"/>
    <n v="15"/>
    <n v="2"/>
    <x v="8"/>
    <x v="8"/>
    <n v="10"/>
    <n v="1"/>
    <s v="INE893I01013"/>
    <x v="1"/>
  </r>
  <r>
    <x v="1755"/>
    <s v="Vaswani Industries Limited"/>
    <s v="EQ"/>
    <x v="1"/>
    <n v="20"/>
    <n v="9"/>
    <x v="2"/>
    <x v="26"/>
    <n v="10"/>
    <n v="1"/>
    <s v="INE590L01019"/>
    <x v="1"/>
  </r>
  <r>
    <x v="1756"/>
    <s v="Varun Beverages Limited"/>
    <s v="EQ"/>
    <x v="1"/>
    <n v="8"/>
    <n v="11"/>
    <x v="5"/>
    <x v="21"/>
    <n v="5"/>
    <n v="1"/>
    <s v="INE200M01021"/>
    <x v="0"/>
  </r>
  <r>
    <x v="1757"/>
    <s v="Vaxtex Cotfab Limited"/>
    <s v="BE"/>
    <x v="0"/>
    <n v="19"/>
    <n v="4"/>
    <x v="11"/>
    <x v="5"/>
    <n v="1"/>
    <n v="1"/>
    <s v="INE098201036"/>
    <x v="2"/>
  </r>
  <r>
    <x v="1758"/>
    <s v="Vedanta Limited"/>
    <s v="EQ"/>
    <x v="1"/>
    <n v="13"/>
    <n v="5"/>
    <x v="1"/>
    <x v="25"/>
    <n v="1"/>
    <n v="1"/>
    <s v="INE205A01025"/>
    <x v="2"/>
  </r>
  <r>
    <x v="1759"/>
    <s v="Venky's (India) Limited"/>
    <s v="EQ"/>
    <x v="1"/>
    <n v="28"/>
    <n v="7"/>
    <x v="4"/>
    <x v="11"/>
    <n v="10"/>
    <n v="1"/>
    <s v="INE398A01010"/>
    <x v="1"/>
  </r>
  <r>
    <x v="1760"/>
    <s v="Venus Pipes &amp; Tubes Limited"/>
    <s v="EQ"/>
    <x v="1"/>
    <n v="24"/>
    <n v="5"/>
    <x v="1"/>
    <x v="5"/>
    <n v="10"/>
    <n v="1"/>
    <s v="INE0JA001018"/>
    <x v="1"/>
  </r>
  <r>
    <x v="1761"/>
    <s v="Veranda Learning Solutions Limited"/>
    <s v="EQ"/>
    <x v="1"/>
    <n v="11"/>
    <n v="4"/>
    <x v="11"/>
    <x v="5"/>
    <n v="10"/>
    <n v="1"/>
    <s v="INE0IQ001011"/>
    <x v="1"/>
  </r>
  <r>
    <x v="1762"/>
    <s v="Vertoz Advertising Limited"/>
    <s v="BE"/>
    <x v="0"/>
    <n v="14"/>
    <n v="5"/>
    <x v="1"/>
    <x v="9"/>
    <n v="10"/>
    <n v="1"/>
    <s v="INE188Y01015"/>
    <x v="1"/>
  </r>
  <r>
    <x v="1763"/>
    <s v="Vesuvius India Limited"/>
    <s v="EQ"/>
    <x v="1"/>
    <n v="4"/>
    <n v="10"/>
    <x v="0"/>
    <x v="27"/>
    <n v="10"/>
    <n v="1"/>
    <s v="INE386A01015"/>
    <x v="1"/>
  </r>
  <r>
    <x v="1764"/>
    <s v="Veto Switchgears And Cables Limited"/>
    <s v="EQ"/>
    <x v="1"/>
    <n v="29"/>
    <n v="4"/>
    <x v="11"/>
    <x v="20"/>
    <n v="10"/>
    <n v="1"/>
    <s v="INE918N01018"/>
    <x v="1"/>
  </r>
  <r>
    <x v="1765"/>
    <s v="V-Guard Industries Limited"/>
    <s v="EQ"/>
    <x v="1"/>
    <n v="13"/>
    <n v="3"/>
    <x v="10"/>
    <x v="0"/>
    <n v="1"/>
    <n v="1"/>
    <s v="INE951I01027"/>
    <x v="2"/>
  </r>
  <r>
    <x v="1766"/>
    <s v="Vardhman Holdings Limited"/>
    <s v="EQ"/>
    <x v="1"/>
    <n v="30"/>
    <n v="6"/>
    <x v="6"/>
    <x v="7"/>
    <n v="10"/>
    <n v="1"/>
    <s v="INE701A01023"/>
    <x v="1"/>
  </r>
  <r>
    <x v="1767"/>
    <s v="Vidhi Specialty Food Ingredients Limited"/>
    <s v="EQ"/>
    <x v="1"/>
    <n v="2"/>
    <n v="3"/>
    <x v="10"/>
    <x v="21"/>
    <n v="1"/>
    <n v="1"/>
    <s v="INE632C01026"/>
    <x v="2"/>
  </r>
  <r>
    <x v="1768"/>
    <s v="Vijaya Diagnostic Centre Limited"/>
    <s v="EQ"/>
    <x v="1"/>
    <n v="14"/>
    <n v="9"/>
    <x v="2"/>
    <x v="3"/>
    <n v="1"/>
    <n v="1"/>
    <s v="INE043W01024"/>
    <x v="2"/>
  </r>
  <r>
    <x v="1769"/>
    <s v="Viji Finance Limited"/>
    <s v="EQ"/>
    <x v="1"/>
    <n v="11"/>
    <n v="7"/>
    <x v="4"/>
    <x v="21"/>
    <n v="1"/>
    <n v="1"/>
    <s v="INE159N01027"/>
    <x v="2"/>
  </r>
  <r>
    <x v="1770"/>
    <s v="Vikas EcoTech Limited"/>
    <s v="EQ"/>
    <x v="1"/>
    <n v="12"/>
    <n v="12"/>
    <x v="7"/>
    <x v="26"/>
    <n v="1"/>
    <n v="1"/>
    <s v="INE806A01020"/>
    <x v="2"/>
  </r>
  <r>
    <x v="1771"/>
    <s v="Vikas Lifecare Limited"/>
    <s v="EQ"/>
    <x v="1"/>
    <n v="8"/>
    <n v="5"/>
    <x v="1"/>
    <x v="2"/>
    <n v="1"/>
    <n v="1"/>
    <s v="INE161L01027"/>
    <x v="2"/>
  </r>
  <r>
    <x v="1772"/>
    <s v="Vimta Labs Limited"/>
    <s v="EQ"/>
    <x v="1"/>
    <n v="15"/>
    <n v="12"/>
    <x v="7"/>
    <x v="7"/>
    <n v="2"/>
    <n v="1"/>
    <s v="INE579C01029"/>
    <x v="3"/>
  </r>
  <r>
    <x v="1773"/>
    <s v="Vinati Organics Limited"/>
    <s v="EQ"/>
    <x v="1"/>
    <n v="28"/>
    <n v="7"/>
    <x v="4"/>
    <x v="19"/>
    <n v="1"/>
    <n v="1"/>
    <s v="INE410B01037"/>
    <x v="2"/>
  </r>
  <r>
    <x v="1774"/>
    <s v="Vindhya Telelinks Limited"/>
    <s v="EQ"/>
    <x v="1"/>
    <n v="8"/>
    <n v="2"/>
    <x v="8"/>
    <x v="1"/>
    <n v="10"/>
    <n v="1"/>
    <s v="INE707A01012"/>
    <x v="1"/>
  </r>
  <r>
    <x v="1775"/>
    <s v="Vineet Laboratories Limited"/>
    <s v="EQ"/>
    <x v="1"/>
    <n v="15"/>
    <n v="6"/>
    <x v="6"/>
    <x v="3"/>
    <n v="10"/>
    <n v="1"/>
    <s v="INE505Y01010"/>
    <x v="1"/>
  </r>
  <r>
    <x v="1776"/>
    <s v="Vinny Overseas Limited"/>
    <s v="BE"/>
    <x v="0"/>
    <n v="28"/>
    <n v="11"/>
    <x v="5"/>
    <x v="5"/>
    <n v="1"/>
    <n v="1"/>
    <s v="INE01KI01027"/>
    <x v="2"/>
  </r>
  <r>
    <x v="1777"/>
    <s v="Vinyl Chemicals (India) Limited"/>
    <s v="EQ"/>
    <x v="1"/>
    <n v="21"/>
    <n v="7"/>
    <x v="4"/>
    <x v="0"/>
    <n v="1"/>
    <n v="1"/>
    <s v="INE250B01029"/>
    <x v="2"/>
  </r>
  <r>
    <x v="1778"/>
    <s v="VIP Clothing Limited"/>
    <s v="BE"/>
    <x v="0"/>
    <n v="6"/>
    <n v="8"/>
    <x v="3"/>
    <x v="18"/>
    <n v="2"/>
    <n v="1"/>
    <s v="INE450G01024"/>
    <x v="3"/>
  </r>
  <r>
    <x v="1779"/>
    <s v="VIP Industries Limited"/>
    <s v="EQ"/>
    <x v="1"/>
    <n v="2"/>
    <n v="3"/>
    <x v="10"/>
    <x v="7"/>
    <n v="2"/>
    <n v="1"/>
    <s v="INE054A01027"/>
    <x v="3"/>
  </r>
  <r>
    <x v="1780"/>
    <s v="Vipul Limited"/>
    <s v="EQ"/>
    <x v="1"/>
    <n v="23"/>
    <n v="4"/>
    <x v="11"/>
    <x v="20"/>
    <n v="1"/>
    <n v="1"/>
    <s v="INE946H01037"/>
    <x v="2"/>
  </r>
  <r>
    <x v="1781"/>
    <s v="Virinchi Limited"/>
    <s v="BE"/>
    <x v="0"/>
    <n v="3"/>
    <n v="5"/>
    <x v="1"/>
    <x v="10"/>
    <n v="10"/>
    <n v="1"/>
    <s v="INE539B01017"/>
    <x v="1"/>
  </r>
  <r>
    <x v="1782"/>
    <s v="Visaka Industries Limited"/>
    <s v="EQ"/>
    <x v="1"/>
    <n v="28"/>
    <n v="8"/>
    <x v="3"/>
    <x v="15"/>
    <n v="2"/>
    <n v="1"/>
    <s v="INE392A01021"/>
    <x v="3"/>
  </r>
  <r>
    <x v="1783"/>
    <s v="Visa Steel Limited"/>
    <s v="BE"/>
    <x v="0"/>
    <n v="17"/>
    <n v="3"/>
    <x v="10"/>
    <x v="12"/>
    <n v="10"/>
    <n v="1"/>
    <s v="INE286H01012"/>
    <x v="1"/>
  </r>
  <r>
    <x v="1784"/>
    <s v="Visesh Infotecnics Limited"/>
    <s v="EQ"/>
    <x v="1"/>
    <n v="14"/>
    <n v="1"/>
    <x v="9"/>
    <x v="23"/>
    <n v="1"/>
    <n v="1"/>
    <s v="INE861A01058"/>
    <x v="2"/>
  </r>
  <r>
    <x v="1785"/>
    <s v="Vishal Fabrics Limited"/>
    <s v="EQ"/>
    <x v="1"/>
    <n v="19"/>
    <n v="8"/>
    <x v="3"/>
    <x v="2"/>
    <n v="5"/>
    <n v="1"/>
    <s v="INE755Q01025"/>
    <x v="0"/>
  </r>
  <r>
    <x v="1786"/>
    <s v="Vishnu Chemicals Limited"/>
    <s v="EQ"/>
    <x v="1"/>
    <n v="5"/>
    <n v="3"/>
    <x v="10"/>
    <x v="20"/>
    <n v="2"/>
    <n v="1"/>
    <s v="INE270I01022"/>
    <x v="3"/>
  </r>
  <r>
    <x v="1787"/>
    <s v="Vishwaraj Sugar Industries Limited"/>
    <s v="EQ"/>
    <x v="1"/>
    <n v="15"/>
    <n v="10"/>
    <x v="0"/>
    <x v="2"/>
    <n v="2"/>
    <n v="1"/>
    <s v="INE430N01022"/>
    <x v="3"/>
  </r>
  <r>
    <x v="1788"/>
    <s v="Visagar Polytex Limited"/>
    <s v="EQ"/>
    <x v="1"/>
    <n v="21"/>
    <n v="5"/>
    <x v="1"/>
    <x v="14"/>
    <n v="1"/>
    <n v="1"/>
    <s v="INE370E01029"/>
    <x v="2"/>
  </r>
  <r>
    <x v="1789"/>
    <s v="VLS Finance Limited"/>
    <s v="EQ"/>
    <x v="1"/>
    <n v="25"/>
    <n v="5"/>
    <x v="1"/>
    <x v="1"/>
    <n v="10"/>
    <n v="1"/>
    <s v="INE709A01018"/>
    <x v="1"/>
  </r>
  <r>
    <x v="1790"/>
    <s v="V-Mart Retail Limited"/>
    <s v="EQ"/>
    <x v="1"/>
    <n v="20"/>
    <n v="2"/>
    <x v="8"/>
    <x v="14"/>
    <n v="10"/>
    <n v="1"/>
    <s v="INE665J01013"/>
    <x v="1"/>
  </r>
  <r>
    <x v="1791"/>
    <s v="Voltamp Transformers Limited"/>
    <s v="EQ"/>
    <x v="1"/>
    <n v="20"/>
    <n v="9"/>
    <x v="2"/>
    <x v="12"/>
    <n v="10"/>
    <n v="1"/>
    <s v="INE540H01012"/>
    <x v="1"/>
  </r>
  <r>
    <x v="1792"/>
    <s v="Voltas Limited"/>
    <s v="EQ"/>
    <x v="1"/>
    <n v="12"/>
    <n v="4"/>
    <x v="11"/>
    <x v="1"/>
    <n v="1"/>
    <n v="1"/>
    <s v="INE226A01021"/>
    <x v="2"/>
  </r>
  <r>
    <x v="1793"/>
    <s v="VRL Logistics Limited"/>
    <s v="EQ"/>
    <x v="1"/>
    <n v="30"/>
    <n v="4"/>
    <x v="11"/>
    <x v="20"/>
    <n v="10"/>
    <n v="1"/>
    <s v="INE366I01010"/>
    <x v="1"/>
  </r>
  <r>
    <x v="1794"/>
    <s v="Vardhman Special Steels Limited"/>
    <s v="EQ"/>
    <x v="1"/>
    <n v="17"/>
    <n v="5"/>
    <x v="1"/>
    <x v="28"/>
    <n v="10"/>
    <n v="1"/>
    <s v="INE050M01012"/>
    <x v="1"/>
  </r>
  <r>
    <x v="1795"/>
    <s v="VST Industries Limited"/>
    <s v="EQ"/>
    <x v="1"/>
    <n v="5"/>
    <n v="9"/>
    <x v="2"/>
    <x v="11"/>
    <n v="10"/>
    <n v="1"/>
    <s v="INE710A01016"/>
    <x v="1"/>
  </r>
  <r>
    <x v="1796"/>
    <s v="V.S.T Tillers Tractors Limited"/>
    <s v="EQ"/>
    <x v="1"/>
    <n v="20"/>
    <n v="6"/>
    <x v="6"/>
    <x v="26"/>
    <n v="10"/>
    <n v="1"/>
    <s v="INE764D01017"/>
    <x v="1"/>
  </r>
  <r>
    <x v="1797"/>
    <s v="Vardhman Textiles Limited"/>
    <s v="EQ"/>
    <x v="1"/>
    <n v="14"/>
    <n v="1"/>
    <x v="9"/>
    <x v="11"/>
    <n v="2"/>
    <n v="1"/>
    <s v="INE825A01020"/>
    <x v="3"/>
  </r>
  <r>
    <x v="1798"/>
    <s v="VA Tech Wabag Limited"/>
    <s v="EQ"/>
    <x v="1"/>
    <n v="13"/>
    <n v="10"/>
    <x v="0"/>
    <x v="8"/>
    <n v="2"/>
    <n v="1"/>
    <s v="INE956G01038"/>
    <x v="3"/>
  </r>
  <r>
    <x v="1799"/>
    <s v="Wanbury Limited"/>
    <s v="BE"/>
    <x v="0"/>
    <n v="29"/>
    <n v="1"/>
    <x v="9"/>
    <x v="18"/>
    <n v="10"/>
    <n v="1"/>
    <s v="INE107F01022"/>
    <x v="1"/>
  </r>
  <r>
    <x v="1800"/>
    <s v="Waterbase Limited"/>
    <s v="EQ"/>
    <x v="1"/>
    <n v="8"/>
    <n v="2"/>
    <x v="8"/>
    <x v="1"/>
    <n v="10"/>
    <n v="1"/>
    <s v="INE054C01015"/>
    <x v="1"/>
  </r>
  <r>
    <x v="1801"/>
    <s v="Wealth First Portfolio Managers Limited"/>
    <s v="EQ"/>
    <x v="1"/>
    <n v="20"/>
    <n v="1"/>
    <x v="9"/>
    <x v="3"/>
    <n v="10"/>
    <n v="1"/>
    <s v="INE658T01017"/>
    <x v="1"/>
  </r>
  <r>
    <x v="1802"/>
    <s v="Websol Energy System Limited"/>
    <s v="EQ"/>
    <x v="1"/>
    <n v="15"/>
    <n v="5"/>
    <x v="1"/>
    <x v="18"/>
    <n v="10"/>
    <n v="1"/>
    <s v="INE855C01015"/>
    <x v="1"/>
  </r>
  <r>
    <x v="1803"/>
    <s v="Weizmann Limited"/>
    <s v="BE"/>
    <x v="0"/>
    <n v="10"/>
    <n v="5"/>
    <x v="1"/>
    <x v="1"/>
    <n v="10"/>
    <n v="1"/>
    <s v="INE080A01014"/>
    <x v="1"/>
  </r>
  <r>
    <x v="1804"/>
    <s v="Wonder Electricals Limited"/>
    <s v="EQ"/>
    <x v="1"/>
    <n v="17"/>
    <n v="1"/>
    <x v="9"/>
    <x v="5"/>
    <n v="10"/>
    <n v="1"/>
    <s v="INE02WG01016"/>
    <x v="1"/>
  </r>
  <r>
    <x v="1805"/>
    <s v="Welspun Corp Limited"/>
    <s v="EQ"/>
    <x v="1"/>
    <n v="24"/>
    <n v="5"/>
    <x v="1"/>
    <x v="7"/>
    <n v="5"/>
    <n v="1"/>
    <s v="INE191B01025"/>
    <x v="0"/>
  </r>
  <r>
    <x v="1806"/>
    <s v="Welspun Enterprises Limited"/>
    <s v="EQ"/>
    <x v="1"/>
    <n v="4"/>
    <n v="11"/>
    <x v="5"/>
    <x v="4"/>
    <n v="10"/>
    <n v="1"/>
    <s v="INE625G01013"/>
    <x v="1"/>
  </r>
  <r>
    <x v="1807"/>
    <s v="Welspun Investments and Commercials Limited"/>
    <s v="BE"/>
    <x v="0"/>
    <n v="20"/>
    <n v="9"/>
    <x v="2"/>
    <x v="8"/>
    <n v="10"/>
    <n v="1"/>
    <s v="INE389K01018"/>
    <x v="1"/>
  </r>
  <r>
    <x v="1808"/>
    <s v="Welspun India Limited"/>
    <s v="EQ"/>
    <x v="1"/>
    <n v="4"/>
    <n v="12"/>
    <x v="7"/>
    <x v="11"/>
    <n v="1"/>
    <n v="1"/>
    <s v="INE192B01031"/>
    <x v="2"/>
  </r>
  <r>
    <x v="1809"/>
    <s v="Wendt (India) Limited"/>
    <s v="EQ"/>
    <x v="1"/>
    <n v="7"/>
    <n v="8"/>
    <x v="3"/>
    <x v="12"/>
    <n v="10"/>
    <n v="1"/>
    <s v="INE274C01019"/>
    <x v="1"/>
  </r>
  <r>
    <x v="1810"/>
    <s v="WESTLIFE FOODWORLD LIMITED"/>
    <s v="EQ"/>
    <x v="1"/>
    <n v="5"/>
    <n v="6"/>
    <x v="6"/>
    <x v="10"/>
    <n v="2"/>
    <n v="1"/>
    <s v="INE274F01020"/>
    <x v="3"/>
  </r>
  <r>
    <x v="1811"/>
    <s v="WE WIN LIMITED"/>
    <s v="EQ"/>
    <x v="1"/>
    <n v="15"/>
    <n v="6"/>
    <x v="6"/>
    <x v="5"/>
    <n v="10"/>
    <n v="1"/>
    <s v="INE082W01014"/>
    <x v="1"/>
  </r>
  <r>
    <x v="1812"/>
    <s v="Wheels India Limited"/>
    <s v="EQ"/>
    <x v="1"/>
    <n v="7"/>
    <n v="4"/>
    <x v="11"/>
    <x v="23"/>
    <n v="10"/>
    <n v="1"/>
    <s v="INE715A01015"/>
    <x v="1"/>
  </r>
  <r>
    <x v="1813"/>
    <s v="Whirlpool of India Limited"/>
    <s v="EQ"/>
    <x v="1"/>
    <n v="6"/>
    <n v="4"/>
    <x v="11"/>
    <x v="8"/>
    <n v="10"/>
    <n v="1"/>
    <s v="INE716A01013"/>
    <x v="1"/>
  </r>
  <r>
    <x v="1814"/>
    <s v="Williamson Magor &amp; Company Limited"/>
    <s v="BE"/>
    <x v="0"/>
    <n v="8"/>
    <n v="2"/>
    <x v="8"/>
    <x v="1"/>
    <n v="10"/>
    <n v="1"/>
    <s v="INE210A01017"/>
    <x v="1"/>
  </r>
  <r>
    <x v="1815"/>
    <s v="Windlas Biotech Limited"/>
    <s v="EQ"/>
    <x v="1"/>
    <n v="16"/>
    <n v="8"/>
    <x v="3"/>
    <x v="3"/>
    <n v="5"/>
    <n v="1"/>
    <s v="INE0H5O01029"/>
    <x v="0"/>
  </r>
  <r>
    <x v="1816"/>
    <s v="Windsor Machines Limited"/>
    <s v="BE"/>
    <x v="0"/>
    <n v="17"/>
    <n v="8"/>
    <x v="3"/>
    <x v="26"/>
    <n v="2"/>
    <n v="1"/>
    <s v="INE052A01021"/>
    <x v="3"/>
  </r>
  <r>
    <x v="1817"/>
    <s v="The Western India Plywoods Limited"/>
    <s v="BE"/>
    <x v="0"/>
    <n v="17"/>
    <n v="4"/>
    <x v="11"/>
    <x v="6"/>
    <n v="10"/>
    <n v="1"/>
    <s v="INE215F01023"/>
    <x v="1"/>
  </r>
  <r>
    <x v="1818"/>
    <s v="Wipro Limited"/>
    <s v="EQ"/>
    <x v="1"/>
    <n v="8"/>
    <n v="11"/>
    <x v="5"/>
    <x v="1"/>
    <n v="2"/>
    <n v="1"/>
    <s v="INE075A01022"/>
    <x v="3"/>
  </r>
  <r>
    <x v="1819"/>
    <s v="Wockhardt Limited"/>
    <s v="EQ"/>
    <x v="1"/>
    <n v="23"/>
    <n v="2"/>
    <x v="8"/>
    <x v="23"/>
    <n v="5"/>
    <n v="1"/>
    <s v="INE049B01025"/>
    <x v="0"/>
  </r>
  <r>
    <x v="1820"/>
    <s v="Wonderla Holidays Limited"/>
    <s v="EQ"/>
    <x v="1"/>
    <n v="9"/>
    <n v="5"/>
    <x v="1"/>
    <x v="22"/>
    <n v="10"/>
    <n v="1"/>
    <s v="INE066O01014"/>
    <x v="1"/>
  </r>
  <r>
    <x v="1821"/>
    <s v="Worth Peripherals Limited"/>
    <s v="EQ"/>
    <x v="1"/>
    <n v="4"/>
    <n v="8"/>
    <x v="3"/>
    <x v="9"/>
    <n v="10"/>
    <n v="1"/>
    <s v="INE196Y01018"/>
    <x v="1"/>
  </r>
  <r>
    <x v="1822"/>
    <s v="West Coast Paper Mills Limited"/>
    <s v="EQ"/>
    <x v="1"/>
    <n v="17"/>
    <n v="1"/>
    <x v="9"/>
    <x v="24"/>
    <n v="2"/>
    <n v="1"/>
    <s v="INE976A01021"/>
    <x v="3"/>
  </r>
  <r>
    <x v="1823"/>
    <s v="Xchanging Solutions Limited"/>
    <s v="EQ"/>
    <x v="1"/>
    <n v="9"/>
    <n v="3"/>
    <x v="10"/>
    <x v="7"/>
    <n v="10"/>
    <n v="1"/>
    <s v="INE692G01013"/>
    <x v="1"/>
  </r>
  <r>
    <x v="1824"/>
    <s v="Xelpmoc Design And Tech Limited"/>
    <s v="EQ"/>
    <x v="1"/>
    <n v="4"/>
    <n v="2"/>
    <x v="8"/>
    <x v="2"/>
    <n v="10"/>
    <n v="1"/>
    <s v="INE01P501012"/>
    <x v="1"/>
  </r>
  <r>
    <x v="1825"/>
    <s v="Xpro India Limited"/>
    <s v="EQ"/>
    <x v="1"/>
    <n v="27"/>
    <n v="4"/>
    <x v="11"/>
    <x v="4"/>
    <n v="10"/>
    <n v="1"/>
    <s v="INE445C01015"/>
    <x v="1"/>
  </r>
  <r>
    <x v="1826"/>
    <s v="Yaari Digital Integrated Services Limited"/>
    <s v="BE"/>
    <x v="0"/>
    <n v="18"/>
    <n v="8"/>
    <x v="3"/>
    <x v="26"/>
    <n v="2"/>
    <n v="1"/>
    <s v="INE126M01010"/>
    <x v="3"/>
  </r>
  <r>
    <x v="1827"/>
    <s v="Yes Bank Limited"/>
    <s v="EQ"/>
    <x v="1"/>
    <n v="12"/>
    <n v="7"/>
    <x v="4"/>
    <x v="7"/>
    <n v="2"/>
    <n v="1"/>
    <s v="INE528G01035"/>
    <x v="3"/>
  </r>
  <r>
    <x v="1828"/>
    <s v="Yuken India Limited"/>
    <s v="EQ"/>
    <x v="1"/>
    <n v="2"/>
    <n v="9"/>
    <x v="2"/>
    <x v="3"/>
    <n v="10"/>
    <n v="1"/>
    <s v="INE384C01016"/>
    <x v="1"/>
  </r>
  <r>
    <x v="1829"/>
    <s v="Zee Entertainment Enterprises Limited"/>
    <s v="EQ"/>
    <x v="1"/>
    <n v="9"/>
    <n v="9"/>
    <x v="2"/>
    <x v="25"/>
    <n v="1"/>
    <n v="1"/>
    <s v="INE256A01028"/>
    <x v="2"/>
  </r>
  <r>
    <x v="1830"/>
    <s v="Zee Media Corporation Limited"/>
    <s v="EQ"/>
    <x v="1"/>
    <n v="10"/>
    <n v="1"/>
    <x v="9"/>
    <x v="18"/>
    <n v="1"/>
    <n v="1"/>
    <s v="INE966H01019"/>
    <x v="2"/>
  </r>
  <r>
    <x v="1831"/>
    <s v="Zenith Exports Limited"/>
    <s v="BE"/>
    <x v="0"/>
    <n v="10"/>
    <n v="7"/>
    <x v="4"/>
    <x v="15"/>
    <n v="10"/>
    <n v="1"/>
    <s v="INE058B01018"/>
    <x v="1"/>
  </r>
  <r>
    <x v="1832"/>
    <s v="Zenith Steel Pipes &amp; Industries Limited"/>
    <s v="BE"/>
    <x v="0"/>
    <n v="30"/>
    <n v="4"/>
    <x v="11"/>
    <x v="18"/>
    <n v="10"/>
    <n v="1"/>
    <s v="INE318D01020"/>
    <x v="1"/>
  </r>
  <r>
    <x v="1833"/>
    <s v="Zensar Technologies Limited"/>
    <s v="EQ"/>
    <x v="1"/>
    <n v="9"/>
    <n v="7"/>
    <x v="4"/>
    <x v="11"/>
    <n v="2"/>
    <n v="1"/>
    <s v="INE520A01027"/>
    <x v="3"/>
  </r>
  <r>
    <x v="1834"/>
    <s v="Zen Technologies Limited"/>
    <s v="EQ"/>
    <x v="1"/>
    <n v="30"/>
    <n v="3"/>
    <x v="10"/>
    <x v="20"/>
    <n v="1"/>
    <n v="1"/>
    <s v="INE251B01027"/>
    <x v="2"/>
  </r>
  <r>
    <x v="1835"/>
    <s v="ZF Commercial Vehicle Control Systems India Limited"/>
    <s v="EQ"/>
    <x v="1"/>
    <n v="1"/>
    <n v="10"/>
    <x v="0"/>
    <x v="0"/>
    <n v="5"/>
    <n v="1"/>
    <s v="INE342J01019"/>
    <x v="0"/>
  </r>
  <r>
    <x v="1836"/>
    <s v="Zim Laboratories Limited"/>
    <s v="EQ"/>
    <x v="1"/>
    <n v="25"/>
    <n v="11"/>
    <x v="5"/>
    <x v="5"/>
    <n v="10"/>
    <n v="1"/>
    <s v="INE518E01015"/>
    <x v="1"/>
  </r>
  <r>
    <x v="1837"/>
    <s v="Zodiac Energy Limited"/>
    <s v="BE"/>
    <x v="0"/>
    <n v="14"/>
    <n v="12"/>
    <x v="7"/>
    <x v="3"/>
    <n v="10"/>
    <n v="1"/>
    <s v="INE761Y01019"/>
    <x v="1"/>
  </r>
  <r>
    <x v="1838"/>
    <s v="Zodiac Clothing Company Limited"/>
    <s v="EQ"/>
    <x v="1"/>
    <n v="27"/>
    <n v="9"/>
    <x v="2"/>
    <x v="1"/>
    <n v="10"/>
    <n v="1"/>
    <s v="INE206B01013"/>
    <x v="1"/>
  </r>
  <r>
    <x v="1839"/>
    <s v="Zomato Limited"/>
    <s v="EQ"/>
    <x v="1"/>
    <n v="23"/>
    <n v="7"/>
    <x v="4"/>
    <x v="3"/>
    <n v="1"/>
    <n v="1"/>
    <s v="INE758T01015"/>
    <x v="2"/>
  </r>
  <r>
    <x v="1840"/>
    <s v="Zota Health Care LImited"/>
    <s v="EQ"/>
    <x v="1"/>
    <n v="19"/>
    <n v="8"/>
    <x v="3"/>
    <x v="2"/>
    <n v="10"/>
    <n v="1"/>
    <s v="INE358U01012"/>
    <x v="1"/>
  </r>
  <r>
    <x v="1841"/>
    <s v="Zuari Agro Chemicals Limited"/>
    <s v="EQ"/>
    <x v="1"/>
    <n v="27"/>
    <n v="11"/>
    <x v="5"/>
    <x v="28"/>
    <n v="10"/>
    <n v="1"/>
    <s v="INE840M01016"/>
    <x v="1"/>
  </r>
  <r>
    <x v="1842"/>
    <s v="ZUARI INDUSTRIES LIMITED"/>
    <s v="EQ"/>
    <x v="1"/>
    <n v="12"/>
    <n v="4"/>
    <x v="11"/>
    <x v="1"/>
    <n v="10"/>
    <n v="1"/>
    <s v="INE217A01012"/>
    <x v="1"/>
  </r>
  <r>
    <x v="1843"/>
    <s v="Zydus Lifesciences Limited"/>
    <s v="EQ"/>
    <x v="1"/>
    <n v="18"/>
    <n v="4"/>
    <x v="11"/>
    <x v="23"/>
    <n v="1"/>
    <n v="1"/>
    <s v="INE010B01027"/>
    <x v="2"/>
  </r>
  <r>
    <x v="1844"/>
    <s v="Zydus Wellness Limited"/>
    <s v="EQ"/>
    <x v="1"/>
    <n v="13"/>
    <n v="11"/>
    <x v="5"/>
    <x v="19"/>
    <n v="10"/>
    <n v="1"/>
    <s v="INE768C010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22AD0-D6CE-4388-80D3-92746999E543}"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AC6" firstHeaderRow="1" firstDataRow="1" firstDataCol="1"/>
  <pivotFields count="12">
    <pivotField showAll="0">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t="default"/>
      </items>
    </pivotField>
    <pivotField showAll="0"/>
    <pivotField showAll="0"/>
    <pivotField showAll="0"/>
    <pivotField showAll="0"/>
    <pivotField showAll="0"/>
    <pivotField showAll="0">
      <items count="13">
        <item x="9"/>
        <item x="8"/>
        <item x="10"/>
        <item x="11"/>
        <item x="1"/>
        <item x="6"/>
        <item x="4"/>
        <item x="3"/>
        <item x="2"/>
        <item x="0"/>
        <item x="5"/>
        <item x="7"/>
        <item t="default"/>
      </items>
    </pivotField>
    <pivotField showAll="0">
      <items count="31">
        <item h="1" x="29"/>
        <item h="1" x="1"/>
        <item h="1" x="15"/>
        <item h="1" x="17"/>
        <item h="1" x="25"/>
        <item h="1" x="16"/>
        <item h="1" x="23"/>
        <item h="1" x="24"/>
        <item h="1" x="27"/>
        <item h="1" x="11"/>
        <item h="1" x="4"/>
        <item h="1" x="7"/>
        <item h="1" x="12"/>
        <item h="1" x="18"/>
        <item h="1" x="0"/>
        <item h="1" x="19"/>
        <item h="1" x="8"/>
        <item h="1" x="26"/>
        <item h="1" x="28"/>
        <item h="1" x="14"/>
        <item h="1" x="22"/>
        <item x="20"/>
        <item h="1" x="21"/>
        <item h="1" x="6"/>
        <item h="1" x="13"/>
        <item h="1" x="2"/>
        <item h="1" x="9"/>
        <item h="1" x="3"/>
        <item h="1" x="5"/>
        <item h="1" x="10"/>
        <item t="default"/>
      </items>
    </pivotField>
    <pivotField showAll="0"/>
    <pivotField showAll="0"/>
    <pivotField showAll="0"/>
    <pivotField axis="axisRow" dataField="1" showAll="0">
      <items count="10">
        <item x="2"/>
        <item x="3"/>
        <item x="6"/>
        <item x="5"/>
        <item x="0"/>
        <item x="4"/>
        <item x="7"/>
        <item x="8"/>
        <item x="1"/>
        <item t="default"/>
      </items>
    </pivotField>
  </pivotFields>
  <rowFields count="1">
    <field x="11"/>
  </rowFields>
  <rowItems count="5">
    <i>
      <x/>
    </i>
    <i>
      <x v="1"/>
    </i>
    <i>
      <x v="4"/>
    </i>
    <i>
      <x v="8"/>
    </i>
    <i t="grand">
      <x/>
    </i>
  </rowItems>
  <colItems count="1">
    <i/>
  </colItems>
  <dataFields count="1">
    <dataField name="Count of  FACE VALUE" fld="11"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F35B78-AC7D-492D-BECB-EA0DFEB3BA2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3:Q6" firstHeaderRow="1" firstDataRow="1" firstDataCol="1"/>
  <pivotFields count="12">
    <pivotField showAll="0">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t="default"/>
      </items>
    </pivotField>
    <pivotField showAll="0"/>
    <pivotField showAll="0"/>
    <pivotField axis="axisRow" dataField="1" showAll="0">
      <items count="3">
        <item x="1"/>
        <item x="0"/>
        <item t="default"/>
      </items>
    </pivotField>
    <pivotField showAll="0"/>
    <pivotField showAll="0"/>
    <pivotField showAll="0">
      <items count="13">
        <item x="9"/>
        <item x="8"/>
        <item x="10"/>
        <item x="11"/>
        <item x="1"/>
        <item x="6"/>
        <item x="4"/>
        <item x="3"/>
        <item x="2"/>
        <item x="0"/>
        <item x="5"/>
        <item x="7"/>
        <item t="default"/>
      </items>
    </pivotField>
    <pivotField showAll="0">
      <items count="31">
        <item h="1" x="29"/>
        <item h="1" x="1"/>
        <item h="1" x="15"/>
        <item h="1" x="17"/>
        <item h="1" x="25"/>
        <item h="1" x="16"/>
        <item h="1" x="23"/>
        <item h="1" x="24"/>
        <item h="1" x="27"/>
        <item h="1" x="11"/>
        <item h="1" x="4"/>
        <item h="1" x="7"/>
        <item h="1" x="12"/>
        <item h="1" x="18"/>
        <item h="1" x="0"/>
        <item h="1" x="19"/>
        <item h="1" x="8"/>
        <item h="1" x="26"/>
        <item h="1" x="28"/>
        <item h="1" x="14"/>
        <item h="1" x="22"/>
        <item x="20"/>
        <item h="1" x="21"/>
        <item h="1" x="6"/>
        <item h="1" x="13"/>
        <item h="1" x="2"/>
        <item h="1" x="9"/>
        <item h="1" x="3"/>
        <item h="1" x="5"/>
        <item h="1" x="10"/>
        <item t="default"/>
      </items>
    </pivotField>
    <pivotField showAll="0"/>
    <pivotField showAll="0"/>
    <pivotField showAll="0"/>
    <pivotField showAll="0"/>
  </pivotFields>
  <rowFields count="1">
    <field x="3"/>
  </rowFields>
  <rowItems count="3">
    <i>
      <x/>
    </i>
    <i>
      <x v="1"/>
    </i>
    <i t="grand">
      <x/>
    </i>
  </rowItems>
  <colItems count="1">
    <i/>
  </colItems>
  <dataFields count="1">
    <dataField name="Count of INTRA OR NO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CF18CC-C65F-4C12-BAD7-5673A541BFE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3" firstHeaderRow="1" firstDataRow="1" firstDataCol="1"/>
  <pivotFields count="12">
    <pivotField dataField="1" showAll="0">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t="default"/>
      </items>
    </pivotField>
    <pivotField showAll="0"/>
    <pivotField showAll="0"/>
    <pivotField showAll="0"/>
    <pivotField showAll="0"/>
    <pivotField showAll="0"/>
    <pivotField axis="axisRow" showAll="0">
      <items count="13">
        <item x="9"/>
        <item x="8"/>
        <item x="10"/>
        <item x="11"/>
        <item x="1"/>
        <item x="6"/>
        <item x="4"/>
        <item x="3"/>
        <item x="2"/>
        <item x="0"/>
        <item x="5"/>
        <item x="7"/>
        <item t="default"/>
      </items>
    </pivotField>
    <pivotField showAll="0">
      <items count="31">
        <item h="1" x="29"/>
        <item h="1" x="1"/>
        <item h="1" x="15"/>
        <item h="1" x="17"/>
        <item h="1" x="25"/>
        <item h="1" x="16"/>
        <item h="1" x="23"/>
        <item h="1" x="24"/>
        <item h="1" x="27"/>
        <item h="1" x="11"/>
        <item h="1" x="4"/>
        <item h="1" x="7"/>
        <item h="1" x="12"/>
        <item h="1" x="18"/>
        <item h="1" x="0"/>
        <item h="1" x="19"/>
        <item h="1" x="8"/>
        <item h="1" x="26"/>
        <item h="1" x="28"/>
        <item h="1" x="14"/>
        <item h="1" x="22"/>
        <item x="20"/>
        <item h="1" x="21"/>
        <item h="1" x="6"/>
        <item h="1" x="13"/>
        <item h="1" x="2"/>
        <item h="1" x="9"/>
        <item h="1" x="3"/>
        <item h="1" x="5"/>
        <item h="1" x="10"/>
        <item t="default"/>
      </items>
    </pivotField>
    <pivotField showAll="0"/>
    <pivotField showAll="0"/>
    <pivotField showAll="0"/>
    <pivotField showAll="0"/>
  </pivotFields>
  <rowFields count="1">
    <field x="6"/>
  </rowFields>
  <rowItems count="12">
    <i>
      <x/>
    </i>
    <i>
      <x v="1"/>
    </i>
    <i>
      <x v="2"/>
    </i>
    <i>
      <x v="3"/>
    </i>
    <i>
      <x v="4"/>
    </i>
    <i>
      <x v="5"/>
    </i>
    <i>
      <x v="6"/>
    </i>
    <i>
      <x v="7"/>
    </i>
    <i>
      <x v="8"/>
    </i>
    <i>
      <x v="10"/>
    </i>
    <i>
      <x v="11"/>
    </i>
    <i t="grand">
      <x/>
    </i>
  </rowItems>
  <colItems count="1">
    <i/>
  </colItems>
  <dataFields count="1">
    <dataField name="Count of SYMBO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D15761-464D-41B4-AC2C-FDE4C60D86ED}" name="Face Value"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L1:DM6" firstHeaderRow="1" firstDataRow="1" firstDataCol="1"/>
  <pivotFields count="4">
    <pivotField axis="axisRow" dataField="1" showAll="0">
      <items count="10">
        <item x="2"/>
        <item x="3"/>
        <item x="6"/>
        <item x="5"/>
        <item x="0"/>
        <item x="4"/>
        <item x="7"/>
        <item x="8"/>
        <item x="1"/>
        <item t="default"/>
      </items>
    </pivotField>
    <pivotField numFmtId="49" showAll="0"/>
    <pivotField showAll="0"/>
    <pivotField showAll="0">
      <items count="31">
        <item h="1" x="29"/>
        <item h="1" x="1"/>
        <item h="1" x="15"/>
        <item h="1" x="17"/>
        <item h="1" x="25"/>
        <item x="16"/>
        <item h="1" x="23"/>
        <item h="1" x="24"/>
        <item h="1" x="27"/>
        <item h="1" x="11"/>
        <item h="1" x="4"/>
        <item h="1" x="7"/>
        <item h="1" x="12"/>
        <item h="1" x="18"/>
        <item h="1" x="0"/>
        <item h="1" x="19"/>
        <item h="1" x="8"/>
        <item h="1" x="26"/>
        <item h="1" x="28"/>
        <item h="1" x="14"/>
        <item h="1" x="22"/>
        <item h="1" x="20"/>
        <item h="1" x="21"/>
        <item h="1" x="6"/>
        <item h="1" x="13"/>
        <item h="1" x="2"/>
        <item h="1" x="9"/>
        <item h="1" x="3"/>
        <item h="1" x="5"/>
        <item h="1" x="10"/>
        <item t="default"/>
      </items>
    </pivotField>
  </pivotFields>
  <rowFields count="1">
    <field x="0"/>
  </rowFields>
  <rowItems count="5">
    <i>
      <x/>
    </i>
    <i>
      <x v="1"/>
    </i>
    <i>
      <x v="4"/>
    </i>
    <i>
      <x v="8"/>
    </i>
    <i t="grand">
      <x/>
    </i>
  </rowItems>
  <colItems count="1">
    <i/>
  </colItems>
  <dataFields count="1">
    <dataField name="Count of  FACE VALUE" fld="0" subtotal="count" baseField="0" baseItem="0"/>
  </dataFields>
  <formats count="6">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4">
            <x v="0"/>
            <x v="1"/>
            <x v="4"/>
            <x v="8"/>
          </reference>
        </references>
      </pivotArea>
    </format>
    <format dxfId="5">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418CD-A140-4796-A071-01C0C4BE7D7E}"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M2:CO5" firstHeaderRow="0" firstDataRow="1" firstDataCol="1"/>
  <pivotFields count="3">
    <pivotField showAll="0"/>
    <pivotField showAll="0">
      <items count="31">
        <item h="1" x="29"/>
        <item h="1" x="1"/>
        <item h="1" x="15"/>
        <item h="1" x="17"/>
        <item x="25"/>
        <item h="1" x="16"/>
        <item h="1" x="23"/>
        <item h="1" x="24"/>
        <item h="1" x="27"/>
        <item h="1" x="11"/>
        <item h="1" x="4"/>
        <item h="1" x="7"/>
        <item h="1" x="12"/>
        <item h="1" x="18"/>
        <item h="1" x="0"/>
        <item h="1" x="19"/>
        <item h="1" x="8"/>
        <item h="1" x="26"/>
        <item h="1" x="28"/>
        <item h="1" x="14"/>
        <item h="1" x="22"/>
        <item h="1" x="20"/>
        <item h="1" x="21"/>
        <item h="1" x="6"/>
        <item h="1" x="13"/>
        <item h="1" x="2"/>
        <item h="1" x="9"/>
        <item h="1" x="3"/>
        <item h="1" x="5"/>
        <item h="1" x="10"/>
        <item t="default"/>
      </items>
    </pivotField>
    <pivotField axis="axisRow" dataField="1" showAll="0">
      <items count="3">
        <item x="1"/>
        <item x="0"/>
        <item t="default"/>
      </items>
    </pivotField>
  </pivotFields>
  <rowFields count="1">
    <field x="2"/>
  </rowFields>
  <rowItems count="3">
    <i>
      <x/>
    </i>
    <i>
      <x v="1"/>
    </i>
    <i t="grand">
      <x/>
    </i>
  </rowItems>
  <colFields count="1">
    <field x="-2"/>
  </colFields>
  <colItems count="2">
    <i>
      <x/>
    </i>
    <i i="1">
      <x v="1"/>
    </i>
  </colItems>
  <dataFields count="2">
    <dataField name="Count of Intra or Not" fld="2" subtotal="count" baseField="0" baseItem="0"/>
    <dataField name="Count of Intra or Not2" fld="2" subtotal="count" showDataAs="percentOfCol" baseField="2" baseItem="0" numFmtId="10"/>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B36759-9DAE-4A23-923E-9095BFAA1B9A}"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Y1:BZ4"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Intra or No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12A94D-7490-47C1-B752-9785A9423E8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I2:BK6" firstHeaderRow="0" firstDataRow="1" firstDataCol="1"/>
  <pivotFields count="1">
    <pivotField axis="axisRow" dataField="1" showAll="0">
      <items count="4">
        <item x="0"/>
        <item x="2"/>
        <item x="1"/>
        <item t="default"/>
      </items>
    </pivotField>
  </pivotFields>
  <rowFields count="1">
    <field x="0"/>
  </rowFields>
  <rowItems count="4">
    <i>
      <x/>
    </i>
    <i>
      <x v="1"/>
    </i>
    <i>
      <x v="2"/>
    </i>
    <i t="grand">
      <x/>
    </i>
  </rowItems>
  <colFields count="1">
    <field x="-2"/>
  </colFields>
  <colItems count="2">
    <i>
      <x/>
    </i>
    <i i="1">
      <x v="1"/>
    </i>
  </colItems>
  <dataFields count="2">
    <dataField name="Count of  SERIES" fld="0" subtotal="count" baseField="0" baseItem="0"/>
    <dataField name="Count of  SERIES2" fld="0" subtotal="count" showDataAs="percentOfCol" baseField="0" baseItem="0" numFmtId="10"/>
  </dataFields>
  <chartFormats count="1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0"/>
          </reference>
          <reference field="0" count="1" selected="0">
            <x v="0"/>
          </reference>
        </references>
      </pivotArea>
    </chartFormat>
    <chartFormat chart="15" format="3">
      <pivotArea type="data" outline="0" fieldPosition="0">
        <references count="2">
          <reference field="4294967294" count="1" selected="0">
            <x v="0"/>
          </reference>
          <reference field="0" count="1" selected="0">
            <x v="1"/>
          </reference>
        </references>
      </pivotArea>
    </chartFormat>
    <chartFormat chart="15" format="4">
      <pivotArea type="data" outline="0" fieldPosition="0">
        <references count="2">
          <reference field="4294967294" count="1" selected="0">
            <x v="0"/>
          </reference>
          <reference field="0" count="1" selected="0">
            <x v="2"/>
          </reference>
        </references>
      </pivotArea>
    </chartFormat>
    <chartFormat chart="15" format="5">
      <pivotArea type="data" outline="0" fieldPosition="0">
        <references count="2">
          <reference field="4294967294" count="1" selected="0">
            <x v="1"/>
          </reference>
          <reference field="0" count="1" selected="0">
            <x v="0"/>
          </reference>
        </references>
      </pivotArea>
    </chartFormat>
    <chartFormat chart="15" format="6">
      <pivotArea type="data" outline="0" fieldPosition="0">
        <references count="2">
          <reference field="4294967294" count="1" selected="0">
            <x v="1"/>
          </reference>
          <reference field="0" count="1" selected="0">
            <x v="1"/>
          </reference>
        </references>
      </pivotArea>
    </chartFormat>
    <chartFormat chart="15" format="7">
      <pivotArea type="data" outline="0" fieldPosition="0">
        <references count="2">
          <reference field="4294967294" count="1" selected="0">
            <x v="1"/>
          </reference>
          <reference field="0" count="1" selected="0">
            <x v="2"/>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0" count="1" selected="0">
            <x v="0"/>
          </reference>
        </references>
      </pivotArea>
    </chartFormat>
    <chartFormat chart="17" format="18">
      <pivotArea type="data" outline="0" fieldPosition="0">
        <references count="2">
          <reference field="4294967294" count="1" selected="0">
            <x v="0"/>
          </reference>
          <reference field="0" count="1" selected="0">
            <x v="1"/>
          </reference>
        </references>
      </pivotArea>
    </chartFormat>
    <chartFormat chart="17" format="19">
      <pivotArea type="data" outline="0" fieldPosition="0">
        <references count="2">
          <reference field="4294967294" count="1" selected="0">
            <x v="0"/>
          </reference>
          <reference field="0" count="1" selected="0">
            <x v="2"/>
          </reference>
        </references>
      </pivotArea>
    </chartFormat>
    <chartFormat chart="17" format="20" series="1">
      <pivotArea type="data" outline="0" fieldPosition="0">
        <references count="1">
          <reference field="4294967294" count="1" selected="0">
            <x v="1"/>
          </reference>
        </references>
      </pivotArea>
    </chartFormat>
    <chartFormat chart="17" format="21">
      <pivotArea type="data" outline="0" fieldPosition="0">
        <references count="2">
          <reference field="4294967294" count="1" selected="0">
            <x v="1"/>
          </reference>
          <reference field="0" count="1" selected="0">
            <x v="0"/>
          </reference>
        </references>
      </pivotArea>
    </chartFormat>
    <chartFormat chart="17" format="22">
      <pivotArea type="data" outline="0" fieldPosition="0">
        <references count="2">
          <reference field="4294967294" count="1" selected="0">
            <x v="1"/>
          </reference>
          <reference field="0" count="1" selected="0">
            <x v="1"/>
          </reference>
        </references>
      </pivotArea>
    </chartFormat>
    <chartFormat chart="17" format="23">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585D47-7F68-4D28-8FD1-C13C710E2B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2:AD12" firstHeaderRow="1" firstDataRow="1" firstDataCol="1"/>
  <pivotFields count="3">
    <pivotField axis="axisRow" showAll="0">
      <items count="13">
        <item x="11"/>
        <item x="4"/>
        <item x="5"/>
        <item x="8"/>
        <item x="2"/>
        <item x="9"/>
        <item x="3"/>
        <item x="10"/>
        <item x="6"/>
        <item x="7"/>
        <item x="0"/>
        <item x="1"/>
        <item t="default"/>
      </items>
    </pivotField>
    <pivotField showAll="0">
      <items count="31">
        <item h="1" x="0"/>
        <item h="1" x="1"/>
        <item h="1" x="2"/>
        <item h="1" x="3"/>
        <item h="1" x="4"/>
        <item h="1" x="5"/>
        <item h="1" x="6"/>
        <item h="1" x="7"/>
        <item h="1" x="8"/>
        <item h="1" x="9"/>
        <item h="1" x="10"/>
        <item h="1" x="11"/>
        <item h="1" x="12"/>
        <item h="1" x="13"/>
        <item h="1" x="14"/>
        <item h="1" x="15"/>
        <item h="1" x="16"/>
        <item h="1" x="17"/>
        <item h="1" x="18"/>
        <item h="1" x="19"/>
        <item x="20"/>
        <item h="1" x="21"/>
        <item h="1" x="22"/>
        <item h="1" x="23"/>
        <item h="1" x="24"/>
        <item h="1" x="25"/>
        <item h="1" x="26"/>
        <item h="1" x="27"/>
        <item h="1" x="28"/>
        <item h="1" x="29"/>
        <item t="default"/>
      </items>
    </pivotField>
    <pivotField dataField="1" showAll="0">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t="default"/>
      </items>
    </pivotField>
  </pivotFields>
  <rowFields count="1">
    <field x="0"/>
  </rowFields>
  <rowItems count="10">
    <i>
      <x/>
    </i>
    <i>
      <x v="2"/>
    </i>
    <i>
      <x v="3"/>
    </i>
    <i>
      <x v="4"/>
    </i>
    <i>
      <x v="5"/>
    </i>
    <i>
      <x v="6"/>
    </i>
    <i>
      <x v="8"/>
    </i>
    <i>
      <x v="9"/>
    </i>
    <i>
      <x v="11"/>
    </i>
    <i t="grand">
      <x/>
    </i>
  </rowItems>
  <colItems count="1">
    <i/>
  </colItems>
  <dataFields count="1">
    <dataField name="Count of SYMBOL" fld="2" subtotal="count" baseField="0" baseItem="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9">
            <x v="0"/>
            <x v="2"/>
            <x v="3"/>
            <x v="4"/>
            <x v="5"/>
            <x v="6"/>
            <x v="8"/>
            <x v="9"/>
            <x v="11"/>
          </reference>
        </references>
      </pivotArea>
    </format>
    <format dxfId="17">
      <pivotArea dataOnly="0" labelOnly="1" grandRow="1" outline="0"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ED310BC-F399-438A-B72D-177B8F98CC89}" autoFormatId="16" applyNumberFormats="0" applyBorderFormats="0" applyFontFormats="0" applyPatternFormats="0" applyAlignmentFormats="0" applyWidthHeightFormats="0">
  <queryTableRefresh nextId="19">
    <queryTableFields count="12">
      <queryTableField id="1" name="SYMBOL" tableColumnId="1"/>
      <queryTableField id="2" name="NAME OF COMPANY" tableColumnId="2"/>
      <queryTableField id="3" name=" SERIES" tableColumnId="3"/>
      <queryTableField id="18" dataBound="0" tableColumnId="12"/>
      <queryTableField id="4" name=" DATE OF LISTING" tableColumnId="4"/>
      <queryTableField id="16" dataBound="0" tableColumnId="10"/>
      <queryTableField id="17" dataBound="0" tableColumnId="11"/>
      <queryTableField id="15" dataBound="0" tableColumnId="9"/>
      <queryTableField id="5" name=" PAID UP VALUE" tableColumnId="5"/>
      <queryTableField id="6" name=" MARKET LOT" tableColumnId="6"/>
      <queryTableField id="7" name=" ISIN NUMBER" tableColumnId="7"/>
      <queryTableField id="8" name=" FACE VAL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F110075-FF2D-441A-8D51-AFEF4405ED4D}" sourceName="Years">
  <pivotTables>
    <pivotTable tabId="1" name="PivotTable6"/>
  </pivotTables>
  <data>
    <tabular pivotCacheId="2014532443">
      <items count="30">
        <i x="0"/>
        <i x="1"/>
        <i x="2"/>
        <i x="3"/>
        <i x="4"/>
        <i x="5"/>
        <i x="6"/>
        <i x="7"/>
        <i x="8"/>
        <i x="9"/>
        <i x="10"/>
        <i x="11"/>
        <i x="12"/>
        <i x="13"/>
        <i x="14"/>
        <i x="15"/>
        <i x="16"/>
        <i x="17"/>
        <i x="18"/>
        <i x="19"/>
        <i x="20" s="1"/>
        <i x="21"/>
        <i x="22"/>
        <i x="23"/>
        <i x="24"/>
        <i x="25"/>
        <i x="26"/>
        <i x="27"/>
        <i x="28"/>
        <i x="29"/>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24D6990-44F1-49D2-AE13-1DDE140A0451}" sourceName="Year">
  <pivotTables>
    <pivotTable tabId="1" name="PivotTable15"/>
  </pivotTables>
  <data>
    <tabular pivotCacheId="2071867001">
      <items count="30">
        <i x="29"/>
        <i x="1"/>
        <i x="15"/>
        <i x="17"/>
        <i x="25" s="1"/>
        <i x="16"/>
        <i x="23"/>
        <i x="24"/>
        <i x="27"/>
        <i x="11"/>
        <i x="4"/>
        <i x="7"/>
        <i x="12"/>
        <i x="18"/>
        <i x="0"/>
        <i x="19"/>
        <i x="8"/>
        <i x="26"/>
        <i x="28"/>
        <i x="14"/>
        <i x="22"/>
        <i x="20"/>
        <i x="21"/>
        <i x="6"/>
        <i x="13"/>
        <i x="2"/>
        <i x="9"/>
        <i x="3"/>
        <i x="5"/>
        <i x="1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DA5436C-EFE8-4057-A1C0-63D70722E74C}" sourceName="Year">
  <pivotTables>
    <pivotTable tabId="1" name="Face Value"/>
  </pivotTables>
  <data>
    <tabular pivotCacheId="1117778536">
      <items count="30">
        <i x="29"/>
        <i x="1"/>
        <i x="15"/>
        <i x="17"/>
        <i x="25"/>
        <i x="16" s="1"/>
        <i x="23"/>
        <i x="24"/>
        <i x="27"/>
        <i x="11"/>
        <i x="4"/>
        <i x="7"/>
        <i x="12"/>
        <i x="18"/>
        <i x="0"/>
        <i x="19"/>
        <i x="8"/>
        <i x="26"/>
        <i x="28"/>
        <i x="14"/>
        <i x="22"/>
        <i x="20"/>
        <i x="21"/>
        <i x="6"/>
        <i x="13"/>
        <i x="2"/>
        <i x="9"/>
        <i x="3"/>
        <i x="5"/>
        <i x="1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4D331803-8859-41AD-AF1D-B02D9F8D2EE9}" sourceName="YEAR">
  <pivotTables>
    <pivotTable tabId="5" name="PivotTable1"/>
    <pivotTable tabId="5" name="PivotTable2"/>
    <pivotTable tabId="5" name="PivotTable3"/>
  </pivotTables>
  <data>
    <tabular pivotCacheId="1911341952">
      <items count="30">
        <i x="29"/>
        <i x="1"/>
        <i x="15"/>
        <i x="17"/>
        <i x="25"/>
        <i x="16"/>
        <i x="23"/>
        <i x="24"/>
        <i x="27"/>
        <i x="11"/>
        <i x="4"/>
        <i x="7"/>
        <i x="12"/>
        <i x="18"/>
        <i x="0"/>
        <i x="19"/>
        <i x="8"/>
        <i x="26"/>
        <i x="28"/>
        <i x="14"/>
        <i x="22"/>
        <i x="20" s="1"/>
        <i x="21"/>
        <i x="6"/>
        <i x="13"/>
        <i x="2"/>
        <i x="9"/>
        <i x="3"/>
        <i x="5"/>
        <i x="1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1F81956-AD01-4D3B-B9B0-E799BDAB9265}" cache="Slicer_YEAR2" caption="YEAR" columnCount="10" showCaption="0" style="Slicer Style 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31D57A-F745-4EED-9E51-836D74159C82}" cache="Slicer_YEAR2" caption="YEAR" columnCount="6" showCaption="0" style="Slicer Style 1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E471922-B468-4E7A-907A-3C751FD5D2D8}" cache="Slicer_Years" caption="Years" columnCount="8" showCaption="0" rowHeight="234950"/>
  <slicer name="Year" xr10:uid="{3EEA7106-1B4A-4166-AB8E-A2133AF44FE9}" cache="Slicer_Year" caption="Year" rowHeight="234950"/>
  <slicer name="Year 1" xr10:uid="{8FA830F3-9826-49A8-8564-2A6EC502337F}" cache="Slicer_Year1"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07271-842A-42E0-B837-7A4C578FCCAD}" name="Table_EQUITY_L" displayName="Table_EQUITY_L" ref="A1:L1846" tableType="queryTable" totalsRowShown="0">
  <autoFilter ref="A1:L1846" xr:uid="{A0407271-842A-42E0-B837-7A4C578FCCAD}"/>
  <tableColumns count="12">
    <tableColumn id="1" xr3:uid="{125348C5-E22B-462C-82F6-9CCF552AB1A4}" uniqueName="1" name="SYMBOL" queryTableFieldId="1" dataDxfId="30"/>
    <tableColumn id="2" xr3:uid="{BEC8DCC4-9F36-4B30-B8FF-BF1923C5537D}" uniqueName="2" name="NAME OF COMPANY" queryTableFieldId="2" dataDxfId="29"/>
    <tableColumn id="3" xr3:uid="{FF69CB35-61F2-461E-AC32-02631B0FDF9A}" uniqueName="3" name=" SERIES" queryTableFieldId="3" dataDxfId="28"/>
    <tableColumn id="12" xr3:uid="{9457F93F-A64F-44B3-9DD6-F2876862E728}" uniqueName="12" name="INTRA OR NOT" queryTableFieldId="18" dataDxfId="27">
      <calculatedColumnFormula>IF(Table_EQUITY_L[[#This Row],[ SERIES]]="EQ","Intra","Not")</calculatedColumnFormula>
    </tableColumn>
    <tableColumn id="4" xr3:uid="{26EDB75B-8E1F-493A-BAA4-B9A41F0275C3}" uniqueName="4" name="DAY" queryTableFieldId="4" dataDxfId="26"/>
    <tableColumn id="10" xr3:uid="{73C4B2B1-5924-4AA8-B880-4C6A9C118510}" uniqueName="10" name="MONTH(N)" queryTableFieldId="16" dataDxfId="25"/>
    <tableColumn id="11" xr3:uid="{FC7A83C7-58A2-4C01-A390-D59B69E9FF29}" uniqueName="11" name="MONTH(W)" queryTableFieldId="17" dataDxfId="24">
      <calculatedColumnFormula>_xlfn.IFS(F2=1,"Jan",F2=2,"Feb",F2=3,"Mar",F2=4,"Apr",F2=5,"May",F2=6,"Jun",F2=7,"Jul",F2=8,"Aug",F2=9,"Sep",F2=10,"Oct",F2=11,"Nov",F2=12,"Dec")</calculatedColumnFormula>
    </tableColumn>
    <tableColumn id="9" xr3:uid="{F63EF714-54DE-4713-A1E4-2DE2339CF85A}" uniqueName="9" name="YEAR" queryTableFieldId="15" dataDxfId="23"/>
    <tableColumn id="5" xr3:uid="{3AA67D7A-7065-4A3B-93FC-6725292F7766}" uniqueName="5" name=" PAID UP VALUE" queryTableFieldId="5"/>
    <tableColumn id="6" xr3:uid="{1E112F50-B596-451A-B301-766A3EEF21C8}" uniqueName="6" name=" MARKET LOT" queryTableFieldId="6"/>
    <tableColumn id="7" xr3:uid="{DF17409F-6686-4C05-ABD4-B99BEA30A9EF}" uniqueName="7" name=" ISIN NUMBER" queryTableFieldId="7" dataDxfId="22"/>
    <tableColumn id="8" xr3:uid="{E9EF64DD-F32D-4FE6-ADC8-056CB5CC8B5C}" uniqueName="8" name=" FACE VALUE"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8814A-C592-45E6-A350-2FA8A158B3C1}">
  <dimension ref="A1:AB1846"/>
  <sheetViews>
    <sheetView topLeftCell="A2" workbookViewId="0">
      <selection activeCell="B17" sqref="B17"/>
    </sheetView>
  </sheetViews>
  <sheetFormatPr defaultRowHeight="14.4" x14ac:dyDescent="0.3"/>
  <cols>
    <col min="1" max="1" width="13.5546875" bestFit="1" customWidth="1"/>
    <col min="2" max="2" width="49.88671875" bestFit="1" customWidth="1"/>
    <col min="3" max="3" width="9.33203125" bestFit="1" customWidth="1"/>
    <col min="4" max="4" width="15.5546875" bestFit="1" customWidth="1"/>
    <col min="5" max="5" width="17.88671875" bestFit="1" customWidth="1"/>
    <col min="6" max="8" width="17.88671875" customWidth="1"/>
    <col min="9" max="9" width="16.88671875" bestFit="1" customWidth="1"/>
    <col min="10" max="10" width="14.5546875" bestFit="1" customWidth="1"/>
    <col min="11" max="11" width="15.33203125" bestFit="1" customWidth="1"/>
    <col min="12" max="12" width="14" bestFit="1" customWidth="1"/>
    <col min="13" max="14" width="17.88671875" customWidth="1"/>
    <col min="16" max="16" width="17.88671875" bestFit="1" customWidth="1"/>
  </cols>
  <sheetData>
    <row r="1" spans="1:28" x14ac:dyDescent="0.3">
      <c r="A1" t="s">
        <v>0</v>
      </c>
      <c r="B1" t="s">
        <v>1</v>
      </c>
      <c r="C1" t="s">
        <v>2</v>
      </c>
      <c r="D1" t="s">
        <v>5606</v>
      </c>
      <c r="E1" t="s">
        <v>5603</v>
      </c>
      <c r="F1" t="s">
        <v>5605</v>
      </c>
      <c r="G1" t="s">
        <v>5604</v>
      </c>
      <c r="H1" t="s">
        <v>5543</v>
      </c>
      <c r="I1" t="s">
        <v>3</v>
      </c>
      <c r="J1" t="s">
        <v>4</v>
      </c>
      <c r="K1" t="s">
        <v>5</v>
      </c>
      <c r="L1" t="s">
        <v>6</v>
      </c>
      <c r="N1" t="s">
        <v>5543</v>
      </c>
    </row>
    <row r="2" spans="1:28" x14ac:dyDescent="0.3">
      <c r="A2" t="s">
        <v>7</v>
      </c>
      <c r="B2" t="s">
        <v>8</v>
      </c>
      <c r="C2" t="s">
        <v>9</v>
      </c>
      <c r="D2" t="str">
        <f>IF(Table_EQUITY_L[[#This Row],[ SERIES]]="EQ","Intra","Not")</f>
        <v>Not</v>
      </c>
      <c r="E2">
        <v>6</v>
      </c>
      <c r="F2">
        <v>10</v>
      </c>
      <c r="G2" t="str">
        <f t="shared" ref="G2:G65" si="0">_xlfn.IFS(F2=1,"Jan",F2=2,"Feb",F2=3,"Mar",F2=4,"Apr",F2=5,"May",F2=6,"Jun",F2=7,"Jul",F2=8,"Aug",F2=9,"Sep",F2=10,"Oct",F2=11,"Nov",F2=12,"Dec")</f>
        <v>Oct</v>
      </c>
      <c r="H2">
        <v>2008</v>
      </c>
      <c r="I2">
        <v>5</v>
      </c>
      <c r="J2">
        <v>1</v>
      </c>
      <c r="K2" t="s">
        <v>10</v>
      </c>
      <c r="L2">
        <v>5</v>
      </c>
      <c r="M2" s="1"/>
      <c r="N2">
        <v>2008</v>
      </c>
      <c r="O2" t="s">
        <v>5544</v>
      </c>
    </row>
    <row r="3" spans="1:28" x14ac:dyDescent="0.3">
      <c r="A3" t="s">
        <v>11</v>
      </c>
      <c r="B3" t="s">
        <v>12</v>
      </c>
      <c r="C3" t="s">
        <v>13</v>
      </c>
      <c r="D3" t="str">
        <f>IF(Table_EQUITY_L[[#This Row],[ SERIES]]="EQ","Intra","Not")</f>
        <v>Intra</v>
      </c>
      <c r="E3">
        <v>3</v>
      </c>
      <c r="F3">
        <v>5</v>
      </c>
      <c r="G3" t="str">
        <f t="shared" si="0"/>
        <v>May</v>
      </c>
      <c r="H3">
        <v>1995</v>
      </c>
      <c r="I3">
        <v>10</v>
      </c>
      <c r="J3">
        <v>1</v>
      </c>
      <c r="K3" t="s">
        <v>14</v>
      </c>
      <c r="L3">
        <v>10</v>
      </c>
      <c r="M3" s="1"/>
      <c r="N3">
        <v>1995</v>
      </c>
      <c r="O3">
        <f>MAX(N2:N1846)</f>
        <v>2023</v>
      </c>
      <c r="Q3" t="s">
        <v>5547</v>
      </c>
    </row>
    <row r="4" spans="1:28" x14ac:dyDescent="0.3">
      <c r="A4" t="s">
        <v>15</v>
      </c>
      <c r="B4" t="s">
        <v>16</v>
      </c>
      <c r="C4" t="s">
        <v>13</v>
      </c>
      <c r="D4" t="str">
        <f>IF(Table_EQUITY_L[[#This Row],[ SERIES]]="EQ","Intra","Not")</f>
        <v>Intra</v>
      </c>
      <c r="E4">
        <v>19</v>
      </c>
      <c r="F4">
        <v>9</v>
      </c>
      <c r="G4" t="str">
        <f t="shared" si="0"/>
        <v>Sep</v>
      </c>
      <c r="H4">
        <v>2019</v>
      </c>
      <c r="I4">
        <v>1</v>
      </c>
      <c r="J4">
        <v>1</v>
      </c>
      <c r="K4" t="s">
        <v>17</v>
      </c>
      <c r="L4">
        <v>1</v>
      </c>
      <c r="M4" s="1"/>
      <c r="N4">
        <v>2019</v>
      </c>
      <c r="O4" s="1"/>
      <c r="Q4" t="s">
        <v>5548</v>
      </c>
    </row>
    <row r="5" spans="1:28" x14ac:dyDescent="0.3">
      <c r="A5" t="s">
        <v>18</v>
      </c>
      <c r="B5" t="s">
        <v>19</v>
      </c>
      <c r="C5" t="s">
        <v>13</v>
      </c>
      <c r="D5" t="str">
        <f>IF(Table_EQUITY_L[[#This Row],[ SERIES]]="EQ","Intra","Not")</f>
        <v>Intra</v>
      </c>
      <c r="E5">
        <v>22</v>
      </c>
      <c r="F5">
        <v>10</v>
      </c>
      <c r="G5" t="str">
        <f t="shared" si="0"/>
        <v>Oct</v>
      </c>
      <c r="H5">
        <v>2021</v>
      </c>
      <c r="I5">
        <v>10</v>
      </c>
      <c r="J5">
        <v>1</v>
      </c>
      <c r="K5" t="s">
        <v>20</v>
      </c>
      <c r="L5">
        <v>10</v>
      </c>
      <c r="M5" s="1"/>
      <c r="N5">
        <v>2021</v>
      </c>
      <c r="O5" s="1" t="s">
        <v>5545</v>
      </c>
      <c r="Q5" t="s">
        <v>5549</v>
      </c>
    </row>
    <row r="6" spans="1:28" x14ac:dyDescent="0.3">
      <c r="A6" t="s">
        <v>21</v>
      </c>
      <c r="B6" t="s">
        <v>22</v>
      </c>
      <c r="C6" t="s">
        <v>13</v>
      </c>
      <c r="D6" t="str">
        <f>IF(Table_EQUITY_L[[#This Row],[ SERIES]]="EQ","Intra","Not")</f>
        <v>Intra</v>
      </c>
      <c r="E6">
        <v>13</v>
      </c>
      <c r="F6">
        <v>8</v>
      </c>
      <c r="G6" t="str">
        <f t="shared" si="0"/>
        <v>Aug</v>
      </c>
      <c r="H6">
        <v>2004</v>
      </c>
      <c r="I6">
        <v>10</v>
      </c>
      <c r="J6">
        <v>1</v>
      </c>
      <c r="K6" t="s">
        <v>23</v>
      </c>
      <c r="L6">
        <v>10</v>
      </c>
      <c r="M6" s="1"/>
      <c r="N6">
        <v>2004</v>
      </c>
      <c r="O6">
        <f>MIN(N2:N1846)</f>
        <v>1994</v>
      </c>
      <c r="Q6" t="s">
        <v>5550</v>
      </c>
    </row>
    <row r="7" spans="1:28" x14ac:dyDescent="0.3">
      <c r="A7" t="s">
        <v>24</v>
      </c>
      <c r="B7" t="s">
        <v>25</v>
      </c>
      <c r="C7" t="s">
        <v>9</v>
      </c>
      <c r="D7" t="str">
        <f>IF(Table_EQUITY_L[[#This Row],[ SERIES]]="EQ","Intra","Not")</f>
        <v>Not</v>
      </c>
      <c r="E7">
        <v>19</v>
      </c>
      <c r="F7">
        <v>7</v>
      </c>
      <c r="G7" t="str">
        <f t="shared" si="0"/>
        <v>Jul</v>
      </c>
      <c r="H7">
        <v>1995</v>
      </c>
      <c r="I7">
        <v>2</v>
      </c>
      <c r="J7">
        <v>1</v>
      </c>
      <c r="K7" t="s">
        <v>26</v>
      </c>
      <c r="L7">
        <v>2</v>
      </c>
      <c r="M7" s="1"/>
      <c r="N7">
        <v>1995</v>
      </c>
      <c r="O7" s="1"/>
    </row>
    <row r="8" spans="1:28" x14ac:dyDescent="0.3">
      <c r="A8" t="s">
        <v>27</v>
      </c>
      <c r="B8" t="s">
        <v>28</v>
      </c>
      <c r="C8" t="s">
        <v>9</v>
      </c>
      <c r="D8" t="str">
        <f>IF(Table_EQUITY_L[[#This Row],[ SERIES]]="EQ","Intra","Not")</f>
        <v>Not</v>
      </c>
      <c r="E8">
        <v>6</v>
      </c>
      <c r="F8">
        <v>9</v>
      </c>
      <c r="G8" t="str">
        <f t="shared" si="0"/>
        <v>Sep</v>
      </c>
      <c r="H8">
        <v>2022</v>
      </c>
      <c r="I8">
        <v>2</v>
      </c>
      <c r="J8">
        <v>1</v>
      </c>
      <c r="K8" t="s">
        <v>29</v>
      </c>
      <c r="L8">
        <v>2</v>
      </c>
      <c r="M8" s="1"/>
      <c r="N8">
        <v>2022</v>
      </c>
      <c r="O8" s="1" t="s">
        <v>5546</v>
      </c>
    </row>
    <row r="9" spans="1:28" x14ac:dyDescent="0.3">
      <c r="A9" t="s">
        <v>30</v>
      </c>
      <c r="B9" t="s">
        <v>31</v>
      </c>
      <c r="C9" t="s">
        <v>13</v>
      </c>
      <c r="D9" t="str">
        <f>IF(Table_EQUITY_L[[#This Row],[ SERIES]]="EQ","Intra","Not")</f>
        <v>Intra</v>
      </c>
      <c r="E9">
        <v>16</v>
      </c>
      <c r="F9">
        <v>11</v>
      </c>
      <c r="G9" t="str">
        <f t="shared" si="0"/>
        <v>Nov</v>
      </c>
      <c r="H9">
        <v>2017</v>
      </c>
      <c r="I9">
        <v>10</v>
      </c>
      <c r="J9">
        <v>1</v>
      </c>
      <c r="K9" t="s">
        <v>32</v>
      </c>
      <c r="L9">
        <v>10</v>
      </c>
      <c r="M9" s="1"/>
      <c r="N9">
        <v>2017</v>
      </c>
      <c r="O9">
        <f>O3-O6</f>
        <v>29</v>
      </c>
    </row>
    <row r="10" spans="1:28" x14ac:dyDescent="0.3">
      <c r="A10" t="s">
        <v>33</v>
      </c>
      <c r="B10" t="s">
        <v>34</v>
      </c>
      <c r="C10" t="s">
        <v>13</v>
      </c>
      <c r="D10" t="str">
        <f>IF(Table_EQUITY_L[[#This Row],[ SERIES]]="EQ","Intra","Not")</f>
        <v>Intra</v>
      </c>
      <c r="E10">
        <v>20</v>
      </c>
      <c r="F10">
        <v>6</v>
      </c>
      <c r="G10" t="str">
        <f t="shared" si="0"/>
        <v>Jun</v>
      </c>
      <c r="H10">
        <v>2005</v>
      </c>
      <c r="I10">
        <v>2</v>
      </c>
      <c r="J10">
        <v>1</v>
      </c>
      <c r="K10" t="s">
        <v>35</v>
      </c>
      <c r="L10">
        <v>2</v>
      </c>
      <c r="M10" s="1"/>
      <c r="N10">
        <v>2005</v>
      </c>
      <c r="O10" s="1"/>
    </row>
    <row r="11" spans="1:28" x14ac:dyDescent="0.3">
      <c r="A11" t="s">
        <v>36</v>
      </c>
      <c r="B11" t="s">
        <v>37</v>
      </c>
      <c r="C11" t="s">
        <v>9</v>
      </c>
      <c r="D11" t="str">
        <f>IF(Table_EQUITY_L[[#This Row],[ SERIES]]="EQ","Intra","Not")</f>
        <v>Not</v>
      </c>
      <c r="E11">
        <v>23</v>
      </c>
      <c r="F11">
        <v>12</v>
      </c>
      <c r="G11" t="str">
        <f t="shared" si="0"/>
        <v>Dec</v>
      </c>
      <c r="H11">
        <v>2010</v>
      </c>
      <c r="I11">
        <v>10</v>
      </c>
      <c r="J11">
        <v>1</v>
      </c>
      <c r="K11" t="s">
        <v>38</v>
      </c>
      <c r="L11">
        <v>10</v>
      </c>
      <c r="M11" s="1"/>
      <c r="N11">
        <v>2010</v>
      </c>
      <c r="O11" s="1"/>
    </row>
    <row r="12" spans="1:28" x14ac:dyDescent="0.3">
      <c r="A12" t="s">
        <v>39</v>
      </c>
      <c r="B12" t="s">
        <v>40</v>
      </c>
      <c r="C12" t="s">
        <v>13</v>
      </c>
      <c r="D12" t="str">
        <f>IF(Table_EQUITY_L[[#This Row],[ SERIES]]="EQ","Intra","Not")</f>
        <v>Intra</v>
      </c>
      <c r="E12">
        <v>28</v>
      </c>
      <c r="F12">
        <v>11</v>
      </c>
      <c r="G12" t="str">
        <f t="shared" si="0"/>
        <v>Nov</v>
      </c>
      <c r="H12">
        <v>2022</v>
      </c>
      <c r="I12">
        <v>10</v>
      </c>
      <c r="J12">
        <v>1</v>
      </c>
      <c r="K12" t="s">
        <v>41</v>
      </c>
      <c r="L12">
        <v>10</v>
      </c>
      <c r="M12" s="1"/>
      <c r="N12">
        <v>2022</v>
      </c>
      <c r="O12" s="1"/>
    </row>
    <row r="13" spans="1:28" x14ac:dyDescent="0.3">
      <c r="A13" t="s">
        <v>42</v>
      </c>
      <c r="B13" t="s">
        <v>43</v>
      </c>
      <c r="C13" t="s">
        <v>9</v>
      </c>
      <c r="D13" t="str">
        <f>IF(Table_EQUITY_L[[#This Row],[ SERIES]]="EQ","Intra","Not")</f>
        <v>Not</v>
      </c>
      <c r="E13">
        <v>29</v>
      </c>
      <c r="F13">
        <v>9</v>
      </c>
      <c r="G13" t="str">
        <f t="shared" si="0"/>
        <v>Sep</v>
      </c>
      <c r="H13">
        <v>2020</v>
      </c>
      <c r="I13">
        <v>1</v>
      </c>
      <c r="J13">
        <v>1</v>
      </c>
      <c r="K13" t="s">
        <v>44</v>
      </c>
      <c r="L13">
        <v>1</v>
      </c>
      <c r="M13" s="1"/>
      <c r="N13">
        <v>2020</v>
      </c>
      <c r="O13" s="1"/>
    </row>
    <row r="14" spans="1:28" x14ac:dyDescent="0.3">
      <c r="A14" t="s">
        <v>45</v>
      </c>
      <c r="B14" t="s">
        <v>46</v>
      </c>
      <c r="C14" t="s">
        <v>13</v>
      </c>
      <c r="D14" t="str">
        <f>IF(Table_EQUITY_L[[#This Row],[ SERIES]]="EQ","Intra","Not")</f>
        <v>Intra</v>
      </c>
      <c r="E14">
        <v>6</v>
      </c>
      <c r="F14">
        <v>8</v>
      </c>
      <c r="G14" t="str">
        <f t="shared" si="0"/>
        <v>Aug</v>
      </c>
      <c r="H14">
        <v>2021</v>
      </c>
      <c r="I14">
        <v>10</v>
      </c>
      <c r="J14">
        <v>1</v>
      </c>
      <c r="K14" t="s">
        <v>47</v>
      </c>
      <c r="L14">
        <v>10</v>
      </c>
      <c r="M14" s="1"/>
      <c r="N14">
        <v>2021</v>
      </c>
      <c r="O14" s="1"/>
    </row>
    <row r="15" spans="1:28" x14ac:dyDescent="0.3">
      <c r="A15" t="s">
        <v>48</v>
      </c>
      <c r="B15" t="s">
        <v>49</v>
      </c>
      <c r="C15" t="s">
        <v>9</v>
      </c>
      <c r="D15" t="str">
        <f>IF(Table_EQUITY_L[[#This Row],[ SERIES]]="EQ","Intra","Not")</f>
        <v>Not</v>
      </c>
      <c r="E15">
        <v>6</v>
      </c>
      <c r="F15">
        <v>11</v>
      </c>
      <c r="G15" t="str">
        <f t="shared" si="0"/>
        <v>Nov</v>
      </c>
      <c r="H15">
        <v>2020</v>
      </c>
      <c r="I15">
        <v>10</v>
      </c>
      <c r="J15">
        <v>1</v>
      </c>
      <c r="K15" t="s">
        <v>50</v>
      </c>
      <c r="L15">
        <v>10</v>
      </c>
      <c r="M15" s="1"/>
      <c r="N15">
        <v>2020</v>
      </c>
      <c r="O15" s="1"/>
      <c r="AB15">
        <f>1996.6-1994</f>
        <v>2.5999999999999091</v>
      </c>
    </row>
    <row r="16" spans="1:28" x14ac:dyDescent="0.3">
      <c r="A16" t="s">
        <v>51</v>
      </c>
      <c r="B16" t="s">
        <v>52</v>
      </c>
      <c r="C16" t="s">
        <v>13</v>
      </c>
      <c r="D16" t="str">
        <f>IF(Table_EQUITY_L[[#This Row],[ SERIES]]="EQ","Intra","Not")</f>
        <v>Intra</v>
      </c>
      <c r="E16">
        <v>10</v>
      </c>
      <c r="F16">
        <v>7</v>
      </c>
      <c r="G16" t="str">
        <f t="shared" si="0"/>
        <v>Jul</v>
      </c>
      <c r="H16">
        <v>2023</v>
      </c>
      <c r="I16">
        <v>10</v>
      </c>
      <c r="J16">
        <v>1</v>
      </c>
      <c r="K16" t="s">
        <v>53</v>
      </c>
      <c r="L16">
        <v>10</v>
      </c>
      <c r="M16" s="1"/>
      <c r="N16">
        <v>2023</v>
      </c>
      <c r="O16" s="1"/>
    </row>
    <row r="17" spans="1:15" x14ac:dyDescent="0.3">
      <c r="A17" t="s">
        <v>54</v>
      </c>
      <c r="B17" t="s">
        <v>55</v>
      </c>
      <c r="C17" t="s">
        <v>13</v>
      </c>
      <c r="D17" t="str">
        <f>IF(Table_EQUITY_L[[#This Row],[ SERIES]]="EQ","Intra","Not")</f>
        <v>Intra</v>
      </c>
      <c r="E17">
        <v>19</v>
      </c>
      <c r="F17">
        <v>9</v>
      </c>
      <c r="G17" t="str">
        <f t="shared" si="0"/>
        <v>Sep</v>
      </c>
      <c r="H17">
        <v>2003</v>
      </c>
      <c r="I17">
        <v>10</v>
      </c>
      <c r="J17">
        <v>1</v>
      </c>
      <c r="K17" t="s">
        <v>56</v>
      </c>
      <c r="L17">
        <v>10</v>
      </c>
      <c r="M17" s="1"/>
      <c r="N17">
        <v>2003</v>
      </c>
      <c r="O17" s="1"/>
    </row>
    <row r="18" spans="1:15" x14ac:dyDescent="0.3">
      <c r="A18" t="s">
        <v>57</v>
      </c>
      <c r="B18" t="s">
        <v>58</v>
      </c>
      <c r="C18" t="s">
        <v>13</v>
      </c>
      <c r="D18" t="str">
        <f>IF(Table_EQUITY_L[[#This Row],[ SERIES]]="EQ","Intra","Not")</f>
        <v>Intra</v>
      </c>
      <c r="E18">
        <v>8</v>
      </c>
      <c r="F18">
        <v>2</v>
      </c>
      <c r="G18" t="str">
        <f t="shared" si="0"/>
        <v>Feb</v>
      </c>
      <c r="H18">
        <v>1995</v>
      </c>
      <c r="I18">
        <v>5</v>
      </c>
      <c r="J18">
        <v>1</v>
      </c>
      <c r="K18" t="s">
        <v>59</v>
      </c>
      <c r="L18">
        <v>5</v>
      </c>
      <c r="M18" s="1"/>
      <c r="N18">
        <v>1995</v>
      </c>
      <c r="O18" s="1"/>
    </row>
    <row r="19" spans="1:15" x14ac:dyDescent="0.3">
      <c r="A19" t="s">
        <v>60</v>
      </c>
      <c r="B19" t="s">
        <v>61</v>
      </c>
      <c r="C19" t="s">
        <v>13</v>
      </c>
      <c r="D19" t="str">
        <f>IF(Table_EQUITY_L[[#This Row],[ SERIES]]="EQ","Intra","Not")</f>
        <v>Intra</v>
      </c>
      <c r="E19">
        <v>30</v>
      </c>
      <c r="F19">
        <v>1</v>
      </c>
      <c r="G19" t="str">
        <f t="shared" si="0"/>
        <v>Jan</v>
      </c>
      <c r="H19">
        <v>2023</v>
      </c>
      <c r="I19">
        <v>5</v>
      </c>
      <c r="J19">
        <v>1</v>
      </c>
      <c r="K19" t="s">
        <v>62</v>
      </c>
      <c r="L19">
        <v>5</v>
      </c>
      <c r="M19" s="1"/>
      <c r="N19">
        <v>2023</v>
      </c>
      <c r="O19" s="1"/>
    </row>
    <row r="20" spans="1:15" x14ac:dyDescent="0.3">
      <c r="A20" t="s">
        <v>63</v>
      </c>
      <c r="B20" t="s">
        <v>64</v>
      </c>
      <c r="C20" t="s">
        <v>13</v>
      </c>
      <c r="D20" t="str">
        <f>IF(Table_EQUITY_L[[#This Row],[ SERIES]]="EQ","Intra","Not")</f>
        <v>Intra</v>
      </c>
      <c r="E20">
        <v>14</v>
      </c>
      <c r="F20">
        <v>7</v>
      </c>
      <c r="G20" t="str">
        <f t="shared" si="0"/>
        <v>Jul</v>
      </c>
      <c r="H20">
        <v>2020</v>
      </c>
      <c r="I20">
        <v>10</v>
      </c>
      <c r="J20">
        <v>1</v>
      </c>
      <c r="K20" t="s">
        <v>65</v>
      </c>
      <c r="L20">
        <v>10</v>
      </c>
      <c r="M20" s="1"/>
      <c r="N20">
        <v>2020</v>
      </c>
      <c r="O20" s="1"/>
    </row>
    <row r="21" spans="1:15" x14ac:dyDescent="0.3">
      <c r="A21" t="s">
        <v>66</v>
      </c>
      <c r="B21" t="s">
        <v>67</v>
      </c>
      <c r="C21" t="s">
        <v>13</v>
      </c>
      <c r="D21" t="str">
        <f>IF(Table_EQUITY_L[[#This Row],[ SERIES]]="EQ","Intra","Not")</f>
        <v>Intra</v>
      </c>
      <c r="E21">
        <v>21</v>
      </c>
      <c r="F21">
        <v>11</v>
      </c>
      <c r="G21" t="str">
        <f t="shared" si="0"/>
        <v>Nov</v>
      </c>
      <c r="H21">
        <v>2006</v>
      </c>
      <c r="I21">
        <v>10</v>
      </c>
      <c r="J21">
        <v>1</v>
      </c>
      <c r="K21" t="s">
        <v>68</v>
      </c>
      <c r="L21">
        <v>10</v>
      </c>
      <c r="M21" s="1"/>
      <c r="N21">
        <v>2006</v>
      </c>
      <c r="O21" s="1"/>
    </row>
    <row r="22" spans="1:15" x14ac:dyDescent="0.3">
      <c r="A22" t="s">
        <v>69</v>
      </c>
      <c r="B22" t="s">
        <v>70</v>
      </c>
      <c r="C22" t="s">
        <v>13</v>
      </c>
      <c r="D22" t="str">
        <f>IF(Table_EQUITY_L[[#This Row],[ SERIES]]="EQ","Intra","Not")</f>
        <v>Intra</v>
      </c>
      <c r="E22">
        <v>24</v>
      </c>
      <c r="F22">
        <v>6</v>
      </c>
      <c r="G22" t="str">
        <f t="shared" si="0"/>
        <v>Jun</v>
      </c>
      <c r="H22">
        <v>2020</v>
      </c>
      <c r="I22">
        <v>10</v>
      </c>
      <c r="J22">
        <v>1</v>
      </c>
      <c r="K22" t="s">
        <v>71</v>
      </c>
      <c r="L22">
        <v>10</v>
      </c>
      <c r="M22" s="1"/>
      <c r="N22">
        <v>2020</v>
      </c>
      <c r="O22" s="1"/>
    </row>
    <row r="23" spans="1:15" x14ac:dyDescent="0.3">
      <c r="A23" t="s">
        <v>72</v>
      </c>
      <c r="B23" t="s">
        <v>73</v>
      </c>
      <c r="C23" t="s">
        <v>13</v>
      </c>
      <c r="D23" t="str">
        <f>IF(Table_EQUITY_L[[#This Row],[ SERIES]]="EQ","Intra","Not")</f>
        <v>Intra</v>
      </c>
      <c r="E23">
        <v>8</v>
      </c>
      <c r="F23">
        <v>10</v>
      </c>
      <c r="G23" t="str">
        <f t="shared" si="0"/>
        <v>Oct</v>
      </c>
      <c r="H23">
        <v>2018</v>
      </c>
      <c r="I23">
        <v>10</v>
      </c>
      <c r="J23">
        <v>1</v>
      </c>
      <c r="K23" t="s">
        <v>74</v>
      </c>
      <c r="L23">
        <v>10</v>
      </c>
      <c r="M23" s="1"/>
      <c r="N23">
        <v>2018</v>
      </c>
      <c r="O23" s="1"/>
    </row>
    <row r="24" spans="1:15" x14ac:dyDescent="0.3">
      <c r="A24" t="s">
        <v>75</v>
      </c>
      <c r="B24" t="s">
        <v>76</v>
      </c>
      <c r="C24" t="s">
        <v>13</v>
      </c>
      <c r="D24" t="str">
        <f>IF(Table_EQUITY_L[[#This Row],[ SERIES]]="EQ","Intra","Not")</f>
        <v>Intra</v>
      </c>
      <c r="E24">
        <v>29</v>
      </c>
      <c r="F24">
        <v>3</v>
      </c>
      <c r="G24" t="str">
        <f t="shared" si="0"/>
        <v>Mar</v>
      </c>
      <c r="H24">
        <v>1995</v>
      </c>
      <c r="I24">
        <v>2</v>
      </c>
      <c r="J24">
        <v>1</v>
      </c>
      <c r="K24" t="s">
        <v>77</v>
      </c>
      <c r="L24">
        <v>2</v>
      </c>
      <c r="M24" s="1"/>
      <c r="N24">
        <v>1995</v>
      </c>
      <c r="O24" s="1"/>
    </row>
    <row r="25" spans="1:15" x14ac:dyDescent="0.3">
      <c r="A25" t="s">
        <v>78</v>
      </c>
      <c r="B25" t="s">
        <v>79</v>
      </c>
      <c r="C25" t="s">
        <v>13</v>
      </c>
      <c r="D25" t="str">
        <f>IF(Table_EQUITY_L[[#This Row],[ SERIES]]="EQ","Intra","Not")</f>
        <v>Intra</v>
      </c>
      <c r="E25">
        <v>8</v>
      </c>
      <c r="F25">
        <v>2</v>
      </c>
      <c r="G25" t="str">
        <f t="shared" si="0"/>
        <v>Feb</v>
      </c>
      <c r="H25">
        <v>1995</v>
      </c>
      <c r="I25">
        <v>2</v>
      </c>
      <c r="J25">
        <v>1</v>
      </c>
      <c r="K25" t="s">
        <v>80</v>
      </c>
      <c r="L25">
        <v>2</v>
      </c>
      <c r="M25" s="1"/>
      <c r="N25">
        <v>1995</v>
      </c>
      <c r="O25" s="1"/>
    </row>
    <row r="26" spans="1:15" x14ac:dyDescent="0.3">
      <c r="A26" t="s">
        <v>81</v>
      </c>
      <c r="B26" t="s">
        <v>82</v>
      </c>
      <c r="C26" t="s">
        <v>13</v>
      </c>
      <c r="D26" t="str">
        <f>IF(Table_EQUITY_L[[#This Row],[ SERIES]]="EQ","Intra","Not")</f>
        <v>Intra</v>
      </c>
      <c r="E26">
        <v>8</v>
      </c>
      <c r="F26">
        <v>1</v>
      </c>
      <c r="G26" t="str">
        <f t="shared" si="0"/>
        <v>Jan</v>
      </c>
      <c r="H26">
        <v>2010</v>
      </c>
      <c r="I26">
        <v>10</v>
      </c>
      <c r="J26">
        <v>1</v>
      </c>
      <c r="K26" t="s">
        <v>83</v>
      </c>
      <c r="L26">
        <v>10</v>
      </c>
      <c r="M26" s="1"/>
      <c r="N26">
        <v>2010</v>
      </c>
      <c r="O26" s="1"/>
    </row>
    <row r="27" spans="1:15" x14ac:dyDescent="0.3">
      <c r="A27" t="s">
        <v>84</v>
      </c>
      <c r="B27" t="s">
        <v>85</v>
      </c>
      <c r="C27" t="s">
        <v>13</v>
      </c>
      <c r="D27" t="str">
        <f>IF(Table_EQUITY_L[[#This Row],[ SERIES]]="EQ","Intra","Not")</f>
        <v>Intra</v>
      </c>
      <c r="E27">
        <v>1</v>
      </c>
      <c r="F27">
        <v>9</v>
      </c>
      <c r="G27" t="str">
        <f t="shared" si="0"/>
        <v>Sep</v>
      </c>
      <c r="H27">
        <v>2017</v>
      </c>
      <c r="I27">
        <v>10</v>
      </c>
      <c r="J27">
        <v>1</v>
      </c>
      <c r="K27" t="s">
        <v>86</v>
      </c>
      <c r="L27">
        <v>10</v>
      </c>
      <c r="M27" s="1"/>
      <c r="N27">
        <v>2017</v>
      </c>
      <c r="O27" s="1"/>
    </row>
    <row r="28" spans="1:15" x14ac:dyDescent="0.3">
      <c r="A28" t="s">
        <v>87</v>
      </c>
      <c r="B28" t="s">
        <v>88</v>
      </c>
      <c r="C28" t="s">
        <v>13</v>
      </c>
      <c r="D28" t="str">
        <f>IF(Table_EQUITY_L[[#This Row],[ SERIES]]="EQ","Intra","Not")</f>
        <v>Intra</v>
      </c>
      <c r="E28">
        <v>17</v>
      </c>
      <c r="F28">
        <v>7</v>
      </c>
      <c r="G28" t="str">
        <f t="shared" si="0"/>
        <v>Jul</v>
      </c>
      <c r="H28">
        <v>2013</v>
      </c>
      <c r="I28">
        <v>10</v>
      </c>
      <c r="J28">
        <v>1</v>
      </c>
      <c r="K28" t="s">
        <v>89</v>
      </c>
      <c r="L28">
        <v>10</v>
      </c>
      <c r="M28" s="1"/>
      <c r="N28">
        <v>2013</v>
      </c>
      <c r="O28" s="1"/>
    </row>
    <row r="29" spans="1:15" x14ac:dyDescent="0.3">
      <c r="A29" t="s">
        <v>90</v>
      </c>
      <c r="B29" t="s">
        <v>91</v>
      </c>
      <c r="C29" t="s">
        <v>13</v>
      </c>
      <c r="D29" t="str">
        <f>IF(Table_EQUITY_L[[#This Row],[ SERIES]]="EQ","Intra","Not")</f>
        <v>Intra</v>
      </c>
      <c r="E29">
        <v>11</v>
      </c>
      <c r="F29">
        <v>10</v>
      </c>
      <c r="G29" t="str">
        <f t="shared" si="0"/>
        <v>Oct</v>
      </c>
      <c r="H29">
        <v>2021</v>
      </c>
      <c r="I29">
        <v>5</v>
      </c>
      <c r="J29">
        <v>1</v>
      </c>
      <c r="K29" t="s">
        <v>92</v>
      </c>
      <c r="L29">
        <v>5</v>
      </c>
      <c r="M29" s="1"/>
      <c r="N29">
        <v>2021</v>
      </c>
      <c r="O29" s="1"/>
    </row>
    <row r="30" spans="1:15" x14ac:dyDescent="0.3">
      <c r="A30" t="s">
        <v>93</v>
      </c>
      <c r="B30" t="s">
        <v>94</v>
      </c>
      <c r="C30" t="s">
        <v>13</v>
      </c>
      <c r="D30" t="str">
        <f>IF(Table_EQUITY_L[[#This Row],[ SERIES]]="EQ","Intra","Not")</f>
        <v>Intra</v>
      </c>
      <c r="E30">
        <v>20</v>
      </c>
      <c r="F30">
        <v>11</v>
      </c>
      <c r="G30" t="str">
        <f t="shared" si="0"/>
        <v>Nov</v>
      </c>
      <c r="H30">
        <v>1996</v>
      </c>
      <c r="I30">
        <v>10</v>
      </c>
      <c r="J30">
        <v>1</v>
      </c>
      <c r="K30" t="s">
        <v>95</v>
      </c>
      <c r="L30">
        <v>10</v>
      </c>
      <c r="M30" s="1"/>
      <c r="N30">
        <v>1996</v>
      </c>
      <c r="O30" s="1"/>
    </row>
    <row r="31" spans="1:15" x14ac:dyDescent="0.3">
      <c r="A31" t="s">
        <v>96</v>
      </c>
      <c r="B31" t="s">
        <v>97</v>
      </c>
      <c r="C31" t="s">
        <v>13</v>
      </c>
      <c r="D31" t="str">
        <f>IF(Table_EQUITY_L[[#This Row],[ SERIES]]="EQ","Intra","Not")</f>
        <v>Intra</v>
      </c>
      <c r="E31">
        <v>1</v>
      </c>
      <c r="F31">
        <v>12</v>
      </c>
      <c r="G31" t="str">
        <f t="shared" si="0"/>
        <v>Dec</v>
      </c>
      <c r="H31">
        <v>1999</v>
      </c>
      <c r="I31">
        <v>10</v>
      </c>
      <c r="J31">
        <v>1</v>
      </c>
      <c r="K31" t="s">
        <v>98</v>
      </c>
      <c r="L31">
        <v>10</v>
      </c>
      <c r="M31" s="1"/>
      <c r="N31">
        <v>1999</v>
      </c>
      <c r="O31" s="1"/>
    </row>
    <row r="32" spans="1:15" x14ac:dyDescent="0.3">
      <c r="A32" t="s">
        <v>99</v>
      </c>
      <c r="B32" t="s">
        <v>100</v>
      </c>
      <c r="C32" t="s">
        <v>9</v>
      </c>
      <c r="D32" t="str">
        <f>IF(Table_EQUITY_L[[#This Row],[ SERIES]]="EQ","Intra","Not")</f>
        <v>Not</v>
      </c>
      <c r="E32">
        <v>11</v>
      </c>
      <c r="F32">
        <v>12</v>
      </c>
      <c r="G32" t="str">
        <f t="shared" si="0"/>
        <v>Dec</v>
      </c>
      <c r="H32">
        <v>2020</v>
      </c>
      <c r="I32">
        <v>1</v>
      </c>
      <c r="J32">
        <v>1</v>
      </c>
      <c r="K32" t="s">
        <v>101</v>
      </c>
      <c r="L32">
        <v>1</v>
      </c>
      <c r="M32" s="1"/>
      <c r="N32">
        <v>2020</v>
      </c>
      <c r="O32" s="1"/>
    </row>
    <row r="33" spans="1:15" x14ac:dyDescent="0.3">
      <c r="A33" t="s">
        <v>102</v>
      </c>
      <c r="B33" t="s">
        <v>103</v>
      </c>
      <c r="C33" t="s">
        <v>13</v>
      </c>
      <c r="D33" t="str">
        <f>IF(Table_EQUITY_L[[#This Row],[ SERIES]]="EQ","Intra","Not")</f>
        <v>Intra</v>
      </c>
      <c r="E33">
        <v>26</v>
      </c>
      <c r="F33">
        <v>9</v>
      </c>
      <c r="G33" t="str">
        <f t="shared" si="0"/>
        <v>Sep</v>
      </c>
      <c r="H33">
        <v>2006</v>
      </c>
      <c r="I33">
        <v>2</v>
      </c>
      <c r="J33">
        <v>1</v>
      </c>
      <c r="K33" t="s">
        <v>104</v>
      </c>
      <c r="L33">
        <v>2</v>
      </c>
      <c r="M33" s="1"/>
      <c r="N33">
        <v>2006</v>
      </c>
      <c r="O33" s="1"/>
    </row>
    <row r="34" spans="1:15" x14ac:dyDescent="0.3">
      <c r="A34" t="s">
        <v>105</v>
      </c>
      <c r="B34" t="s">
        <v>106</v>
      </c>
      <c r="C34" t="s">
        <v>9</v>
      </c>
      <c r="D34" t="str">
        <f>IF(Table_EQUITY_L[[#This Row],[ SERIES]]="EQ","Intra","Not")</f>
        <v>Not</v>
      </c>
      <c r="E34">
        <v>4</v>
      </c>
      <c r="F34">
        <v>11</v>
      </c>
      <c r="G34" t="str">
        <f t="shared" si="0"/>
        <v>Nov</v>
      </c>
      <c r="H34">
        <v>2022</v>
      </c>
      <c r="I34">
        <v>10</v>
      </c>
      <c r="J34">
        <v>1</v>
      </c>
      <c r="K34" t="s">
        <v>107</v>
      </c>
      <c r="L34">
        <v>10</v>
      </c>
      <c r="M34" s="1"/>
      <c r="N34">
        <v>2022</v>
      </c>
      <c r="O34" s="1"/>
    </row>
    <row r="35" spans="1:15" x14ac:dyDescent="0.3">
      <c r="A35" t="s">
        <v>108</v>
      </c>
      <c r="B35" t="s">
        <v>109</v>
      </c>
      <c r="C35" t="s">
        <v>13</v>
      </c>
      <c r="D35" t="str">
        <f>IF(Table_EQUITY_L[[#This Row],[ SERIES]]="EQ","Intra","Not")</f>
        <v>Intra</v>
      </c>
      <c r="E35">
        <v>21</v>
      </c>
      <c r="F35">
        <v>11</v>
      </c>
      <c r="G35" t="str">
        <f t="shared" si="0"/>
        <v>Nov</v>
      </c>
      <c r="H35">
        <v>2022</v>
      </c>
      <c r="I35">
        <v>2</v>
      </c>
      <c r="J35">
        <v>1</v>
      </c>
      <c r="K35" t="s">
        <v>110</v>
      </c>
      <c r="L35">
        <v>2</v>
      </c>
      <c r="M35" s="1"/>
      <c r="N35">
        <v>2022</v>
      </c>
      <c r="O35" s="1"/>
    </row>
    <row r="36" spans="1:15" x14ac:dyDescent="0.3">
      <c r="A36" t="s">
        <v>111</v>
      </c>
      <c r="B36" t="s">
        <v>112</v>
      </c>
      <c r="C36" t="s">
        <v>13</v>
      </c>
      <c r="D36" t="str">
        <f>IF(Table_EQUITY_L[[#This Row],[ SERIES]]="EQ","Intra","Not")</f>
        <v>Intra</v>
      </c>
      <c r="E36">
        <v>10</v>
      </c>
      <c r="F36">
        <v>5</v>
      </c>
      <c r="G36" t="str">
        <f t="shared" si="0"/>
        <v>May</v>
      </c>
      <c r="H36">
        <v>2023</v>
      </c>
      <c r="I36">
        <v>10</v>
      </c>
      <c r="J36">
        <v>1</v>
      </c>
      <c r="K36" t="s">
        <v>113</v>
      </c>
      <c r="L36">
        <v>10</v>
      </c>
      <c r="M36" s="1"/>
      <c r="N36">
        <v>2023</v>
      </c>
      <c r="O36" s="1"/>
    </row>
    <row r="37" spans="1:15" x14ac:dyDescent="0.3">
      <c r="A37" t="s">
        <v>114</v>
      </c>
      <c r="B37" t="s">
        <v>115</v>
      </c>
      <c r="C37" t="s">
        <v>13</v>
      </c>
      <c r="D37" t="str">
        <f>IF(Table_EQUITY_L[[#This Row],[ SERIES]]="EQ","Intra","Not")</f>
        <v>Intra</v>
      </c>
      <c r="E37">
        <v>4</v>
      </c>
      <c r="F37">
        <v>6</v>
      </c>
      <c r="G37" t="str">
        <f t="shared" si="0"/>
        <v>Jun</v>
      </c>
      <c r="H37">
        <v>1997</v>
      </c>
      <c r="I37">
        <v>1</v>
      </c>
      <c r="J37">
        <v>1</v>
      </c>
      <c r="K37" t="s">
        <v>116</v>
      </c>
      <c r="L37">
        <v>1</v>
      </c>
      <c r="M37" s="1"/>
      <c r="N37">
        <v>1997</v>
      </c>
      <c r="O37" s="1"/>
    </row>
    <row r="38" spans="1:15" x14ac:dyDescent="0.3">
      <c r="A38" t="s">
        <v>117</v>
      </c>
      <c r="B38" t="s">
        <v>118</v>
      </c>
      <c r="C38" t="s">
        <v>13</v>
      </c>
      <c r="D38" t="str">
        <f>IF(Table_EQUITY_L[[#This Row],[ SERIES]]="EQ","Intra","Not")</f>
        <v>Intra</v>
      </c>
      <c r="E38">
        <v>18</v>
      </c>
      <c r="F38">
        <v>6</v>
      </c>
      <c r="G38" t="str">
        <f t="shared" si="0"/>
        <v>Jun</v>
      </c>
      <c r="H38">
        <v>2018</v>
      </c>
      <c r="I38">
        <v>10</v>
      </c>
      <c r="J38">
        <v>1</v>
      </c>
      <c r="K38" t="s">
        <v>119</v>
      </c>
      <c r="L38">
        <v>10</v>
      </c>
      <c r="M38" s="1"/>
      <c r="N38">
        <v>2018</v>
      </c>
      <c r="O38" s="1"/>
    </row>
    <row r="39" spans="1:15" x14ac:dyDescent="0.3">
      <c r="A39" t="s">
        <v>120</v>
      </c>
      <c r="B39" t="s">
        <v>121</v>
      </c>
      <c r="C39" t="s">
        <v>13</v>
      </c>
      <c r="D39" t="str">
        <f>IF(Table_EQUITY_L[[#This Row],[ SERIES]]="EQ","Intra","Not")</f>
        <v>Intra</v>
      </c>
      <c r="E39">
        <v>27</v>
      </c>
      <c r="F39">
        <v>11</v>
      </c>
      <c r="G39" t="str">
        <f t="shared" si="0"/>
        <v>Nov</v>
      </c>
      <c r="H39">
        <v>2007</v>
      </c>
      <c r="I39">
        <v>2</v>
      </c>
      <c r="J39">
        <v>1</v>
      </c>
      <c r="K39" t="s">
        <v>122</v>
      </c>
      <c r="L39">
        <v>2</v>
      </c>
      <c r="M39" s="1"/>
      <c r="N39">
        <v>2007</v>
      </c>
      <c r="O39" s="1"/>
    </row>
    <row r="40" spans="1:15" x14ac:dyDescent="0.3">
      <c r="A40" t="s">
        <v>123</v>
      </c>
      <c r="B40" t="s">
        <v>124</v>
      </c>
      <c r="C40" t="s">
        <v>13</v>
      </c>
      <c r="D40" t="str">
        <f>IF(Table_EQUITY_L[[#This Row],[ SERIES]]="EQ","Intra","Not")</f>
        <v>Intra</v>
      </c>
      <c r="E40">
        <v>20</v>
      </c>
      <c r="F40">
        <v>8</v>
      </c>
      <c r="G40" t="str">
        <f t="shared" si="0"/>
        <v>Aug</v>
      </c>
      <c r="H40">
        <v>2009</v>
      </c>
      <c r="I40">
        <v>10</v>
      </c>
      <c r="J40">
        <v>1</v>
      </c>
      <c r="K40" t="s">
        <v>125</v>
      </c>
      <c r="L40">
        <v>10</v>
      </c>
      <c r="M40" s="1"/>
      <c r="N40">
        <v>2009</v>
      </c>
      <c r="O40" s="1"/>
    </row>
    <row r="41" spans="1:15" x14ac:dyDescent="0.3">
      <c r="A41" t="s">
        <v>126</v>
      </c>
      <c r="B41" t="s">
        <v>127</v>
      </c>
      <c r="C41" t="s">
        <v>13</v>
      </c>
      <c r="D41" t="str">
        <f>IF(Table_EQUITY_L[[#This Row],[ SERIES]]="EQ","Intra","Not")</f>
        <v>Intra</v>
      </c>
      <c r="E41">
        <v>31</v>
      </c>
      <c r="F41">
        <v>7</v>
      </c>
      <c r="G41" t="str">
        <f t="shared" si="0"/>
        <v>Jul</v>
      </c>
      <c r="H41">
        <v>2015</v>
      </c>
      <c r="I41">
        <v>10</v>
      </c>
      <c r="J41">
        <v>1</v>
      </c>
      <c r="K41" t="s">
        <v>128</v>
      </c>
      <c r="L41">
        <v>10</v>
      </c>
      <c r="M41" s="1"/>
      <c r="N41">
        <v>2015</v>
      </c>
      <c r="O41" s="1"/>
    </row>
    <row r="42" spans="1:15" x14ac:dyDescent="0.3">
      <c r="A42" t="s">
        <v>129</v>
      </c>
      <c r="B42" t="s">
        <v>130</v>
      </c>
      <c r="C42" t="s">
        <v>13</v>
      </c>
      <c r="D42" t="str">
        <f>IF(Table_EQUITY_L[[#This Row],[ SERIES]]="EQ","Intra","Not")</f>
        <v>Intra</v>
      </c>
      <c r="E42">
        <v>15</v>
      </c>
      <c r="F42">
        <v>9</v>
      </c>
      <c r="G42" t="str">
        <f t="shared" si="0"/>
        <v>Sep</v>
      </c>
      <c r="H42">
        <v>2010</v>
      </c>
      <c r="I42">
        <v>10</v>
      </c>
      <c r="J42">
        <v>1</v>
      </c>
      <c r="K42" t="s">
        <v>131</v>
      </c>
      <c r="L42">
        <v>10</v>
      </c>
      <c r="M42" s="1"/>
      <c r="N42">
        <v>2010</v>
      </c>
      <c r="O42" s="1"/>
    </row>
    <row r="43" spans="1:15" x14ac:dyDescent="0.3">
      <c r="A43" t="s">
        <v>132</v>
      </c>
      <c r="B43" t="s">
        <v>133</v>
      </c>
      <c r="C43" t="s">
        <v>9</v>
      </c>
      <c r="D43" t="str">
        <f>IF(Table_EQUITY_L[[#This Row],[ SERIES]]="EQ","Intra","Not")</f>
        <v>Not</v>
      </c>
      <c r="E43">
        <v>1</v>
      </c>
      <c r="F43">
        <v>10</v>
      </c>
      <c r="G43" t="str">
        <f t="shared" si="0"/>
        <v>Oct</v>
      </c>
      <c r="H43">
        <v>2020</v>
      </c>
      <c r="I43">
        <v>10</v>
      </c>
      <c r="J43">
        <v>1</v>
      </c>
      <c r="K43" t="s">
        <v>134</v>
      </c>
      <c r="L43">
        <v>10</v>
      </c>
      <c r="M43" s="1"/>
      <c r="N43">
        <v>2020</v>
      </c>
      <c r="O43" s="1"/>
    </row>
    <row r="44" spans="1:15" x14ac:dyDescent="0.3">
      <c r="A44" t="s">
        <v>135</v>
      </c>
      <c r="B44" t="s">
        <v>136</v>
      </c>
      <c r="C44" t="s">
        <v>13</v>
      </c>
      <c r="D44" t="str">
        <f>IF(Table_EQUITY_L[[#This Row],[ SERIES]]="EQ","Intra","Not")</f>
        <v>Intra</v>
      </c>
      <c r="E44">
        <v>10</v>
      </c>
      <c r="F44">
        <v>5</v>
      </c>
      <c r="G44" t="str">
        <f t="shared" si="0"/>
        <v>May</v>
      </c>
      <c r="H44">
        <v>1995</v>
      </c>
      <c r="I44">
        <v>10</v>
      </c>
      <c r="J44">
        <v>1</v>
      </c>
      <c r="K44" t="s">
        <v>137</v>
      </c>
      <c r="L44">
        <v>10</v>
      </c>
      <c r="M44" s="1"/>
      <c r="N44">
        <v>1995</v>
      </c>
      <c r="O44" s="1"/>
    </row>
    <row r="45" spans="1:15" x14ac:dyDescent="0.3">
      <c r="A45" t="s">
        <v>138</v>
      </c>
      <c r="B45" t="s">
        <v>139</v>
      </c>
      <c r="C45" t="s">
        <v>9</v>
      </c>
      <c r="D45" t="str">
        <f>IF(Table_EQUITY_L[[#This Row],[ SERIES]]="EQ","Intra","Not")</f>
        <v>Not</v>
      </c>
      <c r="E45">
        <v>13</v>
      </c>
      <c r="F45">
        <v>8</v>
      </c>
      <c r="G45" t="str">
        <f t="shared" si="0"/>
        <v>Aug</v>
      </c>
      <c r="H45">
        <v>1997</v>
      </c>
      <c r="I45">
        <v>10</v>
      </c>
      <c r="J45">
        <v>1</v>
      </c>
      <c r="K45" t="s">
        <v>140</v>
      </c>
      <c r="L45">
        <v>10</v>
      </c>
      <c r="M45" s="1"/>
      <c r="N45">
        <v>1997</v>
      </c>
      <c r="O45" s="1"/>
    </row>
    <row r="46" spans="1:15" x14ac:dyDescent="0.3">
      <c r="A46" t="s">
        <v>141</v>
      </c>
      <c r="B46" t="s">
        <v>142</v>
      </c>
      <c r="C46" t="s">
        <v>13</v>
      </c>
      <c r="D46" t="str">
        <f>IF(Table_EQUITY_L[[#This Row],[ SERIES]]="EQ","Intra","Not")</f>
        <v>Intra</v>
      </c>
      <c r="E46">
        <v>25</v>
      </c>
      <c r="F46">
        <v>7</v>
      </c>
      <c r="G46" t="str">
        <f t="shared" si="0"/>
        <v>Jul</v>
      </c>
      <c r="H46">
        <v>2007</v>
      </c>
      <c r="I46">
        <v>5</v>
      </c>
      <c r="J46">
        <v>1</v>
      </c>
      <c r="K46" t="s">
        <v>143</v>
      </c>
      <c r="L46">
        <v>5</v>
      </c>
      <c r="M46" s="1"/>
      <c r="N46">
        <v>2007</v>
      </c>
      <c r="O46" s="1"/>
    </row>
    <row r="47" spans="1:15" x14ac:dyDescent="0.3">
      <c r="A47" t="s">
        <v>144</v>
      </c>
      <c r="B47" t="s">
        <v>145</v>
      </c>
      <c r="C47" t="s">
        <v>13</v>
      </c>
      <c r="D47" t="str">
        <f>IF(Table_EQUITY_L[[#This Row],[ SERIES]]="EQ","Intra","Not")</f>
        <v>Intra</v>
      </c>
      <c r="E47">
        <v>25</v>
      </c>
      <c r="F47">
        <v>6</v>
      </c>
      <c r="G47" t="str">
        <f t="shared" si="0"/>
        <v>Jun</v>
      </c>
      <c r="H47">
        <v>2007</v>
      </c>
      <c r="I47">
        <v>2</v>
      </c>
      <c r="J47">
        <v>1</v>
      </c>
      <c r="K47" t="s">
        <v>146</v>
      </c>
      <c r="L47">
        <v>2</v>
      </c>
      <c r="M47" s="1"/>
      <c r="N47">
        <v>2007</v>
      </c>
      <c r="O47" s="1"/>
    </row>
    <row r="48" spans="1:15" x14ac:dyDescent="0.3">
      <c r="A48" t="s">
        <v>147</v>
      </c>
      <c r="B48" t="s">
        <v>148</v>
      </c>
      <c r="C48" t="s">
        <v>13</v>
      </c>
      <c r="D48" t="str">
        <f>IF(Table_EQUITY_L[[#This Row],[ SERIES]]="EQ","Intra","Not")</f>
        <v>Intra</v>
      </c>
      <c r="E48">
        <v>1</v>
      </c>
      <c r="F48">
        <v>8</v>
      </c>
      <c r="G48" t="str">
        <f t="shared" si="0"/>
        <v>Aug</v>
      </c>
      <c r="H48">
        <v>2016</v>
      </c>
      <c r="I48">
        <v>2</v>
      </c>
      <c r="J48">
        <v>1</v>
      </c>
      <c r="K48" t="s">
        <v>149</v>
      </c>
      <c r="L48">
        <v>2</v>
      </c>
      <c r="M48" s="1"/>
      <c r="N48">
        <v>2016</v>
      </c>
      <c r="O48" s="1"/>
    </row>
    <row r="49" spans="1:15" x14ac:dyDescent="0.3">
      <c r="A49" t="s">
        <v>150</v>
      </c>
      <c r="B49" t="s">
        <v>151</v>
      </c>
      <c r="C49" t="s">
        <v>13</v>
      </c>
      <c r="D49" t="str">
        <f>IF(Table_EQUITY_L[[#This Row],[ SERIES]]="EQ","Intra","Not")</f>
        <v>Intra</v>
      </c>
      <c r="E49">
        <v>3</v>
      </c>
      <c r="F49">
        <v>4</v>
      </c>
      <c r="G49" t="str">
        <f t="shared" si="0"/>
        <v>Apr</v>
      </c>
      <c r="H49">
        <v>1996</v>
      </c>
      <c r="I49">
        <v>1</v>
      </c>
      <c r="J49">
        <v>1</v>
      </c>
      <c r="K49" t="s">
        <v>152</v>
      </c>
      <c r="L49">
        <v>1</v>
      </c>
      <c r="M49" s="1"/>
      <c r="N49">
        <v>1996</v>
      </c>
      <c r="O49" s="1"/>
    </row>
    <row r="50" spans="1:15" x14ac:dyDescent="0.3">
      <c r="A50" t="s">
        <v>153</v>
      </c>
      <c r="B50" t="s">
        <v>154</v>
      </c>
      <c r="C50" t="s">
        <v>13</v>
      </c>
      <c r="D50" t="str">
        <f>IF(Table_EQUITY_L[[#This Row],[ SERIES]]="EQ","Intra","Not")</f>
        <v>Intra</v>
      </c>
      <c r="E50">
        <v>3</v>
      </c>
      <c r="F50">
        <v>6</v>
      </c>
      <c r="G50" t="str">
        <f t="shared" si="0"/>
        <v>Jun</v>
      </c>
      <c r="H50">
        <v>2022</v>
      </c>
      <c r="I50">
        <v>10</v>
      </c>
      <c r="J50">
        <v>1</v>
      </c>
      <c r="K50" t="s">
        <v>155</v>
      </c>
      <c r="L50">
        <v>10</v>
      </c>
      <c r="M50" s="1"/>
      <c r="N50">
        <v>2022</v>
      </c>
      <c r="O50" s="1"/>
    </row>
    <row r="51" spans="1:15" x14ac:dyDescent="0.3">
      <c r="A51" t="s">
        <v>156</v>
      </c>
      <c r="B51" t="s">
        <v>157</v>
      </c>
      <c r="C51" t="s">
        <v>13</v>
      </c>
      <c r="D51" t="str">
        <f>IF(Table_EQUITY_L[[#This Row],[ SERIES]]="EQ","Intra","Not")</f>
        <v>Intra</v>
      </c>
      <c r="E51">
        <v>8</v>
      </c>
      <c r="F51">
        <v>8</v>
      </c>
      <c r="G51" t="str">
        <f t="shared" si="0"/>
        <v>Aug</v>
      </c>
      <c r="H51">
        <v>2019</v>
      </c>
      <c r="I51">
        <v>2</v>
      </c>
      <c r="J51">
        <v>1</v>
      </c>
      <c r="K51" t="s">
        <v>158</v>
      </c>
      <c r="L51">
        <v>2</v>
      </c>
      <c r="M51" s="1"/>
      <c r="N51">
        <v>2019</v>
      </c>
      <c r="O51" s="1"/>
    </row>
    <row r="52" spans="1:15" x14ac:dyDescent="0.3">
      <c r="A52" t="s">
        <v>159</v>
      </c>
      <c r="B52" t="s">
        <v>160</v>
      </c>
      <c r="C52" t="s">
        <v>13</v>
      </c>
      <c r="D52" t="str">
        <f>IF(Table_EQUITY_L[[#This Row],[ SERIES]]="EQ","Intra","Not")</f>
        <v>Intra</v>
      </c>
      <c r="E52">
        <v>26</v>
      </c>
      <c r="F52">
        <v>5</v>
      </c>
      <c r="G52" t="str">
        <f t="shared" si="0"/>
        <v>May</v>
      </c>
      <c r="H52">
        <v>2014</v>
      </c>
      <c r="I52">
        <v>10</v>
      </c>
      <c r="J52">
        <v>1</v>
      </c>
      <c r="K52" t="s">
        <v>161</v>
      </c>
      <c r="L52">
        <v>10</v>
      </c>
      <c r="M52" s="1"/>
      <c r="N52">
        <v>2014</v>
      </c>
      <c r="O52" s="1"/>
    </row>
    <row r="53" spans="1:15" x14ac:dyDescent="0.3">
      <c r="A53" t="s">
        <v>162</v>
      </c>
      <c r="B53" t="s">
        <v>163</v>
      </c>
      <c r="C53" t="s">
        <v>13</v>
      </c>
      <c r="D53" t="str">
        <f>IF(Table_EQUITY_L[[#This Row],[ SERIES]]="EQ","Intra","Not")</f>
        <v>Intra</v>
      </c>
      <c r="E53">
        <v>31</v>
      </c>
      <c r="F53">
        <v>5</v>
      </c>
      <c r="G53" t="str">
        <f t="shared" si="0"/>
        <v>May</v>
      </c>
      <c r="H53">
        <v>2000</v>
      </c>
      <c r="I53">
        <v>2</v>
      </c>
      <c r="J53">
        <v>1</v>
      </c>
      <c r="K53" t="s">
        <v>164</v>
      </c>
      <c r="L53">
        <v>2</v>
      </c>
      <c r="M53" s="1"/>
      <c r="N53">
        <v>2000</v>
      </c>
      <c r="O53" s="1"/>
    </row>
    <row r="54" spans="1:15" x14ac:dyDescent="0.3">
      <c r="A54" t="s">
        <v>165</v>
      </c>
      <c r="B54" t="s">
        <v>166</v>
      </c>
      <c r="C54" t="s">
        <v>13</v>
      </c>
      <c r="D54" t="str">
        <f>IF(Table_EQUITY_L[[#This Row],[ SERIES]]="EQ","Intra","Not")</f>
        <v>Intra</v>
      </c>
      <c r="E54">
        <v>28</v>
      </c>
      <c r="F54">
        <v>1</v>
      </c>
      <c r="G54" t="str">
        <f t="shared" si="0"/>
        <v>Jan</v>
      </c>
      <c r="H54">
        <v>2014</v>
      </c>
      <c r="I54">
        <v>10</v>
      </c>
      <c r="J54">
        <v>1</v>
      </c>
      <c r="K54" t="s">
        <v>167</v>
      </c>
      <c r="L54">
        <v>10</v>
      </c>
      <c r="M54" s="1"/>
      <c r="N54">
        <v>2014</v>
      </c>
      <c r="O54" s="1"/>
    </row>
    <row r="55" spans="1:15" x14ac:dyDescent="0.3">
      <c r="A55" t="s">
        <v>168</v>
      </c>
      <c r="B55" t="s">
        <v>169</v>
      </c>
      <c r="C55" t="s">
        <v>13</v>
      </c>
      <c r="D55" t="str">
        <f>IF(Table_EQUITY_L[[#This Row],[ SERIES]]="EQ","Intra","Not")</f>
        <v>Intra</v>
      </c>
      <c r="E55">
        <v>8</v>
      </c>
      <c r="F55">
        <v>3</v>
      </c>
      <c r="G55" t="str">
        <f t="shared" si="0"/>
        <v>Mar</v>
      </c>
      <c r="H55">
        <v>2019</v>
      </c>
      <c r="I55">
        <v>10</v>
      </c>
      <c r="J55">
        <v>1</v>
      </c>
      <c r="K55" t="s">
        <v>170</v>
      </c>
      <c r="L55">
        <v>10</v>
      </c>
      <c r="M55" s="1"/>
      <c r="N55">
        <v>2019</v>
      </c>
      <c r="O55" s="1"/>
    </row>
    <row r="56" spans="1:15" x14ac:dyDescent="0.3">
      <c r="A56" t="s">
        <v>171</v>
      </c>
      <c r="B56" t="s">
        <v>172</v>
      </c>
      <c r="C56" t="s">
        <v>13</v>
      </c>
      <c r="D56" t="str">
        <f>IF(Table_EQUITY_L[[#This Row],[ SERIES]]="EQ","Intra","Not")</f>
        <v>Intra</v>
      </c>
      <c r="E56">
        <v>31</v>
      </c>
      <c r="F56">
        <v>1</v>
      </c>
      <c r="G56" t="str">
        <f t="shared" si="0"/>
        <v>Jan</v>
      </c>
      <c r="H56">
        <v>2022</v>
      </c>
      <c r="I56">
        <v>10</v>
      </c>
      <c r="J56">
        <v>1</v>
      </c>
      <c r="K56" t="s">
        <v>173</v>
      </c>
      <c r="L56">
        <v>10</v>
      </c>
      <c r="M56" s="1"/>
      <c r="N56">
        <v>2022</v>
      </c>
      <c r="O56" s="1"/>
    </row>
    <row r="57" spans="1:15" x14ac:dyDescent="0.3">
      <c r="A57" t="s">
        <v>174</v>
      </c>
      <c r="B57" t="s">
        <v>175</v>
      </c>
      <c r="C57" t="s">
        <v>13</v>
      </c>
      <c r="D57" t="str">
        <f>IF(Table_EQUITY_L[[#This Row],[ SERIES]]="EQ","Intra","Not")</f>
        <v>Intra</v>
      </c>
      <c r="E57">
        <v>23</v>
      </c>
      <c r="F57">
        <v>12</v>
      </c>
      <c r="G57" t="str">
        <f t="shared" si="0"/>
        <v>Dec</v>
      </c>
      <c r="H57">
        <v>2022</v>
      </c>
      <c r="I57">
        <v>2</v>
      </c>
      <c r="J57">
        <v>1</v>
      </c>
      <c r="K57" t="s">
        <v>176</v>
      </c>
      <c r="L57">
        <v>2</v>
      </c>
      <c r="M57" s="1"/>
      <c r="N57">
        <v>2022</v>
      </c>
      <c r="O57" s="1"/>
    </row>
    <row r="58" spans="1:15" x14ac:dyDescent="0.3">
      <c r="A58" t="s">
        <v>177</v>
      </c>
      <c r="B58" t="s">
        <v>178</v>
      </c>
      <c r="C58" t="s">
        <v>13</v>
      </c>
      <c r="D58" t="str">
        <f>IF(Table_EQUITY_L[[#This Row],[ SERIES]]="EQ","Intra","Not")</f>
        <v>Intra</v>
      </c>
      <c r="E58">
        <v>28</v>
      </c>
      <c r="F58">
        <v>1</v>
      </c>
      <c r="G58" t="str">
        <f t="shared" si="0"/>
        <v>Jan</v>
      </c>
      <c r="H58">
        <v>2021</v>
      </c>
      <c r="I58">
        <v>10</v>
      </c>
      <c r="J58">
        <v>1</v>
      </c>
      <c r="K58" t="s">
        <v>179</v>
      </c>
      <c r="L58">
        <v>10</v>
      </c>
      <c r="M58" s="1"/>
      <c r="N58">
        <v>2021</v>
      </c>
      <c r="O58" s="1"/>
    </row>
    <row r="59" spans="1:15" x14ac:dyDescent="0.3">
      <c r="A59" t="s">
        <v>180</v>
      </c>
      <c r="B59" t="s">
        <v>181</v>
      </c>
      <c r="C59" t="s">
        <v>13</v>
      </c>
      <c r="D59" t="str">
        <f>IF(Table_EQUITY_L[[#This Row],[ SERIES]]="EQ","Intra","Not")</f>
        <v>Intra</v>
      </c>
      <c r="E59">
        <v>11</v>
      </c>
      <c r="F59">
        <v>8</v>
      </c>
      <c r="G59" t="str">
        <f t="shared" si="0"/>
        <v>Aug</v>
      </c>
      <c r="H59">
        <v>2010</v>
      </c>
      <c r="I59">
        <v>10</v>
      </c>
      <c r="J59">
        <v>1</v>
      </c>
      <c r="K59" t="s">
        <v>182</v>
      </c>
      <c r="L59">
        <v>10</v>
      </c>
      <c r="M59" s="1"/>
      <c r="N59">
        <v>2010</v>
      </c>
      <c r="O59" s="1"/>
    </row>
    <row r="60" spans="1:15" x14ac:dyDescent="0.3">
      <c r="A60" t="s">
        <v>183</v>
      </c>
      <c r="B60" t="s">
        <v>184</v>
      </c>
      <c r="C60" t="s">
        <v>13</v>
      </c>
      <c r="D60" t="str">
        <f>IF(Table_EQUITY_L[[#This Row],[ SERIES]]="EQ","Intra","Not")</f>
        <v>Intra</v>
      </c>
      <c r="E60">
        <v>14</v>
      </c>
      <c r="F60">
        <v>12</v>
      </c>
      <c r="G60" t="str">
        <f t="shared" si="0"/>
        <v>Dec</v>
      </c>
      <c r="H60">
        <v>2009</v>
      </c>
      <c r="I60">
        <v>2</v>
      </c>
      <c r="J60">
        <v>1</v>
      </c>
      <c r="K60" t="s">
        <v>185</v>
      </c>
      <c r="L60">
        <v>2</v>
      </c>
      <c r="M60" s="1"/>
      <c r="N60">
        <v>2009</v>
      </c>
      <c r="O60" s="1"/>
    </row>
    <row r="61" spans="1:15" x14ac:dyDescent="0.3">
      <c r="A61" t="s">
        <v>186</v>
      </c>
      <c r="B61" t="s">
        <v>187</v>
      </c>
      <c r="C61" t="s">
        <v>13</v>
      </c>
      <c r="D61" t="str">
        <f>IF(Table_EQUITY_L[[#This Row],[ SERIES]]="EQ","Intra","Not")</f>
        <v>Intra</v>
      </c>
      <c r="E61">
        <v>14</v>
      </c>
      <c r="F61">
        <v>12</v>
      </c>
      <c r="G61" t="str">
        <f t="shared" si="0"/>
        <v>Dec</v>
      </c>
      <c r="H61">
        <v>2005</v>
      </c>
      <c r="I61">
        <v>2</v>
      </c>
      <c r="J61">
        <v>1</v>
      </c>
      <c r="K61" t="s">
        <v>188</v>
      </c>
      <c r="L61">
        <v>2</v>
      </c>
      <c r="M61" s="1"/>
      <c r="N61">
        <v>2005</v>
      </c>
      <c r="O61" s="1"/>
    </row>
    <row r="62" spans="1:15" x14ac:dyDescent="0.3">
      <c r="A62" t="s">
        <v>189</v>
      </c>
      <c r="B62" t="s">
        <v>190</v>
      </c>
      <c r="C62" t="s">
        <v>13</v>
      </c>
      <c r="D62" t="str">
        <f>IF(Table_EQUITY_L[[#This Row],[ SERIES]]="EQ","Intra","Not")</f>
        <v>Intra</v>
      </c>
      <c r="E62">
        <v>3</v>
      </c>
      <c r="F62">
        <v>5</v>
      </c>
      <c r="G62" t="str">
        <f t="shared" si="0"/>
        <v>May</v>
      </c>
      <c r="H62">
        <v>2019</v>
      </c>
      <c r="I62">
        <v>2</v>
      </c>
      <c r="J62">
        <v>1</v>
      </c>
      <c r="K62" t="s">
        <v>191</v>
      </c>
      <c r="L62">
        <v>2</v>
      </c>
      <c r="M62" s="1"/>
      <c r="N62">
        <v>2019</v>
      </c>
      <c r="O62" s="1"/>
    </row>
    <row r="63" spans="1:15" x14ac:dyDescent="0.3">
      <c r="A63" t="s">
        <v>192</v>
      </c>
      <c r="B63" t="s">
        <v>193</v>
      </c>
      <c r="C63" t="s">
        <v>13</v>
      </c>
      <c r="D63" t="str">
        <f>IF(Table_EQUITY_L[[#This Row],[ SERIES]]="EQ","Intra","Not")</f>
        <v>Intra</v>
      </c>
      <c r="E63">
        <v>13</v>
      </c>
      <c r="F63">
        <v>10</v>
      </c>
      <c r="G63" t="str">
        <f t="shared" si="0"/>
        <v>Oct</v>
      </c>
      <c r="H63">
        <v>2021</v>
      </c>
      <c r="I63">
        <v>10</v>
      </c>
      <c r="J63">
        <v>1</v>
      </c>
      <c r="K63" t="s">
        <v>194</v>
      </c>
      <c r="L63">
        <v>10</v>
      </c>
      <c r="M63" s="1"/>
      <c r="N63">
        <v>2021</v>
      </c>
      <c r="O63" s="1"/>
    </row>
    <row r="64" spans="1:15" x14ac:dyDescent="0.3">
      <c r="A64" t="s">
        <v>195</v>
      </c>
      <c r="B64" t="s">
        <v>196</v>
      </c>
      <c r="C64" t="s">
        <v>13</v>
      </c>
      <c r="D64" t="str">
        <f>IF(Table_EQUITY_L[[#This Row],[ SERIES]]="EQ","Intra","Not")</f>
        <v>Intra</v>
      </c>
      <c r="E64">
        <v>29</v>
      </c>
      <c r="F64">
        <v>5</v>
      </c>
      <c r="G64" t="str">
        <f t="shared" si="0"/>
        <v>May</v>
      </c>
      <c r="H64">
        <v>2000</v>
      </c>
      <c r="I64">
        <v>2</v>
      </c>
      <c r="J64">
        <v>1</v>
      </c>
      <c r="K64" t="s">
        <v>197</v>
      </c>
      <c r="L64">
        <v>2</v>
      </c>
      <c r="M64" s="1"/>
      <c r="N64">
        <v>2000</v>
      </c>
      <c r="O64" s="1"/>
    </row>
    <row r="65" spans="1:15" x14ac:dyDescent="0.3">
      <c r="A65" t="s">
        <v>198</v>
      </c>
      <c r="B65" t="s">
        <v>199</v>
      </c>
      <c r="C65" t="s">
        <v>13</v>
      </c>
      <c r="D65" t="str">
        <f>IF(Table_EQUITY_L[[#This Row],[ SERIES]]="EQ","Intra","Not")</f>
        <v>Intra</v>
      </c>
      <c r="E65">
        <v>16</v>
      </c>
      <c r="F65">
        <v>6</v>
      </c>
      <c r="G65" t="str">
        <f t="shared" si="0"/>
        <v>Jun</v>
      </c>
      <c r="H65">
        <v>2009</v>
      </c>
      <c r="I65">
        <v>10</v>
      </c>
      <c r="J65">
        <v>1</v>
      </c>
      <c r="K65" t="s">
        <v>200</v>
      </c>
      <c r="L65">
        <v>10</v>
      </c>
      <c r="M65" s="1"/>
      <c r="N65">
        <v>2009</v>
      </c>
      <c r="O65" s="1"/>
    </row>
    <row r="66" spans="1:15" x14ac:dyDescent="0.3">
      <c r="A66" t="s">
        <v>201</v>
      </c>
      <c r="B66" t="s">
        <v>202</v>
      </c>
      <c r="C66" t="s">
        <v>9</v>
      </c>
      <c r="D66" t="str">
        <f>IF(Table_EQUITY_L[[#This Row],[ SERIES]]="EQ","Intra","Not")</f>
        <v>Not</v>
      </c>
      <c r="E66">
        <v>7</v>
      </c>
      <c r="F66">
        <v>5</v>
      </c>
      <c r="G66" t="str">
        <f t="shared" ref="G66:G129" si="1">_xlfn.IFS(F66=1,"Jan",F66=2,"Feb",F66=3,"Mar",F66=4,"Apr",F66=5,"May",F66=6,"Jun",F66=7,"Jul",F66=8,"Aug",F66=9,"Sep",F66=10,"Oct",F66=11,"Nov",F66=12,"Dec")</f>
        <v>May</v>
      </c>
      <c r="H66">
        <v>2021</v>
      </c>
      <c r="I66">
        <v>2</v>
      </c>
      <c r="J66">
        <v>1</v>
      </c>
      <c r="K66" t="s">
        <v>203</v>
      </c>
      <c r="L66">
        <v>2</v>
      </c>
      <c r="M66" s="1"/>
      <c r="N66">
        <v>2021</v>
      </c>
      <c r="O66" s="1"/>
    </row>
    <row r="67" spans="1:15" x14ac:dyDescent="0.3">
      <c r="A67" t="s">
        <v>204</v>
      </c>
      <c r="B67" t="s">
        <v>205</v>
      </c>
      <c r="C67" t="s">
        <v>9</v>
      </c>
      <c r="D67" t="str">
        <f>IF(Table_EQUITY_L[[#This Row],[ SERIES]]="EQ","Intra","Not")</f>
        <v>Not</v>
      </c>
      <c r="E67">
        <v>11</v>
      </c>
      <c r="F67">
        <v>10</v>
      </c>
      <c r="G67" t="str">
        <f t="shared" si="1"/>
        <v>Oct</v>
      </c>
      <c r="H67">
        <v>2019</v>
      </c>
      <c r="I67">
        <v>10</v>
      </c>
      <c r="J67">
        <v>1</v>
      </c>
      <c r="K67" t="s">
        <v>206</v>
      </c>
      <c r="L67">
        <v>10</v>
      </c>
      <c r="M67" s="1"/>
      <c r="N67">
        <v>2019</v>
      </c>
      <c r="O67" s="1"/>
    </row>
    <row r="68" spans="1:15" x14ac:dyDescent="0.3">
      <c r="A68" t="s">
        <v>207</v>
      </c>
      <c r="B68" t="s">
        <v>208</v>
      </c>
      <c r="C68" t="s">
        <v>9</v>
      </c>
      <c r="D68" t="str">
        <f>IF(Table_EQUITY_L[[#This Row],[ SERIES]]="EQ","Intra","Not")</f>
        <v>Not</v>
      </c>
      <c r="E68">
        <v>16</v>
      </c>
      <c r="F68">
        <v>2</v>
      </c>
      <c r="G68" t="str">
        <f t="shared" si="1"/>
        <v>Feb</v>
      </c>
      <c r="H68">
        <v>2021</v>
      </c>
      <c r="I68">
        <v>10</v>
      </c>
      <c r="J68">
        <v>1</v>
      </c>
      <c r="K68" t="s">
        <v>209</v>
      </c>
      <c r="L68">
        <v>10</v>
      </c>
      <c r="M68" s="1"/>
      <c r="N68">
        <v>2021</v>
      </c>
      <c r="O68" s="1"/>
    </row>
    <row r="69" spans="1:15" x14ac:dyDescent="0.3">
      <c r="A69" t="s">
        <v>210</v>
      </c>
      <c r="B69" t="s">
        <v>211</v>
      </c>
      <c r="C69" t="s">
        <v>9</v>
      </c>
      <c r="D69" t="str">
        <f>IF(Table_EQUITY_L[[#This Row],[ SERIES]]="EQ","Intra","Not")</f>
        <v>Not</v>
      </c>
      <c r="E69">
        <v>6</v>
      </c>
      <c r="F69">
        <v>4</v>
      </c>
      <c r="G69" t="str">
        <f t="shared" si="1"/>
        <v>Apr</v>
      </c>
      <c r="H69">
        <v>2023</v>
      </c>
      <c r="I69">
        <v>2</v>
      </c>
      <c r="J69">
        <v>1</v>
      </c>
      <c r="K69" t="s">
        <v>212</v>
      </c>
      <c r="L69">
        <v>2</v>
      </c>
      <c r="M69" s="1"/>
      <c r="N69">
        <v>2023</v>
      </c>
      <c r="O69" s="1"/>
    </row>
    <row r="70" spans="1:15" x14ac:dyDescent="0.3">
      <c r="A70" t="s">
        <v>213</v>
      </c>
      <c r="B70" t="s">
        <v>214</v>
      </c>
      <c r="C70" t="s">
        <v>9</v>
      </c>
      <c r="D70" t="str">
        <f>IF(Table_EQUITY_L[[#This Row],[ SERIES]]="EQ","Intra","Not")</f>
        <v>Not</v>
      </c>
      <c r="E70">
        <v>23</v>
      </c>
      <c r="F70">
        <v>5</v>
      </c>
      <c r="G70" t="str">
        <f t="shared" si="1"/>
        <v>May</v>
      </c>
      <c r="H70">
        <v>2022</v>
      </c>
      <c r="I70">
        <v>10</v>
      </c>
      <c r="J70">
        <v>1</v>
      </c>
      <c r="K70" t="s">
        <v>215</v>
      </c>
      <c r="L70">
        <v>10</v>
      </c>
      <c r="M70" s="1"/>
      <c r="N70">
        <v>2022</v>
      </c>
      <c r="O70" s="1"/>
    </row>
    <row r="71" spans="1:15" x14ac:dyDescent="0.3">
      <c r="A71" t="s">
        <v>216</v>
      </c>
      <c r="B71" t="s">
        <v>217</v>
      </c>
      <c r="C71" t="s">
        <v>13</v>
      </c>
      <c r="D71" t="str">
        <f>IF(Table_EQUITY_L[[#This Row],[ SERIES]]="EQ","Intra","Not")</f>
        <v>Intra</v>
      </c>
      <c r="E71">
        <v>28</v>
      </c>
      <c r="F71">
        <v>3</v>
      </c>
      <c r="G71" t="str">
        <f t="shared" si="1"/>
        <v>Mar</v>
      </c>
      <c r="H71">
        <v>2017</v>
      </c>
      <c r="I71">
        <v>10</v>
      </c>
      <c r="J71">
        <v>1</v>
      </c>
      <c r="K71" t="s">
        <v>218</v>
      </c>
      <c r="L71">
        <v>10</v>
      </c>
      <c r="M71" s="1"/>
      <c r="N71">
        <v>2017</v>
      </c>
      <c r="O71" s="1"/>
    </row>
    <row r="72" spans="1:15" x14ac:dyDescent="0.3">
      <c r="A72" t="s">
        <v>219</v>
      </c>
      <c r="B72" t="s">
        <v>220</v>
      </c>
      <c r="C72" t="s">
        <v>13</v>
      </c>
      <c r="D72" t="str">
        <f>IF(Table_EQUITY_L[[#This Row],[ SERIES]]="EQ","Intra","Not")</f>
        <v>Intra</v>
      </c>
      <c r="E72">
        <v>18</v>
      </c>
      <c r="F72">
        <v>8</v>
      </c>
      <c r="G72" t="str">
        <f t="shared" si="1"/>
        <v>Aug</v>
      </c>
      <c r="H72">
        <v>2000</v>
      </c>
      <c r="I72">
        <v>5</v>
      </c>
      <c r="J72">
        <v>1</v>
      </c>
      <c r="K72" t="s">
        <v>221</v>
      </c>
      <c r="L72">
        <v>5</v>
      </c>
      <c r="M72" s="1"/>
      <c r="N72">
        <v>2000</v>
      </c>
      <c r="O72" s="1"/>
    </row>
    <row r="73" spans="1:15" x14ac:dyDescent="0.3">
      <c r="A73" t="s">
        <v>222</v>
      </c>
      <c r="B73" t="s">
        <v>223</v>
      </c>
      <c r="C73" t="s">
        <v>13</v>
      </c>
      <c r="D73" t="str">
        <f>IF(Table_EQUITY_L[[#This Row],[ SERIES]]="EQ","Intra","Not")</f>
        <v>Intra</v>
      </c>
      <c r="E73">
        <v>28</v>
      </c>
      <c r="F73">
        <v>6</v>
      </c>
      <c r="G73" t="str">
        <f t="shared" si="1"/>
        <v>Jun</v>
      </c>
      <c r="H73">
        <v>2001</v>
      </c>
      <c r="I73">
        <v>10</v>
      </c>
      <c r="J73">
        <v>1</v>
      </c>
      <c r="K73" t="s">
        <v>224</v>
      </c>
      <c r="L73">
        <v>10</v>
      </c>
      <c r="M73" s="1"/>
      <c r="N73">
        <v>2001</v>
      </c>
      <c r="O73" s="1"/>
    </row>
    <row r="74" spans="1:15" x14ac:dyDescent="0.3">
      <c r="A74" t="s">
        <v>225</v>
      </c>
      <c r="B74" t="s">
        <v>226</v>
      </c>
      <c r="C74" t="s">
        <v>9</v>
      </c>
      <c r="D74" t="str">
        <f>IF(Table_EQUITY_L[[#This Row],[ SERIES]]="EQ","Intra","Not")</f>
        <v>Not</v>
      </c>
      <c r="E74">
        <v>30</v>
      </c>
      <c r="F74">
        <v>6</v>
      </c>
      <c r="G74" t="str">
        <f t="shared" si="1"/>
        <v>Jun</v>
      </c>
      <c r="H74">
        <v>2015</v>
      </c>
      <c r="I74">
        <v>1</v>
      </c>
      <c r="J74">
        <v>1</v>
      </c>
      <c r="K74" t="s">
        <v>227</v>
      </c>
      <c r="L74">
        <v>1</v>
      </c>
      <c r="M74" s="1"/>
      <c r="N74">
        <v>2015</v>
      </c>
      <c r="O74" s="1"/>
    </row>
    <row r="75" spans="1:15" x14ac:dyDescent="0.3">
      <c r="A75" t="s">
        <v>228</v>
      </c>
      <c r="B75" t="s">
        <v>229</v>
      </c>
      <c r="C75" t="s">
        <v>13</v>
      </c>
      <c r="D75" t="str">
        <f>IF(Table_EQUITY_L[[#This Row],[ SERIES]]="EQ","Intra","Not")</f>
        <v>Intra</v>
      </c>
      <c r="E75">
        <v>14</v>
      </c>
      <c r="F75">
        <v>6</v>
      </c>
      <c r="G75" t="str">
        <f t="shared" si="1"/>
        <v>Jun</v>
      </c>
      <c r="H75">
        <v>2016</v>
      </c>
      <c r="I75">
        <v>10</v>
      </c>
      <c r="J75">
        <v>1</v>
      </c>
      <c r="K75" t="s">
        <v>230</v>
      </c>
      <c r="L75">
        <v>10</v>
      </c>
      <c r="M75" s="1"/>
      <c r="N75">
        <v>2016</v>
      </c>
      <c r="O75" s="1"/>
    </row>
    <row r="76" spans="1:15" x14ac:dyDescent="0.3">
      <c r="A76" t="s">
        <v>231</v>
      </c>
      <c r="B76" t="s">
        <v>232</v>
      </c>
      <c r="C76" t="s">
        <v>13</v>
      </c>
      <c r="D76" t="str">
        <f>IF(Table_EQUITY_L[[#This Row],[ SERIES]]="EQ","Intra","Not")</f>
        <v>Intra</v>
      </c>
      <c r="E76">
        <v>22</v>
      </c>
      <c r="F76">
        <v>9</v>
      </c>
      <c r="G76" t="str">
        <f t="shared" si="1"/>
        <v>Sep</v>
      </c>
      <c r="H76">
        <v>1999</v>
      </c>
      <c r="I76">
        <v>2</v>
      </c>
      <c r="J76">
        <v>1</v>
      </c>
      <c r="K76" t="s">
        <v>233</v>
      </c>
      <c r="L76">
        <v>2</v>
      </c>
      <c r="M76" s="1"/>
      <c r="N76">
        <v>1999</v>
      </c>
      <c r="O76" s="1"/>
    </row>
    <row r="77" spans="1:15" x14ac:dyDescent="0.3">
      <c r="A77" t="s">
        <v>234</v>
      </c>
      <c r="B77" t="s">
        <v>235</v>
      </c>
      <c r="C77" t="s">
        <v>13</v>
      </c>
      <c r="D77" t="str">
        <f>IF(Table_EQUITY_L[[#This Row],[ SERIES]]="EQ","Intra","Not")</f>
        <v>Intra</v>
      </c>
      <c r="E77">
        <v>29</v>
      </c>
      <c r="F77">
        <v>9</v>
      </c>
      <c r="G77" t="str">
        <f t="shared" si="1"/>
        <v>Sep</v>
      </c>
      <c r="H77">
        <v>2006</v>
      </c>
      <c r="I77">
        <v>5</v>
      </c>
      <c r="J77">
        <v>1</v>
      </c>
      <c r="K77" t="s">
        <v>236</v>
      </c>
      <c r="L77">
        <v>5</v>
      </c>
      <c r="M77" s="1"/>
      <c r="N77">
        <v>2006</v>
      </c>
      <c r="O77" s="1"/>
    </row>
    <row r="78" spans="1:15" x14ac:dyDescent="0.3">
      <c r="A78" t="s">
        <v>237</v>
      </c>
      <c r="B78" t="s">
        <v>238</v>
      </c>
      <c r="C78" t="s">
        <v>9</v>
      </c>
      <c r="D78" t="str">
        <f>IF(Table_EQUITY_L[[#This Row],[ SERIES]]="EQ","Intra","Not")</f>
        <v>Not</v>
      </c>
      <c r="E78">
        <v>6</v>
      </c>
      <c r="F78">
        <v>11</v>
      </c>
      <c r="G78" t="str">
        <f t="shared" si="1"/>
        <v>Nov</v>
      </c>
      <c r="H78">
        <v>2008</v>
      </c>
      <c r="I78">
        <v>10</v>
      </c>
      <c r="J78">
        <v>1</v>
      </c>
      <c r="K78" t="s">
        <v>239</v>
      </c>
      <c r="L78">
        <v>10</v>
      </c>
      <c r="M78" s="1"/>
      <c r="N78">
        <v>2008</v>
      </c>
      <c r="O78" s="1"/>
    </row>
    <row r="79" spans="1:15" x14ac:dyDescent="0.3">
      <c r="A79" t="s">
        <v>240</v>
      </c>
      <c r="B79" t="s">
        <v>241</v>
      </c>
      <c r="C79" t="s">
        <v>13</v>
      </c>
      <c r="D79" t="str">
        <f>IF(Table_EQUITY_L[[#This Row],[ SERIES]]="EQ","Intra","Not")</f>
        <v>Intra</v>
      </c>
      <c r="E79">
        <v>23</v>
      </c>
      <c r="F79">
        <v>12</v>
      </c>
      <c r="G79" t="str">
        <f t="shared" si="1"/>
        <v>Dec</v>
      </c>
      <c r="H79">
        <v>2015</v>
      </c>
      <c r="I79">
        <v>2</v>
      </c>
      <c r="J79">
        <v>1</v>
      </c>
      <c r="K79" t="s">
        <v>242</v>
      </c>
      <c r="L79">
        <v>2</v>
      </c>
      <c r="M79" s="1"/>
      <c r="N79">
        <v>2015</v>
      </c>
      <c r="O79" s="1"/>
    </row>
    <row r="80" spans="1:15" x14ac:dyDescent="0.3">
      <c r="A80" t="s">
        <v>243</v>
      </c>
      <c r="B80" t="s">
        <v>244</v>
      </c>
      <c r="C80" t="s">
        <v>13</v>
      </c>
      <c r="D80" t="str">
        <f>IF(Table_EQUITY_L[[#This Row],[ SERIES]]="EQ","Intra","Not")</f>
        <v>Intra</v>
      </c>
      <c r="E80">
        <v>26</v>
      </c>
      <c r="F80">
        <v>11</v>
      </c>
      <c r="G80" t="str">
        <f t="shared" si="1"/>
        <v>Nov</v>
      </c>
      <c r="H80">
        <v>2007</v>
      </c>
      <c r="I80">
        <v>2</v>
      </c>
      <c r="J80">
        <v>1</v>
      </c>
      <c r="K80" t="s">
        <v>245</v>
      </c>
      <c r="L80">
        <v>2</v>
      </c>
      <c r="M80" s="1"/>
      <c r="N80">
        <v>2007</v>
      </c>
      <c r="O80" s="1"/>
    </row>
    <row r="81" spans="1:15" x14ac:dyDescent="0.3">
      <c r="A81" t="s">
        <v>246</v>
      </c>
      <c r="B81" t="s">
        <v>247</v>
      </c>
      <c r="C81" t="s">
        <v>13</v>
      </c>
      <c r="D81" t="str">
        <f>IF(Table_EQUITY_L[[#This Row],[ SERIES]]="EQ","Intra","Not")</f>
        <v>Intra</v>
      </c>
      <c r="E81">
        <v>23</v>
      </c>
      <c r="F81">
        <v>6</v>
      </c>
      <c r="G81" t="str">
        <f t="shared" si="1"/>
        <v>Jun</v>
      </c>
      <c r="H81">
        <v>2006</v>
      </c>
      <c r="I81">
        <v>2</v>
      </c>
      <c r="J81">
        <v>1</v>
      </c>
      <c r="K81" t="s">
        <v>248</v>
      </c>
      <c r="L81">
        <v>2</v>
      </c>
      <c r="M81" s="1"/>
      <c r="N81">
        <v>2006</v>
      </c>
      <c r="O81" s="1"/>
    </row>
    <row r="82" spans="1:15" x14ac:dyDescent="0.3">
      <c r="A82" t="s">
        <v>249</v>
      </c>
      <c r="B82" t="s">
        <v>250</v>
      </c>
      <c r="C82" t="s">
        <v>13</v>
      </c>
      <c r="D82" t="str">
        <f>IF(Table_EQUITY_L[[#This Row],[ SERIES]]="EQ","Intra","Not")</f>
        <v>Intra</v>
      </c>
      <c r="E82">
        <v>9</v>
      </c>
      <c r="F82">
        <v>5</v>
      </c>
      <c r="G82" t="str">
        <f t="shared" si="1"/>
        <v>May</v>
      </c>
      <c r="H82">
        <v>2005</v>
      </c>
      <c r="I82">
        <v>10</v>
      </c>
      <c r="J82">
        <v>1</v>
      </c>
      <c r="K82" t="s">
        <v>251</v>
      </c>
      <c r="L82">
        <v>10</v>
      </c>
      <c r="M82" s="1"/>
      <c r="N82">
        <v>2005</v>
      </c>
      <c r="O82" s="1"/>
    </row>
    <row r="83" spans="1:15" x14ac:dyDescent="0.3">
      <c r="A83" t="s">
        <v>252</v>
      </c>
      <c r="B83" t="s">
        <v>253</v>
      </c>
      <c r="C83" t="s">
        <v>13</v>
      </c>
      <c r="D83" t="str">
        <f>IF(Table_EQUITY_L[[#This Row],[ SERIES]]="EQ","Intra","Not")</f>
        <v>Intra</v>
      </c>
      <c r="E83">
        <v>16</v>
      </c>
      <c r="F83">
        <v>6</v>
      </c>
      <c r="G83" t="str">
        <f t="shared" si="1"/>
        <v>Jun</v>
      </c>
      <c r="H83">
        <v>2008</v>
      </c>
      <c r="I83">
        <v>6</v>
      </c>
      <c r="J83">
        <v>1</v>
      </c>
      <c r="K83" t="s">
        <v>254</v>
      </c>
      <c r="L83">
        <v>6</v>
      </c>
      <c r="M83" s="1"/>
      <c r="N83">
        <v>2008</v>
      </c>
      <c r="O83" s="1"/>
    </row>
    <row r="84" spans="1:15" x14ac:dyDescent="0.3">
      <c r="A84" t="s">
        <v>255</v>
      </c>
      <c r="B84" t="s">
        <v>256</v>
      </c>
      <c r="C84" t="s">
        <v>13</v>
      </c>
      <c r="D84" t="str">
        <f>IF(Table_EQUITY_L[[#This Row],[ SERIES]]="EQ","Intra","Not")</f>
        <v>Intra</v>
      </c>
      <c r="E84">
        <v>19</v>
      </c>
      <c r="F84">
        <v>2</v>
      </c>
      <c r="G84" t="str">
        <f t="shared" si="1"/>
        <v>Feb</v>
      </c>
      <c r="H84">
        <v>2020</v>
      </c>
      <c r="I84">
        <v>1</v>
      </c>
      <c r="J84">
        <v>1</v>
      </c>
      <c r="K84" t="s">
        <v>257</v>
      </c>
      <c r="L84">
        <v>1</v>
      </c>
      <c r="M84" s="1"/>
      <c r="N84">
        <v>2020</v>
      </c>
      <c r="O84" s="1"/>
    </row>
    <row r="85" spans="1:15" x14ac:dyDescent="0.3">
      <c r="A85" t="s">
        <v>258</v>
      </c>
      <c r="B85" t="s">
        <v>259</v>
      </c>
      <c r="C85" t="s">
        <v>13</v>
      </c>
      <c r="D85" t="str">
        <f>IF(Table_EQUITY_L[[#This Row],[ SERIES]]="EQ","Intra","Not")</f>
        <v>Intra</v>
      </c>
      <c r="E85">
        <v>6</v>
      </c>
      <c r="F85">
        <v>8</v>
      </c>
      <c r="G85" t="str">
        <f t="shared" si="1"/>
        <v>Aug</v>
      </c>
      <c r="H85">
        <v>2007</v>
      </c>
      <c r="I85">
        <v>10</v>
      </c>
      <c r="J85">
        <v>1</v>
      </c>
      <c r="K85" t="s">
        <v>260</v>
      </c>
      <c r="L85">
        <v>10</v>
      </c>
      <c r="M85" s="1"/>
      <c r="N85">
        <v>2007</v>
      </c>
      <c r="O85" s="1"/>
    </row>
    <row r="86" spans="1:15" x14ac:dyDescent="0.3">
      <c r="A86" t="s">
        <v>261</v>
      </c>
      <c r="B86" t="s">
        <v>262</v>
      </c>
      <c r="C86" t="s">
        <v>13</v>
      </c>
      <c r="D86" t="str">
        <f>IF(Table_EQUITY_L[[#This Row],[ SERIES]]="EQ","Intra","Not")</f>
        <v>Intra</v>
      </c>
      <c r="E86">
        <v>11</v>
      </c>
      <c r="F86">
        <v>5</v>
      </c>
      <c r="G86" t="str">
        <f t="shared" si="1"/>
        <v>May</v>
      </c>
      <c r="H86">
        <v>2007</v>
      </c>
      <c r="I86">
        <v>10</v>
      </c>
      <c r="J86">
        <v>1</v>
      </c>
      <c r="K86" t="s">
        <v>263</v>
      </c>
      <c r="L86">
        <v>10</v>
      </c>
      <c r="M86" s="1"/>
      <c r="N86">
        <v>2007</v>
      </c>
      <c r="O86" s="1"/>
    </row>
    <row r="87" spans="1:15" x14ac:dyDescent="0.3">
      <c r="A87" t="s">
        <v>264</v>
      </c>
      <c r="B87" t="s">
        <v>265</v>
      </c>
      <c r="C87" t="s">
        <v>9</v>
      </c>
      <c r="D87" t="str">
        <f>IF(Table_EQUITY_L[[#This Row],[ SERIES]]="EQ","Intra","Not")</f>
        <v>Not</v>
      </c>
      <c r="E87">
        <v>24</v>
      </c>
      <c r="F87">
        <v>4</v>
      </c>
      <c r="G87" t="str">
        <f t="shared" si="1"/>
        <v>Apr</v>
      </c>
      <c r="H87">
        <v>1996</v>
      </c>
      <c r="I87">
        <v>10</v>
      </c>
      <c r="J87">
        <v>1</v>
      </c>
      <c r="K87" t="s">
        <v>266</v>
      </c>
      <c r="L87">
        <v>10</v>
      </c>
      <c r="M87" s="1"/>
      <c r="N87">
        <v>1996</v>
      </c>
      <c r="O87" s="1"/>
    </row>
    <row r="88" spans="1:15" x14ac:dyDescent="0.3">
      <c r="A88" t="s">
        <v>267</v>
      </c>
      <c r="B88" t="s">
        <v>268</v>
      </c>
      <c r="C88" t="s">
        <v>13</v>
      </c>
      <c r="D88" t="str">
        <f>IF(Table_EQUITY_L[[#This Row],[ SERIES]]="EQ","Intra","Not")</f>
        <v>Intra</v>
      </c>
      <c r="E88">
        <v>5</v>
      </c>
      <c r="F88">
        <v>9</v>
      </c>
      <c r="G88" t="str">
        <f t="shared" si="1"/>
        <v>Sep</v>
      </c>
      <c r="H88">
        <v>2003</v>
      </c>
      <c r="I88">
        <v>1</v>
      </c>
      <c r="J88">
        <v>1</v>
      </c>
      <c r="K88" t="s">
        <v>269</v>
      </c>
      <c r="L88">
        <v>1</v>
      </c>
      <c r="M88" s="1"/>
      <c r="N88">
        <v>2003</v>
      </c>
      <c r="O88" s="1"/>
    </row>
    <row r="89" spans="1:15" x14ac:dyDescent="0.3">
      <c r="A89" t="s">
        <v>270</v>
      </c>
      <c r="B89" t="s">
        <v>271</v>
      </c>
      <c r="C89" t="s">
        <v>13</v>
      </c>
      <c r="D89" t="str">
        <f>IF(Table_EQUITY_L[[#This Row],[ SERIES]]="EQ","Intra","Not")</f>
        <v>Intra</v>
      </c>
      <c r="E89">
        <v>30</v>
      </c>
      <c r="F89">
        <v>1</v>
      </c>
      <c r="G89" t="str">
        <f t="shared" si="1"/>
        <v>Jan</v>
      </c>
      <c r="H89">
        <v>2018</v>
      </c>
      <c r="I89">
        <v>10</v>
      </c>
      <c r="J89">
        <v>1</v>
      </c>
      <c r="K89" t="s">
        <v>272</v>
      </c>
      <c r="L89">
        <v>10</v>
      </c>
      <c r="M89" s="1"/>
      <c r="N89">
        <v>2018</v>
      </c>
      <c r="O89" s="1"/>
    </row>
    <row r="90" spans="1:15" x14ac:dyDescent="0.3">
      <c r="A90" t="s">
        <v>273</v>
      </c>
      <c r="B90" t="s">
        <v>274</v>
      </c>
      <c r="C90" t="s">
        <v>9</v>
      </c>
      <c r="D90" t="str">
        <f>IF(Table_EQUITY_L[[#This Row],[ SERIES]]="EQ","Intra","Not")</f>
        <v>Not</v>
      </c>
      <c r="E90">
        <v>29</v>
      </c>
      <c r="F90">
        <v>6</v>
      </c>
      <c r="G90" t="str">
        <f t="shared" si="1"/>
        <v>Jun</v>
      </c>
      <c r="H90">
        <v>2004</v>
      </c>
      <c r="I90">
        <v>10</v>
      </c>
      <c r="J90">
        <v>1</v>
      </c>
      <c r="K90" t="s">
        <v>275</v>
      </c>
      <c r="L90">
        <v>10</v>
      </c>
      <c r="M90" s="1"/>
      <c r="N90">
        <v>2004</v>
      </c>
      <c r="O90" s="1"/>
    </row>
    <row r="91" spans="1:15" x14ac:dyDescent="0.3">
      <c r="A91" t="s">
        <v>276</v>
      </c>
      <c r="B91" t="s">
        <v>277</v>
      </c>
      <c r="C91" t="s">
        <v>13</v>
      </c>
      <c r="D91" t="str">
        <f>IF(Table_EQUITY_L[[#This Row],[ SERIES]]="EQ","Intra","Not")</f>
        <v>Intra</v>
      </c>
      <c r="E91">
        <v>29</v>
      </c>
      <c r="F91">
        <v>1</v>
      </c>
      <c r="G91" t="str">
        <f t="shared" si="1"/>
        <v>Jan</v>
      </c>
      <c r="H91">
        <v>2008</v>
      </c>
      <c r="I91">
        <v>10</v>
      </c>
      <c r="J91">
        <v>1</v>
      </c>
      <c r="K91" t="s">
        <v>278</v>
      </c>
      <c r="L91">
        <v>10</v>
      </c>
      <c r="M91" s="1"/>
      <c r="N91">
        <v>2008</v>
      </c>
      <c r="O91" s="1"/>
    </row>
    <row r="92" spans="1:15" x14ac:dyDescent="0.3">
      <c r="A92" t="s">
        <v>279</v>
      </c>
      <c r="B92" t="s">
        <v>280</v>
      </c>
      <c r="C92" t="s">
        <v>13</v>
      </c>
      <c r="D92" t="str">
        <f>IF(Table_EQUITY_L[[#This Row],[ SERIES]]="EQ","Intra","Not")</f>
        <v>Intra</v>
      </c>
      <c r="E92">
        <v>18</v>
      </c>
      <c r="F92">
        <v>2</v>
      </c>
      <c r="G92" t="str">
        <f t="shared" si="1"/>
        <v>Feb</v>
      </c>
      <c r="H92">
        <v>1998</v>
      </c>
      <c r="I92">
        <v>2</v>
      </c>
      <c r="J92">
        <v>1</v>
      </c>
      <c r="K92" t="s">
        <v>281</v>
      </c>
      <c r="L92">
        <v>2</v>
      </c>
      <c r="M92" s="1"/>
      <c r="N92">
        <v>1998</v>
      </c>
      <c r="O92" s="1"/>
    </row>
    <row r="93" spans="1:15" x14ac:dyDescent="0.3">
      <c r="A93" t="s">
        <v>282</v>
      </c>
      <c r="B93" t="s">
        <v>283</v>
      </c>
      <c r="C93" t="s">
        <v>9</v>
      </c>
      <c r="D93" t="str">
        <f>IF(Table_EQUITY_L[[#This Row],[ SERIES]]="EQ","Intra","Not")</f>
        <v>Not</v>
      </c>
      <c r="E93">
        <v>19</v>
      </c>
      <c r="F93">
        <v>3</v>
      </c>
      <c r="G93" t="str">
        <f t="shared" si="1"/>
        <v>Mar</v>
      </c>
      <c r="H93">
        <v>2007</v>
      </c>
      <c r="I93">
        <v>10</v>
      </c>
      <c r="J93">
        <v>1</v>
      </c>
      <c r="K93" t="s">
        <v>284</v>
      </c>
      <c r="L93">
        <v>10</v>
      </c>
      <c r="M93" s="1"/>
      <c r="N93">
        <v>2007</v>
      </c>
      <c r="O93" s="1"/>
    </row>
    <row r="94" spans="1:15" x14ac:dyDescent="0.3">
      <c r="A94" t="s">
        <v>285</v>
      </c>
      <c r="B94" t="s">
        <v>286</v>
      </c>
      <c r="C94" t="s">
        <v>13</v>
      </c>
      <c r="D94" t="str">
        <f>IF(Table_EQUITY_L[[#This Row],[ SERIES]]="EQ","Intra","Not")</f>
        <v>Intra</v>
      </c>
      <c r="E94">
        <v>14</v>
      </c>
      <c r="F94">
        <v>9</v>
      </c>
      <c r="G94" t="str">
        <f t="shared" si="1"/>
        <v>Sep</v>
      </c>
      <c r="H94">
        <v>2021</v>
      </c>
      <c r="I94">
        <v>10</v>
      </c>
      <c r="J94">
        <v>1</v>
      </c>
      <c r="K94" t="s">
        <v>287</v>
      </c>
      <c r="L94">
        <v>10</v>
      </c>
      <c r="M94" s="1"/>
      <c r="N94">
        <v>2021</v>
      </c>
      <c r="O94" s="1"/>
    </row>
    <row r="95" spans="1:15" x14ac:dyDescent="0.3">
      <c r="A95" t="s">
        <v>288</v>
      </c>
      <c r="B95" t="s">
        <v>289</v>
      </c>
      <c r="C95" t="s">
        <v>13</v>
      </c>
      <c r="D95" t="str">
        <f>IF(Table_EQUITY_L[[#This Row],[ SERIES]]="EQ","Intra","Not")</f>
        <v>Intra</v>
      </c>
      <c r="E95">
        <v>8</v>
      </c>
      <c r="F95">
        <v>2</v>
      </c>
      <c r="G95" t="str">
        <f t="shared" si="1"/>
        <v>Feb</v>
      </c>
      <c r="H95">
        <v>1995</v>
      </c>
      <c r="I95">
        <v>2</v>
      </c>
      <c r="J95">
        <v>1</v>
      </c>
      <c r="K95" t="s">
        <v>290</v>
      </c>
      <c r="L95">
        <v>2</v>
      </c>
      <c r="M95" s="1"/>
      <c r="N95">
        <v>1995</v>
      </c>
      <c r="O95" s="1"/>
    </row>
    <row r="96" spans="1:15" x14ac:dyDescent="0.3">
      <c r="A96" t="s">
        <v>291</v>
      </c>
      <c r="B96" t="s">
        <v>292</v>
      </c>
      <c r="C96" t="s">
        <v>13</v>
      </c>
      <c r="D96" t="str">
        <f>IF(Table_EQUITY_L[[#This Row],[ SERIES]]="EQ","Intra","Not")</f>
        <v>Intra</v>
      </c>
      <c r="E96">
        <v>2</v>
      </c>
      <c r="F96">
        <v>1</v>
      </c>
      <c r="G96" t="str">
        <f t="shared" si="1"/>
        <v>Jan</v>
      </c>
      <c r="H96">
        <v>2015</v>
      </c>
      <c r="I96">
        <v>1</v>
      </c>
      <c r="J96">
        <v>1</v>
      </c>
      <c r="K96" t="s">
        <v>293</v>
      </c>
      <c r="L96">
        <v>1</v>
      </c>
      <c r="M96" s="1"/>
      <c r="N96">
        <v>2015</v>
      </c>
      <c r="O96" s="1"/>
    </row>
    <row r="97" spans="1:15" x14ac:dyDescent="0.3">
      <c r="A97" t="s">
        <v>294</v>
      </c>
      <c r="B97" t="s">
        <v>295</v>
      </c>
      <c r="C97" t="s">
        <v>13</v>
      </c>
      <c r="D97" t="str">
        <f>IF(Table_EQUITY_L[[#This Row],[ SERIES]]="EQ","Intra","Not")</f>
        <v>Intra</v>
      </c>
      <c r="E97">
        <v>14</v>
      </c>
      <c r="F97">
        <v>12</v>
      </c>
      <c r="G97" t="str">
        <f t="shared" si="1"/>
        <v>Dec</v>
      </c>
      <c r="H97">
        <v>2021</v>
      </c>
      <c r="I97">
        <v>5</v>
      </c>
      <c r="J97">
        <v>1</v>
      </c>
      <c r="K97" t="s">
        <v>296</v>
      </c>
      <c r="L97">
        <v>5</v>
      </c>
      <c r="M97" s="1"/>
      <c r="N97">
        <v>2021</v>
      </c>
      <c r="O97" s="1"/>
    </row>
    <row r="98" spans="1:15" x14ac:dyDescent="0.3">
      <c r="A98" t="s">
        <v>297</v>
      </c>
      <c r="B98" t="s">
        <v>298</v>
      </c>
      <c r="C98" t="s">
        <v>13</v>
      </c>
      <c r="D98" t="str">
        <f>IF(Table_EQUITY_L[[#This Row],[ SERIES]]="EQ","Intra","Not")</f>
        <v>Intra</v>
      </c>
      <c r="E98">
        <v>27</v>
      </c>
      <c r="F98">
        <v>9</v>
      </c>
      <c r="G98" t="str">
        <f t="shared" si="1"/>
        <v>Sep</v>
      </c>
      <c r="H98">
        <v>2006</v>
      </c>
      <c r="I98">
        <v>2</v>
      </c>
      <c r="J98">
        <v>1</v>
      </c>
      <c r="K98" t="s">
        <v>299</v>
      </c>
      <c r="L98">
        <v>2</v>
      </c>
      <c r="M98" s="1"/>
      <c r="N98">
        <v>2006</v>
      </c>
      <c r="O98" s="1"/>
    </row>
    <row r="99" spans="1:15" x14ac:dyDescent="0.3">
      <c r="A99" t="s">
        <v>300</v>
      </c>
      <c r="B99" t="s">
        <v>301</v>
      </c>
      <c r="C99" t="s">
        <v>13</v>
      </c>
      <c r="D99" t="str">
        <f>IF(Table_EQUITY_L[[#This Row],[ SERIES]]="EQ","Intra","Not")</f>
        <v>Intra</v>
      </c>
      <c r="E99">
        <v>13</v>
      </c>
      <c r="F99">
        <v>5</v>
      </c>
      <c r="G99" t="str">
        <f t="shared" si="1"/>
        <v>May</v>
      </c>
      <c r="H99">
        <v>2004</v>
      </c>
      <c r="I99">
        <v>10</v>
      </c>
      <c r="J99">
        <v>1</v>
      </c>
      <c r="K99" t="s">
        <v>302</v>
      </c>
      <c r="L99">
        <v>10</v>
      </c>
      <c r="M99" s="1"/>
      <c r="N99">
        <v>2004</v>
      </c>
      <c r="O99" s="1"/>
    </row>
    <row r="100" spans="1:15" x14ac:dyDescent="0.3">
      <c r="A100" t="s">
        <v>303</v>
      </c>
      <c r="B100" t="s">
        <v>304</v>
      </c>
      <c r="C100" t="s">
        <v>13</v>
      </c>
      <c r="D100" t="str">
        <f>IF(Table_EQUITY_L[[#This Row],[ SERIES]]="EQ","Intra","Not")</f>
        <v>Intra</v>
      </c>
      <c r="E100">
        <v>1</v>
      </c>
      <c r="F100">
        <v>11</v>
      </c>
      <c r="G100" t="str">
        <f t="shared" si="1"/>
        <v>Nov</v>
      </c>
      <c r="H100">
        <v>1995</v>
      </c>
      <c r="I100">
        <v>2</v>
      </c>
      <c r="J100">
        <v>1</v>
      </c>
      <c r="K100" t="s">
        <v>305</v>
      </c>
      <c r="L100">
        <v>2</v>
      </c>
      <c r="M100" s="1"/>
      <c r="N100">
        <v>1995</v>
      </c>
      <c r="O100" s="1"/>
    </row>
    <row r="101" spans="1:15" x14ac:dyDescent="0.3">
      <c r="A101" t="s">
        <v>306</v>
      </c>
      <c r="B101" t="s">
        <v>307</v>
      </c>
      <c r="C101" t="s">
        <v>13</v>
      </c>
      <c r="D101" t="str">
        <f>IF(Table_EQUITY_L[[#This Row],[ SERIES]]="EQ","Intra","Not")</f>
        <v>Intra</v>
      </c>
      <c r="E101">
        <v>5</v>
      </c>
      <c r="F101">
        <v>8</v>
      </c>
      <c r="G101" t="str">
        <f t="shared" si="1"/>
        <v>Aug</v>
      </c>
      <c r="H101">
        <v>2021</v>
      </c>
      <c r="I101">
        <v>2</v>
      </c>
      <c r="J101">
        <v>1</v>
      </c>
      <c r="K101" t="s">
        <v>308</v>
      </c>
      <c r="L101">
        <v>2</v>
      </c>
      <c r="M101" s="1"/>
      <c r="N101">
        <v>2021</v>
      </c>
      <c r="O101" s="1"/>
    </row>
    <row r="102" spans="1:15" x14ac:dyDescent="0.3">
      <c r="A102" t="s">
        <v>309</v>
      </c>
      <c r="B102" t="s">
        <v>310</v>
      </c>
      <c r="C102" t="s">
        <v>13</v>
      </c>
      <c r="D102" t="str">
        <f>IF(Table_EQUITY_L[[#This Row],[ SERIES]]="EQ","Intra","Not")</f>
        <v>Intra</v>
      </c>
      <c r="E102">
        <v>5</v>
      </c>
      <c r="F102">
        <v>10</v>
      </c>
      <c r="G102" t="str">
        <f t="shared" si="1"/>
        <v>Oct</v>
      </c>
      <c r="H102">
        <v>2020</v>
      </c>
      <c r="I102">
        <v>10</v>
      </c>
      <c r="J102">
        <v>1</v>
      </c>
      <c r="K102" t="s">
        <v>311</v>
      </c>
      <c r="L102">
        <v>10</v>
      </c>
      <c r="M102" s="1"/>
      <c r="N102">
        <v>2020</v>
      </c>
      <c r="O102" s="1"/>
    </row>
    <row r="103" spans="1:15" x14ac:dyDescent="0.3">
      <c r="A103" t="s">
        <v>312</v>
      </c>
      <c r="B103" t="s">
        <v>313</v>
      </c>
      <c r="C103" t="s">
        <v>13</v>
      </c>
      <c r="D103" t="str">
        <f>IF(Table_EQUITY_L[[#This Row],[ SERIES]]="EQ","Intra","Not")</f>
        <v>Intra</v>
      </c>
      <c r="E103">
        <v>21</v>
      </c>
      <c r="F103">
        <v>5</v>
      </c>
      <c r="G103" t="str">
        <f t="shared" si="1"/>
        <v>May</v>
      </c>
      <c r="H103">
        <v>2008</v>
      </c>
      <c r="I103">
        <v>10</v>
      </c>
      <c r="J103">
        <v>1</v>
      </c>
      <c r="K103" t="s">
        <v>314</v>
      </c>
      <c r="L103">
        <v>10</v>
      </c>
      <c r="M103" s="1"/>
      <c r="N103">
        <v>2008</v>
      </c>
      <c r="O103" s="1"/>
    </row>
    <row r="104" spans="1:15" x14ac:dyDescent="0.3">
      <c r="A104" t="s">
        <v>315</v>
      </c>
      <c r="B104" t="s">
        <v>316</v>
      </c>
      <c r="C104" t="s">
        <v>13</v>
      </c>
      <c r="D104" t="str">
        <f>IF(Table_EQUITY_L[[#This Row],[ SERIES]]="EQ","Intra","Not")</f>
        <v>Intra</v>
      </c>
      <c r="E104">
        <v>14</v>
      </c>
      <c r="F104">
        <v>3</v>
      </c>
      <c r="G104" t="str">
        <f t="shared" si="1"/>
        <v>Mar</v>
      </c>
      <c r="H104">
        <v>2013</v>
      </c>
      <c r="I104">
        <v>10</v>
      </c>
      <c r="J104">
        <v>1</v>
      </c>
      <c r="K104" t="s">
        <v>317</v>
      </c>
      <c r="L104">
        <v>10</v>
      </c>
      <c r="M104" s="1"/>
      <c r="N104">
        <v>2013</v>
      </c>
      <c r="O104" s="1"/>
    </row>
    <row r="105" spans="1:15" x14ac:dyDescent="0.3">
      <c r="A105" t="s">
        <v>318</v>
      </c>
      <c r="B105" t="s">
        <v>319</v>
      </c>
      <c r="C105" t="s">
        <v>13</v>
      </c>
      <c r="D105" t="str">
        <f>IF(Table_EQUITY_L[[#This Row],[ SERIES]]="EQ","Intra","Not")</f>
        <v>Intra</v>
      </c>
      <c r="E105">
        <v>4</v>
      </c>
      <c r="F105">
        <v>6</v>
      </c>
      <c r="G105" t="str">
        <f t="shared" si="1"/>
        <v>Jun</v>
      </c>
      <c r="H105">
        <v>2021</v>
      </c>
      <c r="I105">
        <v>10</v>
      </c>
      <c r="J105">
        <v>1</v>
      </c>
      <c r="K105" t="s">
        <v>320</v>
      </c>
      <c r="L105">
        <v>10</v>
      </c>
      <c r="M105" s="1"/>
      <c r="N105">
        <v>2021</v>
      </c>
      <c r="O105" s="1"/>
    </row>
    <row r="106" spans="1:15" x14ac:dyDescent="0.3">
      <c r="A106" t="s">
        <v>321</v>
      </c>
      <c r="B106" t="s">
        <v>322</v>
      </c>
      <c r="C106" t="s">
        <v>9</v>
      </c>
      <c r="D106" t="str">
        <f>IF(Table_EQUITY_L[[#This Row],[ SERIES]]="EQ","Intra","Not")</f>
        <v>Not</v>
      </c>
      <c r="E106">
        <v>27</v>
      </c>
      <c r="F106">
        <v>1</v>
      </c>
      <c r="G106" t="str">
        <f t="shared" si="1"/>
        <v>Jan</v>
      </c>
      <c r="H106">
        <v>2006</v>
      </c>
      <c r="I106">
        <v>5</v>
      </c>
      <c r="J106">
        <v>1</v>
      </c>
      <c r="K106" t="s">
        <v>323</v>
      </c>
      <c r="L106">
        <v>5</v>
      </c>
      <c r="M106" s="1"/>
      <c r="N106">
        <v>2006</v>
      </c>
      <c r="O106" s="1"/>
    </row>
    <row r="107" spans="1:15" x14ac:dyDescent="0.3">
      <c r="A107" t="s">
        <v>324</v>
      </c>
      <c r="B107" t="s">
        <v>325</v>
      </c>
      <c r="C107" t="s">
        <v>13</v>
      </c>
      <c r="D107" t="str">
        <f>IF(Table_EQUITY_L[[#This Row],[ SERIES]]="EQ","Intra","Not")</f>
        <v>Intra</v>
      </c>
      <c r="E107">
        <v>31</v>
      </c>
      <c r="F107">
        <v>12</v>
      </c>
      <c r="G107" t="str">
        <f t="shared" si="1"/>
        <v>Dec</v>
      </c>
      <c r="H107">
        <v>1997</v>
      </c>
      <c r="I107">
        <v>1</v>
      </c>
      <c r="J107">
        <v>1</v>
      </c>
      <c r="K107" t="s">
        <v>326</v>
      </c>
      <c r="L107">
        <v>1</v>
      </c>
      <c r="M107" s="1"/>
      <c r="N107">
        <v>1997</v>
      </c>
      <c r="O107" s="1"/>
    </row>
    <row r="108" spans="1:15" x14ac:dyDescent="0.3">
      <c r="A108" t="s">
        <v>327</v>
      </c>
      <c r="B108" t="s">
        <v>328</v>
      </c>
      <c r="C108" t="s">
        <v>13</v>
      </c>
      <c r="D108" t="str">
        <f>IF(Table_EQUITY_L[[#This Row],[ SERIES]]="EQ","Intra","Not")</f>
        <v>Intra</v>
      </c>
      <c r="E108">
        <v>1</v>
      </c>
      <c r="F108">
        <v>3</v>
      </c>
      <c r="G108" t="str">
        <f t="shared" si="1"/>
        <v>Mar</v>
      </c>
      <c r="H108">
        <v>2019</v>
      </c>
      <c r="I108">
        <v>10</v>
      </c>
      <c r="J108">
        <v>1</v>
      </c>
      <c r="K108" t="s">
        <v>329</v>
      </c>
      <c r="L108">
        <v>10</v>
      </c>
      <c r="M108" s="1"/>
      <c r="N108">
        <v>2019</v>
      </c>
      <c r="O108" s="1"/>
    </row>
    <row r="109" spans="1:15" x14ac:dyDescent="0.3">
      <c r="A109" t="s">
        <v>330</v>
      </c>
      <c r="B109" t="s">
        <v>331</v>
      </c>
      <c r="C109" t="s">
        <v>13</v>
      </c>
      <c r="D109" t="str">
        <f>IF(Table_EQUITY_L[[#This Row],[ SERIES]]="EQ","Intra","Not")</f>
        <v>Intra</v>
      </c>
      <c r="E109">
        <v>24</v>
      </c>
      <c r="F109">
        <v>3</v>
      </c>
      <c r="G109" t="str">
        <f t="shared" si="1"/>
        <v>Mar</v>
      </c>
      <c r="H109">
        <v>2021</v>
      </c>
      <c r="I109">
        <v>10</v>
      </c>
      <c r="J109">
        <v>1</v>
      </c>
      <c r="K109" t="s">
        <v>332</v>
      </c>
      <c r="L109">
        <v>10</v>
      </c>
      <c r="M109" s="1"/>
      <c r="N109">
        <v>2021</v>
      </c>
      <c r="O109" s="1"/>
    </row>
    <row r="110" spans="1:15" x14ac:dyDescent="0.3">
      <c r="A110" t="s">
        <v>333</v>
      </c>
      <c r="B110" t="s">
        <v>334</v>
      </c>
      <c r="C110" t="s">
        <v>13</v>
      </c>
      <c r="D110" t="str">
        <f>IF(Table_EQUITY_L[[#This Row],[ SERIES]]="EQ","Intra","Not")</f>
        <v>Intra</v>
      </c>
      <c r="E110">
        <v>12</v>
      </c>
      <c r="F110">
        <v>7</v>
      </c>
      <c r="G110" t="str">
        <f t="shared" si="1"/>
        <v>Jul</v>
      </c>
      <c r="H110">
        <v>2004</v>
      </c>
      <c r="I110">
        <v>10</v>
      </c>
      <c r="J110">
        <v>1</v>
      </c>
      <c r="K110" t="s">
        <v>335</v>
      </c>
      <c r="L110">
        <v>10</v>
      </c>
      <c r="M110" s="1"/>
      <c r="N110">
        <v>2004</v>
      </c>
      <c r="O110" s="1"/>
    </row>
    <row r="111" spans="1:15" x14ac:dyDescent="0.3">
      <c r="A111" t="s">
        <v>336</v>
      </c>
      <c r="B111" t="s">
        <v>337</v>
      </c>
      <c r="C111" t="s">
        <v>13</v>
      </c>
      <c r="D111" t="str">
        <f>IF(Table_EQUITY_L[[#This Row],[ SERIES]]="EQ","Intra","Not")</f>
        <v>Intra</v>
      </c>
      <c r="E111">
        <v>10</v>
      </c>
      <c r="F111">
        <v>4</v>
      </c>
      <c r="G111" t="str">
        <f t="shared" si="1"/>
        <v>Apr</v>
      </c>
      <c r="H111">
        <v>2017</v>
      </c>
      <c r="I111">
        <v>10</v>
      </c>
      <c r="J111">
        <v>1</v>
      </c>
      <c r="K111" t="s">
        <v>338</v>
      </c>
      <c r="L111">
        <v>10</v>
      </c>
      <c r="M111" s="1"/>
      <c r="N111">
        <v>2017</v>
      </c>
      <c r="O111" s="1"/>
    </row>
    <row r="112" spans="1:15" x14ac:dyDescent="0.3">
      <c r="A112" t="s">
        <v>339</v>
      </c>
      <c r="B112" t="s">
        <v>340</v>
      </c>
      <c r="C112" t="s">
        <v>13</v>
      </c>
      <c r="D112" t="str">
        <f>IF(Table_EQUITY_L[[#This Row],[ SERIES]]="EQ","Intra","Not")</f>
        <v>Intra</v>
      </c>
      <c r="E112">
        <v>6</v>
      </c>
      <c r="F112">
        <v>9</v>
      </c>
      <c r="G112" t="str">
        <f t="shared" si="1"/>
        <v>Sep</v>
      </c>
      <c r="H112">
        <v>1995</v>
      </c>
      <c r="I112">
        <v>2</v>
      </c>
      <c r="J112">
        <v>1</v>
      </c>
      <c r="K112" t="s">
        <v>341</v>
      </c>
      <c r="L112">
        <v>2</v>
      </c>
      <c r="M112" s="1"/>
      <c r="N112">
        <v>1995</v>
      </c>
      <c r="O112" s="1"/>
    </row>
    <row r="113" spans="1:15" x14ac:dyDescent="0.3">
      <c r="A113" t="s">
        <v>342</v>
      </c>
      <c r="B113" t="s">
        <v>343</v>
      </c>
      <c r="C113" t="s">
        <v>13</v>
      </c>
      <c r="D113" t="str">
        <f>IF(Table_EQUITY_L[[#This Row],[ SERIES]]="EQ","Intra","Not")</f>
        <v>Intra</v>
      </c>
      <c r="E113">
        <v>4</v>
      </c>
      <c r="F113">
        <v>9</v>
      </c>
      <c r="G113" t="str">
        <f t="shared" si="1"/>
        <v>Sep</v>
      </c>
      <c r="H113">
        <v>2017</v>
      </c>
      <c r="I113">
        <v>10</v>
      </c>
      <c r="J113">
        <v>1</v>
      </c>
      <c r="K113" t="s">
        <v>344</v>
      </c>
      <c r="L113">
        <v>10</v>
      </c>
      <c r="M113" s="1"/>
      <c r="N113">
        <v>2017</v>
      </c>
      <c r="O113" s="1"/>
    </row>
    <row r="114" spans="1:15" x14ac:dyDescent="0.3">
      <c r="A114" t="s">
        <v>345</v>
      </c>
      <c r="B114" t="s">
        <v>346</v>
      </c>
      <c r="C114" t="s">
        <v>13</v>
      </c>
      <c r="D114" t="str">
        <f>IF(Table_EQUITY_L[[#This Row],[ SERIES]]="EQ","Intra","Not")</f>
        <v>Intra</v>
      </c>
      <c r="E114">
        <v>14</v>
      </c>
      <c r="F114">
        <v>12</v>
      </c>
      <c r="G114" t="str">
        <f t="shared" si="1"/>
        <v>Dec</v>
      </c>
      <c r="H114">
        <v>2011</v>
      </c>
      <c r="I114">
        <v>2</v>
      </c>
      <c r="J114">
        <v>1</v>
      </c>
      <c r="K114" t="s">
        <v>347</v>
      </c>
      <c r="L114">
        <v>2</v>
      </c>
      <c r="M114" s="1"/>
      <c r="N114">
        <v>2011</v>
      </c>
      <c r="O114" s="1"/>
    </row>
    <row r="115" spans="1:15" x14ac:dyDescent="0.3">
      <c r="A115" t="s">
        <v>348</v>
      </c>
      <c r="B115" t="s">
        <v>349</v>
      </c>
      <c r="C115" t="s">
        <v>13</v>
      </c>
      <c r="D115" t="str">
        <f>IF(Table_EQUITY_L[[#This Row],[ SERIES]]="EQ","Intra","Not")</f>
        <v>Intra</v>
      </c>
      <c r="E115">
        <v>20</v>
      </c>
      <c r="F115">
        <v>9</v>
      </c>
      <c r="G115" t="str">
        <f t="shared" si="1"/>
        <v>Sep</v>
      </c>
      <c r="H115">
        <v>2011</v>
      </c>
      <c r="I115">
        <v>2</v>
      </c>
      <c r="J115">
        <v>1</v>
      </c>
      <c r="K115" t="s">
        <v>350</v>
      </c>
      <c r="L115">
        <v>2</v>
      </c>
      <c r="M115" s="1"/>
      <c r="N115">
        <v>2011</v>
      </c>
      <c r="O115" s="1"/>
    </row>
    <row r="116" spans="1:15" x14ac:dyDescent="0.3">
      <c r="A116" t="s">
        <v>351</v>
      </c>
      <c r="B116" t="s">
        <v>352</v>
      </c>
      <c r="C116" t="s">
        <v>13</v>
      </c>
      <c r="D116" t="str">
        <f>IF(Table_EQUITY_L[[#This Row],[ SERIES]]="EQ","Intra","Not")</f>
        <v>Intra</v>
      </c>
      <c r="E116">
        <v>22</v>
      </c>
      <c r="F116">
        <v>1</v>
      </c>
      <c r="G116" t="str">
        <f t="shared" si="1"/>
        <v>Jan</v>
      </c>
      <c r="H116">
        <v>2018</v>
      </c>
      <c r="I116">
        <v>1</v>
      </c>
      <c r="J116">
        <v>1</v>
      </c>
      <c r="K116" t="s">
        <v>353</v>
      </c>
      <c r="L116">
        <v>1</v>
      </c>
      <c r="M116" s="1"/>
      <c r="N116">
        <v>2018</v>
      </c>
      <c r="O116" s="1"/>
    </row>
    <row r="117" spans="1:15" x14ac:dyDescent="0.3">
      <c r="A117" t="s">
        <v>354</v>
      </c>
      <c r="B117" t="s">
        <v>355</v>
      </c>
      <c r="C117" t="s">
        <v>13</v>
      </c>
      <c r="D117" t="str">
        <f>IF(Table_EQUITY_L[[#This Row],[ SERIES]]="EQ","Intra","Not")</f>
        <v>Intra</v>
      </c>
      <c r="E117">
        <v>10</v>
      </c>
      <c r="F117">
        <v>1</v>
      </c>
      <c r="G117" t="str">
        <f t="shared" si="1"/>
        <v>Jan</v>
      </c>
      <c r="H117">
        <v>1996</v>
      </c>
      <c r="I117">
        <v>5</v>
      </c>
      <c r="J117">
        <v>1</v>
      </c>
      <c r="K117" t="s">
        <v>356</v>
      </c>
      <c r="L117">
        <v>5</v>
      </c>
      <c r="M117" s="1"/>
      <c r="N117">
        <v>1996</v>
      </c>
      <c r="O117" s="1"/>
    </row>
    <row r="118" spans="1:15" x14ac:dyDescent="0.3">
      <c r="A118" t="s">
        <v>357</v>
      </c>
      <c r="B118" t="s">
        <v>358</v>
      </c>
      <c r="C118" t="s">
        <v>13</v>
      </c>
      <c r="D118" t="str">
        <f>IF(Table_EQUITY_L[[#This Row],[ SERIES]]="EQ","Intra","Not")</f>
        <v>Intra</v>
      </c>
      <c r="E118">
        <v>11</v>
      </c>
      <c r="F118">
        <v>11</v>
      </c>
      <c r="G118" t="str">
        <f t="shared" si="1"/>
        <v>Nov</v>
      </c>
      <c r="H118">
        <v>2019</v>
      </c>
      <c r="I118">
        <v>10</v>
      </c>
      <c r="J118">
        <v>1</v>
      </c>
      <c r="K118" t="s">
        <v>359</v>
      </c>
      <c r="L118">
        <v>10</v>
      </c>
      <c r="M118" s="1"/>
      <c r="N118">
        <v>2019</v>
      </c>
      <c r="O118" s="1"/>
    </row>
    <row r="119" spans="1:15" x14ac:dyDescent="0.3">
      <c r="A119" t="s">
        <v>360</v>
      </c>
      <c r="B119" t="s">
        <v>361</v>
      </c>
      <c r="C119" t="s">
        <v>13</v>
      </c>
      <c r="D119" t="str">
        <f>IF(Table_EQUITY_L[[#This Row],[ SERIES]]="EQ","Intra","Not")</f>
        <v>Intra</v>
      </c>
      <c r="E119">
        <v>31</v>
      </c>
      <c r="F119">
        <v>5</v>
      </c>
      <c r="G119" t="str">
        <f t="shared" si="1"/>
        <v>May</v>
      </c>
      <c r="H119">
        <v>1995</v>
      </c>
      <c r="I119">
        <v>1</v>
      </c>
      <c r="J119">
        <v>1</v>
      </c>
      <c r="K119" t="s">
        <v>362</v>
      </c>
      <c r="L119">
        <v>1</v>
      </c>
      <c r="M119" s="1"/>
      <c r="N119">
        <v>1995</v>
      </c>
      <c r="O119" s="1"/>
    </row>
    <row r="120" spans="1:15" x14ac:dyDescent="0.3">
      <c r="A120" t="s">
        <v>363</v>
      </c>
      <c r="B120" t="s">
        <v>364</v>
      </c>
      <c r="C120" t="s">
        <v>9</v>
      </c>
      <c r="D120" t="str">
        <f>IF(Table_EQUITY_L[[#This Row],[ SERIES]]="EQ","Intra","Not")</f>
        <v>Not</v>
      </c>
      <c r="E120">
        <v>28</v>
      </c>
      <c r="F120">
        <v>1</v>
      </c>
      <c r="G120" t="str">
        <f t="shared" si="1"/>
        <v>Jan</v>
      </c>
      <c r="H120">
        <v>2015</v>
      </c>
      <c r="I120">
        <v>5</v>
      </c>
      <c r="J120">
        <v>1</v>
      </c>
      <c r="K120" t="s">
        <v>365</v>
      </c>
      <c r="L120">
        <v>5</v>
      </c>
      <c r="M120" s="1"/>
      <c r="N120">
        <v>2015</v>
      </c>
      <c r="O120" s="1"/>
    </row>
    <row r="121" spans="1:15" x14ac:dyDescent="0.3">
      <c r="A121" t="s">
        <v>366</v>
      </c>
      <c r="B121" t="s">
        <v>367</v>
      </c>
      <c r="C121" t="s">
        <v>13</v>
      </c>
      <c r="D121" t="str">
        <f>IF(Table_EQUITY_L[[#This Row],[ SERIES]]="EQ","Intra","Not")</f>
        <v>Intra</v>
      </c>
      <c r="E121">
        <v>27</v>
      </c>
      <c r="F121">
        <v>9</v>
      </c>
      <c r="G121" t="str">
        <f t="shared" si="1"/>
        <v>Sep</v>
      </c>
      <c r="H121">
        <v>2002</v>
      </c>
      <c r="I121">
        <v>10</v>
      </c>
      <c r="J121">
        <v>1</v>
      </c>
      <c r="K121" t="s">
        <v>368</v>
      </c>
      <c r="L121">
        <v>10</v>
      </c>
      <c r="M121" s="1"/>
      <c r="N121">
        <v>2002</v>
      </c>
      <c r="O121" s="1"/>
    </row>
    <row r="122" spans="1:15" x14ac:dyDescent="0.3">
      <c r="A122" t="s">
        <v>369</v>
      </c>
      <c r="B122" t="s">
        <v>370</v>
      </c>
      <c r="C122" t="s">
        <v>13</v>
      </c>
      <c r="D122" t="str">
        <f>IF(Table_EQUITY_L[[#This Row],[ SERIES]]="EQ","Intra","Not")</f>
        <v>Intra</v>
      </c>
      <c r="E122">
        <v>24</v>
      </c>
      <c r="F122">
        <v>8</v>
      </c>
      <c r="G122" t="str">
        <f t="shared" si="1"/>
        <v>Aug</v>
      </c>
      <c r="H122">
        <v>2021</v>
      </c>
      <c r="I122">
        <v>2</v>
      </c>
      <c r="J122">
        <v>1</v>
      </c>
      <c r="K122" t="s">
        <v>371</v>
      </c>
      <c r="L122">
        <v>2</v>
      </c>
      <c r="M122" s="1"/>
      <c r="N122">
        <v>2021</v>
      </c>
      <c r="O122" s="1"/>
    </row>
    <row r="123" spans="1:15" x14ac:dyDescent="0.3">
      <c r="A123" t="s">
        <v>372</v>
      </c>
      <c r="B123" t="s">
        <v>373</v>
      </c>
      <c r="C123" t="s">
        <v>9</v>
      </c>
      <c r="D123" t="str">
        <f>IF(Table_EQUITY_L[[#This Row],[ SERIES]]="EQ","Intra","Not")</f>
        <v>Not</v>
      </c>
      <c r="E123">
        <v>4</v>
      </c>
      <c r="F123">
        <v>7</v>
      </c>
      <c r="G123" t="str">
        <f t="shared" si="1"/>
        <v>Jul</v>
      </c>
      <c r="H123">
        <v>2008</v>
      </c>
      <c r="I123">
        <v>10</v>
      </c>
      <c r="J123">
        <v>1</v>
      </c>
      <c r="K123" t="s">
        <v>374</v>
      </c>
      <c r="L123">
        <v>10</v>
      </c>
      <c r="M123" s="1"/>
      <c r="N123">
        <v>2008</v>
      </c>
      <c r="O123" s="1"/>
    </row>
    <row r="124" spans="1:15" x14ac:dyDescent="0.3">
      <c r="A124" t="s">
        <v>375</v>
      </c>
      <c r="B124" t="s">
        <v>376</v>
      </c>
      <c r="C124" t="s">
        <v>9</v>
      </c>
      <c r="D124" t="str">
        <f>IF(Table_EQUITY_L[[#This Row],[ SERIES]]="EQ","Intra","Not")</f>
        <v>Not</v>
      </c>
      <c r="E124">
        <v>2</v>
      </c>
      <c r="F124">
        <v>9</v>
      </c>
      <c r="G124" t="str">
        <f t="shared" si="1"/>
        <v>Sep</v>
      </c>
      <c r="H124">
        <v>1998</v>
      </c>
      <c r="I124">
        <v>2</v>
      </c>
      <c r="J124">
        <v>1</v>
      </c>
      <c r="K124" t="s">
        <v>377</v>
      </c>
      <c r="L124">
        <v>2</v>
      </c>
      <c r="M124" s="1"/>
      <c r="N124">
        <v>1998</v>
      </c>
      <c r="O124" s="1"/>
    </row>
    <row r="125" spans="1:15" x14ac:dyDescent="0.3">
      <c r="A125" t="s">
        <v>378</v>
      </c>
      <c r="B125" t="s">
        <v>379</v>
      </c>
      <c r="C125" t="s">
        <v>9</v>
      </c>
      <c r="D125" t="str">
        <f>IF(Table_EQUITY_L[[#This Row],[ SERIES]]="EQ","Intra","Not")</f>
        <v>Not</v>
      </c>
      <c r="E125">
        <v>18</v>
      </c>
      <c r="F125">
        <v>10</v>
      </c>
      <c r="G125" t="str">
        <f t="shared" si="1"/>
        <v>Oct</v>
      </c>
      <c r="H125">
        <v>1995</v>
      </c>
      <c r="I125">
        <v>10</v>
      </c>
      <c r="J125">
        <v>1</v>
      </c>
      <c r="K125" t="s">
        <v>380</v>
      </c>
      <c r="L125">
        <v>10</v>
      </c>
      <c r="M125" s="1"/>
      <c r="N125">
        <v>1995</v>
      </c>
      <c r="O125" s="1"/>
    </row>
    <row r="126" spans="1:15" x14ac:dyDescent="0.3">
      <c r="A126" t="s">
        <v>381</v>
      </c>
      <c r="B126" t="s">
        <v>382</v>
      </c>
      <c r="C126" t="s">
        <v>13</v>
      </c>
      <c r="D126" t="str">
        <f>IF(Table_EQUITY_L[[#This Row],[ SERIES]]="EQ","Intra","Not")</f>
        <v>Intra</v>
      </c>
      <c r="E126">
        <v>11</v>
      </c>
      <c r="F126">
        <v>1</v>
      </c>
      <c r="G126" t="str">
        <f t="shared" si="1"/>
        <v>Jan</v>
      </c>
      <c r="H126">
        <v>2008</v>
      </c>
      <c r="I126">
        <v>10</v>
      </c>
      <c r="J126">
        <v>1</v>
      </c>
      <c r="K126" t="s">
        <v>383</v>
      </c>
      <c r="L126">
        <v>10</v>
      </c>
      <c r="M126" s="1"/>
      <c r="N126">
        <v>2008</v>
      </c>
      <c r="O126" s="1"/>
    </row>
    <row r="127" spans="1:15" x14ac:dyDescent="0.3">
      <c r="A127" t="s">
        <v>384</v>
      </c>
      <c r="B127" t="s">
        <v>385</v>
      </c>
      <c r="C127" t="s">
        <v>13</v>
      </c>
      <c r="D127" t="str">
        <f>IF(Table_EQUITY_L[[#This Row],[ SERIES]]="EQ","Intra","Not")</f>
        <v>Intra</v>
      </c>
      <c r="E127">
        <v>15</v>
      </c>
      <c r="F127">
        <v>6</v>
      </c>
      <c r="G127" t="str">
        <f t="shared" si="1"/>
        <v>Jun</v>
      </c>
      <c r="H127">
        <v>2021</v>
      </c>
      <c r="I127">
        <v>1</v>
      </c>
      <c r="J127">
        <v>1</v>
      </c>
      <c r="K127" t="s">
        <v>386</v>
      </c>
      <c r="L127">
        <v>1</v>
      </c>
      <c r="M127" s="1"/>
      <c r="N127">
        <v>2021</v>
      </c>
      <c r="O127" s="1"/>
    </row>
    <row r="128" spans="1:15" x14ac:dyDescent="0.3">
      <c r="A128" t="s">
        <v>387</v>
      </c>
      <c r="B128" t="s">
        <v>388</v>
      </c>
      <c r="C128" t="s">
        <v>13</v>
      </c>
      <c r="D128" t="str">
        <f>IF(Table_EQUITY_L[[#This Row],[ SERIES]]="EQ","Intra","Not")</f>
        <v>Intra</v>
      </c>
      <c r="E128">
        <v>28</v>
      </c>
      <c r="F128">
        <v>3</v>
      </c>
      <c r="G128" t="str">
        <f t="shared" si="1"/>
        <v>Mar</v>
      </c>
      <c r="H128">
        <v>2017</v>
      </c>
      <c r="I128">
        <v>10</v>
      </c>
      <c r="J128">
        <v>1</v>
      </c>
      <c r="K128" t="s">
        <v>389</v>
      </c>
      <c r="L128">
        <v>10</v>
      </c>
      <c r="M128" s="1"/>
      <c r="N128">
        <v>2017</v>
      </c>
      <c r="O128" s="1"/>
    </row>
    <row r="129" spans="1:15" x14ac:dyDescent="0.3">
      <c r="A129" t="s">
        <v>390</v>
      </c>
      <c r="B129" t="s">
        <v>391</v>
      </c>
      <c r="C129" t="s">
        <v>13</v>
      </c>
      <c r="D129" t="str">
        <f>IF(Table_EQUITY_L[[#This Row],[ SERIES]]="EQ","Intra","Not")</f>
        <v>Intra</v>
      </c>
      <c r="E129">
        <v>14</v>
      </c>
      <c r="F129">
        <v>6</v>
      </c>
      <c r="G129" t="str">
        <f t="shared" si="1"/>
        <v>Jun</v>
      </c>
      <c r="H129">
        <v>2016</v>
      </c>
      <c r="I129">
        <v>10</v>
      </c>
      <c r="J129">
        <v>1</v>
      </c>
      <c r="K129" t="s">
        <v>392</v>
      </c>
      <c r="L129">
        <v>10</v>
      </c>
      <c r="M129" s="1"/>
      <c r="N129">
        <v>2016</v>
      </c>
      <c r="O129" s="1"/>
    </row>
    <row r="130" spans="1:15" x14ac:dyDescent="0.3">
      <c r="A130" t="s">
        <v>393</v>
      </c>
      <c r="B130" t="s">
        <v>394</v>
      </c>
      <c r="C130" t="s">
        <v>13</v>
      </c>
      <c r="D130" t="str">
        <f>IF(Table_EQUITY_L[[#This Row],[ SERIES]]="EQ","Intra","Not")</f>
        <v>Intra</v>
      </c>
      <c r="E130">
        <v>24</v>
      </c>
      <c r="F130">
        <v>4</v>
      </c>
      <c r="G130" t="str">
        <f t="shared" ref="G130:G193" si="2">_xlfn.IFS(F130=1,"Jan",F130=2,"Feb",F130=3,"Mar",F130=4,"Apr",F130=5,"May",F130=6,"Jun",F130=7,"Jul",F130=8,"Aug",F130=9,"Sep",F130=10,"Oct",F130=11,"Nov",F130=12,"Dec")</f>
        <v>Apr</v>
      </c>
      <c r="H130">
        <v>2007</v>
      </c>
      <c r="I130">
        <v>10</v>
      </c>
      <c r="J130">
        <v>1</v>
      </c>
      <c r="K130" t="s">
        <v>395</v>
      </c>
      <c r="L130">
        <v>10</v>
      </c>
      <c r="M130" s="1"/>
      <c r="N130">
        <v>2007</v>
      </c>
      <c r="O130" s="1"/>
    </row>
    <row r="131" spans="1:15" x14ac:dyDescent="0.3">
      <c r="A131" t="s">
        <v>396</v>
      </c>
      <c r="B131" t="s">
        <v>397</v>
      </c>
      <c r="C131" t="s">
        <v>9</v>
      </c>
      <c r="D131" t="str">
        <f>IF(Table_EQUITY_L[[#This Row],[ SERIES]]="EQ","Intra","Not")</f>
        <v>Not</v>
      </c>
      <c r="E131">
        <v>21</v>
      </c>
      <c r="F131">
        <v>5</v>
      </c>
      <c r="G131" t="str">
        <f t="shared" si="2"/>
        <v>May</v>
      </c>
      <c r="H131">
        <v>2015</v>
      </c>
      <c r="I131">
        <v>10</v>
      </c>
      <c r="J131">
        <v>1</v>
      </c>
      <c r="K131" t="s">
        <v>398</v>
      </c>
      <c r="L131">
        <v>10</v>
      </c>
      <c r="M131" s="1"/>
      <c r="N131">
        <v>2015</v>
      </c>
      <c r="O131" s="1"/>
    </row>
    <row r="132" spans="1:15" x14ac:dyDescent="0.3">
      <c r="A132" t="s">
        <v>399</v>
      </c>
      <c r="B132" t="s">
        <v>400</v>
      </c>
      <c r="C132" t="s">
        <v>9</v>
      </c>
      <c r="D132" t="str">
        <f>IF(Table_EQUITY_L[[#This Row],[ SERIES]]="EQ","Intra","Not")</f>
        <v>Not</v>
      </c>
      <c r="E132">
        <v>14</v>
      </c>
      <c r="F132">
        <v>12</v>
      </c>
      <c r="G132" t="str">
        <f t="shared" si="2"/>
        <v>Dec</v>
      </c>
      <c r="H132">
        <v>2009</v>
      </c>
      <c r="I132">
        <v>2</v>
      </c>
      <c r="J132">
        <v>1</v>
      </c>
      <c r="K132" t="s">
        <v>401</v>
      </c>
      <c r="L132">
        <v>2</v>
      </c>
      <c r="M132" s="1"/>
      <c r="N132">
        <v>2009</v>
      </c>
      <c r="O132" s="1"/>
    </row>
    <row r="133" spans="1:15" x14ac:dyDescent="0.3">
      <c r="A133" t="s">
        <v>402</v>
      </c>
      <c r="B133" t="s">
        <v>403</v>
      </c>
      <c r="C133" t="s">
        <v>9</v>
      </c>
      <c r="D133" t="str">
        <f>IF(Table_EQUITY_L[[#This Row],[ SERIES]]="EQ","Intra","Not")</f>
        <v>Not</v>
      </c>
      <c r="E133">
        <v>3</v>
      </c>
      <c r="F133">
        <v>3</v>
      </c>
      <c r="G133" t="str">
        <f t="shared" si="2"/>
        <v>Mar</v>
      </c>
      <c r="H133">
        <v>2010</v>
      </c>
      <c r="I133">
        <v>10</v>
      </c>
      <c r="J133">
        <v>1</v>
      </c>
      <c r="K133" t="s">
        <v>404</v>
      </c>
      <c r="L133">
        <v>10</v>
      </c>
      <c r="M133" s="1"/>
      <c r="N133">
        <v>2010</v>
      </c>
      <c r="O133" s="1"/>
    </row>
    <row r="134" spans="1:15" x14ac:dyDescent="0.3">
      <c r="A134" t="s">
        <v>405</v>
      </c>
      <c r="B134" t="s">
        <v>406</v>
      </c>
      <c r="C134" t="s">
        <v>13</v>
      </c>
      <c r="D134" t="str">
        <f>IF(Table_EQUITY_L[[#This Row],[ SERIES]]="EQ","Intra","Not")</f>
        <v>Intra</v>
      </c>
      <c r="E134">
        <v>23</v>
      </c>
      <c r="F134">
        <v>1</v>
      </c>
      <c r="G134" t="str">
        <f t="shared" si="2"/>
        <v>Jan</v>
      </c>
      <c r="H134">
        <v>2020</v>
      </c>
      <c r="I134">
        <v>1</v>
      </c>
      <c r="J134">
        <v>1</v>
      </c>
      <c r="K134" t="s">
        <v>407</v>
      </c>
      <c r="L134">
        <v>1</v>
      </c>
      <c r="M134" s="1"/>
      <c r="N134">
        <v>2020</v>
      </c>
      <c r="O134" s="1"/>
    </row>
    <row r="135" spans="1:15" x14ac:dyDescent="0.3">
      <c r="A135" t="s">
        <v>408</v>
      </c>
      <c r="B135" t="s">
        <v>409</v>
      </c>
      <c r="C135" t="s">
        <v>9</v>
      </c>
      <c r="D135" t="str">
        <f>IF(Table_EQUITY_L[[#This Row],[ SERIES]]="EQ","Intra","Not")</f>
        <v>Not</v>
      </c>
      <c r="E135">
        <v>18</v>
      </c>
      <c r="F135">
        <v>10</v>
      </c>
      <c r="G135" t="str">
        <f t="shared" si="2"/>
        <v>Oct</v>
      </c>
      <c r="H135">
        <v>2021</v>
      </c>
      <c r="I135">
        <v>10</v>
      </c>
      <c r="J135">
        <v>1</v>
      </c>
      <c r="K135" t="s">
        <v>410</v>
      </c>
      <c r="L135">
        <v>10</v>
      </c>
      <c r="M135" s="1"/>
      <c r="N135">
        <v>2021</v>
      </c>
      <c r="O135" s="1"/>
    </row>
    <row r="136" spans="1:15" x14ac:dyDescent="0.3">
      <c r="A136" t="s">
        <v>411</v>
      </c>
      <c r="B136" t="s">
        <v>412</v>
      </c>
      <c r="C136" t="s">
        <v>9</v>
      </c>
      <c r="D136" t="str">
        <f>IF(Table_EQUITY_L[[#This Row],[ SERIES]]="EQ","Intra","Not")</f>
        <v>Not</v>
      </c>
      <c r="E136">
        <v>22</v>
      </c>
      <c r="F136">
        <v>3</v>
      </c>
      <c r="G136" t="str">
        <f t="shared" si="2"/>
        <v>Mar</v>
      </c>
      <c r="H136">
        <v>2021</v>
      </c>
      <c r="I136">
        <v>10</v>
      </c>
      <c r="J136">
        <v>1</v>
      </c>
      <c r="K136" t="s">
        <v>413</v>
      </c>
      <c r="L136">
        <v>10</v>
      </c>
      <c r="M136" s="1"/>
      <c r="N136">
        <v>2021</v>
      </c>
      <c r="O136" s="1"/>
    </row>
    <row r="137" spans="1:15" x14ac:dyDescent="0.3">
      <c r="A137" t="s">
        <v>414</v>
      </c>
      <c r="B137" t="s">
        <v>415</v>
      </c>
      <c r="C137" t="s">
        <v>13</v>
      </c>
      <c r="D137" t="str">
        <f>IF(Table_EQUITY_L[[#This Row],[ SERIES]]="EQ","Intra","Not")</f>
        <v>Intra</v>
      </c>
      <c r="E137">
        <v>8</v>
      </c>
      <c r="F137">
        <v>2</v>
      </c>
      <c r="G137" t="str">
        <f t="shared" si="2"/>
        <v>Feb</v>
      </c>
      <c r="H137">
        <v>1995</v>
      </c>
      <c r="I137">
        <v>10</v>
      </c>
      <c r="J137">
        <v>1</v>
      </c>
      <c r="K137" t="s">
        <v>416</v>
      </c>
      <c r="L137">
        <v>10</v>
      </c>
      <c r="M137" s="1"/>
      <c r="N137">
        <v>1995</v>
      </c>
      <c r="O137" s="1"/>
    </row>
    <row r="138" spans="1:15" x14ac:dyDescent="0.3">
      <c r="A138" t="s">
        <v>417</v>
      </c>
      <c r="B138" t="s">
        <v>418</v>
      </c>
      <c r="C138" t="s">
        <v>13</v>
      </c>
      <c r="D138" t="str">
        <f>IF(Table_EQUITY_L[[#This Row],[ SERIES]]="EQ","Intra","Not")</f>
        <v>Intra</v>
      </c>
      <c r="E138">
        <v>8</v>
      </c>
      <c r="F138">
        <v>3</v>
      </c>
      <c r="G138" t="str">
        <f t="shared" si="2"/>
        <v>Mar</v>
      </c>
      <c r="H138">
        <v>2019</v>
      </c>
      <c r="I138">
        <v>4</v>
      </c>
      <c r="J138">
        <v>1</v>
      </c>
      <c r="K138" t="s">
        <v>419</v>
      </c>
      <c r="L138">
        <v>4</v>
      </c>
      <c r="M138" s="1"/>
      <c r="N138">
        <v>2019</v>
      </c>
      <c r="O138" s="1"/>
    </row>
    <row r="139" spans="1:15" x14ac:dyDescent="0.3">
      <c r="A139" t="s">
        <v>420</v>
      </c>
      <c r="B139" t="s">
        <v>421</v>
      </c>
      <c r="C139" t="s">
        <v>13</v>
      </c>
      <c r="D139" t="str">
        <f>IF(Table_EQUITY_L[[#This Row],[ SERIES]]="EQ","Intra","Not")</f>
        <v>Intra</v>
      </c>
      <c r="E139">
        <v>26</v>
      </c>
      <c r="F139">
        <v>8</v>
      </c>
      <c r="G139" t="str">
        <f t="shared" si="2"/>
        <v>Aug</v>
      </c>
      <c r="H139">
        <v>2015</v>
      </c>
      <c r="I139">
        <v>10</v>
      </c>
      <c r="J139">
        <v>1</v>
      </c>
      <c r="K139" t="s">
        <v>422</v>
      </c>
      <c r="L139">
        <v>10</v>
      </c>
      <c r="M139" s="1"/>
      <c r="N139">
        <v>2015</v>
      </c>
      <c r="O139" s="1"/>
    </row>
    <row r="140" spans="1:15" x14ac:dyDescent="0.3">
      <c r="A140" t="s">
        <v>423</v>
      </c>
      <c r="B140" t="s">
        <v>424</v>
      </c>
      <c r="C140" t="s">
        <v>13</v>
      </c>
      <c r="D140" t="str">
        <f>IF(Table_EQUITY_L[[#This Row],[ SERIES]]="EQ","Intra","Not")</f>
        <v>Intra</v>
      </c>
      <c r="E140">
        <v>18</v>
      </c>
      <c r="F140">
        <v>3</v>
      </c>
      <c r="G140" t="str">
        <f t="shared" si="2"/>
        <v>Mar</v>
      </c>
      <c r="H140">
        <v>1998</v>
      </c>
      <c r="I140">
        <v>1</v>
      </c>
      <c r="J140">
        <v>1</v>
      </c>
      <c r="K140" t="s">
        <v>425</v>
      </c>
      <c r="L140">
        <v>1</v>
      </c>
      <c r="M140" s="1"/>
      <c r="N140">
        <v>1998</v>
      </c>
      <c r="O140" s="1"/>
    </row>
    <row r="141" spans="1:15" x14ac:dyDescent="0.3">
      <c r="A141" t="s">
        <v>426</v>
      </c>
      <c r="B141" t="s">
        <v>427</v>
      </c>
      <c r="C141" t="s">
        <v>13</v>
      </c>
      <c r="D141" t="str">
        <f>IF(Table_EQUITY_L[[#This Row],[ SERIES]]="EQ","Intra","Not")</f>
        <v>Intra</v>
      </c>
      <c r="E141">
        <v>29</v>
      </c>
      <c r="F141">
        <v>8</v>
      </c>
      <c r="G141" t="str">
        <f t="shared" si="2"/>
        <v>Aug</v>
      </c>
      <c r="H141">
        <v>2011</v>
      </c>
      <c r="I141">
        <v>10</v>
      </c>
      <c r="J141">
        <v>1</v>
      </c>
      <c r="K141" t="s">
        <v>428</v>
      </c>
      <c r="L141">
        <v>10</v>
      </c>
      <c r="M141" s="1"/>
      <c r="N141">
        <v>2011</v>
      </c>
      <c r="O141" s="1"/>
    </row>
    <row r="142" spans="1:15" x14ac:dyDescent="0.3">
      <c r="A142" t="s">
        <v>429</v>
      </c>
      <c r="B142" t="s">
        <v>430</v>
      </c>
      <c r="C142" t="s">
        <v>13</v>
      </c>
      <c r="D142" t="str">
        <f>IF(Table_EQUITY_L[[#This Row],[ SERIES]]="EQ","Intra","Not")</f>
        <v>Intra</v>
      </c>
      <c r="E142">
        <v>12</v>
      </c>
      <c r="F142">
        <v>3</v>
      </c>
      <c r="G142" t="str">
        <f t="shared" si="2"/>
        <v>Mar</v>
      </c>
      <c r="H142">
        <v>2002</v>
      </c>
      <c r="I142">
        <v>10</v>
      </c>
      <c r="J142">
        <v>1</v>
      </c>
      <c r="K142" t="s">
        <v>431</v>
      </c>
      <c r="L142">
        <v>10</v>
      </c>
      <c r="M142" s="1"/>
      <c r="N142">
        <v>2002</v>
      </c>
      <c r="O142" s="1"/>
    </row>
    <row r="143" spans="1:15" x14ac:dyDescent="0.3">
      <c r="A143" t="s">
        <v>432</v>
      </c>
      <c r="B143" t="s">
        <v>433</v>
      </c>
      <c r="C143" t="s">
        <v>13</v>
      </c>
      <c r="D143" t="str">
        <f>IF(Table_EQUITY_L[[#This Row],[ SERIES]]="EQ","Intra","Not")</f>
        <v>Intra</v>
      </c>
      <c r="E143">
        <v>12</v>
      </c>
      <c r="F143">
        <v>2</v>
      </c>
      <c r="G143" t="str">
        <f t="shared" si="2"/>
        <v>Feb</v>
      </c>
      <c r="H143">
        <v>2020</v>
      </c>
      <c r="I143">
        <v>10</v>
      </c>
      <c r="J143">
        <v>1</v>
      </c>
      <c r="K143" t="s">
        <v>434</v>
      </c>
      <c r="L143">
        <v>10</v>
      </c>
      <c r="M143" s="1"/>
      <c r="N143">
        <v>2020</v>
      </c>
      <c r="O143" s="1"/>
    </row>
    <row r="144" spans="1:15" x14ac:dyDescent="0.3">
      <c r="A144" t="s">
        <v>435</v>
      </c>
      <c r="B144" t="s">
        <v>436</v>
      </c>
      <c r="C144" t="s">
        <v>13</v>
      </c>
      <c r="D144" t="str">
        <f>IF(Table_EQUITY_L[[#This Row],[ SERIES]]="EQ","Intra","Not")</f>
        <v>Intra</v>
      </c>
      <c r="E144">
        <v>20</v>
      </c>
      <c r="F144">
        <v>9</v>
      </c>
      <c r="G144" t="str">
        <f t="shared" si="2"/>
        <v>Sep</v>
      </c>
      <c r="H144">
        <v>1995</v>
      </c>
      <c r="I144">
        <v>2</v>
      </c>
      <c r="J144">
        <v>1</v>
      </c>
      <c r="K144" t="s">
        <v>437</v>
      </c>
      <c r="L144">
        <v>2</v>
      </c>
      <c r="M144" s="1"/>
      <c r="N144">
        <v>1995</v>
      </c>
      <c r="O144" s="1"/>
    </row>
    <row r="145" spans="1:15" x14ac:dyDescent="0.3">
      <c r="A145" t="s">
        <v>438</v>
      </c>
      <c r="B145" t="s">
        <v>439</v>
      </c>
      <c r="C145" t="s">
        <v>13</v>
      </c>
      <c r="D145" t="str">
        <f>IF(Table_EQUITY_L[[#This Row],[ SERIES]]="EQ","Intra","Not")</f>
        <v>Intra</v>
      </c>
      <c r="E145">
        <v>29</v>
      </c>
      <c r="F145">
        <v>6</v>
      </c>
      <c r="G145" t="str">
        <f t="shared" si="2"/>
        <v>Jun</v>
      </c>
      <c r="H145">
        <v>2011</v>
      </c>
      <c r="I145">
        <v>2</v>
      </c>
      <c r="J145">
        <v>1</v>
      </c>
      <c r="K145" t="s">
        <v>440</v>
      </c>
      <c r="L145">
        <v>2</v>
      </c>
      <c r="M145" s="1"/>
      <c r="N145">
        <v>2011</v>
      </c>
      <c r="O145" s="1"/>
    </row>
    <row r="146" spans="1:15" x14ac:dyDescent="0.3">
      <c r="A146" t="s">
        <v>441</v>
      </c>
      <c r="B146" t="s">
        <v>442</v>
      </c>
      <c r="C146" t="s">
        <v>13</v>
      </c>
      <c r="D146" t="str">
        <f>IF(Table_EQUITY_L[[#This Row],[ SERIES]]="EQ","Intra","Not")</f>
        <v>Intra</v>
      </c>
      <c r="E146">
        <v>27</v>
      </c>
      <c r="F146">
        <v>7</v>
      </c>
      <c r="G146" t="str">
        <f t="shared" si="2"/>
        <v>Jul</v>
      </c>
      <c r="H146">
        <v>1995</v>
      </c>
      <c r="I146">
        <v>10</v>
      </c>
      <c r="J146">
        <v>1</v>
      </c>
      <c r="K146" t="s">
        <v>443</v>
      </c>
      <c r="L146">
        <v>10</v>
      </c>
      <c r="M146" s="1"/>
      <c r="N146">
        <v>1995</v>
      </c>
      <c r="O146" s="1"/>
    </row>
    <row r="147" spans="1:15" x14ac:dyDescent="0.3">
      <c r="A147" t="s">
        <v>444</v>
      </c>
      <c r="B147" t="s">
        <v>445</v>
      </c>
      <c r="C147" t="s">
        <v>13</v>
      </c>
      <c r="D147" t="str">
        <f>IF(Table_EQUITY_L[[#This Row],[ SERIES]]="EQ","Intra","Not")</f>
        <v>Intra</v>
      </c>
      <c r="E147">
        <v>14</v>
      </c>
      <c r="F147">
        <v>10</v>
      </c>
      <c r="G147" t="str">
        <f t="shared" si="2"/>
        <v>Oct</v>
      </c>
      <c r="H147">
        <v>2010</v>
      </c>
      <c r="I147">
        <v>5</v>
      </c>
      <c r="J147">
        <v>1</v>
      </c>
      <c r="K147" t="s">
        <v>446</v>
      </c>
      <c r="L147">
        <v>5</v>
      </c>
      <c r="M147" s="1"/>
      <c r="N147">
        <v>2010</v>
      </c>
      <c r="O147" s="1"/>
    </row>
    <row r="148" spans="1:15" x14ac:dyDescent="0.3">
      <c r="A148" t="s">
        <v>447</v>
      </c>
      <c r="B148" t="s">
        <v>448</v>
      </c>
      <c r="C148" t="s">
        <v>13</v>
      </c>
      <c r="D148" t="str">
        <f>IF(Table_EQUITY_L[[#This Row],[ SERIES]]="EQ","Intra","Not")</f>
        <v>Intra</v>
      </c>
      <c r="E148">
        <v>27</v>
      </c>
      <c r="F148">
        <v>6</v>
      </c>
      <c r="G148" t="str">
        <f t="shared" si="2"/>
        <v>Jun</v>
      </c>
      <c r="H148">
        <v>2023</v>
      </c>
      <c r="I148">
        <v>10</v>
      </c>
      <c r="J148">
        <v>1</v>
      </c>
      <c r="K148" t="s">
        <v>449</v>
      </c>
      <c r="L148">
        <v>10</v>
      </c>
      <c r="M148" s="1"/>
      <c r="N148">
        <v>2023</v>
      </c>
      <c r="O148" s="1"/>
    </row>
    <row r="149" spans="1:15" x14ac:dyDescent="0.3">
      <c r="A149" t="s">
        <v>450</v>
      </c>
      <c r="B149" t="s">
        <v>451</v>
      </c>
      <c r="C149" t="s">
        <v>13</v>
      </c>
      <c r="D149" t="str">
        <f>IF(Table_EQUITY_L[[#This Row],[ SERIES]]="EQ","Intra","Not")</f>
        <v>Intra</v>
      </c>
      <c r="E149">
        <v>25</v>
      </c>
      <c r="F149">
        <v>5</v>
      </c>
      <c r="G149" t="str">
        <f t="shared" si="2"/>
        <v>May</v>
      </c>
      <c r="H149">
        <v>1995</v>
      </c>
      <c r="I149">
        <v>1</v>
      </c>
      <c r="J149">
        <v>1</v>
      </c>
      <c r="K149" t="s">
        <v>452</v>
      </c>
      <c r="L149">
        <v>1</v>
      </c>
      <c r="M149" s="1"/>
      <c r="N149">
        <v>1995</v>
      </c>
      <c r="O149" s="1"/>
    </row>
    <row r="150" spans="1:15" x14ac:dyDescent="0.3">
      <c r="A150" t="s">
        <v>453</v>
      </c>
      <c r="B150" t="s">
        <v>454</v>
      </c>
      <c r="C150" t="s">
        <v>9</v>
      </c>
      <c r="D150" t="str">
        <f>IF(Table_EQUITY_L[[#This Row],[ SERIES]]="EQ","Intra","Not")</f>
        <v>Not</v>
      </c>
      <c r="E150">
        <v>7</v>
      </c>
      <c r="F150">
        <v>4</v>
      </c>
      <c r="G150" t="str">
        <f t="shared" si="2"/>
        <v>Apr</v>
      </c>
      <c r="H150">
        <v>2010</v>
      </c>
      <c r="I150">
        <v>10</v>
      </c>
      <c r="J150">
        <v>1</v>
      </c>
      <c r="K150" t="s">
        <v>455</v>
      </c>
      <c r="L150">
        <v>10</v>
      </c>
      <c r="M150" s="1"/>
      <c r="N150">
        <v>2010</v>
      </c>
      <c r="O150" s="1"/>
    </row>
    <row r="151" spans="1:15" x14ac:dyDescent="0.3">
      <c r="A151" t="s">
        <v>456</v>
      </c>
      <c r="B151" t="s">
        <v>457</v>
      </c>
      <c r="C151" t="s">
        <v>13</v>
      </c>
      <c r="D151" t="str">
        <f>IF(Table_EQUITY_L[[#This Row],[ SERIES]]="EQ","Intra","Not")</f>
        <v>Intra</v>
      </c>
      <c r="E151">
        <v>31</v>
      </c>
      <c r="F151">
        <v>5</v>
      </c>
      <c r="G151" t="str">
        <f t="shared" si="2"/>
        <v>May</v>
      </c>
      <c r="H151">
        <v>1995</v>
      </c>
      <c r="I151">
        <v>1</v>
      </c>
      <c r="J151">
        <v>1</v>
      </c>
      <c r="K151" t="s">
        <v>458</v>
      </c>
      <c r="L151">
        <v>1</v>
      </c>
      <c r="M151" s="1"/>
      <c r="N151">
        <v>1995</v>
      </c>
      <c r="O151" s="1"/>
    </row>
    <row r="152" spans="1:15" x14ac:dyDescent="0.3">
      <c r="A152" t="s">
        <v>459</v>
      </c>
      <c r="B152" t="s">
        <v>460</v>
      </c>
      <c r="C152" t="s">
        <v>13</v>
      </c>
      <c r="D152" t="str">
        <f>IF(Table_EQUITY_L[[#This Row],[ SERIES]]="EQ","Intra","Not")</f>
        <v>Intra</v>
      </c>
      <c r="E152">
        <v>23</v>
      </c>
      <c r="F152">
        <v>8</v>
      </c>
      <c r="G152" t="str">
        <f t="shared" si="2"/>
        <v>Aug</v>
      </c>
      <c r="H152">
        <v>2007</v>
      </c>
      <c r="I152">
        <v>10</v>
      </c>
      <c r="J152">
        <v>1</v>
      </c>
      <c r="K152" t="s">
        <v>461</v>
      </c>
      <c r="L152">
        <v>10</v>
      </c>
      <c r="M152" s="1"/>
      <c r="N152">
        <v>2007</v>
      </c>
      <c r="O152" s="1"/>
    </row>
    <row r="153" spans="1:15" x14ac:dyDescent="0.3">
      <c r="A153" t="s">
        <v>462</v>
      </c>
      <c r="B153" t="s">
        <v>463</v>
      </c>
      <c r="C153" t="s">
        <v>13</v>
      </c>
      <c r="D153" t="str">
        <f>IF(Table_EQUITY_L[[#This Row],[ SERIES]]="EQ","Intra","Not")</f>
        <v>Intra</v>
      </c>
      <c r="E153">
        <v>14</v>
      </c>
      <c r="F153">
        <v>6</v>
      </c>
      <c r="G153" t="str">
        <f t="shared" si="2"/>
        <v>Jun</v>
      </c>
      <c r="H153">
        <v>2016</v>
      </c>
      <c r="I153">
        <v>10</v>
      </c>
      <c r="J153">
        <v>1</v>
      </c>
      <c r="K153" t="s">
        <v>464</v>
      </c>
      <c r="L153">
        <v>10</v>
      </c>
      <c r="M153" s="1"/>
      <c r="N153">
        <v>2016</v>
      </c>
      <c r="O153" s="1"/>
    </row>
    <row r="154" spans="1:15" x14ac:dyDescent="0.3">
      <c r="A154" t="s">
        <v>465</v>
      </c>
      <c r="B154" t="s">
        <v>466</v>
      </c>
      <c r="C154" t="s">
        <v>13</v>
      </c>
      <c r="D154" t="str">
        <f>IF(Table_EQUITY_L[[#This Row],[ SERIES]]="EQ","Intra","Not")</f>
        <v>Intra</v>
      </c>
      <c r="E154">
        <v>25</v>
      </c>
      <c r="F154">
        <v>11</v>
      </c>
      <c r="G154" t="str">
        <f t="shared" si="2"/>
        <v>Nov</v>
      </c>
      <c r="H154">
        <v>2009</v>
      </c>
      <c r="I154">
        <v>10</v>
      </c>
      <c r="J154">
        <v>1</v>
      </c>
      <c r="K154" t="s">
        <v>467</v>
      </c>
      <c r="L154">
        <v>10</v>
      </c>
      <c r="M154" s="1"/>
      <c r="N154">
        <v>2009</v>
      </c>
      <c r="O154" s="1"/>
    </row>
    <row r="155" spans="1:15" x14ac:dyDescent="0.3">
      <c r="A155" t="s">
        <v>468</v>
      </c>
      <c r="B155" t="s">
        <v>469</v>
      </c>
      <c r="C155" t="s">
        <v>13</v>
      </c>
      <c r="D155" t="str">
        <f>IF(Table_EQUITY_L[[#This Row],[ SERIES]]="EQ","Intra","Not")</f>
        <v>Intra</v>
      </c>
      <c r="E155">
        <v>26</v>
      </c>
      <c r="F155">
        <v>2</v>
      </c>
      <c r="G155" t="str">
        <f t="shared" si="2"/>
        <v>Feb</v>
      </c>
      <c r="H155">
        <v>2018</v>
      </c>
      <c r="I155">
        <v>10</v>
      </c>
      <c r="J155">
        <v>1</v>
      </c>
      <c r="K155" t="s">
        <v>470</v>
      </c>
      <c r="L155">
        <v>10</v>
      </c>
      <c r="M155" s="1"/>
      <c r="N155">
        <v>2018</v>
      </c>
      <c r="O155" s="1"/>
    </row>
    <row r="156" spans="1:15" x14ac:dyDescent="0.3">
      <c r="A156" t="s">
        <v>471</v>
      </c>
      <c r="B156" t="s">
        <v>472</v>
      </c>
      <c r="C156" t="s">
        <v>13</v>
      </c>
      <c r="D156" t="str">
        <f>IF(Table_EQUITY_L[[#This Row],[ SERIES]]="EQ","Intra","Not")</f>
        <v>Intra</v>
      </c>
      <c r="E156">
        <v>20</v>
      </c>
      <c r="F156">
        <v>3</v>
      </c>
      <c r="G156" t="str">
        <f t="shared" si="2"/>
        <v>Mar</v>
      </c>
      <c r="H156">
        <v>2007</v>
      </c>
      <c r="I156">
        <v>1</v>
      </c>
      <c r="J156">
        <v>1</v>
      </c>
      <c r="K156" t="s">
        <v>473</v>
      </c>
      <c r="L156">
        <v>1</v>
      </c>
      <c r="M156" s="1"/>
      <c r="N156">
        <v>2007</v>
      </c>
      <c r="O156" s="1"/>
    </row>
    <row r="157" spans="1:15" x14ac:dyDescent="0.3">
      <c r="A157" t="s">
        <v>474</v>
      </c>
      <c r="B157" t="s">
        <v>475</v>
      </c>
      <c r="C157" t="s">
        <v>13</v>
      </c>
      <c r="D157" t="str">
        <f>IF(Table_EQUITY_L[[#This Row],[ SERIES]]="EQ","Intra","Not")</f>
        <v>Intra</v>
      </c>
      <c r="E157">
        <v>1</v>
      </c>
      <c r="F157">
        <v>11</v>
      </c>
      <c r="G157" t="str">
        <f t="shared" si="2"/>
        <v>Nov</v>
      </c>
      <c r="H157">
        <v>2004</v>
      </c>
      <c r="I157">
        <v>2</v>
      </c>
      <c r="J157">
        <v>1</v>
      </c>
      <c r="K157" t="s">
        <v>476</v>
      </c>
      <c r="L157">
        <v>2</v>
      </c>
      <c r="M157" s="1"/>
      <c r="N157">
        <v>2004</v>
      </c>
      <c r="O157" s="1"/>
    </row>
    <row r="158" spans="1:15" x14ac:dyDescent="0.3">
      <c r="A158" t="s">
        <v>477</v>
      </c>
      <c r="B158" t="s">
        <v>478</v>
      </c>
      <c r="C158" t="s">
        <v>13</v>
      </c>
      <c r="D158" t="str">
        <f>IF(Table_EQUITY_L[[#This Row],[ SERIES]]="EQ","Intra","Not")</f>
        <v>Intra</v>
      </c>
      <c r="E158">
        <v>4</v>
      </c>
      <c r="F158">
        <v>5</v>
      </c>
      <c r="G158" t="str">
        <f t="shared" si="2"/>
        <v>May</v>
      </c>
      <c r="H158">
        <v>2001</v>
      </c>
      <c r="I158">
        <v>2</v>
      </c>
      <c r="J158">
        <v>1</v>
      </c>
      <c r="K158" t="s">
        <v>479</v>
      </c>
      <c r="L158">
        <v>2</v>
      </c>
      <c r="M158" s="1"/>
      <c r="N158">
        <v>2001</v>
      </c>
      <c r="O158" s="1"/>
    </row>
    <row r="159" spans="1:15" x14ac:dyDescent="0.3">
      <c r="A159" t="s">
        <v>480</v>
      </c>
      <c r="B159" t="s">
        <v>481</v>
      </c>
      <c r="C159" t="s">
        <v>13</v>
      </c>
      <c r="D159" t="str">
        <f>IF(Table_EQUITY_L[[#This Row],[ SERIES]]="EQ","Intra","Not")</f>
        <v>Intra</v>
      </c>
      <c r="E159">
        <v>29</v>
      </c>
      <c r="F159">
        <v>12</v>
      </c>
      <c r="G159" t="str">
        <f t="shared" si="2"/>
        <v>Dec</v>
      </c>
      <c r="H159">
        <v>2017</v>
      </c>
      <c r="I159">
        <v>10</v>
      </c>
      <c r="J159">
        <v>1</v>
      </c>
      <c r="K159" t="s">
        <v>482</v>
      </c>
      <c r="L159">
        <v>10</v>
      </c>
      <c r="M159" s="1"/>
      <c r="N159">
        <v>2017</v>
      </c>
      <c r="O159" s="1"/>
    </row>
    <row r="160" spans="1:15" x14ac:dyDescent="0.3">
      <c r="A160" t="s">
        <v>483</v>
      </c>
      <c r="B160" t="s">
        <v>484</v>
      </c>
      <c r="C160" t="s">
        <v>13</v>
      </c>
      <c r="D160" t="str">
        <f>IF(Table_EQUITY_L[[#This Row],[ SERIES]]="EQ","Intra","Not")</f>
        <v>Intra</v>
      </c>
      <c r="E160">
        <v>12</v>
      </c>
      <c r="F160">
        <v>5</v>
      </c>
      <c r="G160" t="str">
        <f t="shared" si="2"/>
        <v>May</v>
      </c>
      <c r="H160">
        <v>2023</v>
      </c>
      <c r="I160">
        <v>10</v>
      </c>
      <c r="J160">
        <v>1</v>
      </c>
      <c r="K160" t="s">
        <v>485</v>
      </c>
      <c r="L160">
        <v>10</v>
      </c>
      <c r="M160" s="1"/>
      <c r="N160">
        <v>2023</v>
      </c>
      <c r="O160" s="1"/>
    </row>
    <row r="161" spans="1:15" x14ac:dyDescent="0.3">
      <c r="A161" t="s">
        <v>486</v>
      </c>
      <c r="B161" t="s">
        <v>487</v>
      </c>
      <c r="C161" t="s">
        <v>9</v>
      </c>
      <c r="D161" t="str">
        <f>IF(Table_EQUITY_L[[#This Row],[ SERIES]]="EQ","Intra","Not")</f>
        <v>Not</v>
      </c>
      <c r="E161">
        <v>10</v>
      </c>
      <c r="F161">
        <v>5</v>
      </c>
      <c r="G161" t="str">
        <f t="shared" si="2"/>
        <v>May</v>
      </c>
      <c r="H161">
        <v>2023</v>
      </c>
      <c r="I161">
        <v>10</v>
      </c>
      <c r="J161">
        <v>1</v>
      </c>
      <c r="K161" t="s">
        <v>488</v>
      </c>
      <c r="L161">
        <v>10</v>
      </c>
      <c r="M161" s="1"/>
      <c r="N161">
        <v>2023</v>
      </c>
      <c r="O161" s="1"/>
    </row>
    <row r="162" spans="1:15" x14ac:dyDescent="0.3">
      <c r="A162" t="s">
        <v>489</v>
      </c>
      <c r="B162" t="s">
        <v>490</v>
      </c>
      <c r="C162" t="s">
        <v>13</v>
      </c>
      <c r="D162" t="str">
        <f>IF(Table_EQUITY_L[[#This Row],[ SERIES]]="EQ","Intra","Not")</f>
        <v>Intra</v>
      </c>
      <c r="E162">
        <v>6</v>
      </c>
      <c r="F162">
        <v>12</v>
      </c>
      <c r="G162" t="str">
        <f t="shared" si="2"/>
        <v>Dec</v>
      </c>
      <c r="H162">
        <v>2002</v>
      </c>
      <c r="I162">
        <v>10</v>
      </c>
      <c r="J162">
        <v>1</v>
      </c>
      <c r="K162" t="s">
        <v>491</v>
      </c>
      <c r="L162">
        <v>10</v>
      </c>
      <c r="M162" s="1"/>
      <c r="N162">
        <v>2002</v>
      </c>
      <c r="O162" s="1"/>
    </row>
    <row r="163" spans="1:15" x14ac:dyDescent="0.3">
      <c r="A163" t="s">
        <v>492</v>
      </c>
      <c r="B163" t="s">
        <v>493</v>
      </c>
      <c r="C163" t="s">
        <v>13</v>
      </c>
      <c r="D163" t="str">
        <f>IF(Table_EQUITY_L[[#This Row],[ SERIES]]="EQ","Intra","Not")</f>
        <v>Intra</v>
      </c>
      <c r="E163">
        <v>5</v>
      </c>
      <c r="F163">
        <v>11</v>
      </c>
      <c r="G163" t="str">
        <f t="shared" si="2"/>
        <v>Nov</v>
      </c>
      <c r="H163">
        <v>2018</v>
      </c>
      <c r="I163">
        <v>1</v>
      </c>
      <c r="J163">
        <v>1</v>
      </c>
      <c r="K163" t="s">
        <v>494</v>
      </c>
      <c r="L163">
        <v>1</v>
      </c>
      <c r="M163" s="1"/>
      <c r="N163">
        <v>2018</v>
      </c>
      <c r="O163" s="1"/>
    </row>
    <row r="164" spans="1:15" x14ac:dyDescent="0.3">
      <c r="A164" t="s">
        <v>495</v>
      </c>
      <c r="B164" t="s">
        <v>496</v>
      </c>
      <c r="C164" t="s">
        <v>13</v>
      </c>
      <c r="D164" t="str">
        <f>IF(Table_EQUITY_L[[#This Row],[ SERIES]]="EQ","Intra","Not")</f>
        <v>Intra</v>
      </c>
      <c r="E164">
        <v>25</v>
      </c>
      <c r="F164">
        <v>9</v>
      </c>
      <c r="G164" t="str">
        <f t="shared" si="2"/>
        <v>Sep</v>
      </c>
      <c r="H164">
        <v>2006</v>
      </c>
      <c r="I164">
        <v>2</v>
      </c>
      <c r="J164">
        <v>1</v>
      </c>
      <c r="K164" t="s">
        <v>497</v>
      </c>
      <c r="L164">
        <v>2</v>
      </c>
      <c r="M164" s="1"/>
      <c r="N164">
        <v>2006</v>
      </c>
      <c r="O164" s="1"/>
    </row>
    <row r="165" spans="1:15" x14ac:dyDescent="0.3">
      <c r="A165" t="s">
        <v>498</v>
      </c>
      <c r="B165" t="s">
        <v>499</v>
      </c>
      <c r="C165" t="s">
        <v>13</v>
      </c>
      <c r="D165" t="str">
        <f>IF(Table_EQUITY_L[[#This Row],[ SERIES]]="EQ","Intra","Not")</f>
        <v>Intra</v>
      </c>
      <c r="E165">
        <v>6</v>
      </c>
      <c r="F165">
        <v>5</v>
      </c>
      <c r="G165" t="str">
        <f t="shared" si="2"/>
        <v>May</v>
      </c>
      <c r="H165">
        <v>1998</v>
      </c>
      <c r="I165">
        <v>10</v>
      </c>
      <c r="J165">
        <v>1</v>
      </c>
      <c r="K165" t="s">
        <v>500</v>
      </c>
      <c r="L165">
        <v>10</v>
      </c>
      <c r="M165" s="1"/>
      <c r="N165">
        <v>1998</v>
      </c>
      <c r="O165" s="1"/>
    </row>
    <row r="166" spans="1:15" x14ac:dyDescent="0.3">
      <c r="A166" t="s">
        <v>501</v>
      </c>
      <c r="B166" t="s">
        <v>502</v>
      </c>
      <c r="C166" t="s">
        <v>13</v>
      </c>
      <c r="D166" t="str">
        <f>IF(Table_EQUITY_L[[#This Row],[ SERIES]]="EQ","Intra","Not")</f>
        <v>Intra</v>
      </c>
      <c r="E166">
        <v>26</v>
      </c>
      <c r="F166">
        <v>6</v>
      </c>
      <c r="G166" t="str">
        <f t="shared" si="2"/>
        <v>Jun</v>
      </c>
      <c r="H166">
        <v>2013</v>
      </c>
      <c r="I166">
        <v>5</v>
      </c>
      <c r="J166">
        <v>1</v>
      </c>
      <c r="K166" t="s">
        <v>503</v>
      </c>
      <c r="L166">
        <v>5</v>
      </c>
      <c r="M166" s="1"/>
      <c r="N166">
        <v>2013</v>
      </c>
      <c r="O166" s="1"/>
    </row>
    <row r="167" spans="1:15" x14ac:dyDescent="0.3">
      <c r="A167" t="s">
        <v>504</v>
      </c>
      <c r="B167" t="s">
        <v>505</v>
      </c>
      <c r="C167" t="s">
        <v>13</v>
      </c>
      <c r="D167" t="str">
        <f>IF(Table_EQUITY_L[[#This Row],[ SERIES]]="EQ","Intra","Not")</f>
        <v>Intra</v>
      </c>
      <c r="E167">
        <v>10</v>
      </c>
      <c r="F167">
        <v>7</v>
      </c>
      <c r="G167" t="str">
        <f t="shared" si="2"/>
        <v>Jul</v>
      </c>
      <c r="H167">
        <v>2017</v>
      </c>
      <c r="I167">
        <v>10</v>
      </c>
      <c r="J167">
        <v>1</v>
      </c>
      <c r="K167" t="s">
        <v>506</v>
      </c>
      <c r="L167">
        <v>10</v>
      </c>
      <c r="M167" s="1"/>
      <c r="N167">
        <v>2017</v>
      </c>
      <c r="O167" s="1"/>
    </row>
    <row r="168" spans="1:15" x14ac:dyDescent="0.3">
      <c r="A168" t="s">
        <v>507</v>
      </c>
      <c r="B168" t="s">
        <v>508</v>
      </c>
      <c r="C168" t="s">
        <v>9</v>
      </c>
      <c r="D168" t="str">
        <f>IF(Table_EQUITY_L[[#This Row],[ SERIES]]="EQ","Intra","Not")</f>
        <v>Not</v>
      </c>
      <c r="E168">
        <v>25</v>
      </c>
      <c r="F168">
        <v>10</v>
      </c>
      <c r="G168" t="str">
        <f t="shared" si="2"/>
        <v>Oct</v>
      </c>
      <c r="H168">
        <v>2005</v>
      </c>
      <c r="I168">
        <v>10</v>
      </c>
      <c r="J168">
        <v>1</v>
      </c>
      <c r="K168" t="s">
        <v>509</v>
      </c>
      <c r="L168">
        <v>10</v>
      </c>
      <c r="M168" s="1"/>
      <c r="N168">
        <v>2005</v>
      </c>
      <c r="O168" s="1"/>
    </row>
    <row r="169" spans="1:15" x14ac:dyDescent="0.3">
      <c r="A169" t="s">
        <v>510</v>
      </c>
      <c r="B169" t="s">
        <v>511</v>
      </c>
      <c r="C169" t="s">
        <v>13</v>
      </c>
      <c r="D169" t="str">
        <f>IF(Table_EQUITY_L[[#This Row],[ SERIES]]="EQ","Intra","Not")</f>
        <v>Intra</v>
      </c>
      <c r="E169">
        <v>19</v>
      </c>
      <c r="F169">
        <v>7</v>
      </c>
      <c r="G169" t="str">
        <f t="shared" si="2"/>
        <v>Jul</v>
      </c>
      <c r="H169">
        <v>2000</v>
      </c>
      <c r="I169">
        <v>1</v>
      </c>
      <c r="J169">
        <v>1</v>
      </c>
      <c r="K169" t="s">
        <v>512</v>
      </c>
      <c r="L169">
        <v>1</v>
      </c>
      <c r="M169" s="1"/>
      <c r="N169">
        <v>2000</v>
      </c>
      <c r="O169" s="1"/>
    </row>
    <row r="170" spans="1:15" x14ac:dyDescent="0.3">
      <c r="A170" t="s">
        <v>513</v>
      </c>
      <c r="B170" t="s">
        <v>514</v>
      </c>
      <c r="C170" t="s">
        <v>13</v>
      </c>
      <c r="D170" t="str">
        <f>IF(Table_EQUITY_L[[#This Row],[ SERIES]]="EQ","Intra","Not")</f>
        <v>Intra</v>
      </c>
      <c r="E170">
        <v>19</v>
      </c>
      <c r="F170">
        <v>8</v>
      </c>
      <c r="G170" t="str">
        <f t="shared" si="2"/>
        <v>Aug</v>
      </c>
      <c r="H170">
        <v>2015</v>
      </c>
      <c r="I170">
        <v>5</v>
      </c>
      <c r="J170">
        <v>1</v>
      </c>
      <c r="K170" t="s">
        <v>515</v>
      </c>
      <c r="L170">
        <v>5</v>
      </c>
      <c r="M170" s="1"/>
      <c r="N170">
        <v>2015</v>
      </c>
      <c r="O170" s="1"/>
    </row>
    <row r="171" spans="1:15" x14ac:dyDescent="0.3">
      <c r="A171" t="s">
        <v>516</v>
      </c>
      <c r="B171" t="s">
        <v>517</v>
      </c>
      <c r="C171" t="s">
        <v>13</v>
      </c>
      <c r="D171" t="str">
        <f>IF(Table_EQUITY_L[[#This Row],[ SERIES]]="EQ","Intra","Not")</f>
        <v>Intra</v>
      </c>
      <c r="E171">
        <v>17</v>
      </c>
      <c r="F171">
        <v>4</v>
      </c>
      <c r="G171" t="str">
        <f t="shared" si="2"/>
        <v>Apr</v>
      </c>
      <c r="H171">
        <v>1996</v>
      </c>
      <c r="I171">
        <v>10</v>
      </c>
      <c r="J171">
        <v>1</v>
      </c>
      <c r="K171" t="s">
        <v>518</v>
      </c>
      <c r="L171">
        <v>10</v>
      </c>
      <c r="M171" s="1"/>
      <c r="N171">
        <v>1996</v>
      </c>
      <c r="O171" s="1"/>
    </row>
    <row r="172" spans="1:15" x14ac:dyDescent="0.3">
      <c r="A172" t="s">
        <v>519</v>
      </c>
      <c r="B172" t="s">
        <v>520</v>
      </c>
      <c r="C172" t="s">
        <v>13</v>
      </c>
      <c r="D172" t="str">
        <f>IF(Table_EQUITY_L[[#This Row],[ SERIES]]="EQ","Intra","Not")</f>
        <v>Intra</v>
      </c>
      <c r="E172">
        <v>29</v>
      </c>
      <c r="F172">
        <v>5</v>
      </c>
      <c r="G172" t="str">
        <f t="shared" si="2"/>
        <v>May</v>
      </c>
      <c r="H172">
        <v>2003</v>
      </c>
      <c r="I172">
        <v>10</v>
      </c>
      <c r="J172">
        <v>1</v>
      </c>
      <c r="K172" t="s">
        <v>521</v>
      </c>
      <c r="L172">
        <v>10</v>
      </c>
      <c r="M172" s="1"/>
      <c r="N172">
        <v>2003</v>
      </c>
      <c r="O172" s="1"/>
    </row>
    <row r="173" spans="1:15" x14ac:dyDescent="0.3">
      <c r="A173" t="s">
        <v>522</v>
      </c>
      <c r="B173" t="s">
        <v>523</v>
      </c>
      <c r="C173" t="s">
        <v>13</v>
      </c>
      <c r="D173" t="str">
        <f>IF(Table_EQUITY_L[[#This Row],[ SERIES]]="EQ","Intra","Not")</f>
        <v>Intra</v>
      </c>
      <c r="E173">
        <v>31</v>
      </c>
      <c r="F173">
        <v>1</v>
      </c>
      <c r="G173" t="str">
        <f t="shared" si="2"/>
        <v>Jan</v>
      </c>
      <c r="H173">
        <v>2007</v>
      </c>
      <c r="I173">
        <v>10</v>
      </c>
      <c r="J173">
        <v>1</v>
      </c>
      <c r="K173" t="s">
        <v>524</v>
      </c>
      <c r="L173">
        <v>10</v>
      </c>
      <c r="M173" s="1"/>
      <c r="N173">
        <v>2007</v>
      </c>
      <c r="O173" s="1"/>
    </row>
    <row r="174" spans="1:15" x14ac:dyDescent="0.3">
      <c r="A174" t="s">
        <v>525</v>
      </c>
      <c r="B174" t="s">
        <v>526</v>
      </c>
      <c r="C174" t="s">
        <v>13</v>
      </c>
      <c r="D174" t="str">
        <f>IF(Table_EQUITY_L[[#This Row],[ SERIES]]="EQ","Intra","Not")</f>
        <v>Intra</v>
      </c>
      <c r="E174">
        <v>28</v>
      </c>
      <c r="F174">
        <v>7</v>
      </c>
      <c r="G174" t="str">
        <f t="shared" si="2"/>
        <v>Jul</v>
      </c>
      <c r="H174">
        <v>2017</v>
      </c>
      <c r="I174">
        <v>10</v>
      </c>
      <c r="J174">
        <v>1</v>
      </c>
      <c r="K174" t="s">
        <v>527</v>
      </c>
      <c r="L174">
        <v>10</v>
      </c>
      <c r="M174" s="1"/>
      <c r="N174">
        <v>2017</v>
      </c>
      <c r="O174" s="1"/>
    </row>
    <row r="175" spans="1:15" x14ac:dyDescent="0.3">
      <c r="A175" t="s">
        <v>528</v>
      </c>
      <c r="B175" t="s">
        <v>529</v>
      </c>
      <c r="C175" t="s">
        <v>13</v>
      </c>
      <c r="D175" t="str">
        <f>IF(Table_EQUITY_L[[#This Row],[ SERIES]]="EQ","Intra","Not")</f>
        <v>Intra</v>
      </c>
      <c r="E175">
        <v>18</v>
      </c>
      <c r="F175">
        <v>4</v>
      </c>
      <c r="G175" t="str">
        <f t="shared" si="2"/>
        <v>Apr</v>
      </c>
      <c r="H175">
        <v>2023</v>
      </c>
      <c r="I175">
        <v>2</v>
      </c>
      <c r="J175">
        <v>1</v>
      </c>
      <c r="K175" t="s">
        <v>530</v>
      </c>
      <c r="L175">
        <v>2</v>
      </c>
      <c r="M175" s="1"/>
      <c r="N175">
        <v>2023</v>
      </c>
      <c r="O175" s="1"/>
    </row>
    <row r="176" spans="1:15" x14ac:dyDescent="0.3">
      <c r="A176" t="s">
        <v>531</v>
      </c>
      <c r="B176" t="s">
        <v>532</v>
      </c>
      <c r="C176" t="s">
        <v>13</v>
      </c>
      <c r="D176" t="str">
        <f>IF(Table_EQUITY_L[[#This Row],[ SERIES]]="EQ","Intra","Not")</f>
        <v>Intra</v>
      </c>
      <c r="E176">
        <v>15</v>
      </c>
      <c r="F176">
        <v>4</v>
      </c>
      <c r="G176" t="str">
        <f t="shared" si="2"/>
        <v>Apr</v>
      </c>
      <c r="H176">
        <v>2015</v>
      </c>
      <c r="I176">
        <v>1</v>
      </c>
      <c r="J176">
        <v>1</v>
      </c>
      <c r="K176" t="s">
        <v>533</v>
      </c>
      <c r="L176">
        <v>1</v>
      </c>
      <c r="M176" s="1"/>
      <c r="N176">
        <v>2015</v>
      </c>
      <c r="O176" s="1"/>
    </row>
    <row r="177" spans="1:15" x14ac:dyDescent="0.3">
      <c r="A177" t="s">
        <v>534</v>
      </c>
      <c r="B177" t="s">
        <v>535</v>
      </c>
      <c r="C177" t="s">
        <v>13</v>
      </c>
      <c r="D177" t="str">
        <f>IF(Table_EQUITY_L[[#This Row],[ SERIES]]="EQ","Intra","Not")</f>
        <v>Intra</v>
      </c>
      <c r="E177">
        <v>12</v>
      </c>
      <c r="F177">
        <v>5</v>
      </c>
      <c r="G177" t="str">
        <f t="shared" si="2"/>
        <v>May</v>
      </c>
      <c r="H177">
        <v>2023</v>
      </c>
      <c r="I177">
        <v>10</v>
      </c>
      <c r="J177">
        <v>1</v>
      </c>
      <c r="K177" t="s">
        <v>536</v>
      </c>
      <c r="L177">
        <v>10</v>
      </c>
      <c r="M177" s="1"/>
      <c r="N177">
        <v>2023</v>
      </c>
      <c r="O177" s="1"/>
    </row>
    <row r="178" spans="1:15" x14ac:dyDescent="0.3">
      <c r="A178" t="s">
        <v>537</v>
      </c>
      <c r="B178" t="s">
        <v>538</v>
      </c>
      <c r="C178" t="s">
        <v>13</v>
      </c>
      <c r="D178" t="str">
        <f>IF(Table_EQUITY_L[[#This Row],[ SERIES]]="EQ","Intra","Not")</f>
        <v>Intra</v>
      </c>
      <c r="E178">
        <v>4</v>
      </c>
      <c r="F178">
        <v>1</v>
      </c>
      <c r="G178" t="str">
        <f t="shared" si="2"/>
        <v>Jan</v>
      </c>
      <c r="H178">
        <v>2023</v>
      </c>
      <c r="I178">
        <v>10</v>
      </c>
      <c r="J178">
        <v>1</v>
      </c>
      <c r="K178" t="s">
        <v>539</v>
      </c>
      <c r="L178">
        <v>10</v>
      </c>
      <c r="M178" s="1"/>
      <c r="N178">
        <v>2023</v>
      </c>
      <c r="O178" s="1"/>
    </row>
    <row r="179" spans="1:15" x14ac:dyDescent="0.3">
      <c r="A179" t="s">
        <v>540</v>
      </c>
      <c r="B179" t="s">
        <v>541</v>
      </c>
      <c r="C179" t="s">
        <v>13</v>
      </c>
      <c r="D179" t="str">
        <f>IF(Table_EQUITY_L[[#This Row],[ SERIES]]="EQ","Intra","Not")</f>
        <v>Intra</v>
      </c>
      <c r="E179">
        <v>7</v>
      </c>
      <c r="F179">
        <v>4</v>
      </c>
      <c r="G179" t="str">
        <f t="shared" si="2"/>
        <v>Apr</v>
      </c>
      <c r="H179">
        <v>2022</v>
      </c>
      <c r="I179">
        <v>10</v>
      </c>
      <c r="J179">
        <v>1</v>
      </c>
      <c r="K179" t="s">
        <v>542</v>
      </c>
      <c r="L179">
        <v>10</v>
      </c>
      <c r="M179" s="1"/>
      <c r="N179">
        <v>2022</v>
      </c>
      <c r="O179" s="1"/>
    </row>
    <row r="180" spans="1:15" x14ac:dyDescent="0.3">
      <c r="A180" t="s">
        <v>543</v>
      </c>
      <c r="B180" t="s">
        <v>544</v>
      </c>
      <c r="C180" t="s">
        <v>13</v>
      </c>
      <c r="D180" t="str">
        <f>IF(Table_EQUITY_L[[#This Row],[ SERIES]]="EQ","Intra","Not")</f>
        <v>Intra</v>
      </c>
      <c r="E180">
        <v>10</v>
      </c>
      <c r="F180">
        <v>1</v>
      </c>
      <c r="G180" t="str">
        <f t="shared" si="2"/>
        <v>Jan</v>
      </c>
      <c r="H180">
        <v>2007</v>
      </c>
      <c r="I180">
        <v>1</v>
      </c>
      <c r="J180">
        <v>1</v>
      </c>
      <c r="K180" t="s">
        <v>545</v>
      </c>
      <c r="L180">
        <v>1</v>
      </c>
      <c r="M180" s="1"/>
      <c r="N180">
        <v>2007</v>
      </c>
      <c r="O180" s="1"/>
    </row>
    <row r="181" spans="1:15" x14ac:dyDescent="0.3">
      <c r="A181" t="s">
        <v>546</v>
      </c>
      <c r="B181" t="s">
        <v>547</v>
      </c>
      <c r="C181" t="s">
        <v>13</v>
      </c>
      <c r="D181" t="str">
        <f>IF(Table_EQUITY_L[[#This Row],[ SERIES]]="EQ","Intra","Not")</f>
        <v>Intra</v>
      </c>
      <c r="E181">
        <v>1</v>
      </c>
      <c r="F181">
        <v>1</v>
      </c>
      <c r="G181" t="str">
        <f t="shared" si="2"/>
        <v>Jan</v>
      </c>
      <c r="H181">
        <v>2021</v>
      </c>
      <c r="I181">
        <v>5</v>
      </c>
      <c r="J181">
        <v>1</v>
      </c>
      <c r="K181" t="s">
        <v>548</v>
      </c>
      <c r="L181">
        <v>5</v>
      </c>
      <c r="M181" s="1"/>
      <c r="N181">
        <v>2021</v>
      </c>
      <c r="O181" s="1"/>
    </row>
    <row r="182" spans="1:15" x14ac:dyDescent="0.3">
      <c r="A182" t="s">
        <v>549</v>
      </c>
      <c r="B182" t="s">
        <v>550</v>
      </c>
      <c r="C182" t="s">
        <v>13</v>
      </c>
      <c r="D182" t="str">
        <f>IF(Table_EQUITY_L[[#This Row],[ SERIES]]="EQ","Intra","Not")</f>
        <v>Intra</v>
      </c>
      <c r="E182">
        <v>8</v>
      </c>
      <c r="F182">
        <v>2</v>
      </c>
      <c r="G182" t="str">
        <f t="shared" si="2"/>
        <v>Feb</v>
      </c>
      <c r="H182">
        <v>2022</v>
      </c>
      <c r="I182">
        <v>1</v>
      </c>
      <c r="J182">
        <v>1</v>
      </c>
      <c r="K182" t="s">
        <v>551</v>
      </c>
      <c r="L182">
        <v>1</v>
      </c>
      <c r="M182" s="1"/>
      <c r="N182">
        <v>2022</v>
      </c>
      <c r="O182" s="1"/>
    </row>
    <row r="183" spans="1:15" x14ac:dyDescent="0.3">
      <c r="A183" t="s">
        <v>552</v>
      </c>
      <c r="B183" t="s">
        <v>553</v>
      </c>
      <c r="C183" t="s">
        <v>13</v>
      </c>
      <c r="D183" t="str">
        <f>IF(Table_EQUITY_L[[#This Row],[ SERIES]]="EQ","Intra","Not")</f>
        <v>Intra</v>
      </c>
      <c r="E183">
        <v>16</v>
      </c>
      <c r="F183">
        <v>11</v>
      </c>
      <c r="G183" t="str">
        <f t="shared" si="2"/>
        <v>Nov</v>
      </c>
      <c r="H183">
        <v>1998</v>
      </c>
      <c r="I183">
        <v>2</v>
      </c>
      <c r="J183">
        <v>1</v>
      </c>
      <c r="K183" t="s">
        <v>554</v>
      </c>
      <c r="L183">
        <v>2</v>
      </c>
      <c r="M183" s="1"/>
      <c r="N183">
        <v>1998</v>
      </c>
      <c r="O183" s="1"/>
    </row>
    <row r="184" spans="1:15" x14ac:dyDescent="0.3">
      <c r="A184" t="s">
        <v>555</v>
      </c>
      <c r="B184" t="s">
        <v>556</v>
      </c>
      <c r="C184" t="s">
        <v>9</v>
      </c>
      <c r="D184" t="str">
        <f>IF(Table_EQUITY_L[[#This Row],[ SERIES]]="EQ","Intra","Not")</f>
        <v>Not</v>
      </c>
      <c r="E184">
        <v>21</v>
      </c>
      <c r="F184">
        <v>12</v>
      </c>
      <c r="G184" t="str">
        <f t="shared" si="2"/>
        <v>Dec</v>
      </c>
      <c r="H184">
        <v>2000</v>
      </c>
      <c r="I184">
        <v>5</v>
      </c>
      <c r="J184">
        <v>1</v>
      </c>
      <c r="K184" t="s">
        <v>557</v>
      </c>
      <c r="L184">
        <v>5</v>
      </c>
      <c r="M184" s="1"/>
      <c r="N184">
        <v>2000</v>
      </c>
      <c r="O184" s="1"/>
    </row>
    <row r="185" spans="1:15" x14ac:dyDescent="0.3">
      <c r="A185" t="s">
        <v>558</v>
      </c>
      <c r="B185" t="s">
        <v>559</v>
      </c>
      <c r="C185" t="s">
        <v>13</v>
      </c>
      <c r="D185" t="str">
        <f>IF(Table_EQUITY_L[[#This Row],[ SERIES]]="EQ","Intra","Not")</f>
        <v>Intra</v>
      </c>
      <c r="E185">
        <v>21</v>
      </c>
      <c r="F185">
        <v>6</v>
      </c>
      <c r="G185" t="str">
        <f t="shared" si="2"/>
        <v>Jun</v>
      </c>
      <c r="H185">
        <v>2022</v>
      </c>
      <c r="I185">
        <v>1</v>
      </c>
      <c r="J185">
        <v>1</v>
      </c>
      <c r="K185" t="s">
        <v>560</v>
      </c>
      <c r="L185">
        <v>1</v>
      </c>
      <c r="M185" s="1"/>
      <c r="N185">
        <v>2022</v>
      </c>
      <c r="O185" s="1"/>
    </row>
    <row r="186" spans="1:15" x14ac:dyDescent="0.3">
      <c r="A186" t="s">
        <v>561</v>
      </c>
      <c r="B186" t="s">
        <v>562</v>
      </c>
      <c r="C186" t="s">
        <v>13</v>
      </c>
      <c r="D186" t="str">
        <f>IF(Table_EQUITY_L[[#This Row],[ SERIES]]="EQ","Intra","Not")</f>
        <v>Intra</v>
      </c>
      <c r="E186">
        <v>14</v>
      </c>
      <c r="F186">
        <v>8</v>
      </c>
      <c r="G186" t="str">
        <f t="shared" si="2"/>
        <v>Aug</v>
      </c>
      <c r="H186">
        <v>2015</v>
      </c>
      <c r="I186">
        <v>10</v>
      </c>
      <c r="J186">
        <v>1</v>
      </c>
      <c r="K186" t="s">
        <v>563</v>
      </c>
      <c r="L186">
        <v>10</v>
      </c>
      <c r="M186" s="1"/>
      <c r="N186">
        <v>2015</v>
      </c>
      <c r="O186" s="1"/>
    </row>
    <row r="187" spans="1:15" x14ac:dyDescent="0.3">
      <c r="A187" t="s">
        <v>564</v>
      </c>
      <c r="B187" t="s">
        <v>565</v>
      </c>
      <c r="C187" t="s">
        <v>13</v>
      </c>
      <c r="D187" t="str">
        <f>IF(Table_EQUITY_L[[#This Row],[ SERIES]]="EQ","Intra","Not")</f>
        <v>Intra</v>
      </c>
      <c r="E187">
        <v>17</v>
      </c>
      <c r="F187">
        <v>10</v>
      </c>
      <c r="G187" t="str">
        <f t="shared" si="2"/>
        <v>Oct</v>
      </c>
      <c r="H187">
        <v>2003</v>
      </c>
      <c r="I187">
        <v>2</v>
      </c>
      <c r="J187">
        <v>1</v>
      </c>
      <c r="K187" t="s">
        <v>566</v>
      </c>
      <c r="L187">
        <v>2</v>
      </c>
      <c r="M187" s="1"/>
      <c r="N187">
        <v>2003</v>
      </c>
      <c r="O187" s="1"/>
    </row>
    <row r="188" spans="1:15" x14ac:dyDescent="0.3">
      <c r="A188" t="s">
        <v>567</v>
      </c>
      <c r="B188" t="s">
        <v>568</v>
      </c>
      <c r="C188" t="s">
        <v>13</v>
      </c>
      <c r="D188" t="str">
        <f>IF(Table_EQUITY_L[[#This Row],[ SERIES]]="EQ","Intra","Not")</f>
        <v>Intra</v>
      </c>
      <c r="E188">
        <v>20</v>
      </c>
      <c r="F188">
        <v>1</v>
      </c>
      <c r="G188" t="str">
        <f t="shared" si="2"/>
        <v>Jan</v>
      </c>
      <c r="H188">
        <v>2023</v>
      </c>
      <c r="I188">
        <v>2</v>
      </c>
      <c r="J188">
        <v>1</v>
      </c>
      <c r="K188" t="s">
        <v>569</v>
      </c>
      <c r="L188">
        <v>2</v>
      </c>
      <c r="M188" s="1"/>
      <c r="N188">
        <v>2023</v>
      </c>
      <c r="O188" s="1"/>
    </row>
    <row r="189" spans="1:15" x14ac:dyDescent="0.3">
      <c r="A189" t="s">
        <v>570</v>
      </c>
      <c r="B189" t="s">
        <v>571</v>
      </c>
      <c r="C189" t="s">
        <v>13</v>
      </c>
      <c r="D189" t="str">
        <f>IF(Table_EQUITY_L[[#This Row],[ SERIES]]="EQ","Intra","Not")</f>
        <v>Intra</v>
      </c>
      <c r="E189">
        <v>26</v>
      </c>
      <c r="F189">
        <v>5</v>
      </c>
      <c r="G189" t="str">
        <f t="shared" si="2"/>
        <v>May</v>
      </c>
      <c r="H189">
        <v>2008</v>
      </c>
      <c r="I189">
        <v>10</v>
      </c>
      <c r="J189">
        <v>1</v>
      </c>
      <c r="K189" t="s">
        <v>572</v>
      </c>
      <c r="L189">
        <v>10</v>
      </c>
      <c r="M189" s="1"/>
      <c r="N189">
        <v>2008</v>
      </c>
      <c r="O189" s="1"/>
    </row>
    <row r="190" spans="1:15" x14ac:dyDescent="0.3">
      <c r="A190" t="s">
        <v>573</v>
      </c>
      <c r="B190" t="s">
        <v>574</v>
      </c>
      <c r="C190" t="s">
        <v>13</v>
      </c>
      <c r="D190" t="str">
        <f>IF(Table_EQUITY_L[[#This Row],[ SERIES]]="EQ","Intra","Not")</f>
        <v>Intra</v>
      </c>
      <c r="E190">
        <v>18</v>
      </c>
      <c r="F190">
        <v>8</v>
      </c>
      <c r="G190" t="str">
        <f t="shared" si="2"/>
        <v>Aug</v>
      </c>
      <c r="H190">
        <v>2010</v>
      </c>
      <c r="I190">
        <v>1</v>
      </c>
      <c r="J190">
        <v>1</v>
      </c>
      <c r="K190" t="s">
        <v>575</v>
      </c>
      <c r="L190">
        <v>1</v>
      </c>
      <c r="M190" s="1"/>
      <c r="N190">
        <v>2010</v>
      </c>
      <c r="O190" s="1"/>
    </row>
    <row r="191" spans="1:15" x14ac:dyDescent="0.3">
      <c r="A191" t="s">
        <v>576</v>
      </c>
      <c r="B191" t="s">
        <v>577</v>
      </c>
      <c r="C191" t="s">
        <v>13</v>
      </c>
      <c r="D191" t="str">
        <f>IF(Table_EQUITY_L[[#This Row],[ SERIES]]="EQ","Intra","Not")</f>
        <v>Intra</v>
      </c>
      <c r="E191">
        <v>2</v>
      </c>
      <c r="F191">
        <v>11</v>
      </c>
      <c r="G191" t="str">
        <f t="shared" si="2"/>
        <v>Nov</v>
      </c>
      <c r="H191">
        <v>2007</v>
      </c>
      <c r="I191">
        <v>2</v>
      </c>
      <c r="J191">
        <v>1</v>
      </c>
      <c r="K191" t="s">
        <v>578</v>
      </c>
      <c r="L191">
        <v>2</v>
      </c>
      <c r="M191" s="1"/>
      <c r="N191">
        <v>2007</v>
      </c>
      <c r="O191" s="1"/>
    </row>
    <row r="192" spans="1:15" x14ac:dyDescent="0.3">
      <c r="A192" t="s">
        <v>579</v>
      </c>
      <c r="B192" t="s">
        <v>580</v>
      </c>
      <c r="C192" t="s">
        <v>13</v>
      </c>
      <c r="D192" t="str">
        <f>IF(Table_EQUITY_L[[#This Row],[ SERIES]]="EQ","Intra","Not")</f>
        <v>Intra</v>
      </c>
      <c r="E192">
        <v>26</v>
      </c>
      <c r="F192">
        <v>5</v>
      </c>
      <c r="G192" t="str">
        <f t="shared" si="2"/>
        <v>May</v>
      </c>
      <c r="H192">
        <v>2008</v>
      </c>
      <c r="I192">
        <v>1</v>
      </c>
      <c r="J192">
        <v>1</v>
      </c>
      <c r="K192" t="s">
        <v>581</v>
      </c>
      <c r="L192">
        <v>1</v>
      </c>
      <c r="M192" s="1"/>
      <c r="N192">
        <v>2008</v>
      </c>
      <c r="O192" s="1"/>
    </row>
    <row r="193" spans="1:15" x14ac:dyDescent="0.3">
      <c r="A193" t="s">
        <v>582</v>
      </c>
      <c r="B193" t="s">
        <v>583</v>
      </c>
      <c r="C193" t="s">
        <v>13</v>
      </c>
      <c r="D193" t="str">
        <f>IF(Table_EQUITY_L[[#This Row],[ SERIES]]="EQ","Intra","Not")</f>
        <v>Intra</v>
      </c>
      <c r="E193">
        <v>25</v>
      </c>
      <c r="F193">
        <v>11</v>
      </c>
      <c r="G193" t="str">
        <f t="shared" si="2"/>
        <v>Nov</v>
      </c>
      <c r="H193">
        <v>2021</v>
      </c>
      <c r="I193">
        <v>5</v>
      </c>
      <c r="J193">
        <v>1</v>
      </c>
      <c r="K193" t="s">
        <v>584</v>
      </c>
      <c r="L193">
        <v>5</v>
      </c>
      <c r="M193" s="1"/>
      <c r="N193">
        <v>2021</v>
      </c>
      <c r="O193" s="1"/>
    </row>
    <row r="194" spans="1:15" x14ac:dyDescent="0.3">
      <c r="A194" t="s">
        <v>585</v>
      </c>
      <c r="B194" t="s">
        <v>586</v>
      </c>
      <c r="C194" t="s">
        <v>13</v>
      </c>
      <c r="D194" t="str">
        <f>IF(Table_EQUITY_L[[#This Row],[ SERIES]]="EQ","Intra","Not")</f>
        <v>Intra</v>
      </c>
      <c r="E194">
        <v>10</v>
      </c>
      <c r="F194">
        <v>5</v>
      </c>
      <c r="G194" t="str">
        <f t="shared" ref="G194:G257" si="3">_xlfn.IFS(F194=1,"Jan",F194=2,"Feb",F194=3,"Mar",F194=4,"Apr",F194=5,"May",F194=6,"Jun",F194=7,"Jul",F194=8,"Aug",F194=9,"Sep",F194=10,"Oct",F194=11,"Nov",F194=12,"Dec")</f>
        <v>May</v>
      </c>
      <c r="H194">
        <v>1995</v>
      </c>
      <c r="I194">
        <v>1</v>
      </c>
      <c r="J194">
        <v>1</v>
      </c>
      <c r="K194" t="s">
        <v>587</v>
      </c>
      <c r="L194">
        <v>1</v>
      </c>
      <c r="M194" s="1"/>
      <c r="N194">
        <v>1995</v>
      </c>
      <c r="O194" s="1"/>
    </row>
    <row r="195" spans="1:15" x14ac:dyDescent="0.3">
      <c r="A195" t="s">
        <v>588</v>
      </c>
      <c r="B195" t="s">
        <v>589</v>
      </c>
      <c r="C195" t="s">
        <v>13</v>
      </c>
      <c r="D195" t="str">
        <f>IF(Table_EQUITY_L[[#This Row],[ SERIES]]="EQ","Intra","Not")</f>
        <v>Intra</v>
      </c>
      <c r="E195">
        <v>15</v>
      </c>
      <c r="F195">
        <v>3</v>
      </c>
      <c r="G195" t="str">
        <f t="shared" si="3"/>
        <v>Mar</v>
      </c>
      <c r="H195">
        <v>1995</v>
      </c>
      <c r="I195">
        <v>10</v>
      </c>
      <c r="J195">
        <v>1</v>
      </c>
      <c r="K195" t="s">
        <v>590</v>
      </c>
      <c r="L195">
        <v>10</v>
      </c>
      <c r="M195" s="1"/>
      <c r="N195">
        <v>1995</v>
      </c>
      <c r="O195" s="1"/>
    </row>
    <row r="196" spans="1:15" x14ac:dyDescent="0.3">
      <c r="A196" t="s">
        <v>591</v>
      </c>
      <c r="B196" t="s">
        <v>592</v>
      </c>
      <c r="C196" t="s">
        <v>13</v>
      </c>
      <c r="D196" t="str">
        <f>IF(Table_EQUITY_L[[#This Row],[ SERIES]]="EQ","Intra","Not")</f>
        <v>Intra</v>
      </c>
      <c r="E196">
        <v>1</v>
      </c>
      <c r="F196">
        <v>4</v>
      </c>
      <c r="G196" t="str">
        <f t="shared" si="3"/>
        <v>Apr</v>
      </c>
      <c r="H196">
        <v>2003</v>
      </c>
      <c r="I196">
        <v>2</v>
      </c>
      <c r="J196">
        <v>1</v>
      </c>
      <c r="K196" t="s">
        <v>593</v>
      </c>
      <c r="L196">
        <v>2</v>
      </c>
      <c r="M196" s="1"/>
      <c r="N196">
        <v>2003</v>
      </c>
      <c r="O196" s="1"/>
    </row>
    <row r="197" spans="1:15" x14ac:dyDescent="0.3">
      <c r="A197" t="s">
        <v>594</v>
      </c>
      <c r="B197" t="s">
        <v>595</v>
      </c>
      <c r="C197" t="s">
        <v>13</v>
      </c>
      <c r="D197" t="str">
        <f>IF(Table_EQUITY_L[[#This Row],[ SERIES]]="EQ","Intra","Not")</f>
        <v>Intra</v>
      </c>
      <c r="E197">
        <v>22</v>
      </c>
      <c r="F197">
        <v>11</v>
      </c>
      <c r="G197" t="str">
        <f t="shared" si="3"/>
        <v>Nov</v>
      </c>
      <c r="H197">
        <v>2000</v>
      </c>
      <c r="I197">
        <v>2</v>
      </c>
      <c r="J197">
        <v>1</v>
      </c>
      <c r="K197" t="s">
        <v>596</v>
      </c>
      <c r="L197">
        <v>2</v>
      </c>
      <c r="M197" s="1"/>
      <c r="N197">
        <v>2000</v>
      </c>
      <c r="O197" s="1"/>
    </row>
    <row r="198" spans="1:15" x14ac:dyDescent="0.3">
      <c r="A198" t="s">
        <v>597</v>
      </c>
      <c r="B198" t="s">
        <v>598</v>
      </c>
      <c r="C198" t="s">
        <v>13</v>
      </c>
      <c r="D198" t="str">
        <f>IF(Table_EQUITY_L[[#This Row],[ SERIES]]="EQ","Intra","Not")</f>
        <v>Intra</v>
      </c>
      <c r="E198">
        <v>5</v>
      </c>
      <c r="F198">
        <v>4</v>
      </c>
      <c r="G198" t="str">
        <f t="shared" si="3"/>
        <v>Apr</v>
      </c>
      <c r="H198">
        <v>2007</v>
      </c>
      <c r="I198">
        <v>2</v>
      </c>
      <c r="J198">
        <v>1</v>
      </c>
      <c r="K198" t="s">
        <v>599</v>
      </c>
      <c r="L198">
        <v>2</v>
      </c>
      <c r="M198" s="1"/>
      <c r="N198">
        <v>2007</v>
      </c>
      <c r="O198" s="1"/>
    </row>
    <row r="199" spans="1:15" x14ac:dyDescent="0.3">
      <c r="A199" t="s">
        <v>600</v>
      </c>
      <c r="B199" t="s">
        <v>601</v>
      </c>
      <c r="C199" t="s">
        <v>13</v>
      </c>
      <c r="D199" t="str">
        <f>IF(Table_EQUITY_L[[#This Row],[ SERIES]]="EQ","Intra","Not")</f>
        <v>Intra</v>
      </c>
      <c r="E199">
        <v>30</v>
      </c>
      <c r="F199">
        <v>11</v>
      </c>
      <c r="G199" t="str">
        <f t="shared" si="3"/>
        <v>Nov</v>
      </c>
      <c r="H199">
        <v>2015</v>
      </c>
      <c r="I199">
        <v>10</v>
      </c>
      <c r="J199">
        <v>1</v>
      </c>
      <c r="K199" t="s">
        <v>602</v>
      </c>
      <c r="L199">
        <v>10</v>
      </c>
      <c r="M199" s="1"/>
      <c r="N199">
        <v>2015</v>
      </c>
      <c r="O199" s="1"/>
    </row>
    <row r="200" spans="1:15" x14ac:dyDescent="0.3">
      <c r="A200" t="s">
        <v>603</v>
      </c>
      <c r="B200" t="s">
        <v>604</v>
      </c>
      <c r="C200" t="s">
        <v>13</v>
      </c>
      <c r="D200" t="str">
        <f>IF(Table_EQUITY_L[[#This Row],[ SERIES]]="EQ","Intra","Not")</f>
        <v>Intra</v>
      </c>
      <c r="E200">
        <v>28</v>
      </c>
      <c r="F200">
        <v>7</v>
      </c>
      <c r="G200" t="str">
        <f t="shared" si="3"/>
        <v>Jul</v>
      </c>
      <c r="H200">
        <v>2015</v>
      </c>
      <c r="I200">
        <v>10</v>
      </c>
      <c r="J200">
        <v>1</v>
      </c>
      <c r="K200" t="s">
        <v>605</v>
      </c>
      <c r="L200">
        <v>10</v>
      </c>
      <c r="M200" s="1"/>
      <c r="N200">
        <v>2015</v>
      </c>
      <c r="O200" s="1"/>
    </row>
    <row r="201" spans="1:15" x14ac:dyDescent="0.3">
      <c r="A201" t="s">
        <v>606</v>
      </c>
      <c r="B201" t="s">
        <v>607</v>
      </c>
      <c r="C201" t="s">
        <v>13</v>
      </c>
      <c r="D201" t="str">
        <f>IF(Table_EQUITY_L[[#This Row],[ SERIES]]="EQ","Intra","Not")</f>
        <v>Intra</v>
      </c>
      <c r="E201">
        <v>27</v>
      </c>
      <c r="F201">
        <v>1</v>
      </c>
      <c r="G201" t="str">
        <f t="shared" si="3"/>
        <v>Jan</v>
      </c>
      <c r="H201">
        <v>2006</v>
      </c>
      <c r="I201">
        <v>2</v>
      </c>
      <c r="J201">
        <v>1</v>
      </c>
      <c r="K201" t="s">
        <v>608</v>
      </c>
      <c r="L201">
        <v>2</v>
      </c>
      <c r="M201" s="1"/>
      <c r="N201">
        <v>2006</v>
      </c>
      <c r="O201" s="1"/>
    </row>
    <row r="202" spans="1:15" x14ac:dyDescent="0.3">
      <c r="A202" t="s">
        <v>609</v>
      </c>
      <c r="B202" t="s">
        <v>610</v>
      </c>
      <c r="C202" t="s">
        <v>13</v>
      </c>
      <c r="D202" t="str">
        <f>IF(Table_EQUITY_L[[#This Row],[ SERIES]]="EQ","Intra","Not")</f>
        <v>Intra</v>
      </c>
      <c r="E202">
        <v>6</v>
      </c>
      <c r="F202">
        <v>7</v>
      </c>
      <c r="G202" t="str">
        <f t="shared" si="3"/>
        <v>Jul</v>
      </c>
      <c r="H202">
        <v>1995</v>
      </c>
      <c r="I202">
        <v>10</v>
      </c>
      <c r="J202">
        <v>1</v>
      </c>
      <c r="K202" t="s">
        <v>611</v>
      </c>
      <c r="L202">
        <v>10</v>
      </c>
      <c r="M202" s="1"/>
      <c r="N202">
        <v>1995</v>
      </c>
      <c r="O202" s="1"/>
    </row>
    <row r="203" spans="1:15" x14ac:dyDescent="0.3">
      <c r="A203" t="s">
        <v>612</v>
      </c>
      <c r="B203" t="s">
        <v>613</v>
      </c>
      <c r="C203" t="s">
        <v>13</v>
      </c>
      <c r="D203" t="str">
        <f>IF(Table_EQUITY_L[[#This Row],[ SERIES]]="EQ","Intra","Not")</f>
        <v>Intra</v>
      </c>
      <c r="E203">
        <v>8</v>
      </c>
      <c r="F203">
        <v>5</v>
      </c>
      <c r="G203" t="str">
        <f t="shared" si="3"/>
        <v>May</v>
      </c>
      <c r="H203">
        <v>2006</v>
      </c>
      <c r="I203">
        <v>10</v>
      </c>
      <c r="J203">
        <v>1</v>
      </c>
      <c r="K203" t="s">
        <v>614</v>
      </c>
      <c r="L203">
        <v>10</v>
      </c>
      <c r="M203" s="1"/>
      <c r="N203">
        <v>2006</v>
      </c>
      <c r="O203" s="1"/>
    </row>
    <row r="204" spans="1:15" x14ac:dyDescent="0.3">
      <c r="A204" t="s">
        <v>615</v>
      </c>
      <c r="B204" t="s">
        <v>616</v>
      </c>
      <c r="C204" t="s">
        <v>13</v>
      </c>
      <c r="D204" t="str">
        <f>IF(Table_EQUITY_L[[#This Row],[ SERIES]]="EQ","Intra","Not")</f>
        <v>Intra</v>
      </c>
      <c r="E204">
        <v>8</v>
      </c>
      <c r="F204">
        <v>2</v>
      </c>
      <c r="G204" t="str">
        <f t="shared" si="3"/>
        <v>Feb</v>
      </c>
      <c r="H204">
        <v>1995</v>
      </c>
      <c r="I204">
        <v>1</v>
      </c>
      <c r="J204">
        <v>1</v>
      </c>
      <c r="K204" t="s">
        <v>617</v>
      </c>
      <c r="L204">
        <v>1</v>
      </c>
      <c r="M204" s="1"/>
      <c r="N204">
        <v>1995</v>
      </c>
      <c r="O204" s="1"/>
    </row>
    <row r="205" spans="1:15" x14ac:dyDescent="0.3">
      <c r="A205" t="s">
        <v>618</v>
      </c>
      <c r="B205" t="s">
        <v>619</v>
      </c>
      <c r="C205" t="s">
        <v>13</v>
      </c>
      <c r="D205" t="str">
        <f>IF(Table_EQUITY_L[[#This Row],[ SERIES]]="EQ","Intra","Not")</f>
        <v>Intra</v>
      </c>
      <c r="E205">
        <v>7</v>
      </c>
      <c r="F205">
        <v>7</v>
      </c>
      <c r="G205" t="str">
        <f t="shared" si="3"/>
        <v>Jul</v>
      </c>
      <c r="H205">
        <v>1995</v>
      </c>
      <c r="I205">
        <v>10</v>
      </c>
      <c r="J205">
        <v>1</v>
      </c>
      <c r="K205" t="s">
        <v>620</v>
      </c>
      <c r="L205">
        <v>10</v>
      </c>
      <c r="M205" s="1"/>
      <c r="N205">
        <v>1995</v>
      </c>
      <c r="O205" s="1"/>
    </row>
    <row r="206" spans="1:15" x14ac:dyDescent="0.3">
      <c r="A206" t="s">
        <v>621</v>
      </c>
      <c r="B206" t="s">
        <v>622</v>
      </c>
      <c r="C206" t="s">
        <v>13</v>
      </c>
      <c r="D206" t="str">
        <f>IF(Table_EQUITY_L[[#This Row],[ SERIES]]="EQ","Intra","Not")</f>
        <v>Intra</v>
      </c>
      <c r="E206">
        <v>28</v>
      </c>
      <c r="F206">
        <v>5</v>
      </c>
      <c r="G206" t="str">
        <f t="shared" si="3"/>
        <v>May</v>
      </c>
      <c r="H206">
        <v>2003</v>
      </c>
      <c r="I206">
        <v>10</v>
      </c>
      <c r="J206">
        <v>1</v>
      </c>
      <c r="K206" t="s">
        <v>623</v>
      </c>
      <c r="L206">
        <v>10</v>
      </c>
      <c r="M206" s="1"/>
      <c r="N206">
        <v>2003</v>
      </c>
      <c r="O206" s="1"/>
    </row>
    <row r="207" spans="1:15" x14ac:dyDescent="0.3">
      <c r="A207" t="s">
        <v>624</v>
      </c>
      <c r="B207" t="s">
        <v>625</v>
      </c>
      <c r="C207" t="s">
        <v>13</v>
      </c>
      <c r="D207" t="str">
        <f>IF(Table_EQUITY_L[[#This Row],[ SERIES]]="EQ","Intra","Not")</f>
        <v>Intra</v>
      </c>
      <c r="E207">
        <v>22</v>
      </c>
      <c r="F207">
        <v>12</v>
      </c>
      <c r="G207" t="str">
        <f t="shared" si="3"/>
        <v>Dec</v>
      </c>
      <c r="H207">
        <v>2006</v>
      </c>
      <c r="I207">
        <v>2</v>
      </c>
      <c r="J207">
        <v>1</v>
      </c>
      <c r="K207" t="s">
        <v>626</v>
      </c>
      <c r="L207">
        <v>2</v>
      </c>
      <c r="M207" s="1"/>
      <c r="N207">
        <v>2006</v>
      </c>
      <c r="O207" s="1"/>
    </row>
    <row r="208" spans="1:15" x14ac:dyDescent="0.3">
      <c r="A208" t="s">
        <v>627</v>
      </c>
      <c r="B208" t="s">
        <v>628</v>
      </c>
      <c r="C208" t="s">
        <v>13</v>
      </c>
      <c r="D208" t="str">
        <f>IF(Table_EQUITY_L[[#This Row],[ SERIES]]="EQ","Intra","Not")</f>
        <v>Intra</v>
      </c>
      <c r="E208">
        <v>27</v>
      </c>
      <c r="F208">
        <v>3</v>
      </c>
      <c r="G208" t="str">
        <f t="shared" si="3"/>
        <v>Mar</v>
      </c>
      <c r="H208">
        <v>2018</v>
      </c>
      <c r="I208">
        <v>10</v>
      </c>
      <c r="J208">
        <v>1</v>
      </c>
      <c r="K208" t="s">
        <v>629</v>
      </c>
      <c r="L208">
        <v>10</v>
      </c>
      <c r="M208" s="1"/>
      <c r="N208">
        <v>2018</v>
      </c>
      <c r="O208" s="1"/>
    </row>
    <row r="209" spans="1:15" x14ac:dyDescent="0.3">
      <c r="A209" t="s">
        <v>630</v>
      </c>
      <c r="B209" t="s">
        <v>631</v>
      </c>
      <c r="C209" t="s">
        <v>13</v>
      </c>
      <c r="D209" t="str">
        <f>IF(Table_EQUITY_L[[#This Row],[ SERIES]]="EQ","Intra","Not")</f>
        <v>Intra</v>
      </c>
      <c r="E209">
        <v>20</v>
      </c>
      <c r="F209">
        <v>2</v>
      </c>
      <c r="G209" t="str">
        <f t="shared" si="3"/>
        <v>Feb</v>
      </c>
      <c r="H209">
        <v>2008</v>
      </c>
      <c r="I209">
        <v>10</v>
      </c>
      <c r="J209">
        <v>1</v>
      </c>
      <c r="K209" t="s">
        <v>632</v>
      </c>
      <c r="L209">
        <v>10</v>
      </c>
      <c r="M209" s="1"/>
      <c r="N209">
        <v>2008</v>
      </c>
      <c r="O209" s="1"/>
    </row>
    <row r="210" spans="1:15" x14ac:dyDescent="0.3">
      <c r="A210" t="s">
        <v>633</v>
      </c>
      <c r="B210" t="s">
        <v>634</v>
      </c>
      <c r="C210" t="s">
        <v>13</v>
      </c>
      <c r="D210" t="str">
        <f>IF(Table_EQUITY_L[[#This Row],[ SERIES]]="EQ","Intra","Not")</f>
        <v>Intra</v>
      </c>
      <c r="E210">
        <v>29</v>
      </c>
      <c r="F210">
        <v>10</v>
      </c>
      <c r="G210" t="str">
        <f t="shared" si="3"/>
        <v>Oct</v>
      </c>
      <c r="H210">
        <v>2020</v>
      </c>
      <c r="I210">
        <v>10</v>
      </c>
      <c r="J210">
        <v>1</v>
      </c>
      <c r="K210" t="s">
        <v>635</v>
      </c>
      <c r="L210">
        <v>10</v>
      </c>
      <c r="M210" s="1"/>
      <c r="N210">
        <v>2020</v>
      </c>
      <c r="O210" s="1"/>
    </row>
    <row r="211" spans="1:15" x14ac:dyDescent="0.3">
      <c r="A211" t="s">
        <v>636</v>
      </c>
      <c r="B211" t="s">
        <v>637</v>
      </c>
      <c r="C211" t="s">
        <v>13</v>
      </c>
      <c r="D211" t="str">
        <f>IF(Table_EQUITY_L[[#This Row],[ SERIES]]="EQ","Intra","Not")</f>
        <v>Intra</v>
      </c>
      <c r="E211">
        <v>19</v>
      </c>
      <c r="F211">
        <v>2</v>
      </c>
      <c r="G211" t="str">
        <f t="shared" si="3"/>
        <v>Feb</v>
      </c>
      <c r="H211">
        <v>1997</v>
      </c>
      <c r="I211">
        <v>2</v>
      </c>
      <c r="J211">
        <v>1</v>
      </c>
      <c r="K211" t="s">
        <v>638</v>
      </c>
      <c r="L211">
        <v>2</v>
      </c>
      <c r="M211" s="1"/>
      <c r="N211">
        <v>1997</v>
      </c>
      <c r="O211" s="1"/>
    </row>
    <row r="212" spans="1:15" x14ac:dyDescent="0.3">
      <c r="A212" t="s">
        <v>639</v>
      </c>
      <c r="B212" t="s">
        <v>640</v>
      </c>
      <c r="C212" t="s">
        <v>13</v>
      </c>
      <c r="D212" t="str">
        <f>IF(Table_EQUITY_L[[#This Row],[ SERIES]]="EQ","Intra","Not")</f>
        <v>Intra</v>
      </c>
      <c r="E212">
        <v>30</v>
      </c>
      <c r="F212">
        <v>4</v>
      </c>
      <c r="G212" t="str">
        <f t="shared" si="3"/>
        <v>Apr</v>
      </c>
      <c r="H212">
        <v>1997</v>
      </c>
      <c r="I212">
        <v>10</v>
      </c>
      <c r="J212">
        <v>1</v>
      </c>
      <c r="K212" t="s">
        <v>641</v>
      </c>
      <c r="L212">
        <v>10</v>
      </c>
      <c r="M212" s="1"/>
      <c r="N212">
        <v>1997</v>
      </c>
      <c r="O212" s="1"/>
    </row>
    <row r="213" spans="1:15" x14ac:dyDescent="0.3">
      <c r="A213" t="s">
        <v>642</v>
      </c>
      <c r="B213" t="s">
        <v>643</v>
      </c>
      <c r="C213" t="s">
        <v>13</v>
      </c>
      <c r="D213" t="str">
        <f>IF(Table_EQUITY_L[[#This Row],[ SERIES]]="EQ","Intra","Not")</f>
        <v>Intra</v>
      </c>
      <c r="E213">
        <v>11</v>
      </c>
      <c r="F213">
        <v>4</v>
      </c>
      <c r="G213" t="str">
        <f t="shared" si="3"/>
        <v>Apr</v>
      </c>
      <c r="H213">
        <v>2007</v>
      </c>
      <c r="I213">
        <v>5</v>
      </c>
      <c r="J213">
        <v>1</v>
      </c>
      <c r="K213" t="s">
        <v>644</v>
      </c>
      <c r="L213">
        <v>5</v>
      </c>
      <c r="M213" s="1"/>
      <c r="N213">
        <v>2007</v>
      </c>
      <c r="O213" s="1"/>
    </row>
    <row r="214" spans="1:15" x14ac:dyDescent="0.3">
      <c r="A214" t="s">
        <v>645</v>
      </c>
      <c r="B214" t="s">
        <v>646</v>
      </c>
      <c r="C214" t="s">
        <v>13</v>
      </c>
      <c r="D214" t="str">
        <f>IF(Table_EQUITY_L[[#This Row],[ SERIES]]="EQ","Intra","Not")</f>
        <v>Intra</v>
      </c>
      <c r="E214">
        <v>7</v>
      </c>
      <c r="F214">
        <v>4</v>
      </c>
      <c r="G214" t="str">
        <f t="shared" si="3"/>
        <v>Apr</v>
      </c>
      <c r="H214">
        <v>2021</v>
      </c>
      <c r="I214">
        <v>5</v>
      </c>
      <c r="J214">
        <v>1</v>
      </c>
      <c r="K214" t="s">
        <v>647</v>
      </c>
      <c r="L214">
        <v>5</v>
      </c>
      <c r="M214" s="1"/>
      <c r="N214">
        <v>2021</v>
      </c>
      <c r="O214" s="1"/>
    </row>
    <row r="215" spans="1:15" x14ac:dyDescent="0.3">
      <c r="A215" t="s">
        <v>648</v>
      </c>
      <c r="B215" t="s">
        <v>649</v>
      </c>
      <c r="C215" t="s">
        <v>13</v>
      </c>
      <c r="D215" t="str">
        <f>IF(Table_EQUITY_L[[#This Row],[ SERIES]]="EQ","Intra","Not")</f>
        <v>Intra</v>
      </c>
      <c r="E215">
        <v>17</v>
      </c>
      <c r="F215">
        <v>5</v>
      </c>
      <c r="G215" t="str">
        <f t="shared" si="3"/>
        <v>May</v>
      </c>
      <c r="H215">
        <v>1995</v>
      </c>
      <c r="I215">
        <v>10</v>
      </c>
      <c r="J215">
        <v>1</v>
      </c>
      <c r="K215" t="s">
        <v>650</v>
      </c>
      <c r="L215">
        <v>10</v>
      </c>
      <c r="M215" s="1"/>
      <c r="N215">
        <v>1995</v>
      </c>
      <c r="O215" s="1"/>
    </row>
    <row r="216" spans="1:15" x14ac:dyDescent="0.3">
      <c r="A216" t="s">
        <v>651</v>
      </c>
      <c r="B216" t="s">
        <v>652</v>
      </c>
      <c r="C216" t="s">
        <v>13</v>
      </c>
      <c r="D216" t="str">
        <f>IF(Table_EQUITY_L[[#This Row],[ SERIES]]="EQ","Intra","Not")</f>
        <v>Intra</v>
      </c>
      <c r="E216">
        <v>14</v>
      </c>
      <c r="F216">
        <v>11</v>
      </c>
      <c r="G216" t="str">
        <f t="shared" si="3"/>
        <v>Nov</v>
      </c>
      <c r="H216">
        <v>2005</v>
      </c>
      <c r="I216">
        <v>5</v>
      </c>
      <c r="J216">
        <v>1</v>
      </c>
      <c r="K216" t="s">
        <v>653</v>
      </c>
      <c r="L216">
        <v>5</v>
      </c>
      <c r="M216" s="1"/>
      <c r="N216">
        <v>2005</v>
      </c>
      <c r="O216" s="1"/>
    </row>
    <row r="217" spans="1:15" x14ac:dyDescent="0.3">
      <c r="A217" t="s">
        <v>654</v>
      </c>
      <c r="B217" t="s">
        <v>655</v>
      </c>
      <c r="C217" t="s">
        <v>13</v>
      </c>
      <c r="D217" t="str">
        <f>IF(Table_EQUITY_L[[#This Row],[ SERIES]]="EQ","Intra","Not")</f>
        <v>Intra</v>
      </c>
      <c r="E217">
        <v>18</v>
      </c>
      <c r="F217">
        <v>6</v>
      </c>
      <c r="G217" t="str">
        <f t="shared" si="3"/>
        <v>Jun</v>
      </c>
      <c r="H217">
        <v>2003</v>
      </c>
      <c r="I217">
        <v>5</v>
      </c>
      <c r="J217">
        <v>1</v>
      </c>
      <c r="K217" t="s">
        <v>656</v>
      </c>
      <c r="L217">
        <v>5</v>
      </c>
      <c r="M217" s="1"/>
      <c r="N217">
        <v>2003</v>
      </c>
      <c r="O217" s="1"/>
    </row>
    <row r="218" spans="1:15" x14ac:dyDescent="0.3">
      <c r="A218" t="s">
        <v>657</v>
      </c>
      <c r="B218" t="s">
        <v>658</v>
      </c>
      <c r="C218" t="s">
        <v>13</v>
      </c>
      <c r="D218" t="str">
        <f>IF(Table_EQUITY_L[[#This Row],[ SERIES]]="EQ","Intra","Not")</f>
        <v>Intra</v>
      </c>
      <c r="E218">
        <v>8</v>
      </c>
      <c r="F218">
        <v>1</v>
      </c>
      <c r="G218" t="str">
        <f t="shared" si="3"/>
        <v>Jan</v>
      </c>
      <c r="H218">
        <v>2010</v>
      </c>
      <c r="I218">
        <v>10</v>
      </c>
      <c r="J218">
        <v>1</v>
      </c>
      <c r="K218" t="s">
        <v>659</v>
      </c>
      <c r="L218">
        <v>10</v>
      </c>
      <c r="M218" s="1"/>
      <c r="N218">
        <v>2010</v>
      </c>
      <c r="O218" s="1"/>
    </row>
    <row r="219" spans="1:15" x14ac:dyDescent="0.3">
      <c r="A219" t="s">
        <v>660</v>
      </c>
      <c r="B219" t="s">
        <v>661</v>
      </c>
      <c r="C219" t="s">
        <v>13</v>
      </c>
      <c r="D219" t="str">
        <f>IF(Table_EQUITY_L[[#This Row],[ SERIES]]="EQ","Intra","Not")</f>
        <v>Intra</v>
      </c>
      <c r="E219">
        <v>21</v>
      </c>
      <c r="F219">
        <v>11</v>
      </c>
      <c r="G219" t="str">
        <f t="shared" si="3"/>
        <v>Nov</v>
      </c>
      <c r="H219">
        <v>2006</v>
      </c>
      <c r="I219">
        <v>10</v>
      </c>
      <c r="J219">
        <v>1</v>
      </c>
      <c r="K219" t="s">
        <v>662</v>
      </c>
      <c r="L219">
        <v>10</v>
      </c>
      <c r="M219" s="1"/>
      <c r="N219">
        <v>2006</v>
      </c>
      <c r="O219" s="1"/>
    </row>
    <row r="220" spans="1:15" x14ac:dyDescent="0.3">
      <c r="A220" t="s">
        <v>663</v>
      </c>
      <c r="B220" t="s">
        <v>664</v>
      </c>
      <c r="C220" t="s">
        <v>13</v>
      </c>
      <c r="D220" t="str">
        <f>IF(Table_EQUITY_L[[#This Row],[ SERIES]]="EQ","Intra","Not")</f>
        <v>Intra</v>
      </c>
      <c r="E220">
        <v>22</v>
      </c>
      <c r="F220">
        <v>7</v>
      </c>
      <c r="G220" t="str">
        <f t="shared" si="3"/>
        <v>Jul</v>
      </c>
      <c r="H220">
        <v>2003</v>
      </c>
      <c r="I220">
        <v>2</v>
      </c>
      <c r="J220">
        <v>1</v>
      </c>
      <c r="K220" t="s">
        <v>665</v>
      </c>
      <c r="L220">
        <v>2</v>
      </c>
      <c r="M220" s="1"/>
      <c r="N220">
        <v>2003</v>
      </c>
      <c r="O220" s="1"/>
    </row>
    <row r="221" spans="1:15" x14ac:dyDescent="0.3">
      <c r="A221" t="s">
        <v>666</v>
      </c>
      <c r="B221" t="s">
        <v>667</v>
      </c>
      <c r="C221" t="s">
        <v>13</v>
      </c>
      <c r="D221" t="str">
        <f>IF(Table_EQUITY_L[[#This Row],[ SERIES]]="EQ","Intra","Not")</f>
        <v>Intra</v>
      </c>
      <c r="E221">
        <v>3</v>
      </c>
      <c r="F221">
        <v>4</v>
      </c>
      <c r="G221" t="str">
        <f t="shared" si="3"/>
        <v>Apr</v>
      </c>
      <c r="H221">
        <v>1996</v>
      </c>
      <c r="I221">
        <v>2</v>
      </c>
      <c r="J221">
        <v>1</v>
      </c>
      <c r="K221" t="s">
        <v>668</v>
      </c>
      <c r="L221">
        <v>2</v>
      </c>
      <c r="M221" s="1"/>
      <c r="N221">
        <v>1996</v>
      </c>
      <c r="O221" s="1"/>
    </row>
    <row r="222" spans="1:15" x14ac:dyDescent="0.3">
      <c r="A222" t="s">
        <v>669</v>
      </c>
      <c r="B222" t="s">
        <v>670</v>
      </c>
      <c r="C222" t="s">
        <v>13</v>
      </c>
      <c r="D222" t="str">
        <f>IF(Table_EQUITY_L[[#This Row],[ SERIES]]="EQ","Intra","Not")</f>
        <v>Intra</v>
      </c>
      <c r="E222">
        <v>23</v>
      </c>
      <c r="F222">
        <v>11</v>
      </c>
      <c r="G222" t="str">
        <f t="shared" si="3"/>
        <v>Nov</v>
      </c>
      <c r="H222">
        <v>2022</v>
      </c>
      <c r="I222">
        <v>10</v>
      </c>
      <c r="J222">
        <v>1</v>
      </c>
      <c r="K222" t="s">
        <v>671</v>
      </c>
      <c r="L222">
        <v>10</v>
      </c>
      <c r="M222" s="1"/>
      <c r="N222">
        <v>2022</v>
      </c>
      <c r="O222" s="1"/>
    </row>
    <row r="223" spans="1:15" x14ac:dyDescent="0.3">
      <c r="A223" t="s">
        <v>672</v>
      </c>
      <c r="B223" t="s">
        <v>673</v>
      </c>
      <c r="C223" t="s">
        <v>13</v>
      </c>
      <c r="D223" t="str">
        <f>IF(Table_EQUITY_L[[#This Row],[ SERIES]]="EQ","Intra","Not")</f>
        <v>Intra</v>
      </c>
      <c r="E223">
        <v>8</v>
      </c>
      <c r="F223">
        <v>5</v>
      </c>
      <c r="G223" t="str">
        <f t="shared" si="3"/>
        <v>May</v>
      </c>
      <c r="H223">
        <v>2015</v>
      </c>
      <c r="I223">
        <v>2</v>
      </c>
      <c r="J223">
        <v>1</v>
      </c>
      <c r="K223" t="s">
        <v>674</v>
      </c>
      <c r="L223">
        <v>2</v>
      </c>
      <c r="M223" s="1"/>
      <c r="N223">
        <v>2015</v>
      </c>
      <c r="O223" s="1"/>
    </row>
    <row r="224" spans="1:15" x14ac:dyDescent="0.3">
      <c r="A224" t="s">
        <v>675</v>
      </c>
      <c r="B224" t="s">
        <v>676</v>
      </c>
      <c r="C224" t="s">
        <v>13</v>
      </c>
      <c r="D224" t="str">
        <f>IF(Table_EQUITY_L[[#This Row],[ SERIES]]="EQ","Intra","Not")</f>
        <v>Intra</v>
      </c>
      <c r="E224">
        <v>4</v>
      </c>
      <c r="F224">
        <v>3</v>
      </c>
      <c r="G224" t="str">
        <f t="shared" si="3"/>
        <v>Mar</v>
      </c>
      <c r="H224">
        <v>2021</v>
      </c>
      <c r="I224">
        <v>10</v>
      </c>
      <c r="J224">
        <v>1</v>
      </c>
      <c r="K224" t="s">
        <v>677</v>
      </c>
      <c r="L224">
        <v>10</v>
      </c>
      <c r="M224" s="1"/>
      <c r="N224">
        <v>2021</v>
      </c>
      <c r="O224" s="1"/>
    </row>
    <row r="225" spans="1:15" x14ac:dyDescent="0.3">
      <c r="A225" t="s">
        <v>678</v>
      </c>
      <c r="B225" t="s">
        <v>679</v>
      </c>
      <c r="C225" t="s">
        <v>9</v>
      </c>
      <c r="D225" t="str">
        <f>IF(Table_EQUITY_L[[#This Row],[ SERIES]]="EQ","Intra","Not")</f>
        <v>Not</v>
      </c>
      <c r="E225">
        <v>11</v>
      </c>
      <c r="F225">
        <v>1</v>
      </c>
      <c r="G225" t="str">
        <f t="shared" si="3"/>
        <v>Jan</v>
      </c>
      <c r="H225">
        <v>2022</v>
      </c>
      <c r="I225">
        <v>10</v>
      </c>
      <c r="J225">
        <v>1</v>
      </c>
      <c r="K225" t="s">
        <v>680</v>
      </c>
      <c r="L225">
        <v>10</v>
      </c>
      <c r="M225" s="1"/>
      <c r="N225">
        <v>2022</v>
      </c>
      <c r="O225" s="1"/>
    </row>
    <row r="226" spans="1:15" x14ac:dyDescent="0.3">
      <c r="A226" t="s">
        <v>681</v>
      </c>
      <c r="B226" t="s">
        <v>682</v>
      </c>
      <c r="C226" t="s">
        <v>13</v>
      </c>
      <c r="D226" t="str">
        <f>IF(Table_EQUITY_L[[#This Row],[ SERIES]]="EQ","Intra","Not")</f>
        <v>Intra</v>
      </c>
      <c r="E226">
        <v>23</v>
      </c>
      <c r="F226">
        <v>3</v>
      </c>
      <c r="G226" t="str">
        <f t="shared" si="3"/>
        <v>Mar</v>
      </c>
      <c r="H226">
        <v>2018</v>
      </c>
      <c r="I226">
        <v>10</v>
      </c>
      <c r="J226">
        <v>1</v>
      </c>
      <c r="K226" t="s">
        <v>683</v>
      </c>
      <c r="L226">
        <v>10</v>
      </c>
      <c r="M226" s="1"/>
      <c r="N226">
        <v>2018</v>
      </c>
      <c r="O226" s="1"/>
    </row>
    <row r="227" spans="1:15" x14ac:dyDescent="0.3">
      <c r="A227" t="s">
        <v>684</v>
      </c>
      <c r="B227" t="s">
        <v>685</v>
      </c>
      <c r="C227" t="s">
        <v>9</v>
      </c>
      <c r="D227" t="str">
        <f>IF(Table_EQUITY_L[[#This Row],[ SERIES]]="EQ","Intra","Not")</f>
        <v>Not</v>
      </c>
      <c r="E227">
        <v>13</v>
      </c>
      <c r="F227">
        <v>1</v>
      </c>
      <c r="G227" t="str">
        <f t="shared" si="3"/>
        <v>Jan</v>
      </c>
      <c r="H227">
        <v>2015</v>
      </c>
      <c r="I227">
        <v>2</v>
      </c>
      <c r="J227">
        <v>1</v>
      </c>
      <c r="K227" t="s">
        <v>686</v>
      </c>
      <c r="L227">
        <v>2</v>
      </c>
      <c r="M227" s="1"/>
      <c r="N227">
        <v>2015</v>
      </c>
      <c r="O227" s="1"/>
    </row>
    <row r="228" spans="1:15" x14ac:dyDescent="0.3">
      <c r="A228" t="s">
        <v>687</v>
      </c>
      <c r="B228" t="s">
        <v>688</v>
      </c>
      <c r="C228" t="s">
        <v>13</v>
      </c>
      <c r="D228" t="str">
        <f>IF(Table_EQUITY_L[[#This Row],[ SERIES]]="EQ","Intra","Not")</f>
        <v>Intra</v>
      </c>
      <c r="E228">
        <v>24</v>
      </c>
      <c r="F228">
        <v>12</v>
      </c>
      <c r="G228" t="str">
        <f t="shared" si="3"/>
        <v>Dec</v>
      </c>
      <c r="H228">
        <v>2020</v>
      </c>
      <c r="I228">
        <v>10</v>
      </c>
      <c r="J228">
        <v>1</v>
      </c>
      <c r="K228" t="s">
        <v>689</v>
      </c>
      <c r="L228">
        <v>10</v>
      </c>
      <c r="M228" s="1"/>
      <c r="N228">
        <v>2020</v>
      </c>
      <c r="O228" s="1"/>
    </row>
    <row r="229" spans="1:15" x14ac:dyDescent="0.3">
      <c r="A229" t="s">
        <v>690</v>
      </c>
      <c r="B229" t="s">
        <v>691</v>
      </c>
      <c r="C229" t="s">
        <v>13</v>
      </c>
      <c r="D229" t="str">
        <f>IF(Table_EQUITY_L[[#This Row],[ SERIES]]="EQ","Intra","Not")</f>
        <v>Intra</v>
      </c>
      <c r="E229">
        <v>14</v>
      </c>
      <c r="F229">
        <v>10</v>
      </c>
      <c r="G229" t="str">
        <f t="shared" si="3"/>
        <v>Oct</v>
      </c>
      <c r="H229">
        <v>2010</v>
      </c>
      <c r="I229">
        <v>10</v>
      </c>
      <c r="J229">
        <v>1</v>
      </c>
      <c r="K229" t="s">
        <v>692</v>
      </c>
      <c r="L229">
        <v>10</v>
      </c>
      <c r="M229" s="1"/>
      <c r="N229">
        <v>2010</v>
      </c>
      <c r="O229" s="1"/>
    </row>
    <row r="230" spans="1:15" x14ac:dyDescent="0.3">
      <c r="A230" t="s">
        <v>693</v>
      </c>
      <c r="B230" t="s">
        <v>694</v>
      </c>
      <c r="C230" t="s">
        <v>13</v>
      </c>
      <c r="D230" t="str">
        <f>IF(Table_EQUITY_L[[#This Row],[ SERIES]]="EQ","Intra","Not")</f>
        <v>Intra</v>
      </c>
      <c r="E230">
        <v>19</v>
      </c>
      <c r="F230">
        <v>7</v>
      </c>
      <c r="G230" t="str">
        <f t="shared" si="3"/>
        <v>Jul</v>
      </c>
      <c r="H230">
        <v>2000</v>
      </c>
      <c r="I230">
        <v>1</v>
      </c>
      <c r="J230">
        <v>1</v>
      </c>
      <c r="K230" t="s">
        <v>695</v>
      </c>
      <c r="L230">
        <v>1</v>
      </c>
      <c r="M230" s="1"/>
      <c r="N230">
        <v>2000</v>
      </c>
      <c r="O230" s="1"/>
    </row>
    <row r="231" spans="1:15" x14ac:dyDescent="0.3">
      <c r="A231" t="s">
        <v>696</v>
      </c>
      <c r="B231" t="s">
        <v>697</v>
      </c>
      <c r="C231" t="s">
        <v>13</v>
      </c>
      <c r="D231" t="str">
        <f>IF(Table_EQUITY_L[[#This Row],[ SERIES]]="EQ","Intra","Not")</f>
        <v>Intra</v>
      </c>
      <c r="E231">
        <v>5</v>
      </c>
      <c r="F231">
        <v>11</v>
      </c>
      <c r="G231" t="str">
        <f t="shared" si="3"/>
        <v>Nov</v>
      </c>
      <c r="H231">
        <v>2003</v>
      </c>
      <c r="I231">
        <v>10</v>
      </c>
      <c r="J231">
        <v>1</v>
      </c>
      <c r="K231" t="s">
        <v>698</v>
      </c>
      <c r="L231">
        <v>10</v>
      </c>
      <c r="M231" s="1"/>
      <c r="N231">
        <v>2003</v>
      </c>
      <c r="O231" s="1"/>
    </row>
    <row r="232" spans="1:15" x14ac:dyDescent="0.3">
      <c r="A232" t="s">
        <v>699</v>
      </c>
      <c r="B232" t="s">
        <v>700</v>
      </c>
      <c r="C232" t="s">
        <v>13</v>
      </c>
      <c r="D232" t="str">
        <f>IF(Table_EQUITY_L[[#This Row],[ SERIES]]="EQ","Intra","Not")</f>
        <v>Intra</v>
      </c>
      <c r="E232">
        <v>21</v>
      </c>
      <c r="F232">
        <v>3</v>
      </c>
      <c r="G232" t="str">
        <f t="shared" si="3"/>
        <v>Mar</v>
      </c>
      <c r="H232">
        <v>2005</v>
      </c>
      <c r="I232">
        <v>1</v>
      </c>
      <c r="J232">
        <v>1</v>
      </c>
      <c r="K232" t="s">
        <v>701</v>
      </c>
      <c r="L232">
        <v>1</v>
      </c>
      <c r="M232" s="1"/>
      <c r="N232">
        <v>2005</v>
      </c>
      <c r="O232" s="1"/>
    </row>
    <row r="233" spans="1:15" x14ac:dyDescent="0.3">
      <c r="A233" t="s">
        <v>702</v>
      </c>
      <c r="B233" t="s">
        <v>703</v>
      </c>
      <c r="C233" t="s">
        <v>13</v>
      </c>
      <c r="D233" t="str">
        <f>IF(Table_EQUITY_L[[#This Row],[ SERIES]]="EQ","Intra","Not")</f>
        <v>Intra</v>
      </c>
      <c r="E233">
        <v>24</v>
      </c>
      <c r="F233">
        <v>11</v>
      </c>
      <c r="G233" t="str">
        <f t="shared" si="3"/>
        <v>Nov</v>
      </c>
      <c r="H233">
        <v>1999</v>
      </c>
      <c r="I233">
        <v>1</v>
      </c>
      <c r="J233">
        <v>1</v>
      </c>
      <c r="K233" t="s">
        <v>704</v>
      </c>
      <c r="L233">
        <v>1</v>
      </c>
      <c r="M233" s="1"/>
      <c r="N233">
        <v>1999</v>
      </c>
      <c r="O233" s="1"/>
    </row>
    <row r="234" spans="1:15" x14ac:dyDescent="0.3">
      <c r="A234" t="s">
        <v>705</v>
      </c>
      <c r="B234" t="s">
        <v>706</v>
      </c>
      <c r="C234" t="s">
        <v>13</v>
      </c>
      <c r="D234" t="str">
        <f>IF(Table_EQUITY_L[[#This Row],[ SERIES]]="EQ","Intra","Not")</f>
        <v>Intra</v>
      </c>
      <c r="E234">
        <v>22</v>
      </c>
      <c r="F234">
        <v>2</v>
      </c>
      <c r="G234" t="str">
        <f t="shared" si="3"/>
        <v>Feb</v>
      </c>
      <c r="H234">
        <v>2021</v>
      </c>
      <c r="I234">
        <v>10</v>
      </c>
      <c r="J234">
        <v>1</v>
      </c>
      <c r="K234" t="s">
        <v>707</v>
      </c>
      <c r="L234">
        <v>10</v>
      </c>
      <c r="M234" s="1"/>
      <c r="N234">
        <v>2021</v>
      </c>
      <c r="O234" s="1"/>
    </row>
    <row r="235" spans="1:15" x14ac:dyDescent="0.3">
      <c r="A235" t="s">
        <v>708</v>
      </c>
      <c r="B235" t="s">
        <v>709</v>
      </c>
      <c r="C235" t="s">
        <v>13</v>
      </c>
      <c r="D235" t="str">
        <f>IF(Table_EQUITY_L[[#This Row],[ SERIES]]="EQ","Intra","Not")</f>
        <v>Intra</v>
      </c>
      <c r="E235">
        <v>14</v>
      </c>
      <c r="F235">
        <v>1</v>
      </c>
      <c r="G235" t="str">
        <f t="shared" si="3"/>
        <v>Jan</v>
      </c>
      <c r="H235">
        <v>2011</v>
      </c>
      <c r="I235">
        <v>5</v>
      </c>
      <c r="J235">
        <v>1</v>
      </c>
      <c r="K235" t="s">
        <v>710</v>
      </c>
      <c r="L235">
        <v>5</v>
      </c>
      <c r="M235" s="1"/>
      <c r="N235">
        <v>2011</v>
      </c>
      <c r="O235" s="1"/>
    </row>
    <row r="236" spans="1:15" x14ac:dyDescent="0.3">
      <c r="A236" t="s">
        <v>711</v>
      </c>
      <c r="B236" t="s">
        <v>712</v>
      </c>
      <c r="C236" t="s">
        <v>13</v>
      </c>
      <c r="D236" t="str">
        <f>IF(Table_EQUITY_L[[#This Row],[ SERIES]]="EQ","Intra","Not")</f>
        <v>Intra</v>
      </c>
      <c r="E236">
        <v>3</v>
      </c>
      <c r="F236">
        <v>5</v>
      </c>
      <c r="G236" t="str">
        <f t="shared" si="3"/>
        <v>May</v>
      </c>
      <c r="H236">
        <v>2007</v>
      </c>
      <c r="I236">
        <v>5</v>
      </c>
      <c r="J236">
        <v>1</v>
      </c>
      <c r="K236" t="s">
        <v>713</v>
      </c>
      <c r="L236">
        <v>5</v>
      </c>
      <c r="M236" s="1"/>
      <c r="N236">
        <v>2007</v>
      </c>
      <c r="O236" s="1"/>
    </row>
    <row r="237" spans="1:15" x14ac:dyDescent="0.3">
      <c r="A237" t="s">
        <v>714</v>
      </c>
      <c r="B237" t="s">
        <v>715</v>
      </c>
      <c r="C237" t="s">
        <v>13</v>
      </c>
      <c r="D237" t="str">
        <f>IF(Table_EQUITY_L[[#This Row],[ SERIES]]="EQ","Intra","Not")</f>
        <v>Intra</v>
      </c>
      <c r="E237">
        <v>3</v>
      </c>
      <c r="F237">
        <v>1</v>
      </c>
      <c r="G237" t="str">
        <f t="shared" si="3"/>
        <v>Jan</v>
      </c>
      <c r="H237">
        <v>2008</v>
      </c>
      <c r="I237">
        <v>10</v>
      </c>
      <c r="J237">
        <v>1</v>
      </c>
      <c r="K237" t="s">
        <v>716</v>
      </c>
      <c r="L237">
        <v>10</v>
      </c>
      <c r="M237" s="1"/>
      <c r="N237">
        <v>2008</v>
      </c>
      <c r="O237" s="1"/>
    </row>
    <row r="238" spans="1:15" x14ac:dyDescent="0.3">
      <c r="A238" t="s">
        <v>717</v>
      </c>
      <c r="B238" t="s">
        <v>718</v>
      </c>
      <c r="C238" t="s">
        <v>13</v>
      </c>
      <c r="D238" t="str">
        <f>IF(Table_EQUITY_L[[#This Row],[ SERIES]]="EQ","Intra","Not")</f>
        <v>Intra</v>
      </c>
      <c r="E238">
        <v>18</v>
      </c>
      <c r="F238">
        <v>10</v>
      </c>
      <c r="G238" t="str">
        <f t="shared" si="3"/>
        <v>Oct</v>
      </c>
      <c r="H238">
        <v>2021</v>
      </c>
      <c r="I238">
        <v>10</v>
      </c>
      <c r="J238">
        <v>1</v>
      </c>
      <c r="K238" t="s">
        <v>719</v>
      </c>
      <c r="L238">
        <v>10</v>
      </c>
      <c r="M238" s="1"/>
      <c r="N238">
        <v>2021</v>
      </c>
      <c r="O238" s="1"/>
    </row>
    <row r="239" spans="1:15" x14ac:dyDescent="0.3">
      <c r="A239" t="s">
        <v>720</v>
      </c>
      <c r="B239" t="s">
        <v>721</v>
      </c>
      <c r="C239" t="s">
        <v>13</v>
      </c>
      <c r="D239" t="str">
        <f>IF(Table_EQUITY_L[[#This Row],[ SERIES]]="EQ","Intra","Not")</f>
        <v>Intra</v>
      </c>
      <c r="E239">
        <v>2</v>
      </c>
      <c r="F239">
        <v>3</v>
      </c>
      <c r="G239" t="str">
        <f t="shared" si="3"/>
        <v>Mar</v>
      </c>
      <c r="H239">
        <v>2016</v>
      </c>
      <c r="I239">
        <v>5</v>
      </c>
      <c r="J239">
        <v>1</v>
      </c>
      <c r="K239" t="s">
        <v>722</v>
      </c>
      <c r="L239">
        <v>5</v>
      </c>
      <c r="M239" s="1"/>
      <c r="N239">
        <v>2016</v>
      </c>
      <c r="O239" s="1"/>
    </row>
    <row r="240" spans="1:15" x14ac:dyDescent="0.3">
      <c r="A240" t="s">
        <v>723</v>
      </c>
      <c r="B240" t="s">
        <v>724</v>
      </c>
      <c r="C240" t="s">
        <v>13</v>
      </c>
      <c r="D240" t="str">
        <f>IF(Table_EQUITY_L[[#This Row],[ SERIES]]="EQ","Intra","Not")</f>
        <v>Intra</v>
      </c>
      <c r="E240">
        <v>17</v>
      </c>
      <c r="F240">
        <v>5</v>
      </c>
      <c r="G240" t="str">
        <f t="shared" si="3"/>
        <v>May</v>
      </c>
      <c r="H240">
        <v>2017</v>
      </c>
      <c r="I240">
        <v>2</v>
      </c>
      <c r="J240">
        <v>1</v>
      </c>
      <c r="K240" t="s">
        <v>725</v>
      </c>
      <c r="L240">
        <v>2</v>
      </c>
      <c r="M240" s="1"/>
      <c r="N240">
        <v>2017</v>
      </c>
      <c r="O240" s="1"/>
    </row>
    <row r="241" spans="1:15" x14ac:dyDescent="0.3">
      <c r="A241" t="s">
        <v>726</v>
      </c>
      <c r="B241" t="s">
        <v>727</v>
      </c>
      <c r="C241" t="s">
        <v>13</v>
      </c>
      <c r="D241" t="str">
        <f>IF(Table_EQUITY_L[[#This Row],[ SERIES]]="EQ","Intra","Not")</f>
        <v>Intra</v>
      </c>
      <c r="E241">
        <v>30</v>
      </c>
      <c r="F241">
        <v>1</v>
      </c>
      <c r="G241" t="str">
        <f t="shared" si="3"/>
        <v>Jan</v>
      </c>
      <c r="H241">
        <v>2017</v>
      </c>
      <c r="I241">
        <v>1</v>
      </c>
      <c r="J241">
        <v>1</v>
      </c>
      <c r="K241" t="s">
        <v>728</v>
      </c>
      <c r="L241">
        <v>1</v>
      </c>
      <c r="M241" s="1"/>
      <c r="N241">
        <v>2017</v>
      </c>
      <c r="O241" s="1"/>
    </row>
    <row r="242" spans="1:15" x14ac:dyDescent="0.3">
      <c r="A242" t="s">
        <v>729</v>
      </c>
      <c r="B242" t="s">
        <v>730</v>
      </c>
      <c r="C242" t="s">
        <v>13</v>
      </c>
      <c r="D242" t="str">
        <f>IF(Table_EQUITY_L[[#This Row],[ SERIES]]="EQ","Intra","Not")</f>
        <v>Intra</v>
      </c>
      <c r="E242">
        <v>4</v>
      </c>
      <c r="F242">
        <v>4</v>
      </c>
      <c r="G242" t="str">
        <f t="shared" si="3"/>
        <v>Apr</v>
      </c>
      <c r="H242">
        <v>2003</v>
      </c>
      <c r="I242">
        <v>2</v>
      </c>
      <c r="J242">
        <v>1</v>
      </c>
      <c r="K242" t="s">
        <v>731</v>
      </c>
      <c r="L242">
        <v>2</v>
      </c>
      <c r="M242" s="1"/>
      <c r="N242">
        <v>2003</v>
      </c>
      <c r="O242" s="1"/>
    </row>
    <row r="243" spans="1:15" x14ac:dyDescent="0.3">
      <c r="A243" t="s">
        <v>732</v>
      </c>
      <c r="B243" t="s">
        <v>733</v>
      </c>
      <c r="C243" t="s">
        <v>13</v>
      </c>
      <c r="D243" t="str">
        <f>IF(Table_EQUITY_L[[#This Row],[ SERIES]]="EQ","Intra","Not")</f>
        <v>Intra</v>
      </c>
      <c r="E243">
        <v>3</v>
      </c>
      <c r="F243">
        <v>4</v>
      </c>
      <c r="G243" t="str">
        <f t="shared" si="3"/>
        <v>Apr</v>
      </c>
      <c r="H243">
        <v>1996</v>
      </c>
      <c r="I243">
        <v>10</v>
      </c>
      <c r="J243">
        <v>1</v>
      </c>
      <c r="K243" t="s">
        <v>734</v>
      </c>
      <c r="L243">
        <v>10</v>
      </c>
      <c r="M243" s="1"/>
      <c r="N243">
        <v>1996</v>
      </c>
      <c r="O243" s="1"/>
    </row>
    <row r="244" spans="1:15" x14ac:dyDescent="0.3">
      <c r="A244" t="s">
        <v>735</v>
      </c>
      <c r="B244" t="s">
        <v>736</v>
      </c>
      <c r="C244" t="s">
        <v>13</v>
      </c>
      <c r="D244" t="str">
        <f>IF(Table_EQUITY_L[[#This Row],[ SERIES]]="EQ","Intra","Not")</f>
        <v>Intra</v>
      </c>
      <c r="E244">
        <v>11</v>
      </c>
      <c r="F244">
        <v>10</v>
      </c>
      <c r="G244" t="str">
        <f t="shared" si="3"/>
        <v>Oct</v>
      </c>
      <c r="H244">
        <v>1995</v>
      </c>
      <c r="I244">
        <v>10</v>
      </c>
      <c r="J244">
        <v>1</v>
      </c>
      <c r="K244" t="s">
        <v>737</v>
      </c>
      <c r="L244">
        <v>10</v>
      </c>
      <c r="M244" s="1"/>
      <c r="N244">
        <v>1995</v>
      </c>
      <c r="O244" s="1"/>
    </row>
    <row r="245" spans="1:15" x14ac:dyDescent="0.3">
      <c r="A245" t="s">
        <v>738</v>
      </c>
      <c r="B245" t="s">
        <v>739</v>
      </c>
      <c r="C245" t="s">
        <v>13</v>
      </c>
      <c r="D245" t="str">
        <f>IF(Table_EQUITY_L[[#This Row],[ SERIES]]="EQ","Intra","Not")</f>
        <v>Intra</v>
      </c>
      <c r="E245">
        <v>1</v>
      </c>
      <c r="F245">
        <v>4</v>
      </c>
      <c r="G245" t="str">
        <f t="shared" si="3"/>
        <v>Apr</v>
      </c>
      <c r="H245">
        <v>2016</v>
      </c>
      <c r="I245">
        <v>10</v>
      </c>
      <c r="J245">
        <v>1</v>
      </c>
      <c r="K245" t="s">
        <v>740</v>
      </c>
      <c r="L245">
        <v>10</v>
      </c>
      <c r="M245" s="1"/>
      <c r="N245">
        <v>2016</v>
      </c>
      <c r="O245" s="1"/>
    </row>
    <row r="246" spans="1:15" x14ac:dyDescent="0.3">
      <c r="A246" t="s">
        <v>741</v>
      </c>
      <c r="B246" t="s">
        <v>742</v>
      </c>
      <c r="C246" t="s">
        <v>13</v>
      </c>
      <c r="D246" t="str">
        <f>IF(Table_EQUITY_L[[#This Row],[ SERIES]]="EQ","Intra","Not")</f>
        <v>Intra</v>
      </c>
      <c r="E246">
        <v>15</v>
      </c>
      <c r="F246">
        <v>2</v>
      </c>
      <c r="G246" t="str">
        <f t="shared" si="3"/>
        <v>Feb</v>
      </c>
      <c r="H246">
        <v>2002</v>
      </c>
      <c r="I246">
        <v>5</v>
      </c>
      <c r="J246">
        <v>1</v>
      </c>
      <c r="K246" t="s">
        <v>743</v>
      </c>
      <c r="L246">
        <v>5</v>
      </c>
      <c r="M246" s="1"/>
      <c r="N246">
        <v>2002</v>
      </c>
      <c r="O246" s="1"/>
    </row>
    <row r="247" spans="1:15" x14ac:dyDescent="0.3">
      <c r="A247" t="s">
        <v>744</v>
      </c>
      <c r="B247" t="s">
        <v>745</v>
      </c>
      <c r="C247" t="s">
        <v>13</v>
      </c>
      <c r="D247" t="str">
        <f>IF(Table_EQUITY_L[[#This Row],[ SERIES]]="EQ","Intra","Not")</f>
        <v>Intra</v>
      </c>
      <c r="E247">
        <v>11</v>
      </c>
      <c r="F247">
        <v>11</v>
      </c>
      <c r="G247" t="str">
        <f t="shared" si="3"/>
        <v>Nov</v>
      </c>
      <c r="H247">
        <v>2003</v>
      </c>
      <c r="I247">
        <v>2</v>
      </c>
      <c r="J247">
        <v>1</v>
      </c>
      <c r="K247" t="s">
        <v>746</v>
      </c>
      <c r="L247">
        <v>2</v>
      </c>
      <c r="M247" s="1"/>
      <c r="N247">
        <v>2003</v>
      </c>
      <c r="O247" s="1"/>
    </row>
    <row r="248" spans="1:15" x14ac:dyDescent="0.3">
      <c r="A248" t="s">
        <v>747</v>
      </c>
      <c r="B248" t="s">
        <v>748</v>
      </c>
      <c r="C248" t="s">
        <v>13</v>
      </c>
      <c r="D248" t="str">
        <f>IF(Table_EQUITY_L[[#This Row],[ SERIES]]="EQ","Intra","Not")</f>
        <v>Intra</v>
      </c>
      <c r="E248">
        <v>2</v>
      </c>
      <c r="F248">
        <v>9</v>
      </c>
      <c r="G248" t="str">
        <f t="shared" si="3"/>
        <v>Sep</v>
      </c>
      <c r="H248">
        <v>2016</v>
      </c>
      <c r="I248">
        <v>2</v>
      </c>
      <c r="J248">
        <v>1</v>
      </c>
      <c r="K248" t="s">
        <v>749</v>
      </c>
      <c r="L248">
        <v>2</v>
      </c>
      <c r="M248" s="1"/>
      <c r="N248">
        <v>2016</v>
      </c>
      <c r="O248" s="1"/>
    </row>
    <row r="249" spans="1:15" x14ac:dyDescent="0.3">
      <c r="A249" t="s">
        <v>750</v>
      </c>
      <c r="B249" t="s">
        <v>751</v>
      </c>
      <c r="C249" t="s">
        <v>13</v>
      </c>
      <c r="D249" t="str">
        <f>IF(Table_EQUITY_L[[#This Row],[ SERIES]]="EQ","Intra","Not")</f>
        <v>Intra</v>
      </c>
      <c r="E249">
        <v>16</v>
      </c>
      <c r="F249">
        <v>11</v>
      </c>
      <c r="G249" t="str">
        <f t="shared" si="3"/>
        <v>Nov</v>
      </c>
      <c r="H249">
        <v>2022</v>
      </c>
      <c r="I249">
        <v>1</v>
      </c>
      <c r="J249">
        <v>1</v>
      </c>
      <c r="K249" t="s">
        <v>752</v>
      </c>
      <c r="L249">
        <v>1</v>
      </c>
      <c r="M249" s="1"/>
      <c r="N249">
        <v>2022</v>
      </c>
      <c r="O249" s="1"/>
    </row>
    <row r="250" spans="1:15" x14ac:dyDescent="0.3">
      <c r="A250" t="s">
        <v>753</v>
      </c>
      <c r="B250" t="s">
        <v>754</v>
      </c>
      <c r="C250" t="s">
        <v>9</v>
      </c>
      <c r="D250" t="str">
        <f>IF(Table_EQUITY_L[[#This Row],[ SERIES]]="EQ","Intra","Not")</f>
        <v>Not</v>
      </c>
      <c r="E250">
        <v>12</v>
      </c>
      <c r="F250">
        <v>4</v>
      </c>
      <c r="G250" t="str">
        <f t="shared" si="3"/>
        <v>Apr</v>
      </c>
      <c r="H250">
        <v>2000</v>
      </c>
      <c r="I250">
        <v>10</v>
      </c>
      <c r="J250">
        <v>1</v>
      </c>
      <c r="K250" t="s">
        <v>755</v>
      </c>
      <c r="L250">
        <v>10</v>
      </c>
      <c r="M250" s="1"/>
      <c r="N250">
        <v>2000</v>
      </c>
      <c r="O250" s="1"/>
    </row>
    <row r="251" spans="1:15" x14ac:dyDescent="0.3">
      <c r="A251" t="s">
        <v>756</v>
      </c>
      <c r="B251" t="s">
        <v>757</v>
      </c>
      <c r="C251" t="s">
        <v>9</v>
      </c>
      <c r="D251" t="str">
        <f>IF(Table_EQUITY_L[[#This Row],[ SERIES]]="EQ","Intra","Not")</f>
        <v>Not</v>
      </c>
      <c r="E251">
        <v>27</v>
      </c>
      <c r="F251">
        <v>9</v>
      </c>
      <c r="G251" t="str">
        <f t="shared" si="3"/>
        <v>Sep</v>
      </c>
      <c r="H251">
        <v>2006</v>
      </c>
      <c r="I251">
        <v>10</v>
      </c>
      <c r="J251">
        <v>1</v>
      </c>
      <c r="K251" t="s">
        <v>758</v>
      </c>
      <c r="L251">
        <v>10</v>
      </c>
      <c r="M251" s="1"/>
      <c r="N251">
        <v>2006</v>
      </c>
      <c r="O251" s="1"/>
    </row>
    <row r="252" spans="1:15" x14ac:dyDescent="0.3">
      <c r="A252" t="s">
        <v>759</v>
      </c>
      <c r="B252" t="s">
        <v>760</v>
      </c>
      <c r="C252" t="s">
        <v>13</v>
      </c>
      <c r="D252" t="str">
        <f>IF(Table_EQUITY_L[[#This Row],[ SERIES]]="EQ","Intra","Not")</f>
        <v>Intra</v>
      </c>
      <c r="E252">
        <v>7</v>
      </c>
      <c r="F252">
        <v>4</v>
      </c>
      <c r="G252" t="str">
        <f t="shared" si="3"/>
        <v>Apr</v>
      </c>
      <c r="H252">
        <v>2004</v>
      </c>
      <c r="I252">
        <v>5</v>
      </c>
      <c r="J252">
        <v>1</v>
      </c>
      <c r="K252" t="s">
        <v>761</v>
      </c>
      <c r="L252">
        <v>5</v>
      </c>
      <c r="M252" s="1"/>
      <c r="N252">
        <v>2004</v>
      </c>
      <c r="O252" s="1"/>
    </row>
    <row r="253" spans="1:15" x14ac:dyDescent="0.3">
      <c r="A253" t="s">
        <v>762</v>
      </c>
      <c r="B253" t="s">
        <v>763</v>
      </c>
      <c r="C253" t="s">
        <v>13</v>
      </c>
      <c r="D253" t="str">
        <f>IF(Table_EQUITY_L[[#This Row],[ SERIES]]="EQ","Intra","Not")</f>
        <v>Intra</v>
      </c>
      <c r="E253">
        <v>12</v>
      </c>
      <c r="F253">
        <v>6</v>
      </c>
      <c r="G253" t="str">
        <f t="shared" si="3"/>
        <v>Jun</v>
      </c>
      <c r="H253">
        <v>1996</v>
      </c>
      <c r="I253">
        <v>10</v>
      </c>
      <c r="J253">
        <v>1</v>
      </c>
      <c r="K253" t="s">
        <v>764</v>
      </c>
      <c r="L253">
        <v>10</v>
      </c>
      <c r="M253" s="1"/>
      <c r="N253">
        <v>1996</v>
      </c>
      <c r="O253" s="1"/>
    </row>
    <row r="254" spans="1:15" x14ac:dyDescent="0.3">
      <c r="A254" t="s">
        <v>765</v>
      </c>
      <c r="B254" t="s">
        <v>766</v>
      </c>
      <c r="C254" t="s">
        <v>13</v>
      </c>
      <c r="D254" t="str">
        <f>IF(Table_EQUITY_L[[#This Row],[ SERIES]]="EQ","Intra","Not")</f>
        <v>Intra</v>
      </c>
      <c r="E254">
        <v>6</v>
      </c>
      <c r="F254">
        <v>12</v>
      </c>
      <c r="G254" t="str">
        <f t="shared" si="3"/>
        <v>Dec</v>
      </c>
      <c r="H254">
        <v>1995</v>
      </c>
      <c r="I254">
        <v>10</v>
      </c>
      <c r="J254">
        <v>1</v>
      </c>
      <c r="K254" t="s">
        <v>767</v>
      </c>
      <c r="L254">
        <v>10</v>
      </c>
      <c r="M254" s="1"/>
      <c r="N254">
        <v>1995</v>
      </c>
      <c r="O254" s="1"/>
    </row>
    <row r="255" spans="1:15" x14ac:dyDescent="0.3">
      <c r="A255" t="s">
        <v>768</v>
      </c>
      <c r="B255" t="s">
        <v>769</v>
      </c>
      <c r="C255" t="s">
        <v>13</v>
      </c>
      <c r="D255" t="str">
        <f>IF(Table_EQUITY_L[[#This Row],[ SERIES]]="EQ","Intra","Not")</f>
        <v>Intra</v>
      </c>
      <c r="E255">
        <v>12</v>
      </c>
      <c r="F255">
        <v>4</v>
      </c>
      <c r="G255" t="str">
        <f t="shared" si="3"/>
        <v>Apr</v>
      </c>
      <c r="H255">
        <v>1995</v>
      </c>
      <c r="I255">
        <v>10</v>
      </c>
      <c r="J255">
        <v>1</v>
      </c>
      <c r="K255" t="s">
        <v>770</v>
      </c>
      <c r="L255">
        <v>10</v>
      </c>
      <c r="M255" s="1"/>
      <c r="N255">
        <v>1995</v>
      </c>
      <c r="O255" s="1"/>
    </row>
    <row r="256" spans="1:15" x14ac:dyDescent="0.3">
      <c r="A256" t="s">
        <v>771</v>
      </c>
      <c r="B256" t="s">
        <v>772</v>
      </c>
      <c r="C256" t="s">
        <v>13</v>
      </c>
      <c r="D256" t="str">
        <f>IF(Table_EQUITY_L[[#This Row],[ SERIES]]="EQ","Intra","Not")</f>
        <v>Intra</v>
      </c>
      <c r="E256">
        <v>7</v>
      </c>
      <c r="F256">
        <v>2</v>
      </c>
      <c r="G256" t="str">
        <f t="shared" si="3"/>
        <v>Feb</v>
      </c>
      <c r="H256">
        <v>2008</v>
      </c>
      <c r="I256">
        <v>1</v>
      </c>
      <c r="J256">
        <v>1</v>
      </c>
      <c r="K256" t="s">
        <v>773</v>
      </c>
      <c r="L256">
        <v>1</v>
      </c>
      <c r="M256" s="1"/>
      <c r="N256">
        <v>2008</v>
      </c>
      <c r="O256" s="1"/>
    </row>
    <row r="257" spans="1:15" x14ac:dyDescent="0.3">
      <c r="A257" t="s">
        <v>774</v>
      </c>
      <c r="B257" t="s">
        <v>775</v>
      </c>
      <c r="C257" t="s">
        <v>9</v>
      </c>
      <c r="D257" t="str">
        <f>IF(Table_EQUITY_L[[#This Row],[ SERIES]]="EQ","Intra","Not")</f>
        <v>Not</v>
      </c>
      <c r="E257">
        <v>10</v>
      </c>
      <c r="F257">
        <v>2</v>
      </c>
      <c r="G257" t="str">
        <f t="shared" si="3"/>
        <v>Feb</v>
      </c>
      <c r="H257">
        <v>2020</v>
      </c>
      <c r="I257">
        <v>10</v>
      </c>
      <c r="J257">
        <v>1</v>
      </c>
      <c r="K257" t="s">
        <v>776</v>
      </c>
      <c r="L257">
        <v>10</v>
      </c>
      <c r="M257" s="1"/>
      <c r="N257">
        <v>2020</v>
      </c>
      <c r="O257" s="1"/>
    </row>
    <row r="258" spans="1:15" x14ac:dyDescent="0.3">
      <c r="A258" t="s">
        <v>777</v>
      </c>
      <c r="B258" t="s">
        <v>778</v>
      </c>
      <c r="C258" t="s">
        <v>779</v>
      </c>
      <c r="D258" t="str">
        <f>IF(Table_EQUITY_L[[#This Row],[ SERIES]]="EQ","Intra","Not")</f>
        <v>Not</v>
      </c>
      <c r="E258">
        <v>30</v>
      </c>
      <c r="F258">
        <v>3</v>
      </c>
      <c r="G258" t="str">
        <f t="shared" ref="G258:G321" si="4">_xlfn.IFS(F258=1,"Jan",F258=2,"Feb",F258=3,"Mar",F258=4,"Apr",F258=5,"May",F258=6,"Jun",F258=7,"Jul",F258=8,"Aug",F258=9,"Sep",F258=10,"Oct",F258=11,"Nov",F258=12,"Dec")</f>
        <v>Mar</v>
      </c>
      <c r="H258">
        <v>2015</v>
      </c>
      <c r="I258">
        <v>1</v>
      </c>
      <c r="J258">
        <v>1</v>
      </c>
      <c r="K258" t="s">
        <v>780</v>
      </c>
      <c r="L258">
        <v>1</v>
      </c>
      <c r="M258" s="1"/>
      <c r="N258">
        <v>2015</v>
      </c>
      <c r="O258" s="1"/>
    </row>
    <row r="259" spans="1:15" x14ac:dyDescent="0.3">
      <c r="A259" t="s">
        <v>781</v>
      </c>
      <c r="B259" t="s">
        <v>782</v>
      </c>
      <c r="C259" t="s">
        <v>13</v>
      </c>
      <c r="D259" t="str">
        <f>IF(Table_EQUITY_L[[#This Row],[ SERIES]]="EQ","Intra","Not")</f>
        <v>Intra</v>
      </c>
      <c r="E259">
        <v>19</v>
      </c>
      <c r="F259">
        <v>4</v>
      </c>
      <c r="G259" t="str">
        <f t="shared" si="4"/>
        <v>Apr</v>
      </c>
      <c r="H259">
        <v>2023</v>
      </c>
      <c r="I259">
        <v>10</v>
      </c>
      <c r="J259">
        <v>1</v>
      </c>
      <c r="K259" t="s">
        <v>783</v>
      </c>
      <c r="L259">
        <v>10</v>
      </c>
      <c r="M259" s="1"/>
      <c r="N259">
        <v>2023</v>
      </c>
      <c r="O259" s="1"/>
    </row>
    <row r="260" spans="1:15" x14ac:dyDescent="0.3">
      <c r="A260" t="s">
        <v>784</v>
      </c>
      <c r="B260" t="s">
        <v>785</v>
      </c>
      <c r="C260" t="s">
        <v>13</v>
      </c>
      <c r="D260" t="str">
        <f>IF(Table_EQUITY_L[[#This Row],[ SERIES]]="EQ","Intra","Not")</f>
        <v>Intra</v>
      </c>
      <c r="E260">
        <v>31</v>
      </c>
      <c r="F260">
        <v>5</v>
      </c>
      <c r="G260" t="str">
        <f t="shared" si="4"/>
        <v>May</v>
      </c>
      <c r="H260">
        <v>2000</v>
      </c>
      <c r="I260">
        <v>1</v>
      </c>
      <c r="J260">
        <v>1</v>
      </c>
      <c r="K260" t="s">
        <v>786</v>
      </c>
      <c r="L260">
        <v>1</v>
      </c>
      <c r="M260" s="1"/>
      <c r="N260">
        <v>2000</v>
      </c>
      <c r="O260" s="1"/>
    </row>
    <row r="261" spans="1:15" x14ac:dyDescent="0.3">
      <c r="A261" t="s">
        <v>787</v>
      </c>
      <c r="B261" t="s">
        <v>788</v>
      </c>
      <c r="C261" t="s">
        <v>13</v>
      </c>
      <c r="D261" t="str">
        <f>IF(Table_EQUITY_L[[#This Row],[ SERIES]]="EQ","Intra","Not")</f>
        <v>Intra</v>
      </c>
      <c r="E261">
        <v>26</v>
      </c>
      <c r="F261">
        <v>7</v>
      </c>
      <c r="G261" t="str">
        <f t="shared" si="4"/>
        <v>Jul</v>
      </c>
      <c r="H261">
        <v>2010</v>
      </c>
      <c r="I261">
        <v>1</v>
      </c>
      <c r="J261">
        <v>1</v>
      </c>
      <c r="K261" t="s">
        <v>789</v>
      </c>
      <c r="L261">
        <v>1</v>
      </c>
      <c r="M261" s="1"/>
      <c r="N261">
        <v>2010</v>
      </c>
      <c r="O261" s="1"/>
    </row>
    <row r="262" spans="1:15" x14ac:dyDescent="0.3">
      <c r="A262" t="s">
        <v>790</v>
      </c>
      <c r="B262" t="s">
        <v>791</v>
      </c>
      <c r="C262" t="s">
        <v>13</v>
      </c>
      <c r="D262" t="str">
        <f>IF(Table_EQUITY_L[[#This Row],[ SERIES]]="EQ","Intra","Not")</f>
        <v>Intra</v>
      </c>
      <c r="E262">
        <v>17</v>
      </c>
      <c r="F262">
        <v>3</v>
      </c>
      <c r="G262" t="str">
        <f t="shared" si="4"/>
        <v>Mar</v>
      </c>
      <c r="H262">
        <v>2006</v>
      </c>
      <c r="I262">
        <v>1</v>
      </c>
      <c r="J262">
        <v>1</v>
      </c>
      <c r="K262" t="s">
        <v>792</v>
      </c>
      <c r="L262">
        <v>1</v>
      </c>
      <c r="M262" s="1"/>
      <c r="N262">
        <v>2006</v>
      </c>
      <c r="O262" s="1"/>
    </row>
    <row r="263" spans="1:15" x14ac:dyDescent="0.3">
      <c r="A263" t="s">
        <v>793</v>
      </c>
      <c r="B263" t="s">
        <v>794</v>
      </c>
      <c r="C263" t="s">
        <v>13</v>
      </c>
      <c r="D263" t="str">
        <f>IF(Table_EQUITY_L[[#This Row],[ SERIES]]="EQ","Intra","Not")</f>
        <v>Intra</v>
      </c>
      <c r="E263">
        <v>14</v>
      </c>
      <c r="F263">
        <v>6</v>
      </c>
      <c r="G263" t="str">
        <f t="shared" si="4"/>
        <v>Jun</v>
      </c>
      <c r="H263">
        <v>2016</v>
      </c>
      <c r="I263">
        <v>1</v>
      </c>
      <c r="J263">
        <v>1</v>
      </c>
      <c r="K263" t="s">
        <v>795</v>
      </c>
      <c r="L263">
        <v>1</v>
      </c>
      <c r="M263" s="1"/>
      <c r="N263">
        <v>2016</v>
      </c>
      <c r="O263" s="1"/>
    </row>
    <row r="264" spans="1:15" x14ac:dyDescent="0.3">
      <c r="A264" t="s">
        <v>796</v>
      </c>
      <c r="B264" t="s">
        <v>797</v>
      </c>
      <c r="C264" t="s">
        <v>13</v>
      </c>
      <c r="D264" t="str">
        <f>IF(Table_EQUITY_L[[#This Row],[ SERIES]]="EQ","Intra","Not")</f>
        <v>Intra</v>
      </c>
      <c r="E264">
        <v>12</v>
      </c>
      <c r="F264">
        <v>12</v>
      </c>
      <c r="G264" t="str">
        <f t="shared" si="4"/>
        <v>Dec</v>
      </c>
      <c r="H264">
        <v>2002</v>
      </c>
      <c r="I264">
        <v>10</v>
      </c>
      <c r="J264">
        <v>1</v>
      </c>
      <c r="K264" t="s">
        <v>798</v>
      </c>
      <c r="L264">
        <v>10</v>
      </c>
      <c r="M264" s="1"/>
      <c r="N264">
        <v>2002</v>
      </c>
      <c r="O264" s="1"/>
    </row>
    <row r="265" spans="1:15" x14ac:dyDescent="0.3">
      <c r="A265" t="s">
        <v>799</v>
      </c>
      <c r="B265" t="s">
        <v>800</v>
      </c>
      <c r="C265" t="s">
        <v>13</v>
      </c>
      <c r="D265" t="str">
        <f>IF(Table_EQUITY_L[[#This Row],[ SERIES]]="EQ","Intra","Not")</f>
        <v>Intra</v>
      </c>
      <c r="E265">
        <v>15</v>
      </c>
      <c r="F265">
        <v>6</v>
      </c>
      <c r="G265" t="str">
        <f t="shared" si="4"/>
        <v>Jun</v>
      </c>
      <c r="H265">
        <v>2000</v>
      </c>
      <c r="I265">
        <v>2</v>
      </c>
      <c r="J265">
        <v>1</v>
      </c>
      <c r="K265" t="s">
        <v>801</v>
      </c>
      <c r="L265">
        <v>2</v>
      </c>
      <c r="M265" s="1"/>
      <c r="N265">
        <v>2000</v>
      </c>
      <c r="O265" s="1"/>
    </row>
    <row r="266" spans="1:15" x14ac:dyDescent="0.3">
      <c r="A266" t="s">
        <v>802</v>
      </c>
      <c r="B266" t="s">
        <v>803</v>
      </c>
      <c r="C266" t="s">
        <v>13</v>
      </c>
      <c r="D266" t="str">
        <f>IF(Table_EQUITY_L[[#This Row],[ SERIES]]="EQ","Intra","Not")</f>
        <v>Intra</v>
      </c>
      <c r="E266">
        <v>22</v>
      </c>
      <c r="F266">
        <v>8</v>
      </c>
      <c r="G266" t="str">
        <f t="shared" si="4"/>
        <v>Aug</v>
      </c>
      <c r="H266">
        <v>2011</v>
      </c>
      <c r="I266">
        <v>2</v>
      </c>
      <c r="J266">
        <v>1</v>
      </c>
      <c r="K266" t="s">
        <v>804</v>
      </c>
      <c r="L266">
        <v>2</v>
      </c>
      <c r="M266" s="1"/>
      <c r="N266">
        <v>2011</v>
      </c>
      <c r="O266" s="1"/>
    </row>
    <row r="267" spans="1:15" x14ac:dyDescent="0.3">
      <c r="A267" t="s">
        <v>805</v>
      </c>
      <c r="B267" t="s">
        <v>806</v>
      </c>
      <c r="C267" t="s">
        <v>9</v>
      </c>
      <c r="D267" t="str">
        <f>IF(Table_EQUITY_L[[#This Row],[ SERIES]]="EQ","Intra","Not")</f>
        <v>Not</v>
      </c>
      <c r="E267">
        <v>27</v>
      </c>
      <c r="F267">
        <v>10</v>
      </c>
      <c r="G267" t="str">
        <f t="shared" si="4"/>
        <v>Oct</v>
      </c>
      <c r="H267">
        <v>2022</v>
      </c>
      <c r="I267">
        <v>10</v>
      </c>
      <c r="J267">
        <v>1</v>
      </c>
      <c r="K267" t="s">
        <v>807</v>
      </c>
      <c r="L267">
        <v>10</v>
      </c>
      <c r="M267" s="1"/>
      <c r="N267">
        <v>2022</v>
      </c>
      <c r="O267" s="1"/>
    </row>
    <row r="268" spans="1:15" x14ac:dyDescent="0.3">
      <c r="A268" t="s">
        <v>808</v>
      </c>
      <c r="B268" t="s">
        <v>809</v>
      </c>
      <c r="C268" t="s">
        <v>13</v>
      </c>
      <c r="D268" t="str">
        <f>IF(Table_EQUITY_L[[#This Row],[ SERIES]]="EQ","Intra","Not")</f>
        <v>Intra</v>
      </c>
      <c r="E268">
        <v>26</v>
      </c>
      <c r="F268">
        <v>4</v>
      </c>
      <c r="G268" t="str">
        <f t="shared" si="4"/>
        <v>Apr</v>
      </c>
      <c r="H268">
        <v>1995</v>
      </c>
      <c r="I268">
        <v>2</v>
      </c>
      <c r="J268">
        <v>1</v>
      </c>
      <c r="K268" t="s">
        <v>810</v>
      </c>
      <c r="L268">
        <v>2</v>
      </c>
      <c r="M268" s="1"/>
      <c r="N268">
        <v>1995</v>
      </c>
      <c r="O268" s="1"/>
    </row>
    <row r="269" spans="1:15" x14ac:dyDescent="0.3">
      <c r="A269" t="s">
        <v>811</v>
      </c>
      <c r="B269" t="s">
        <v>812</v>
      </c>
      <c r="C269" t="s">
        <v>13</v>
      </c>
      <c r="D269" t="str">
        <f>IF(Table_EQUITY_L[[#This Row],[ SERIES]]="EQ","Intra","Not")</f>
        <v>Intra</v>
      </c>
      <c r="E269">
        <v>22</v>
      </c>
      <c r="F269">
        <v>7</v>
      </c>
      <c r="G269" t="str">
        <f t="shared" si="4"/>
        <v>Jul</v>
      </c>
      <c r="H269">
        <v>2020</v>
      </c>
      <c r="I269">
        <v>1</v>
      </c>
      <c r="J269">
        <v>1</v>
      </c>
      <c r="K269" t="s">
        <v>813</v>
      </c>
      <c r="L269">
        <v>1</v>
      </c>
      <c r="M269" s="1"/>
      <c r="N269">
        <v>2020</v>
      </c>
      <c r="O269" s="1"/>
    </row>
    <row r="270" spans="1:15" x14ac:dyDescent="0.3">
      <c r="A270" t="s">
        <v>814</v>
      </c>
      <c r="B270" t="s">
        <v>815</v>
      </c>
      <c r="C270" t="s">
        <v>13</v>
      </c>
      <c r="D270" t="str">
        <f>IF(Table_EQUITY_L[[#This Row],[ SERIES]]="EQ","Intra","Not")</f>
        <v>Intra</v>
      </c>
      <c r="E270">
        <v>25</v>
      </c>
      <c r="F270">
        <v>5</v>
      </c>
      <c r="G270" t="str">
        <f t="shared" si="4"/>
        <v>May</v>
      </c>
      <c r="H270">
        <v>2018</v>
      </c>
      <c r="I270">
        <v>1</v>
      </c>
      <c r="J270">
        <v>1</v>
      </c>
      <c r="K270" t="s">
        <v>816</v>
      </c>
      <c r="L270">
        <v>1</v>
      </c>
      <c r="M270" s="1"/>
      <c r="N270">
        <v>2018</v>
      </c>
      <c r="O270" s="1"/>
    </row>
    <row r="271" spans="1:15" x14ac:dyDescent="0.3">
      <c r="A271" t="s">
        <v>817</v>
      </c>
      <c r="B271" t="s">
        <v>818</v>
      </c>
      <c r="C271" t="s">
        <v>13</v>
      </c>
      <c r="D271" t="str">
        <f>IF(Table_EQUITY_L[[#This Row],[ SERIES]]="EQ","Intra","Not")</f>
        <v>Intra</v>
      </c>
      <c r="E271">
        <v>12</v>
      </c>
      <c r="F271">
        <v>5</v>
      </c>
      <c r="G271" t="str">
        <f t="shared" si="4"/>
        <v>May</v>
      </c>
      <c r="H271">
        <v>2003</v>
      </c>
      <c r="I271">
        <v>10</v>
      </c>
      <c r="J271">
        <v>1</v>
      </c>
      <c r="K271" t="s">
        <v>819</v>
      </c>
      <c r="L271">
        <v>10</v>
      </c>
      <c r="M271" s="1"/>
      <c r="N271">
        <v>2003</v>
      </c>
      <c r="O271" s="1"/>
    </row>
    <row r="272" spans="1:15" x14ac:dyDescent="0.3">
      <c r="A272" t="s">
        <v>820</v>
      </c>
      <c r="B272" t="s">
        <v>821</v>
      </c>
      <c r="C272" t="s">
        <v>13</v>
      </c>
      <c r="D272" t="str">
        <f>IF(Table_EQUITY_L[[#This Row],[ SERIES]]="EQ","Intra","Not")</f>
        <v>Intra</v>
      </c>
      <c r="E272">
        <v>13</v>
      </c>
      <c r="F272">
        <v>9</v>
      </c>
      <c r="G272" t="str">
        <f t="shared" si="4"/>
        <v>Sep</v>
      </c>
      <c r="H272">
        <v>1995</v>
      </c>
      <c r="I272">
        <v>10</v>
      </c>
      <c r="J272">
        <v>1</v>
      </c>
      <c r="K272" t="s">
        <v>822</v>
      </c>
      <c r="L272">
        <v>10</v>
      </c>
      <c r="M272" s="1"/>
      <c r="N272">
        <v>1995</v>
      </c>
      <c r="O272" s="1"/>
    </row>
    <row r="273" spans="1:15" x14ac:dyDescent="0.3">
      <c r="A273" t="s">
        <v>823</v>
      </c>
      <c r="B273" t="s">
        <v>824</v>
      </c>
      <c r="C273" t="s">
        <v>13</v>
      </c>
      <c r="D273" t="str">
        <f>IF(Table_EQUITY_L[[#This Row],[ SERIES]]="EQ","Intra","Not")</f>
        <v>Intra</v>
      </c>
      <c r="E273">
        <v>14</v>
      </c>
      <c r="F273">
        <v>6</v>
      </c>
      <c r="G273" t="str">
        <f t="shared" si="4"/>
        <v>Jun</v>
      </c>
      <c r="H273">
        <v>1995</v>
      </c>
      <c r="I273">
        <v>10</v>
      </c>
      <c r="J273">
        <v>1</v>
      </c>
      <c r="K273" t="s">
        <v>825</v>
      </c>
      <c r="L273">
        <v>10</v>
      </c>
      <c r="M273" s="1"/>
      <c r="N273">
        <v>1995</v>
      </c>
      <c r="O273" s="1"/>
    </row>
    <row r="274" spans="1:15" x14ac:dyDescent="0.3">
      <c r="A274" t="s">
        <v>826</v>
      </c>
      <c r="B274" t="s">
        <v>827</v>
      </c>
      <c r="C274" t="s">
        <v>13</v>
      </c>
      <c r="D274" t="str">
        <f>IF(Table_EQUITY_L[[#This Row],[ SERIES]]="EQ","Intra","Not")</f>
        <v>Intra</v>
      </c>
      <c r="E274">
        <v>31</v>
      </c>
      <c r="F274">
        <v>12</v>
      </c>
      <c r="G274" t="str">
        <f t="shared" si="4"/>
        <v>Dec</v>
      </c>
      <c r="H274">
        <v>2007</v>
      </c>
      <c r="I274">
        <v>10</v>
      </c>
      <c r="J274">
        <v>1</v>
      </c>
      <c r="K274" t="s">
        <v>828</v>
      </c>
      <c r="L274">
        <v>10</v>
      </c>
      <c r="M274" s="1"/>
      <c r="N274">
        <v>2007</v>
      </c>
      <c r="O274" s="1"/>
    </row>
    <row r="275" spans="1:15" x14ac:dyDescent="0.3">
      <c r="A275" t="s">
        <v>829</v>
      </c>
      <c r="B275" t="s">
        <v>830</v>
      </c>
      <c r="C275" t="s">
        <v>13</v>
      </c>
      <c r="D275" t="str">
        <f>IF(Table_EQUITY_L[[#This Row],[ SERIES]]="EQ","Intra","Not")</f>
        <v>Intra</v>
      </c>
      <c r="E275">
        <v>5</v>
      </c>
      <c r="F275">
        <v>11</v>
      </c>
      <c r="G275" t="str">
        <f t="shared" si="4"/>
        <v>Nov</v>
      </c>
      <c r="H275">
        <v>1998</v>
      </c>
      <c r="I275">
        <v>1</v>
      </c>
      <c r="J275">
        <v>1</v>
      </c>
      <c r="K275" t="s">
        <v>831</v>
      </c>
      <c r="L275">
        <v>1</v>
      </c>
      <c r="M275" s="1"/>
      <c r="N275">
        <v>1998</v>
      </c>
      <c r="O275" s="1"/>
    </row>
    <row r="276" spans="1:15" x14ac:dyDescent="0.3">
      <c r="A276" t="s">
        <v>832</v>
      </c>
      <c r="B276" t="s">
        <v>833</v>
      </c>
      <c r="C276" t="s">
        <v>13</v>
      </c>
      <c r="D276" t="str">
        <f>IF(Table_EQUITY_L[[#This Row],[ SERIES]]="EQ","Intra","Not")</f>
        <v>Intra</v>
      </c>
      <c r="E276">
        <v>18</v>
      </c>
      <c r="F276">
        <v>9</v>
      </c>
      <c r="G276" t="str">
        <f t="shared" si="4"/>
        <v>Sep</v>
      </c>
      <c r="H276">
        <v>2017</v>
      </c>
      <c r="I276">
        <v>10</v>
      </c>
      <c r="J276">
        <v>1</v>
      </c>
      <c r="K276" t="s">
        <v>834</v>
      </c>
      <c r="L276">
        <v>10</v>
      </c>
      <c r="M276" s="1"/>
      <c r="N276">
        <v>2017</v>
      </c>
      <c r="O276" s="1"/>
    </row>
    <row r="277" spans="1:15" x14ac:dyDescent="0.3">
      <c r="A277" t="s">
        <v>835</v>
      </c>
      <c r="B277" t="s">
        <v>836</v>
      </c>
      <c r="C277" t="s">
        <v>13</v>
      </c>
      <c r="D277" t="str">
        <f>IF(Table_EQUITY_L[[#This Row],[ SERIES]]="EQ","Intra","Not")</f>
        <v>Intra</v>
      </c>
      <c r="E277">
        <v>5</v>
      </c>
      <c r="F277">
        <v>9</v>
      </c>
      <c r="G277" t="str">
        <f t="shared" si="4"/>
        <v>Sep</v>
      </c>
      <c r="H277">
        <v>2011</v>
      </c>
      <c r="I277">
        <v>10</v>
      </c>
      <c r="J277">
        <v>1</v>
      </c>
      <c r="K277" t="s">
        <v>837</v>
      </c>
      <c r="L277">
        <v>10</v>
      </c>
      <c r="M277" s="1"/>
      <c r="N277">
        <v>2011</v>
      </c>
      <c r="O277" s="1"/>
    </row>
    <row r="278" spans="1:15" x14ac:dyDescent="0.3">
      <c r="A278" t="s">
        <v>838</v>
      </c>
      <c r="B278" t="s">
        <v>839</v>
      </c>
      <c r="C278" t="s">
        <v>13</v>
      </c>
      <c r="D278" t="str">
        <f>IF(Table_EQUITY_L[[#This Row],[ SERIES]]="EQ","Intra","Not")</f>
        <v>Intra</v>
      </c>
      <c r="E278">
        <v>3</v>
      </c>
      <c r="F278">
        <v>2</v>
      </c>
      <c r="G278" t="str">
        <f t="shared" si="4"/>
        <v>Feb</v>
      </c>
      <c r="H278">
        <v>2017</v>
      </c>
      <c r="I278">
        <v>2</v>
      </c>
      <c r="J278">
        <v>1</v>
      </c>
      <c r="K278" t="s">
        <v>840</v>
      </c>
      <c r="L278">
        <v>2</v>
      </c>
      <c r="M278" s="1"/>
      <c r="N278">
        <v>2017</v>
      </c>
      <c r="O278" s="1"/>
    </row>
    <row r="279" spans="1:15" x14ac:dyDescent="0.3">
      <c r="A279" t="s">
        <v>841</v>
      </c>
      <c r="B279" t="s">
        <v>842</v>
      </c>
      <c r="C279" t="s">
        <v>9</v>
      </c>
      <c r="D279" t="str">
        <f>IF(Table_EQUITY_L[[#This Row],[ SERIES]]="EQ","Intra","Not")</f>
        <v>Not</v>
      </c>
      <c r="E279">
        <v>28</v>
      </c>
      <c r="F279">
        <v>10</v>
      </c>
      <c r="G279" t="str">
        <f t="shared" si="4"/>
        <v>Oct</v>
      </c>
      <c r="H279">
        <v>2020</v>
      </c>
      <c r="I279">
        <v>1</v>
      </c>
      <c r="J279">
        <v>1</v>
      </c>
      <c r="K279" t="s">
        <v>843</v>
      </c>
      <c r="L279">
        <v>1</v>
      </c>
      <c r="M279" s="1"/>
      <c r="N279">
        <v>2020</v>
      </c>
      <c r="O279" s="1"/>
    </row>
    <row r="280" spans="1:15" x14ac:dyDescent="0.3">
      <c r="A280" t="s">
        <v>844</v>
      </c>
      <c r="B280" t="s">
        <v>845</v>
      </c>
      <c r="C280" t="s">
        <v>9</v>
      </c>
      <c r="D280" t="str">
        <f>IF(Table_EQUITY_L[[#This Row],[ SERIES]]="EQ","Intra","Not")</f>
        <v>Not</v>
      </c>
      <c r="E280">
        <v>27</v>
      </c>
      <c r="F280">
        <v>7</v>
      </c>
      <c r="G280" t="str">
        <f t="shared" si="4"/>
        <v>Jul</v>
      </c>
      <c r="H280">
        <v>1995</v>
      </c>
      <c r="I280">
        <v>10</v>
      </c>
      <c r="J280">
        <v>1</v>
      </c>
      <c r="K280" t="s">
        <v>846</v>
      </c>
      <c r="L280">
        <v>10</v>
      </c>
      <c r="M280" s="1"/>
      <c r="N280">
        <v>1995</v>
      </c>
      <c r="O280" s="1"/>
    </row>
    <row r="281" spans="1:15" x14ac:dyDescent="0.3">
      <c r="A281" t="s">
        <v>847</v>
      </c>
      <c r="B281" t="s">
        <v>848</v>
      </c>
      <c r="C281" t="s">
        <v>13</v>
      </c>
      <c r="D281" t="str">
        <f>IF(Table_EQUITY_L[[#This Row],[ SERIES]]="EQ","Intra","Not")</f>
        <v>Intra</v>
      </c>
      <c r="E281">
        <v>24</v>
      </c>
      <c r="F281">
        <v>11</v>
      </c>
      <c r="G281" t="str">
        <f t="shared" si="4"/>
        <v>Nov</v>
      </c>
      <c r="H281">
        <v>1999</v>
      </c>
      <c r="I281">
        <v>2</v>
      </c>
      <c r="J281">
        <v>1</v>
      </c>
      <c r="K281" t="s">
        <v>849</v>
      </c>
      <c r="L281">
        <v>2</v>
      </c>
      <c r="M281" s="1"/>
      <c r="N281">
        <v>1999</v>
      </c>
      <c r="O281" s="1"/>
    </row>
    <row r="282" spans="1:15" x14ac:dyDescent="0.3">
      <c r="A282" t="s">
        <v>850</v>
      </c>
      <c r="B282" t="s">
        <v>851</v>
      </c>
      <c r="C282" t="s">
        <v>9</v>
      </c>
      <c r="D282" t="str">
        <f>IF(Table_EQUITY_L[[#This Row],[ SERIES]]="EQ","Intra","Not")</f>
        <v>Not</v>
      </c>
      <c r="E282">
        <v>15</v>
      </c>
      <c r="F282">
        <v>2</v>
      </c>
      <c r="G282" t="str">
        <f t="shared" si="4"/>
        <v>Feb</v>
      </c>
      <c r="H282">
        <v>2023</v>
      </c>
      <c r="I282">
        <v>10</v>
      </c>
      <c r="J282">
        <v>1</v>
      </c>
      <c r="K282" t="s">
        <v>852</v>
      </c>
      <c r="L282">
        <v>10</v>
      </c>
      <c r="M282" s="1"/>
      <c r="N282">
        <v>2023</v>
      </c>
      <c r="O282" s="1"/>
    </row>
    <row r="283" spans="1:15" x14ac:dyDescent="0.3">
      <c r="A283" t="s">
        <v>853</v>
      </c>
      <c r="B283" t="s">
        <v>854</v>
      </c>
      <c r="C283" t="s">
        <v>13</v>
      </c>
      <c r="D283" t="str">
        <f>IF(Table_EQUITY_L[[#This Row],[ SERIES]]="EQ","Intra","Not")</f>
        <v>Intra</v>
      </c>
      <c r="E283">
        <v>3</v>
      </c>
      <c r="F283">
        <v>1</v>
      </c>
      <c r="G283" t="str">
        <f t="shared" si="4"/>
        <v>Jan</v>
      </c>
      <c r="H283">
        <v>2008</v>
      </c>
      <c r="I283">
        <v>10</v>
      </c>
      <c r="J283">
        <v>1</v>
      </c>
      <c r="K283" t="s">
        <v>855</v>
      </c>
      <c r="L283">
        <v>10</v>
      </c>
      <c r="M283" s="1"/>
      <c r="N283">
        <v>2008</v>
      </c>
      <c r="O283" s="1"/>
    </row>
    <row r="284" spans="1:15" x14ac:dyDescent="0.3">
      <c r="A284" t="s">
        <v>856</v>
      </c>
      <c r="B284" t="s">
        <v>857</v>
      </c>
      <c r="C284" t="s">
        <v>13</v>
      </c>
      <c r="D284" t="str">
        <f>IF(Table_EQUITY_L[[#This Row],[ SERIES]]="EQ","Intra","Not")</f>
        <v>Intra</v>
      </c>
      <c r="E284">
        <v>28</v>
      </c>
      <c r="F284">
        <v>4</v>
      </c>
      <c r="G284" t="str">
        <f t="shared" si="4"/>
        <v>Apr</v>
      </c>
      <c r="H284">
        <v>2014</v>
      </c>
      <c r="I284">
        <v>10</v>
      </c>
      <c r="J284">
        <v>1</v>
      </c>
      <c r="K284" t="s">
        <v>858</v>
      </c>
      <c r="L284">
        <v>10</v>
      </c>
      <c r="M284" s="1"/>
      <c r="N284">
        <v>2014</v>
      </c>
      <c r="O284" s="1"/>
    </row>
    <row r="285" spans="1:15" x14ac:dyDescent="0.3">
      <c r="A285" t="s">
        <v>859</v>
      </c>
      <c r="B285" t="s">
        <v>860</v>
      </c>
      <c r="C285" t="s">
        <v>9</v>
      </c>
      <c r="D285" t="str">
        <f>IF(Table_EQUITY_L[[#This Row],[ SERIES]]="EQ","Intra","Not")</f>
        <v>Not</v>
      </c>
      <c r="E285">
        <v>23</v>
      </c>
      <c r="F285">
        <v>11</v>
      </c>
      <c r="G285" t="str">
        <f t="shared" si="4"/>
        <v>Nov</v>
      </c>
      <c r="H285">
        <v>2007</v>
      </c>
      <c r="I285">
        <v>10</v>
      </c>
      <c r="J285">
        <v>1</v>
      </c>
      <c r="K285" t="s">
        <v>861</v>
      </c>
      <c r="L285">
        <v>10</v>
      </c>
      <c r="M285" s="1"/>
      <c r="N285">
        <v>2007</v>
      </c>
      <c r="O285" s="1"/>
    </row>
    <row r="286" spans="1:15" x14ac:dyDescent="0.3">
      <c r="A286" t="s">
        <v>862</v>
      </c>
      <c r="B286" t="s">
        <v>863</v>
      </c>
      <c r="C286" t="s">
        <v>13</v>
      </c>
      <c r="D286" t="str">
        <f>IF(Table_EQUITY_L[[#This Row],[ SERIES]]="EQ","Intra","Not")</f>
        <v>Intra</v>
      </c>
      <c r="E286">
        <v>15</v>
      </c>
      <c r="F286">
        <v>4</v>
      </c>
      <c r="G286" t="str">
        <f t="shared" si="4"/>
        <v>Apr</v>
      </c>
      <c r="H286">
        <v>2015</v>
      </c>
      <c r="I286">
        <v>10</v>
      </c>
      <c r="J286">
        <v>1</v>
      </c>
      <c r="K286" t="s">
        <v>864</v>
      </c>
      <c r="L286">
        <v>10</v>
      </c>
      <c r="M286" s="1"/>
      <c r="N286">
        <v>2015</v>
      </c>
      <c r="O286" s="1"/>
    </row>
    <row r="287" spans="1:15" x14ac:dyDescent="0.3">
      <c r="A287" t="s">
        <v>865</v>
      </c>
      <c r="B287" t="s">
        <v>866</v>
      </c>
      <c r="C287" t="s">
        <v>9</v>
      </c>
      <c r="D287" t="str">
        <f>IF(Table_EQUITY_L[[#This Row],[ SERIES]]="EQ","Intra","Not")</f>
        <v>Not</v>
      </c>
      <c r="E287">
        <v>28</v>
      </c>
      <c r="F287">
        <v>6</v>
      </c>
      <c r="G287" t="str">
        <f t="shared" si="4"/>
        <v>Jun</v>
      </c>
      <c r="H287">
        <v>2000</v>
      </c>
      <c r="I287">
        <v>10</v>
      </c>
      <c r="J287">
        <v>1</v>
      </c>
      <c r="K287" t="s">
        <v>867</v>
      </c>
      <c r="L287">
        <v>10</v>
      </c>
      <c r="M287" s="1"/>
      <c r="N287">
        <v>2000</v>
      </c>
      <c r="O287" s="1"/>
    </row>
    <row r="288" spans="1:15" x14ac:dyDescent="0.3">
      <c r="A288" t="s">
        <v>868</v>
      </c>
      <c r="B288" t="s">
        <v>869</v>
      </c>
      <c r="C288" t="s">
        <v>13</v>
      </c>
      <c r="D288" t="str">
        <f>IF(Table_EQUITY_L[[#This Row],[ SERIES]]="EQ","Intra","Not")</f>
        <v>Intra</v>
      </c>
      <c r="E288">
        <v>20</v>
      </c>
      <c r="F288">
        <v>1</v>
      </c>
      <c r="G288" t="str">
        <f t="shared" si="4"/>
        <v>Jan</v>
      </c>
      <c r="H288">
        <v>2015</v>
      </c>
      <c r="I288">
        <v>1</v>
      </c>
      <c r="J288">
        <v>1</v>
      </c>
      <c r="K288" t="s">
        <v>870</v>
      </c>
      <c r="L288">
        <v>1</v>
      </c>
      <c r="M288" s="1"/>
      <c r="N288">
        <v>2015</v>
      </c>
      <c r="O288" s="1"/>
    </row>
    <row r="289" spans="1:15" x14ac:dyDescent="0.3">
      <c r="A289" t="s">
        <v>871</v>
      </c>
      <c r="B289" t="s">
        <v>872</v>
      </c>
      <c r="C289" t="s">
        <v>13</v>
      </c>
      <c r="D289" t="str">
        <f>IF(Table_EQUITY_L[[#This Row],[ SERIES]]="EQ","Intra","Not")</f>
        <v>Intra</v>
      </c>
      <c r="E289">
        <v>9</v>
      </c>
      <c r="F289">
        <v>5</v>
      </c>
      <c r="G289" t="str">
        <f t="shared" si="4"/>
        <v>May</v>
      </c>
      <c r="H289">
        <v>2022</v>
      </c>
      <c r="I289">
        <v>5</v>
      </c>
      <c r="J289">
        <v>1</v>
      </c>
      <c r="K289" t="s">
        <v>873</v>
      </c>
      <c r="L289">
        <v>5</v>
      </c>
      <c r="M289" s="1"/>
      <c r="N289">
        <v>2022</v>
      </c>
      <c r="O289" s="1"/>
    </row>
    <row r="290" spans="1:15" x14ac:dyDescent="0.3">
      <c r="A290" t="s">
        <v>874</v>
      </c>
      <c r="B290" t="s">
        <v>875</v>
      </c>
      <c r="C290" t="s">
        <v>13</v>
      </c>
      <c r="D290" t="str">
        <f>IF(Table_EQUITY_L[[#This Row],[ SERIES]]="EQ","Intra","Not")</f>
        <v>Intra</v>
      </c>
      <c r="E290">
        <v>7</v>
      </c>
      <c r="F290">
        <v>5</v>
      </c>
      <c r="G290" t="str">
        <f t="shared" si="4"/>
        <v>May</v>
      </c>
      <c r="H290">
        <v>2021</v>
      </c>
      <c r="I290">
        <v>10</v>
      </c>
      <c r="J290">
        <v>1</v>
      </c>
      <c r="K290" t="s">
        <v>876</v>
      </c>
      <c r="L290">
        <v>10</v>
      </c>
      <c r="M290" s="1"/>
      <c r="N290">
        <v>2021</v>
      </c>
      <c r="O290" s="1"/>
    </row>
    <row r="291" spans="1:15" x14ac:dyDescent="0.3">
      <c r="A291" t="s">
        <v>877</v>
      </c>
      <c r="B291" t="s">
        <v>878</v>
      </c>
      <c r="C291" t="s">
        <v>13</v>
      </c>
      <c r="D291" t="str">
        <f>IF(Table_EQUITY_L[[#This Row],[ SERIES]]="EQ","Intra","Not")</f>
        <v>Intra</v>
      </c>
      <c r="E291">
        <v>23</v>
      </c>
      <c r="F291">
        <v>12</v>
      </c>
      <c r="G291" t="str">
        <f t="shared" si="4"/>
        <v>Dec</v>
      </c>
      <c r="H291">
        <v>2002</v>
      </c>
      <c r="I291">
        <v>10</v>
      </c>
      <c r="J291">
        <v>1</v>
      </c>
      <c r="K291" t="s">
        <v>879</v>
      </c>
      <c r="L291">
        <v>10</v>
      </c>
      <c r="M291" s="1"/>
      <c r="N291">
        <v>2002</v>
      </c>
      <c r="O291" s="1"/>
    </row>
    <row r="292" spans="1:15" x14ac:dyDescent="0.3">
      <c r="A292" t="s">
        <v>880</v>
      </c>
      <c r="B292" t="s">
        <v>881</v>
      </c>
      <c r="C292" t="s">
        <v>13</v>
      </c>
      <c r="D292" t="str">
        <f>IF(Table_EQUITY_L[[#This Row],[ SERIES]]="EQ","Intra","Not")</f>
        <v>Intra</v>
      </c>
      <c r="E292">
        <v>10</v>
      </c>
      <c r="F292">
        <v>5</v>
      </c>
      <c r="G292" t="str">
        <f t="shared" si="4"/>
        <v>May</v>
      </c>
      <c r="H292">
        <v>1995</v>
      </c>
      <c r="I292">
        <v>2</v>
      </c>
      <c r="J292">
        <v>1</v>
      </c>
      <c r="K292" t="s">
        <v>882</v>
      </c>
      <c r="L292">
        <v>2</v>
      </c>
      <c r="M292" s="1"/>
      <c r="N292">
        <v>1995</v>
      </c>
      <c r="O292" s="1"/>
    </row>
    <row r="293" spans="1:15" x14ac:dyDescent="0.3">
      <c r="A293" t="s">
        <v>883</v>
      </c>
      <c r="B293" t="s">
        <v>884</v>
      </c>
      <c r="C293" t="s">
        <v>13</v>
      </c>
      <c r="D293" t="str">
        <f>IF(Table_EQUITY_L[[#This Row],[ SERIES]]="EQ","Intra","Not")</f>
        <v>Intra</v>
      </c>
      <c r="E293">
        <v>12</v>
      </c>
      <c r="F293">
        <v>10</v>
      </c>
      <c r="G293" t="str">
        <f t="shared" si="4"/>
        <v>Oct</v>
      </c>
      <c r="H293">
        <v>2010</v>
      </c>
      <c r="I293">
        <v>10</v>
      </c>
      <c r="J293">
        <v>1</v>
      </c>
      <c r="K293" t="s">
        <v>885</v>
      </c>
      <c r="L293">
        <v>10</v>
      </c>
      <c r="M293" s="1"/>
      <c r="N293">
        <v>2010</v>
      </c>
      <c r="O293" s="1"/>
    </row>
    <row r="294" spans="1:15" x14ac:dyDescent="0.3">
      <c r="A294" t="s">
        <v>886</v>
      </c>
      <c r="B294" t="s">
        <v>887</v>
      </c>
      <c r="C294" t="s">
        <v>13</v>
      </c>
      <c r="D294" t="str">
        <f>IF(Table_EQUITY_L[[#This Row],[ SERIES]]="EQ","Intra","Not")</f>
        <v>Intra</v>
      </c>
      <c r="E294">
        <v>25</v>
      </c>
      <c r="F294">
        <v>9</v>
      </c>
      <c r="G294" t="str">
        <f t="shared" si="4"/>
        <v>Sep</v>
      </c>
      <c r="H294">
        <v>2017</v>
      </c>
      <c r="I294">
        <v>10</v>
      </c>
      <c r="J294">
        <v>1</v>
      </c>
      <c r="K294" t="s">
        <v>888</v>
      </c>
      <c r="L294">
        <v>10</v>
      </c>
      <c r="M294" s="1"/>
      <c r="N294">
        <v>2017</v>
      </c>
      <c r="O294" s="1"/>
    </row>
    <row r="295" spans="1:15" x14ac:dyDescent="0.3">
      <c r="A295" t="s">
        <v>889</v>
      </c>
      <c r="B295" t="s">
        <v>890</v>
      </c>
      <c r="C295" t="s">
        <v>13</v>
      </c>
      <c r="D295" t="str">
        <f>IF(Table_EQUITY_L[[#This Row],[ SERIES]]="EQ","Intra","Not")</f>
        <v>Intra</v>
      </c>
      <c r="E295">
        <v>23</v>
      </c>
      <c r="F295">
        <v>6</v>
      </c>
      <c r="G295" t="str">
        <f t="shared" si="4"/>
        <v>Jun</v>
      </c>
      <c r="H295">
        <v>2014</v>
      </c>
      <c r="I295">
        <v>2</v>
      </c>
      <c r="J295">
        <v>1</v>
      </c>
      <c r="K295" t="s">
        <v>891</v>
      </c>
      <c r="L295">
        <v>2</v>
      </c>
      <c r="M295" s="1"/>
      <c r="N295">
        <v>2014</v>
      </c>
      <c r="O295" s="1"/>
    </row>
    <row r="296" spans="1:15" x14ac:dyDescent="0.3">
      <c r="A296" t="s">
        <v>892</v>
      </c>
      <c r="B296" t="s">
        <v>893</v>
      </c>
      <c r="C296" t="s">
        <v>13</v>
      </c>
      <c r="D296" t="str">
        <f>IF(Table_EQUITY_L[[#This Row],[ SERIES]]="EQ","Intra","Not")</f>
        <v>Intra</v>
      </c>
      <c r="E296">
        <v>16</v>
      </c>
      <c r="F296">
        <v>1</v>
      </c>
      <c r="G296" t="str">
        <f t="shared" si="4"/>
        <v>Jan</v>
      </c>
      <c r="H296">
        <v>2017</v>
      </c>
      <c r="I296">
        <v>10</v>
      </c>
      <c r="J296">
        <v>1</v>
      </c>
      <c r="K296" t="s">
        <v>894</v>
      </c>
      <c r="L296">
        <v>10</v>
      </c>
      <c r="M296" s="1"/>
      <c r="N296">
        <v>2017</v>
      </c>
      <c r="O296" s="1"/>
    </row>
    <row r="297" spans="1:15" x14ac:dyDescent="0.3">
      <c r="A297" t="s">
        <v>895</v>
      </c>
      <c r="B297" t="s">
        <v>896</v>
      </c>
      <c r="C297" t="s">
        <v>13</v>
      </c>
      <c r="D297" t="str">
        <f>IF(Table_EQUITY_L[[#This Row],[ SERIES]]="EQ","Intra","Not")</f>
        <v>Intra</v>
      </c>
      <c r="E297">
        <v>3</v>
      </c>
      <c r="F297">
        <v>4</v>
      </c>
      <c r="G297" t="str">
        <f t="shared" si="4"/>
        <v>Apr</v>
      </c>
      <c r="H297">
        <v>1996</v>
      </c>
      <c r="I297">
        <v>1</v>
      </c>
      <c r="J297">
        <v>1</v>
      </c>
      <c r="K297" t="s">
        <v>897</v>
      </c>
      <c r="L297">
        <v>1</v>
      </c>
      <c r="M297" s="1"/>
      <c r="N297">
        <v>1996</v>
      </c>
      <c r="O297" s="1"/>
    </row>
    <row r="298" spans="1:15" x14ac:dyDescent="0.3">
      <c r="A298" t="s">
        <v>898</v>
      </c>
      <c r="B298" t="s">
        <v>899</v>
      </c>
      <c r="C298" t="s">
        <v>13</v>
      </c>
      <c r="D298" t="str">
        <f>IF(Table_EQUITY_L[[#This Row],[ SERIES]]="EQ","Intra","Not")</f>
        <v>Intra</v>
      </c>
      <c r="E298">
        <v>6</v>
      </c>
      <c r="F298">
        <v>10</v>
      </c>
      <c r="G298" t="str">
        <f t="shared" si="4"/>
        <v>Oct</v>
      </c>
      <c r="H298">
        <v>2010</v>
      </c>
      <c r="I298">
        <v>10</v>
      </c>
      <c r="J298">
        <v>1</v>
      </c>
      <c r="K298" t="s">
        <v>900</v>
      </c>
      <c r="L298">
        <v>10</v>
      </c>
      <c r="M298" s="1"/>
      <c r="N298">
        <v>2010</v>
      </c>
      <c r="O298" s="1"/>
    </row>
    <row r="299" spans="1:15" x14ac:dyDescent="0.3">
      <c r="A299" t="s">
        <v>901</v>
      </c>
      <c r="B299" t="s">
        <v>902</v>
      </c>
      <c r="C299" t="s">
        <v>13</v>
      </c>
      <c r="D299" t="str">
        <f>IF(Table_EQUITY_L[[#This Row],[ SERIES]]="EQ","Intra","Not")</f>
        <v>Intra</v>
      </c>
      <c r="E299">
        <v>26</v>
      </c>
      <c r="F299">
        <v>12</v>
      </c>
      <c r="G299" t="str">
        <f t="shared" si="4"/>
        <v>Dec</v>
      </c>
      <c r="H299">
        <v>2012</v>
      </c>
      <c r="I299">
        <v>10</v>
      </c>
      <c r="J299">
        <v>1</v>
      </c>
      <c r="K299" t="s">
        <v>903</v>
      </c>
      <c r="L299">
        <v>10</v>
      </c>
      <c r="M299" s="1"/>
      <c r="N299">
        <v>2012</v>
      </c>
      <c r="O299" s="1"/>
    </row>
    <row r="300" spans="1:15" x14ac:dyDescent="0.3">
      <c r="A300" t="s">
        <v>904</v>
      </c>
      <c r="B300" t="s">
        <v>905</v>
      </c>
      <c r="C300" t="s">
        <v>13</v>
      </c>
      <c r="D300" t="str">
        <f>IF(Table_EQUITY_L[[#This Row],[ SERIES]]="EQ","Intra","Not")</f>
        <v>Intra</v>
      </c>
      <c r="E300">
        <v>20</v>
      </c>
      <c r="F300">
        <v>8</v>
      </c>
      <c r="G300" t="str">
        <f t="shared" si="4"/>
        <v>Aug</v>
      </c>
      <c r="H300">
        <v>2021</v>
      </c>
      <c r="I300">
        <v>10</v>
      </c>
      <c r="J300">
        <v>1</v>
      </c>
      <c r="K300" t="s">
        <v>906</v>
      </c>
      <c r="L300">
        <v>10</v>
      </c>
      <c r="M300" s="1"/>
      <c r="N300">
        <v>2021</v>
      </c>
      <c r="O300" s="1"/>
    </row>
    <row r="301" spans="1:15" x14ac:dyDescent="0.3">
      <c r="A301" t="s">
        <v>907</v>
      </c>
      <c r="B301" t="s">
        <v>908</v>
      </c>
      <c r="C301" t="s">
        <v>13</v>
      </c>
      <c r="D301" t="str">
        <f>IF(Table_EQUITY_L[[#This Row],[ SERIES]]="EQ","Intra","Not")</f>
        <v>Intra</v>
      </c>
      <c r="E301">
        <v>14</v>
      </c>
      <c r="F301">
        <v>1</v>
      </c>
      <c r="G301" t="str">
        <f t="shared" si="4"/>
        <v>Jan</v>
      </c>
      <c r="H301">
        <v>2021</v>
      </c>
      <c r="I301">
        <v>2</v>
      </c>
      <c r="J301">
        <v>1</v>
      </c>
      <c r="K301" t="s">
        <v>909</v>
      </c>
      <c r="L301">
        <v>2</v>
      </c>
      <c r="M301" s="1"/>
      <c r="N301">
        <v>2021</v>
      </c>
      <c r="O301" s="1"/>
    </row>
    <row r="302" spans="1:15" x14ac:dyDescent="0.3">
      <c r="A302" t="s">
        <v>910</v>
      </c>
      <c r="B302" t="s">
        <v>911</v>
      </c>
      <c r="C302" t="s">
        <v>13</v>
      </c>
      <c r="D302" t="str">
        <f>IF(Table_EQUITY_L[[#This Row],[ SERIES]]="EQ","Intra","Not")</f>
        <v>Intra</v>
      </c>
      <c r="E302">
        <v>14</v>
      </c>
      <c r="F302">
        <v>3</v>
      </c>
      <c r="G302" t="str">
        <f t="shared" si="4"/>
        <v>Mar</v>
      </c>
      <c r="H302">
        <v>2014</v>
      </c>
      <c r="I302">
        <v>5</v>
      </c>
      <c r="J302">
        <v>1</v>
      </c>
      <c r="K302" t="s">
        <v>912</v>
      </c>
      <c r="L302">
        <v>5</v>
      </c>
      <c r="M302" s="1"/>
      <c r="N302">
        <v>2014</v>
      </c>
      <c r="O302" s="1"/>
    </row>
    <row r="303" spans="1:15" x14ac:dyDescent="0.3">
      <c r="A303" t="s">
        <v>913</v>
      </c>
      <c r="B303" t="s">
        <v>914</v>
      </c>
      <c r="C303" t="s">
        <v>13</v>
      </c>
      <c r="D303" t="str">
        <f>IF(Table_EQUITY_L[[#This Row],[ SERIES]]="EQ","Intra","Not")</f>
        <v>Intra</v>
      </c>
      <c r="E303">
        <v>3</v>
      </c>
      <c r="F303">
        <v>2</v>
      </c>
      <c r="G303" t="str">
        <f t="shared" si="4"/>
        <v>Feb</v>
      </c>
      <c r="H303">
        <v>2015</v>
      </c>
      <c r="I303">
        <v>2</v>
      </c>
      <c r="J303">
        <v>1</v>
      </c>
      <c r="K303" t="s">
        <v>915</v>
      </c>
      <c r="L303">
        <v>2</v>
      </c>
      <c r="M303" s="1"/>
      <c r="N303">
        <v>2015</v>
      </c>
      <c r="O303" s="1"/>
    </row>
    <row r="304" spans="1:15" x14ac:dyDescent="0.3">
      <c r="A304" t="s">
        <v>916</v>
      </c>
      <c r="B304" t="s">
        <v>917</v>
      </c>
      <c r="C304" t="s">
        <v>13</v>
      </c>
      <c r="D304" t="str">
        <f>IF(Table_EQUITY_L[[#This Row],[ SERIES]]="EQ","Intra","Not")</f>
        <v>Intra</v>
      </c>
      <c r="E304">
        <v>7</v>
      </c>
      <c r="F304">
        <v>6</v>
      </c>
      <c r="G304" t="str">
        <f t="shared" si="4"/>
        <v>Jun</v>
      </c>
      <c r="H304">
        <v>2004</v>
      </c>
      <c r="I304">
        <v>2</v>
      </c>
      <c r="J304">
        <v>1</v>
      </c>
      <c r="K304" t="s">
        <v>918</v>
      </c>
      <c r="L304">
        <v>2</v>
      </c>
      <c r="M304" s="1"/>
      <c r="N304">
        <v>2004</v>
      </c>
      <c r="O304" s="1"/>
    </row>
    <row r="305" spans="1:15" x14ac:dyDescent="0.3">
      <c r="A305" t="s">
        <v>919</v>
      </c>
      <c r="B305" t="s">
        <v>920</v>
      </c>
      <c r="C305" t="s">
        <v>13</v>
      </c>
      <c r="D305" t="str">
        <f>IF(Table_EQUITY_L[[#This Row],[ SERIES]]="EQ","Intra","Not")</f>
        <v>Intra</v>
      </c>
      <c r="E305">
        <v>30</v>
      </c>
      <c r="F305">
        <v>6</v>
      </c>
      <c r="G305" t="str">
        <f t="shared" si="4"/>
        <v>Jun</v>
      </c>
      <c r="H305">
        <v>2017</v>
      </c>
      <c r="I305">
        <v>10</v>
      </c>
      <c r="J305">
        <v>1</v>
      </c>
      <c r="K305" t="s">
        <v>921</v>
      </c>
      <c r="L305">
        <v>10</v>
      </c>
      <c r="M305" s="1"/>
      <c r="N305">
        <v>2017</v>
      </c>
      <c r="O305" s="1"/>
    </row>
    <row r="306" spans="1:15" x14ac:dyDescent="0.3">
      <c r="A306" t="s">
        <v>922</v>
      </c>
      <c r="B306" t="s">
        <v>923</v>
      </c>
      <c r="C306" t="s">
        <v>13</v>
      </c>
      <c r="D306" t="str">
        <f>IF(Table_EQUITY_L[[#This Row],[ SERIES]]="EQ","Intra","Not")</f>
        <v>Intra</v>
      </c>
      <c r="E306">
        <v>1</v>
      </c>
      <c r="F306">
        <v>2</v>
      </c>
      <c r="G306" t="str">
        <f t="shared" si="4"/>
        <v>Feb</v>
      </c>
      <c r="H306">
        <v>2008</v>
      </c>
      <c r="I306">
        <v>10</v>
      </c>
      <c r="J306">
        <v>1</v>
      </c>
      <c r="K306" t="s">
        <v>924</v>
      </c>
      <c r="L306">
        <v>10</v>
      </c>
      <c r="M306" s="1"/>
      <c r="N306">
        <v>2008</v>
      </c>
      <c r="O306" s="1"/>
    </row>
    <row r="307" spans="1:15" x14ac:dyDescent="0.3">
      <c r="A307" t="s">
        <v>925</v>
      </c>
      <c r="B307" t="s">
        <v>926</v>
      </c>
      <c r="C307" t="s">
        <v>13</v>
      </c>
      <c r="D307" t="str">
        <f>IF(Table_EQUITY_L[[#This Row],[ SERIES]]="EQ","Intra","Not")</f>
        <v>Intra</v>
      </c>
      <c r="E307">
        <v>12</v>
      </c>
      <c r="F307">
        <v>1</v>
      </c>
      <c r="G307" t="str">
        <f t="shared" si="4"/>
        <v>Jan</v>
      </c>
      <c r="H307">
        <v>2006</v>
      </c>
      <c r="I307">
        <v>10</v>
      </c>
      <c r="J307">
        <v>1</v>
      </c>
      <c r="K307" t="s">
        <v>927</v>
      </c>
      <c r="L307">
        <v>10</v>
      </c>
      <c r="M307" s="1"/>
      <c r="N307">
        <v>2006</v>
      </c>
      <c r="O307" s="1"/>
    </row>
    <row r="308" spans="1:15" x14ac:dyDescent="0.3">
      <c r="A308" t="s">
        <v>928</v>
      </c>
      <c r="B308" t="s">
        <v>929</v>
      </c>
      <c r="C308" t="s">
        <v>13</v>
      </c>
      <c r="D308" t="str">
        <f>IF(Table_EQUITY_L[[#This Row],[ SERIES]]="EQ","Intra","Not")</f>
        <v>Intra</v>
      </c>
      <c r="E308">
        <v>10</v>
      </c>
      <c r="F308">
        <v>5</v>
      </c>
      <c r="G308" t="str">
        <f t="shared" si="4"/>
        <v>May</v>
      </c>
      <c r="H308">
        <v>1995</v>
      </c>
      <c r="I308">
        <v>10</v>
      </c>
      <c r="J308">
        <v>1</v>
      </c>
      <c r="K308" t="s">
        <v>930</v>
      </c>
      <c r="L308">
        <v>10</v>
      </c>
      <c r="M308" s="1"/>
      <c r="N308">
        <v>1995</v>
      </c>
      <c r="O308" s="1"/>
    </row>
    <row r="309" spans="1:15" x14ac:dyDescent="0.3">
      <c r="A309" t="s">
        <v>931</v>
      </c>
      <c r="B309" t="s">
        <v>932</v>
      </c>
      <c r="C309" t="s">
        <v>13</v>
      </c>
      <c r="D309" t="str">
        <f>IF(Table_EQUITY_L[[#This Row],[ SERIES]]="EQ","Intra","Not")</f>
        <v>Intra</v>
      </c>
      <c r="E309">
        <v>20</v>
      </c>
      <c r="F309">
        <v>7</v>
      </c>
      <c r="G309" t="str">
        <f t="shared" si="4"/>
        <v>Jul</v>
      </c>
      <c r="H309">
        <v>2004</v>
      </c>
      <c r="I309">
        <v>1</v>
      </c>
      <c r="J309">
        <v>1</v>
      </c>
      <c r="K309" t="s">
        <v>933</v>
      </c>
      <c r="L309">
        <v>1</v>
      </c>
      <c r="M309" s="1"/>
      <c r="N309">
        <v>2004</v>
      </c>
      <c r="O309" s="1"/>
    </row>
    <row r="310" spans="1:15" x14ac:dyDescent="0.3">
      <c r="A310" t="s">
        <v>934</v>
      </c>
      <c r="B310" t="s">
        <v>935</v>
      </c>
      <c r="C310" t="s">
        <v>13</v>
      </c>
      <c r="D310" t="str">
        <f>IF(Table_EQUITY_L[[#This Row],[ SERIES]]="EQ","Intra","Not")</f>
        <v>Intra</v>
      </c>
      <c r="E310">
        <v>21</v>
      </c>
      <c r="F310">
        <v>8</v>
      </c>
      <c r="G310" t="str">
        <f t="shared" si="4"/>
        <v>Aug</v>
      </c>
      <c r="H310">
        <v>2007</v>
      </c>
      <c r="I310">
        <v>10</v>
      </c>
      <c r="J310">
        <v>1</v>
      </c>
      <c r="K310" t="s">
        <v>936</v>
      </c>
      <c r="L310">
        <v>10</v>
      </c>
      <c r="M310" s="1"/>
      <c r="N310">
        <v>2007</v>
      </c>
      <c r="O310" s="1"/>
    </row>
    <row r="311" spans="1:15" x14ac:dyDescent="0.3">
      <c r="A311" t="s">
        <v>937</v>
      </c>
      <c r="B311" t="s">
        <v>938</v>
      </c>
      <c r="C311" t="s">
        <v>13</v>
      </c>
      <c r="D311" t="str">
        <f>IF(Table_EQUITY_L[[#This Row],[ SERIES]]="EQ","Intra","Not")</f>
        <v>Intra</v>
      </c>
      <c r="E311">
        <v>4</v>
      </c>
      <c r="F311">
        <v>4</v>
      </c>
      <c r="G311" t="str">
        <f t="shared" si="4"/>
        <v>Apr</v>
      </c>
      <c r="H311">
        <v>2018</v>
      </c>
      <c r="I311">
        <v>1</v>
      </c>
      <c r="J311">
        <v>1</v>
      </c>
      <c r="K311" t="s">
        <v>939</v>
      </c>
      <c r="L311">
        <v>1</v>
      </c>
      <c r="M311" s="1"/>
      <c r="N311">
        <v>2018</v>
      </c>
      <c r="O311" s="1"/>
    </row>
    <row r="312" spans="1:15" x14ac:dyDescent="0.3">
      <c r="A312" t="s">
        <v>940</v>
      </c>
      <c r="B312" t="s">
        <v>941</v>
      </c>
      <c r="C312" t="s">
        <v>13</v>
      </c>
      <c r="D312" t="str">
        <f>IF(Table_EQUITY_L[[#This Row],[ SERIES]]="EQ","Intra","Not")</f>
        <v>Intra</v>
      </c>
      <c r="E312">
        <v>5</v>
      </c>
      <c r="F312">
        <v>10</v>
      </c>
      <c r="G312" t="str">
        <f t="shared" si="4"/>
        <v>Oct</v>
      </c>
      <c r="H312">
        <v>2007</v>
      </c>
      <c r="I312">
        <v>10</v>
      </c>
      <c r="J312">
        <v>1</v>
      </c>
      <c r="K312" t="s">
        <v>942</v>
      </c>
      <c r="L312">
        <v>10</v>
      </c>
      <c r="M312" s="1"/>
      <c r="N312">
        <v>2007</v>
      </c>
      <c r="O312" s="1"/>
    </row>
    <row r="313" spans="1:15" x14ac:dyDescent="0.3">
      <c r="A313" t="s">
        <v>943</v>
      </c>
      <c r="B313" t="s">
        <v>944</v>
      </c>
      <c r="C313" t="s">
        <v>13</v>
      </c>
      <c r="D313" t="str">
        <f>IF(Table_EQUITY_L[[#This Row],[ SERIES]]="EQ","Intra","Not")</f>
        <v>Intra</v>
      </c>
      <c r="E313">
        <v>23</v>
      </c>
      <c r="F313">
        <v>3</v>
      </c>
      <c r="G313" t="str">
        <f t="shared" si="4"/>
        <v>Mar</v>
      </c>
      <c r="H313">
        <v>2006</v>
      </c>
      <c r="I313">
        <v>1</v>
      </c>
      <c r="J313">
        <v>1</v>
      </c>
      <c r="K313" t="s">
        <v>945</v>
      </c>
      <c r="L313">
        <v>1</v>
      </c>
      <c r="M313" s="1"/>
      <c r="N313">
        <v>2006</v>
      </c>
      <c r="O313" s="1"/>
    </row>
    <row r="314" spans="1:15" x14ac:dyDescent="0.3">
      <c r="A314" t="s">
        <v>946</v>
      </c>
      <c r="B314" t="s">
        <v>947</v>
      </c>
      <c r="C314" t="s">
        <v>13</v>
      </c>
      <c r="D314" t="str">
        <f>IF(Table_EQUITY_L[[#This Row],[ SERIES]]="EQ","Intra","Not")</f>
        <v>Intra</v>
      </c>
      <c r="E314">
        <v>27</v>
      </c>
      <c r="F314">
        <v>6</v>
      </c>
      <c r="G314" t="str">
        <f t="shared" si="4"/>
        <v>Jun</v>
      </c>
      <c r="H314">
        <v>2003</v>
      </c>
      <c r="I314">
        <v>10</v>
      </c>
      <c r="J314">
        <v>1</v>
      </c>
      <c r="K314" t="s">
        <v>948</v>
      </c>
      <c r="L314">
        <v>10</v>
      </c>
      <c r="M314" s="1"/>
      <c r="N314">
        <v>2003</v>
      </c>
      <c r="O314" s="1"/>
    </row>
    <row r="315" spans="1:15" x14ac:dyDescent="0.3">
      <c r="A315" t="s">
        <v>949</v>
      </c>
      <c r="B315" t="s">
        <v>950</v>
      </c>
      <c r="C315" t="s">
        <v>13</v>
      </c>
      <c r="D315" t="str">
        <f>IF(Table_EQUITY_L[[#This Row],[ SERIES]]="EQ","Intra","Not")</f>
        <v>Intra</v>
      </c>
      <c r="E315">
        <v>2</v>
      </c>
      <c r="F315">
        <v>11</v>
      </c>
      <c r="G315" t="str">
        <f t="shared" si="4"/>
        <v>Nov</v>
      </c>
      <c r="H315">
        <v>2007</v>
      </c>
      <c r="I315">
        <v>5</v>
      </c>
      <c r="J315">
        <v>1</v>
      </c>
      <c r="K315" t="s">
        <v>951</v>
      </c>
      <c r="L315">
        <v>5</v>
      </c>
      <c r="M315" s="1"/>
      <c r="N315">
        <v>2007</v>
      </c>
      <c r="O315" s="1"/>
    </row>
    <row r="316" spans="1:15" x14ac:dyDescent="0.3">
      <c r="A316" t="s">
        <v>952</v>
      </c>
      <c r="B316" t="s">
        <v>953</v>
      </c>
      <c r="C316" t="s">
        <v>9</v>
      </c>
      <c r="D316" t="str">
        <f>IF(Table_EQUITY_L[[#This Row],[ SERIES]]="EQ","Intra","Not")</f>
        <v>Not</v>
      </c>
      <c r="E316">
        <v>26</v>
      </c>
      <c r="F316">
        <v>6</v>
      </c>
      <c r="G316" t="str">
        <f t="shared" si="4"/>
        <v>Jun</v>
      </c>
      <c r="H316">
        <v>2013</v>
      </c>
      <c r="I316">
        <v>10</v>
      </c>
      <c r="J316">
        <v>1</v>
      </c>
      <c r="K316" t="s">
        <v>954</v>
      </c>
      <c r="L316">
        <v>10</v>
      </c>
      <c r="M316" s="1"/>
      <c r="N316">
        <v>2013</v>
      </c>
      <c r="O316" s="1"/>
    </row>
    <row r="317" spans="1:15" x14ac:dyDescent="0.3">
      <c r="A317" t="s">
        <v>955</v>
      </c>
      <c r="B317" t="s">
        <v>956</v>
      </c>
      <c r="C317" t="s">
        <v>13</v>
      </c>
      <c r="D317" t="str">
        <f>IF(Table_EQUITY_L[[#This Row],[ SERIES]]="EQ","Intra","Not")</f>
        <v>Intra</v>
      </c>
      <c r="E317">
        <v>8</v>
      </c>
      <c r="F317">
        <v>2</v>
      </c>
      <c r="G317" t="str">
        <f t="shared" si="4"/>
        <v>Feb</v>
      </c>
      <c r="H317">
        <v>1995</v>
      </c>
      <c r="I317">
        <v>1</v>
      </c>
      <c r="J317">
        <v>1</v>
      </c>
      <c r="K317" t="s">
        <v>957</v>
      </c>
      <c r="L317">
        <v>1</v>
      </c>
      <c r="M317" s="1"/>
      <c r="N317">
        <v>1995</v>
      </c>
      <c r="O317" s="1"/>
    </row>
    <row r="318" spans="1:15" x14ac:dyDescent="0.3">
      <c r="A318" t="s">
        <v>958</v>
      </c>
      <c r="B318" t="s">
        <v>959</v>
      </c>
      <c r="C318" t="s">
        <v>13</v>
      </c>
      <c r="D318" t="str">
        <f>IF(Table_EQUITY_L[[#This Row],[ SERIES]]="EQ","Intra","Not")</f>
        <v>Intra</v>
      </c>
      <c r="E318">
        <v>29</v>
      </c>
      <c r="F318">
        <v>10</v>
      </c>
      <c r="G318" t="str">
        <f t="shared" si="4"/>
        <v>Oct</v>
      </c>
      <c r="H318">
        <v>2010</v>
      </c>
      <c r="I318">
        <v>2</v>
      </c>
      <c r="J318">
        <v>1</v>
      </c>
      <c r="K318" t="s">
        <v>960</v>
      </c>
      <c r="L318">
        <v>2</v>
      </c>
      <c r="M318" s="1"/>
      <c r="N318">
        <v>2010</v>
      </c>
      <c r="O318" s="1"/>
    </row>
    <row r="319" spans="1:15" x14ac:dyDescent="0.3">
      <c r="A319" t="s">
        <v>961</v>
      </c>
      <c r="B319" t="s">
        <v>962</v>
      </c>
      <c r="C319" t="s">
        <v>13</v>
      </c>
      <c r="D319" t="str">
        <f>IF(Table_EQUITY_L[[#This Row],[ SERIES]]="EQ","Intra","Not")</f>
        <v>Intra</v>
      </c>
      <c r="E319">
        <v>1</v>
      </c>
      <c r="F319">
        <v>3</v>
      </c>
      <c r="G319" t="str">
        <f t="shared" si="4"/>
        <v>Mar</v>
      </c>
      <c r="H319">
        <v>1995</v>
      </c>
      <c r="I319">
        <v>2</v>
      </c>
      <c r="J319">
        <v>1</v>
      </c>
      <c r="K319" t="s">
        <v>963</v>
      </c>
      <c r="L319">
        <v>2</v>
      </c>
      <c r="M319" s="1"/>
      <c r="N319">
        <v>1995</v>
      </c>
      <c r="O319" s="1"/>
    </row>
    <row r="320" spans="1:15" x14ac:dyDescent="0.3">
      <c r="A320" t="s">
        <v>964</v>
      </c>
      <c r="B320" t="s">
        <v>965</v>
      </c>
      <c r="C320" t="s">
        <v>13</v>
      </c>
      <c r="D320" t="str">
        <f>IF(Table_EQUITY_L[[#This Row],[ SERIES]]="EQ","Intra","Not")</f>
        <v>Intra</v>
      </c>
      <c r="E320">
        <v>7</v>
      </c>
      <c r="F320">
        <v>2</v>
      </c>
      <c r="G320" t="str">
        <f t="shared" si="4"/>
        <v>Feb</v>
      </c>
      <c r="H320">
        <v>2019</v>
      </c>
      <c r="I320">
        <v>10</v>
      </c>
      <c r="J320">
        <v>1</v>
      </c>
      <c r="K320" t="s">
        <v>966</v>
      </c>
      <c r="L320">
        <v>10</v>
      </c>
      <c r="M320" s="1"/>
      <c r="N320">
        <v>2019</v>
      </c>
      <c r="O320" s="1"/>
    </row>
    <row r="321" spans="1:15" x14ac:dyDescent="0.3">
      <c r="A321" t="s">
        <v>967</v>
      </c>
      <c r="B321" t="s">
        <v>968</v>
      </c>
      <c r="C321" t="s">
        <v>13</v>
      </c>
      <c r="D321" t="str">
        <f>IF(Table_EQUITY_L[[#This Row],[ SERIES]]="EQ","Intra","Not")</f>
        <v>Intra</v>
      </c>
      <c r="E321">
        <v>14</v>
      </c>
      <c r="F321">
        <v>6</v>
      </c>
      <c r="G321" t="str">
        <f t="shared" si="4"/>
        <v>Jun</v>
      </c>
      <c r="H321">
        <v>1995</v>
      </c>
      <c r="I321">
        <v>10</v>
      </c>
      <c r="J321">
        <v>1</v>
      </c>
      <c r="K321" t="s">
        <v>969</v>
      </c>
      <c r="L321">
        <v>10</v>
      </c>
      <c r="M321" s="1"/>
      <c r="N321">
        <v>1995</v>
      </c>
      <c r="O321" s="1"/>
    </row>
    <row r="322" spans="1:15" x14ac:dyDescent="0.3">
      <c r="A322" t="s">
        <v>970</v>
      </c>
      <c r="B322" t="s">
        <v>971</v>
      </c>
      <c r="C322" t="s">
        <v>13</v>
      </c>
      <c r="D322" t="str">
        <f>IF(Table_EQUITY_L[[#This Row],[ SERIES]]="EQ","Intra","Not")</f>
        <v>Intra</v>
      </c>
      <c r="E322">
        <v>20</v>
      </c>
      <c r="F322">
        <v>11</v>
      </c>
      <c r="G322" t="str">
        <f t="shared" ref="G322:G385" si="5">_xlfn.IFS(F322=1,"Jan",F322=2,"Feb",F322=3,"Mar",F322=4,"Apr",F322=5,"May",F322=6,"Jun",F322=7,"Jul",F322=8,"Aug",F322=9,"Sep",F322=10,"Oct",F322=11,"Nov",F322=12,"Dec")</f>
        <v>Nov</v>
      </c>
      <c r="H322">
        <v>2019</v>
      </c>
      <c r="I322">
        <v>5</v>
      </c>
      <c r="J322">
        <v>1</v>
      </c>
      <c r="K322" t="s">
        <v>972</v>
      </c>
      <c r="L322">
        <v>5</v>
      </c>
      <c r="M322" s="1"/>
      <c r="N322">
        <v>2019</v>
      </c>
      <c r="O322" s="1"/>
    </row>
    <row r="323" spans="1:15" x14ac:dyDescent="0.3">
      <c r="A323" t="s">
        <v>973</v>
      </c>
      <c r="B323" t="s">
        <v>974</v>
      </c>
      <c r="C323" t="s">
        <v>13</v>
      </c>
      <c r="D323" t="str">
        <f>IF(Table_EQUITY_L[[#This Row],[ SERIES]]="EQ","Intra","Not")</f>
        <v>Intra</v>
      </c>
      <c r="E323">
        <v>1</v>
      </c>
      <c r="F323">
        <v>10</v>
      </c>
      <c r="G323" t="str">
        <f t="shared" si="5"/>
        <v>Oct</v>
      </c>
      <c r="H323">
        <v>2020</v>
      </c>
      <c r="I323">
        <v>10</v>
      </c>
      <c r="J323">
        <v>1</v>
      </c>
      <c r="K323" t="s">
        <v>975</v>
      </c>
      <c r="L323">
        <v>10</v>
      </c>
      <c r="M323" s="1"/>
      <c r="N323">
        <v>2020</v>
      </c>
      <c r="O323" s="1"/>
    </row>
    <row r="324" spans="1:15" x14ac:dyDescent="0.3">
      <c r="A324" t="s">
        <v>976</v>
      </c>
      <c r="B324" t="s">
        <v>977</v>
      </c>
      <c r="C324" t="s">
        <v>13</v>
      </c>
      <c r="D324" t="str">
        <f>IF(Table_EQUITY_L[[#This Row],[ SERIES]]="EQ","Intra","Not")</f>
        <v>Intra</v>
      </c>
      <c r="E324">
        <v>25</v>
      </c>
      <c r="F324">
        <v>4</v>
      </c>
      <c r="G324" t="str">
        <f t="shared" si="5"/>
        <v>Apr</v>
      </c>
      <c r="H324">
        <v>2018</v>
      </c>
      <c r="I324">
        <v>10</v>
      </c>
      <c r="J324">
        <v>1</v>
      </c>
      <c r="K324" t="s">
        <v>978</v>
      </c>
      <c r="L324">
        <v>10</v>
      </c>
      <c r="M324" s="1"/>
      <c r="N324">
        <v>2018</v>
      </c>
      <c r="O324" s="1"/>
    </row>
    <row r="325" spans="1:15" x14ac:dyDescent="0.3">
      <c r="A325" t="s">
        <v>979</v>
      </c>
      <c r="B325" t="s">
        <v>980</v>
      </c>
      <c r="C325" t="s">
        <v>13</v>
      </c>
      <c r="D325" t="str">
        <f>IF(Table_EQUITY_L[[#This Row],[ SERIES]]="EQ","Intra","Not")</f>
        <v>Intra</v>
      </c>
      <c r="E325">
        <v>24</v>
      </c>
      <c r="F325">
        <v>8</v>
      </c>
      <c r="G325" t="str">
        <f t="shared" si="5"/>
        <v>Aug</v>
      </c>
      <c r="H325">
        <v>2021</v>
      </c>
      <c r="I325">
        <v>5</v>
      </c>
      <c r="J325">
        <v>1</v>
      </c>
      <c r="K325" t="s">
        <v>981</v>
      </c>
      <c r="L325">
        <v>5</v>
      </c>
      <c r="M325" s="1"/>
      <c r="N325">
        <v>2021</v>
      </c>
      <c r="O325" s="1"/>
    </row>
    <row r="326" spans="1:15" x14ac:dyDescent="0.3">
      <c r="A326" t="s">
        <v>982</v>
      </c>
      <c r="B326" t="s">
        <v>983</v>
      </c>
      <c r="C326" t="s">
        <v>13</v>
      </c>
      <c r="D326" t="str">
        <f>IF(Table_EQUITY_L[[#This Row],[ SERIES]]="EQ","Intra","Not")</f>
        <v>Intra</v>
      </c>
      <c r="E326">
        <v>7</v>
      </c>
      <c r="F326">
        <v>6</v>
      </c>
      <c r="G326" t="str">
        <f t="shared" si="5"/>
        <v>Jun</v>
      </c>
      <c r="H326">
        <v>2000</v>
      </c>
      <c r="I326">
        <v>10</v>
      </c>
      <c r="J326">
        <v>1</v>
      </c>
      <c r="K326" t="s">
        <v>984</v>
      </c>
      <c r="L326">
        <v>10</v>
      </c>
      <c r="M326" s="1"/>
      <c r="N326">
        <v>2000</v>
      </c>
      <c r="O326" s="1"/>
    </row>
    <row r="327" spans="1:15" x14ac:dyDescent="0.3">
      <c r="A327" t="s">
        <v>985</v>
      </c>
      <c r="B327" t="s">
        <v>986</v>
      </c>
      <c r="C327" t="s">
        <v>13</v>
      </c>
      <c r="D327" t="str">
        <f>IF(Table_EQUITY_L[[#This Row],[ SERIES]]="EQ","Intra","Not")</f>
        <v>Intra</v>
      </c>
      <c r="E327">
        <v>20</v>
      </c>
      <c r="F327">
        <v>6</v>
      </c>
      <c r="G327" t="str">
        <f t="shared" si="5"/>
        <v>Jun</v>
      </c>
      <c r="H327">
        <v>2022</v>
      </c>
      <c r="I327">
        <v>10</v>
      </c>
      <c r="J327">
        <v>1</v>
      </c>
      <c r="K327" t="s">
        <v>987</v>
      </c>
      <c r="L327">
        <v>10</v>
      </c>
      <c r="M327" s="1"/>
      <c r="N327">
        <v>2022</v>
      </c>
      <c r="O327" s="1"/>
    </row>
    <row r="328" spans="1:15" x14ac:dyDescent="0.3">
      <c r="A328" t="s">
        <v>988</v>
      </c>
      <c r="B328" t="s">
        <v>989</v>
      </c>
      <c r="C328" t="s">
        <v>13</v>
      </c>
      <c r="D328" t="str">
        <f>IF(Table_EQUITY_L[[#This Row],[ SERIES]]="EQ","Intra","Not")</f>
        <v>Intra</v>
      </c>
      <c r="E328">
        <v>8</v>
      </c>
      <c r="F328">
        <v>4</v>
      </c>
      <c r="G328" t="str">
        <f t="shared" si="5"/>
        <v>Apr</v>
      </c>
      <c r="H328">
        <v>2022</v>
      </c>
      <c r="I328">
        <v>10</v>
      </c>
      <c r="J328">
        <v>1</v>
      </c>
      <c r="K328" t="s">
        <v>990</v>
      </c>
      <c r="L328">
        <v>10</v>
      </c>
      <c r="M328" s="1"/>
      <c r="N328">
        <v>2022</v>
      </c>
      <c r="O328" s="1"/>
    </row>
    <row r="329" spans="1:15" x14ac:dyDescent="0.3">
      <c r="A329" t="s">
        <v>991</v>
      </c>
      <c r="B329" t="s">
        <v>992</v>
      </c>
      <c r="C329" t="s">
        <v>13</v>
      </c>
      <c r="D329" t="str">
        <f>IF(Table_EQUITY_L[[#This Row],[ SERIES]]="EQ","Intra","Not")</f>
        <v>Intra</v>
      </c>
      <c r="E329">
        <v>15</v>
      </c>
      <c r="F329">
        <v>5</v>
      </c>
      <c r="G329" t="str">
        <f t="shared" si="5"/>
        <v>May</v>
      </c>
      <c r="H329">
        <v>1996</v>
      </c>
      <c r="I329">
        <v>2</v>
      </c>
      <c r="J329">
        <v>1</v>
      </c>
      <c r="K329" t="s">
        <v>993</v>
      </c>
      <c r="L329">
        <v>2</v>
      </c>
      <c r="M329" s="1"/>
      <c r="N329">
        <v>1996</v>
      </c>
      <c r="O329" s="1"/>
    </row>
    <row r="330" spans="1:15" x14ac:dyDescent="0.3">
      <c r="A330" t="s">
        <v>994</v>
      </c>
      <c r="B330" t="s">
        <v>995</v>
      </c>
      <c r="C330" t="s">
        <v>13</v>
      </c>
      <c r="D330" t="str">
        <f>IF(Table_EQUITY_L[[#This Row],[ SERIES]]="EQ","Intra","Not")</f>
        <v>Intra</v>
      </c>
      <c r="E330">
        <v>25</v>
      </c>
      <c r="F330">
        <v>9</v>
      </c>
      <c r="G330" t="str">
        <f t="shared" si="5"/>
        <v>Sep</v>
      </c>
      <c r="H330">
        <v>2017</v>
      </c>
      <c r="I330">
        <v>1</v>
      </c>
      <c r="J330">
        <v>1</v>
      </c>
      <c r="K330" t="s">
        <v>996</v>
      </c>
      <c r="L330">
        <v>1</v>
      </c>
      <c r="M330" s="1"/>
      <c r="N330">
        <v>2017</v>
      </c>
      <c r="O330" s="1"/>
    </row>
    <row r="331" spans="1:15" x14ac:dyDescent="0.3">
      <c r="A331" t="s">
        <v>997</v>
      </c>
      <c r="B331" t="s">
        <v>998</v>
      </c>
      <c r="C331" t="s">
        <v>13</v>
      </c>
      <c r="D331" t="str">
        <f>IF(Table_EQUITY_L[[#This Row],[ SERIES]]="EQ","Intra","Not")</f>
        <v>Intra</v>
      </c>
      <c r="E331">
        <v>30</v>
      </c>
      <c r="F331">
        <v>8</v>
      </c>
      <c r="G331" t="str">
        <f t="shared" si="5"/>
        <v>Aug</v>
      </c>
      <c r="H331">
        <v>2007</v>
      </c>
      <c r="I331">
        <v>10</v>
      </c>
      <c r="J331">
        <v>1</v>
      </c>
      <c r="K331" t="s">
        <v>999</v>
      </c>
      <c r="L331">
        <v>10</v>
      </c>
      <c r="M331" s="1"/>
      <c r="N331">
        <v>2007</v>
      </c>
      <c r="O331" s="1"/>
    </row>
    <row r="332" spans="1:15" x14ac:dyDescent="0.3">
      <c r="A332" t="s">
        <v>1000</v>
      </c>
      <c r="B332" t="s">
        <v>1001</v>
      </c>
      <c r="C332" t="s">
        <v>13</v>
      </c>
      <c r="D332" t="str">
        <f>IF(Table_EQUITY_L[[#This Row],[ SERIES]]="EQ","Intra","Not")</f>
        <v>Intra</v>
      </c>
      <c r="E332">
        <v>13</v>
      </c>
      <c r="F332">
        <v>10</v>
      </c>
      <c r="G332" t="str">
        <f t="shared" si="5"/>
        <v>Oct</v>
      </c>
      <c r="H332">
        <v>2014</v>
      </c>
      <c r="I332">
        <v>10</v>
      </c>
      <c r="J332">
        <v>1</v>
      </c>
      <c r="K332" t="s">
        <v>1002</v>
      </c>
      <c r="L332">
        <v>10</v>
      </c>
      <c r="M332" s="1"/>
      <c r="N332">
        <v>2014</v>
      </c>
      <c r="O332" s="1"/>
    </row>
    <row r="333" spans="1:15" x14ac:dyDescent="0.3">
      <c r="A333" t="s">
        <v>1003</v>
      </c>
      <c r="B333" t="s">
        <v>1004</v>
      </c>
      <c r="C333" t="s">
        <v>13</v>
      </c>
      <c r="D333" t="str">
        <f>IF(Table_EQUITY_L[[#This Row],[ SERIES]]="EQ","Intra","Not")</f>
        <v>Intra</v>
      </c>
      <c r="E333">
        <v>13</v>
      </c>
      <c r="F333">
        <v>6</v>
      </c>
      <c r="G333" t="str">
        <f t="shared" si="5"/>
        <v>Jun</v>
      </c>
      <c r="H333">
        <v>2012</v>
      </c>
      <c r="I333">
        <v>5</v>
      </c>
      <c r="J333">
        <v>1</v>
      </c>
      <c r="K333" t="s">
        <v>1005</v>
      </c>
      <c r="L333">
        <v>5</v>
      </c>
      <c r="M333" s="1"/>
      <c r="N333">
        <v>2012</v>
      </c>
      <c r="O333" s="1"/>
    </row>
    <row r="334" spans="1:15" x14ac:dyDescent="0.3">
      <c r="A334" t="s">
        <v>1006</v>
      </c>
      <c r="B334" t="s">
        <v>1007</v>
      </c>
      <c r="C334" t="s">
        <v>13</v>
      </c>
      <c r="D334" t="str">
        <f>IF(Table_EQUITY_L[[#This Row],[ SERIES]]="EQ","Intra","Not")</f>
        <v>Intra</v>
      </c>
      <c r="E334">
        <v>2</v>
      </c>
      <c r="F334">
        <v>5</v>
      </c>
      <c r="G334" t="str">
        <f t="shared" si="5"/>
        <v>May</v>
      </c>
      <c r="H334">
        <v>2000</v>
      </c>
      <c r="I334">
        <v>2</v>
      </c>
      <c r="J334">
        <v>1</v>
      </c>
      <c r="K334" t="s">
        <v>1008</v>
      </c>
      <c r="L334">
        <v>2</v>
      </c>
      <c r="M334" s="1"/>
      <c r="N334">
        <v>2000</v>
      </c>
      <c r="O334" s="1"/>
    </row>
    <row r="335" spans="1:15" x14ac:dyDescent="0.3">
      <c r="A335" t="s">
        <v>1009</v>
      </c>
      <c r="B335" t="s">
        <v>1010</v>
      </c>
      <c r="C335" t="s">
        <v>13</v>
      </c>
      <c r="D335" t="str">
        <f>IF(Table_EQUITY_L[[#This Row],[ SERIES]]="EQ","Intra","Not")</f>
        <v>Intra</v>
      </c>
      <c r="E335">
        <v>8</v>
      </c>
      <c r="F335">
        <v>2</v>
      </c>
      <c r="G335" t="str">
        <f t="shared" si="5"/>
        <v>Feb</v>
      </c>
      <c r="H335">
        <v>1995</v>
      </c>
      <c r="I335">
        <v>2</v>
      </c>
      <c r="J335">
        <v>1</v>
      </c>
      <c r="K335" t="s">
        <v>1011</v>
      </c>
      <c r="L335">
        <v>2</v>
      </c>
      <c r="M335" s="1"/>
      <c r="N335">
        <v>1995</v>
      </c>
      <c r="O335" s="1"/>
    </row>
    <row r="336" spans="1:15" x14ac:dyDescent="0.3">
      <c r="A336" t="s">
        <v>1012</v>
      </c>
      <c r="B336" t="s">
        <v>1013</v>
      </c>
      <c r="C336" t="s">
        <v>13</v>
      </c>
      <c r="D336" t="str">
        <f>IF(Table_EQUITY_L[[#This Row],[ SERIES]]="EQ","Intra","Not")</f>
        <v>Intra</v>
      </c>
      <c r="E336">
        <v>19</v>
      </c>
      <c r="F336">
        <v>7</v>
      </c>
      <c r="G336" t="str">
        <f t="shared" si="5"/>
        <v>Jul</v>
      </c>
      <c r="H336">
        <v>2021</v>
      </c>
      <c r="I336">
        <v>1</v>
      </c>
      <c r="J336">
        <v>1</v>
      </c>
      <c r="K336" t="s">
        <v>1014</v>
      </c>
      <c r="L336">
        <v>1</v>
      </c>
      <c r="M336" s="1"/>
      <c r="N336">
        <v>2021</v>
      </c>
      <c r="O336" s="1"/>
    </row>
    <row r="337" spans="1:15" x14ac:dyDescent="0.3">
      <c r="A337" t="s">
        <v>1015</v>
      </c>
      <c r="B337" t="s">
        <v>1016</v>
      </c>
      <c r="C337" t="s">
        <v>13</v>
      </c>
      <c r="D337" t="str">
        <f>IF(Table_EQUITY_L[[#This Row],[ SERIES]]="EQ","Intra","Not")</f>
        <v>Intra</v>
      </c>
      <c r="E337">
        <v>31</v>
      </c>
      <c r="F337">
        <v>3</v>
      </c>
      <c r="G337" t="str">
        <f t="shared" si="5"/>
        <v>Mar</v>
      </c>
      <c r="H337">
        <v>2017</v>
      </c>
      <c r="I337">
        <v>5</v>
      </c>
      <c r="J337">
        <v>1</v>
      </c>
      <c r="K337" t="s">
        <v>1017</v>
      </c>
      <c r="L337">
        <v>5</v>
      </c>
      <c r="M337" s="1"/>
      <c r="N337">
        <v>2017</v>
      </c>
      <c r="O337" s="1"/>
    </row>
    <row r="338" spans="1:15" x14ac:dyDescent="0.3">
      <c r="A338" t="s">
        <v>1018</v>
      </c>
      <c r="B338" t="s">
        <v>1019</v>
      </c>
      <c r="C338" t="s">
        <v>13</v>
      </c>
      <c r="D338" t="str">
        <f>IF(Table_EQUITY_L[[#This Row],[ SERIES]]="EQ","Intra","Not")</f>
        <v>Intra</v>
      </c>
      <c r="E338">
        <v>12</v>
      </c>
      <c r="F338">
        <v>5</v>
      </c>
      <c r="G338" t="str">
        <f t="shared" si="5"/>
        <v>May</v>
      </c>
      <c r="H338">
        <v>2021</v>
      </c>
      <c r="I338">
        <v>2</v>
      </c>
      <c r="J338">
        <v>1</v>
      </c>
      <c r="K338" t="s">
        <v>1020</v>
      </c>
      <c r="L338">
        <v>2</v>
      </c>
      <c r="M338" s="1"/>
      <c r="N338">
        <v>2021</v>
      </c>
      <c r="O338" s="1"/>
    </row>
    <row r="339" spans="1:15" x14ac:dyDescent="0.3">
      <c r="A339" t="s">
        <v>1021</v>
      </c>
      <c r="B339" t="s">
        <v>1022</v>
      </c>
      <c r="C339" t="s">
        <v>13</v>
      </c>
      <c r="D339" t="str">
        <f>IF(Table_EQUITY_L[[#This Row],[ SERIES]]="EQ","Intra","Not")</f>
        <v>Intra</v>
      </c>
      <c r="E339">
        <v>31</v>
      </c>
      <c r="F339">
        <v>12</v>
      </c>
      <c r="G339" t="str">
        <f t="shared" si="5"/>
        <v>Dec</v>
      </c>
      <c r="H339">
        <v>2021</v>
      </c>
      <c r="I339">
        <v>10</v>
      </c>
      <c r="J339">
        <v>1</v>
      </c>
      <c r="K339" t="s">
        <v>1023</v>
      </c>
      <c r="L339">
        <v>10</v>
      </c>
      <c r="M339" s="1"/>
      <c r="N339">
        <v>2021</v>
      </c>
      <c r="O339" s="1"/>
    </row>
    <row r="340" spans="1:15" x14ac:dyDescent="0.3">
      <c r="A340" t="s">
        <v>1024</v>
      </c>
      <c r="B340" t="s">
        <v>1025</v>
      </c>
      <c r="C340" t="s">
        <v>13</v>
      </c>
      <c r="D340" t="str">
        <f>IF(Table_EQUITY_L[[#This Row],[ SERIES]]="EQ","Intra","Not")</f>
        <v>Intra</v>
      </c>
      <c r="E340">
        <v>4</v>
      </c>
      <c r="F340">
        <v>11</v>
      </c>
      <c r="G340" t="str">
        <f t="shared" si="5"/>
        <v>Nov</v>
      </c>
      <c r="H340">
        <v>2010</v>
      </c>
      <c r="I340">
        <v>10</v>
      </c>
      <c r="J340">
        <v>1</v>
      </c>
      <c r="K340" t="s">
        <v>1026</v>
      </c>
      <c r="L340">
        <v>10</v>
      </c>
      <c r="M340" s="1"/>
      <c r="N340">
        <v>2010</v>
      </c>
      <c r="O340" s="1"/>
    </row>
    <row r="341" spans="1:15" x14ac:dyDescent="0.3">
      <c r="A341" t="s">
        <v>1027</v>
      </c>
      <c r="B341" t="s">
        <v>1028</v>
      </c>
      <c r="C341" t="s">
        <v>13</v>
      </c>
      <c r="D341" t="str">
        <f>IF(Table_EQUITY_L[[#This Row],[ SERIES]]="EQ","Intra","Not")</f>
        <v>Intra</v>
      </c>
      <c r="E341">
        <v>8</v>
      </c>
      <c r="F341">
        <v>10</v>
      </c>
      <c r="G341" t="str">
        <f t="shared" si="5"/>
        <v>Oct</v>
      </c>
      <c r="H341">
        <v>2021</v>
      </c>
      <c r="I341">
        <v>10</v>
      </c>
      <c r="J341">
        <v>1</v>
      </c>
      <c r="K341" t="s">
        <v>1029</v>
      </c>
      <c r="L341">
        <v>10</v>
      </c>
      <c r="M341" s="1"/>
      <c r="N341">
        <v>2021</v>
      </c>
      <c r="O341" s="1"/>
    </row>
    <row r="342" spans="1:15" x14ac:dyDescent="0.3">
      <c r="A342" t="s">
        <v>1030</v>
      </c>
      <c r="B342" t="s">
        <v>1031</v>
      </c>
      <c r="C342" t="s">
        <v>13</v>
      </c>
      <c r="D342" t="str">
        <f>IF(Table_EQUITY_L[[#This Row],[ SERIES]]="EQ","Intra","Not")</f>
        <v>Intra</v>
      </c>
      <c r="E342">
        <v>11</v>
      </c>
      <c r="F342">
        <v>8</v>
      </c>
      <c r="G342" t="str">
        <f t="shared" si="5"/>
        <v>Aug</v>
      </c>
      <c r="H342">
        <v>2017</v>
      </c>
      <c r="I342">
        <v>10</v>
      </c>
      <c r="J342">
        <v>1</v>
      </c>
      <c r="K342" t="s">
        <v>1032</v>
      </c>
      <c r="L342">
        <v>10</v>
      </c>
      <c r="M342" s="1"/>
      <c r="N342">
        <v>2017</v>
      </c>
      <c r="O342" s="1"/>
    </row>
    <row r="343" spans="1:15" x14ac:dyDescent="0.3">
      <c r="A343" t="s">
        <v>1033</v>
      </c>
      <c r="B343" t="s">
        <v>1034</v>
      </c>
      <c r="C343" t="s">
        <v>13</v>
      </c>
      <c r="D343" t="str">
        <f>IF(Table_EQUITY_L[[#This Row],[ SERIES]]="EQ","Intra","Not")</f>
        <v>Intra</v>
      </c>
      <c r="E343">
        <v>2</v>
      </c>
      <c r="F343">
        <v>11</v>
      </c>
      <c r="G343" t="str">
        <f t="shared" si="5"/>
        <v>Nov</v>
      </c>
      <c r="H343">
        <v>2015</v>
      </c>
      <c r="I343">
        <v>10</v>
      </c>
      <c r="J343">
        <v>1</v>
      </c>
      <c r="K343" t="s">
        <v>1035</v>
      </c>
      <c r="L343">
        <v>10</v>
      </c>
      <c r="M343" s="1"/>
      <c r="N343">
        <v>2015</v>
      </c>
      <c r="O343" s="1"/>
    </row>
    <row r="344" spans="1:15" x14ac:dyDescent="0.3">
      <c r="A344" t="s">
        <v>1036</v>
      </c>
      <c r="B344" t="s">
        <v>1037</v>
      </c>
      <c r="C344" t="s">
        <v>13</v>
      </c>
      <c r="D344" t="str">
        <f>IF(Table_EQUITY_L[[#This Row],[ SERIES]]="EQ","Intra","Not")</f>
        <v>Intra</v>
      </c>
      <c r="E344">
        <v>30</v>
      </c>
      <c r="F344">
        <v>8</v>
      </c>
      <c r="G344" t="str">
        <f t="shared" si="5"/>
        <v>Aug</v>
      </c>
      <c r="H344">
        <v>2004</v>
      </c>
      <c r="I344">
        <v>10</v>
      </c>
      <c r="J344">
        <v>1</v>
      </c>
      <c r="K344" t="s">
        <v>1038</v>
      </c>
      <c r="L344">
        <v>10</v>
      </c>
      <c r="M344" s="1"/>
      <c r="N344">
        <v>2004</v>
      </c>
      <c r="O344" s="1"/>
    </row>
    <row r="345" spans="1:15" x14ac:dyDescent="0.3">
      <c r="A345" t="s">
        <v>1039</v>
      </c>
      <c r="B345" t="s">
        <v>1040</v>
      </c>
      <c r="C345" t="s">
        <v>13</v>
      </c>
      <c r="D345" t="str">
        <f>IF(Table_EQUITY_L[[#This Row],[ SERIES]]="EQ","Intra","Not")</f>
        <v>Intra</v>
      </c>
      <c r="E345">
        <v>17</v>
      </c>
      <c r="F345">
        <v>12</v>
      </c>
      <c r="G345" t="str">
        <f t="shared" si="5"/>
        <v>Dec</v>
      </c>
      <c r="H345">
        <v>2007</v>
      </c>
      <c r="I345">
        <v>1</v>
      </c>
      <c r="J345">
        <v>1</v>
      </c>
      <c r="K345" t="s">
        <v>1041</v>
      </c>
      <c r="L345">
        <v>1</v>
      </c>
      <c r="M345" s="1"/>
      <c r="N345">
        <v>2007</v>
      </c>
      <c r="O345" s="1"/>
    </row>
    <row r="346" spans="1:15" x14ac:dyDescent="0.3">
      <c r="A346" t="s">
        <v>1042</v>
      </c>
      <c r="B346" t="s">
        <v>1043</v>
      </c>
      <c r="C346" t="s">
        <v>13</v>
      </c>
      <c r="D346" t="str">
        <f>IF(Table_EQUITY_L[[#This Row],[ SERIES]]="EQ","Intra","Not")</f>
        <v>Intra</v>
      </c>
      <c r="E346">
        <v>7</v>
      </c>
      <c r="F346">
        <v>7</v>
      </c>
      <c r="G346" t="str">
        <f t="shared" si="5"/>
        <v>Jul</v>
      </c>
      <c r="H346">
        <v>2016</v>
      </c>
      <c r="I346">
        <v>2</v>
      </c>
      <c r="J346">
        <v>1</v>
      </c>
      <c r="K346" t="s">
        <v>1044</v>
      </c>
      <c r="L346">
        <v>2</v>
      </c>
      <c r="M346" s="1"/>
      <c r="N346">
        <v>2016</v>
      </c>
      <c r="O346" s="1"/>
    </row>
    <row r="347" spans="1:15" x14ac:dyDescent="0.3">
      <c r="A347" t="s">
        <v>1045</v>
      </c>
      <c r="B347" t="s">
        <v>1046</v>
      </c>
      <c r="C347" t="s">
        <v>13</v>
      </c>
      <c r="D347" t="str">
        <f>IF(Table_EQUITY_L[[#This Row],[ SERIES]]="EQ","Intra","Not")</f>
        <v>Intra</v>
      </c>
      <c r="E347">
        <v>2</v>
      </c>
      <c r="F347">
        <v>3</v>
      </c>
      <c r="G347" t="str">
        <f t="shared" si="5"/>
        <v>Mar</v>
      </c>
      <c r="H347">
        <v>2012</v>
      </c>
      <c r="I347">
        <v>2</v>
      </c>
      <c r="J347">
        <v>1</v>
      </c>
      <c r="K347" t="s">
        <v>1047</v>
      </c>
      <c r="L347">
        <v>2</v>
      </c>
      <c r="M347" s="1"/>
      <c r="N347">
        <v>2012</v>
      </c>
      <c r="O347" s="1"/>
    </row>
    <row r="348" spans="1:15" x14ac:dyDescent="0.3">
      <c r="A348" t="s">
        <v>1048</v>
      </c>
      <c r="B348" t="s">
        <v>1049</v>
      </c>
      <c r="C348" t="s">
        <v>13</v>
      </c>
      <c r="D348" t="str">
        <f>IF(Table_EQUITY_L[[#This Row],[ SERIES]]="EQ","Intra","Not")</f>
        <v>Intra</v>
      </c>
      <c r="E348">
        <v>7</v>
      </c>
      <c r="F348">
        <v>5</v>
      </c>
      <c r="G348" t="str">
        <f t="shared" si="5"/>
        <v>May</v>
      </c>
      <c r="H348">
        <v>1997</v>
      </c>
      <c r="I348">
        <v>5</v>
      </c>
      <c r="J348">
        <v>1</v>
      </c>
      <c r="K348" t="s">
        <v>1050</v>
      </c>
      <c r="L348">
        <v>5</v>
      </c>
      <c r="M348" s="1"/>
      <c r="N348">
        <v>1997</v>
      </c>
      <c r="O348" s="1"/>
    </row>
    <row r="349" spans="1:15" x14ac:dyDescent="0.3">
      <c r="A349" t="s">
        <v>1051</v>
      </c>
      <c r="B349" t="s">
        <v>1052</v>
      </c>
      <c r="C349" t="s">
        <v>13</v>
      </c>
      <c r="D349" t="str">
        <f>IF(Table_EQUITY_L[[#This Row],[ SERIES]]="EQ","Intra","Not")</f>
        <v>Intra</v>
      </c>
      <c r="E349">
        <v>13</v>
      </c>
      <c r="F349">
        <v>6</v>
      </c>
      <c r="G349" t="str">
        <f t="shared" si="5"/>
        <v>Jun</v>
      </c>
      <c r="H349">
        <v>2019</v>
      </c>
      <c r="I349">
        <v>1</v>
      </c>
      <c r="J349">
        <v>1</v>
      </c>
      <c r="K349" t="s">
        <v>1053</v>
      </c>
      <c r="L349">
        <v>1</v>
      </c>
      <c r="M349" s="1"/>
      <c r="N349">
        <v>2019</v>
      </c>
      <c r="O349" s="1"/>
    </row>
    <row r="350" spans="1:15" x14ac:dyDescent="0.3">
      <c r="A350" t="s">
        <v>1054</v>
      </c>
      <c r="B350" t="s">
        <v>1055</v>
      </c>
      <c r="C350" t="s">
        <v>9</v>
      </c>
      <c r="D350" t="str">
        <f>IF(Table_EQUITY_L[[#This Row],[ SERIES]]="EQ","Intra","Not")</f>
        <v>Not</v>
      </c>
      <c r="E350">
        <v>29</v>
      </c>
      <c r="F350">
        <v>3</v>
      </c>
      <c r="G350" t="str">
        <f t="shared" si="5"/>
        <v>Mar</v>
      </c>
      <c r="H350">
        <v>2005</v>
      </c>
      <c r="I350">
        <v>10</v>
      </c>
      <c r="J350">
        <v>1</v>
      </c>
      <c r="K350" t="s">
        <v>1056</v>
      </c>
      <c r="L350">
        <v>10</v>
      </c>
      <c r="M350" s="1"/>
      <c r="N350">
        <v>2005</v>
      </c>
      <c r="O350" s="1"/>
    </row>
    <row r="351" spans="1:15" x14ac:dyDescent="0.3">
      <c r="A351" t="s">
        <v>1057</v>
      </c>
      <c r="B351" t="s">
        <v>1058</v>
      </c>
      <c r="C351" t="s">
        <v>13</v>
      </c>
      <c r="D351" t="str">
        <f>IF(Table_EQUITY_L[[#This Row],[ SERIES]]="EQ","Intra","Not")</f>
        <v>Intra</v>
      </c>
      <c r="E351">
        <v>24</v>
      </c>
      <c r="F351">
        <v>6</v>
      </c>
      <c r="G351" t="str">
        <f t="shared" si="5"/>
        <v>Jun</v>
      </c>
      <c r="H351">
        <v>2016</v>
      </c>
      <c r="I351">
        <v>10</v>
      </c>
      <c r="J351">
        <v>1</v>
      </c>
      <c r="K351" t="s">
        <v>1059</v>
      </c>
      <c r="L351">
        <v>10</v>
      </c>
      <c r="M351" s="1"/>
      <c r="N351">
        <v>2016</v>
      </c>
      <c r="O351" s="1"/>
    </row>
    <row r="352" spans="1:15" x14ac:dyDescent="0.3">
      <c r="A352" t="s">
        <v>1060</v>
      </c>
      <c r="B352" t="s">
        <v>1061</v>
      </c>
      <c r="C352" t="s">
        <v>13</v>
      </c>
      <c r="D352" t="str">
        <f>IF(Table_EQUITY_L[[#This Row],[ SERIES]]="EQ","Intra","Not")</f>
        <v>Intra</v>
      </c>
      <c r="E352">
        <v>25</v>
      </c>
      <c r="F352">
        <v>3</v>
      </c>
      <c r="G352" t="str">
        <f t="shared" si="5"/>
        <v>Mar</v>
      </c>
      <c r="H352">
        <v>1996</v>
      </c>
      <c r="I352">
        <v>2</v>
      </c>
      <c r="J352">
        <v>1</v>
      </c>
      <c r="K352" t="s">
        <v>1062</v>
      </c>
      <c r="L352">
        <v>2</v>
      </c>
      <c r="M352" s="1"/>
      <c r="N352">
        <v>1996</v>
      </c>
      <c r="O352" s="1"/>
    </row>
    <row r="353" spans="1:15" x14ac:dyDescent="0.3">
      <c r="A353" t="s">
        <v>1063</v>
      </c>
      <c r="B353" t="s">
        <v>1064</v>
      </c>
      <c r="C353" t="s">
        <v>9</v>
      </c>
      <c r="D353" t="str">
        <f>IF(Table_EQUITY_L[[#This Row],[ SERIES]]="EQ","Intra","Not")</f>
        <v>Not</v>
      </c>
      <c r="E353">
        <v>13</v>
      </c>
      <c r="F353">
        <v>2</v>
      </c>
      <c r="G353" t="str">
        <f t="shared" si="5"/>
        <v>Feb</v>
      </c>
      <c r="H353">
        <v>2008</v>
      </c>
      <c r="I353">
        <v>10</v>
      </c>
      <c r="J353">
        <v>1</v>
      </c>
      <c r="K353" t="s">
        <v>1065</v>
      </c>
      <c r="L353">
        <v>10</v>
      </c>
      <c r="M353" s="1"/>
      <c r="N353">
        <v>2008</v>
      </c>
      <c r="O353" s="1"/>
    </row>
    <row r="354" spans="1:15" x14ac:dyDescent="0.3">
      <c r="A354" t="s">
        <v>1066</v>
      </c>
      <c r="B354" t="s">
        <v>1067</v>
      </c>
      <c r="C354" t="s">
        <v>13</v>
      </c>
      <c r="D354" t="str">
        <f>IF(Table_EQUITY_L[[#This Row],[ SERIES]]="EQ","Intra","Not")</f>
        <v>Intra</v>
      </c>
      <c r="E354">
        <v>31</v>
      </c>
      <c r="F354">
        <v>5</v>
      </c>
      <c r="G354" t="str">
        <f t="shared" si="5"/>
        <v>May</v>
      </c>
      <c r="H354">
        <v>1995</v>
      </c>
      <c r="I354">
        <v>1</v>
      </c>
      <c r="J354">
        <v>1</v>
      </c>
      <c r="K354" t="s">
        <v>1068</v>
      </c>
      <c r="L354">
        <v>1</v>
      </c>
      <c r="M354" s="1"/>
      <c r="N354">
        <v>1995</v>
      </c>
      <c r="O354" s="1"/>
    </row>
    <row r="355" spans="1:15" x14ac:dyDescent="0.3">
      <c r="A355" t="s">
        <v>1069</v>
      </c>
      <c r="B355" t="s">
        <v>1070</v>
      </c>
      <c r="C355" t="s">
        <v>13</v>
      </c>
      <c r="D355" t="str">
        <f>IF(Table_EQUITY_L[[#This Row],[ SERIES]]="EQ","Intra","Not")</f>
        <v>Intra</v>
      </c>
      <c r="E355">
        <v>25</v>
      </c>
      <c r="F355">
        <v>5</v>
      </c>
      <c r="G355" t="str">
        <f t="shared" si="5"/>
        <v>May</v>
      </c>
      <c r="H355">
        <v>1995</v>
      </c>
      <c r="I355">
        <v>10</v>
      </c>
      <c r="J355">
        <v>1</v>
      </c>
      <c r="K355" t="s">
        <v>1071</v>
      </c>
      <c r="L355">
        <v>10</v>
      </c>
      <c r="M355" s="1"/>
      <c r="N355">
        <v>1995</v>
      </c>
      <c r="O355" s="1"/>
    </row>
    <row r="356" spans="1:15" x14ac:dyDescent="0.3">
      <c r="A356" t="s">
        <v>1072</v>
      </c>
      <c r="B356" t="s">
        <v>1073</v>
      </c>
      <c r="C356" t="s">
        <v>13</v>
      </c>
      <c r="D356" t="str">
        <f>IF(Table_EQUITY_L[[#This Row],[ SERIES]]="EQ","Intra","Not")</f>
        <v>Intra</v>
      </c>
      <c r="E356">
        <v>22</v>
      </c>
      <c r="F356">
        <v>1</v>
      </c>
      <c r="G356" t="str">
        <f t="shared" si="5"/>
        <v>Jan</v>
      </c>
      <c r="H356">
        <v>2009</v>
      </c>
      <c r="I356">
        <v>1</v>
      </c>
      <c r="J356">
        <v>1</v>
      </c>
      <c r="K356" t="s">
        <v>1074</v>
      </c>
      <c r="L356">
        <v>1</v>
      </c>
      <c r="M356" s="1"/>
      <c r="N356">
        <v>2009</v>
      </c>
      <c r="O356" s="1"/>
    </row>
    <row r="357" spans="1:15" x14ac:dyDescent="0.3">
      <c r="A357" t="s">
        <v>1075</v>
      </c>
      <c r="B357" t="s">
        <v>1076</v>
      </c>
      <c r="C357" t="s">
        <v>13</v>
      </c>
      <c r="D357" t="str">
        <f>IF(Table_EQUITY_L[[#This Row],[ SERIES]]="EQ","Intra","Not")</f>
        <v>Intra</v>
      </c>
      <c r="E357">
        <v>25</v>
      </c>
      <c r="F357">
        <v>3</v>
      </c>
      <c r="G357" t="str">
        <f t="shared" si="5"/>
        <v>Mar</v>
      </c>
      <c r="H357">
        <v>2021</v>
      </c>
      <c r="I357">
        <v>5</v>
      </c>
      <c r="J357">
        <v>1</v>
      </c>
      <c r="K357" t="s">
        <v>1077</v>
      </c>
      <c r="L357">
        <v>5</v>
      </c>
      <c r="M357" s="1"/>
      <c r="N357">
        <v>2021</v>
      </c>
      <c r="O357" s="1"/>
    </row>
    <row r="358" spans="1:15" x14ac:dyDescent="0.3">
      <c r="A358" t="s">
        <v>1078</v>
      </c>
      <c r="B358" t="s">
        <v>1079</v>
      </c>
      <c r="C358" t="s">
        <v>13</v>
      </c>
      <c r="D358" t="str">
        <f>IF(Table_EQUITY_L[[#This Row],[ SERIES]]="EQ","Intra","Not")</f>
        <v>Intra</v>
      </c>
      <c r="E358">
        <v>5</v>
      </c>
      <c r="F358">
        <v>8</v>
      </c>
      <c r="G358" t="str">
        <f t="shared" si="5"/>
        <v>Aug</v>
      </c>
      <c r="H358">
        <v>2019</v>
      </c>
      <c r="I358">
        <v>10</v>
      </c>
      <c r="J358">
        <v>1</v>
      </c>
      <c r="K358" t="s">
        <v>1080</v>
      </c>
      <c r="L358">
        <v>10</v>
      </c>
      <c r="M358" s="1"/>
      <c r="N358">
        <v>2019</v>
      </c>
      <c r="O358" s="1"/>
    </row>
    <row r="359" spans="1:15" x14ac:dyDescent="0.3">
      <c r="A359" t="s">
        <v>1081</v>
      </c>
      <c r="B359" t="s">
        <v>1082</v>
      </c>
      <c r="C359" t="s">
        <v>13</v>
      </c>
      <c r="D359" t="str">
        <f>IF(Table_EQUITY_L[[#This Row],[ SERIES]]="EQ","Intra","Not")</f>
        <v>Intra</v>
      </c>
      <c r="E359">
        <v>20</v>
      </c>
      <c r="F359">
        <v>12</v>
      </c>
      <c r="G359" t="str">
        <f t="shared" si="5"/>
        <v>Dec</v>
      </c>
      <c r="H359">
        <v>2000</v>
      </c>
      <c r="I359">
        <v>5</v>
      </c>
      <c r="J359">
        <v>1</v>
      </c>
      <c r="K359" t="s">
        <v>1083</v>
      </c>
      <c r="L359">
        <v>5</v>
      </c>
      <c r="M359" s="1"/>
      <c r="N359">
        <v>2000</v>
      </c>
      <c r="O359" s="1"/>
    </row>
    <row r="360" spans="1:15" x14ac:dyDescent="0.3">
      <c r="A360" t="s">
        <v>1084</v>
      </c>
      <c r="B360" t="s">
        <v>1085</v>
      </c>
      <c r="C360" t="s">
        <v>13</v>
      </c>
      <c r="D360" t="str">
        <f>IF(Table_EQUITY_L[[#This Row],[ SERIES]]="EQ","Intra","Not")</f>
        <v>Intra</v>
      </c>
      <c r="E360">
        <v>23</v>
      </c>
      <c r="F360">
        <v>8</v>
      </c>
      <c r="G360" t="str">
        <f t="shared" si="5"/>
        <v>Aug</v>
      </c>
      <c r="H360">
        <v>2018</v>
      </c>
      <c r="I360">
        <v>10</v>
      </c>
      <c r="J360">
        <v>1</v>
      </c>
      <c r="K360" t="s">
        <v>1086</v>
      </c>
      <c r="L360">
        <v>10</v>
      </c>
      <c r="M360" s="1"/>
      <c r="N360">
        <v>2018</v>
      </c>
      <c r="O360" s="1"/>
    </row>
    <row r="361" spans="1:15" x14ac:dyDescent="0.3">
      <c r="A361" t="s">
        <v>1087</v>
      </c>
      <c r="B361" t="s">
        <v>1088</v>
      </c>
      <c r="C361" t="s">
        <v>13</v>
      </c>
      <c r="D361" t="str">
        <f>IF(Table_EQUITY_L[[#This Row],[ SERIES]]="EQ","Intra","Not")</f>
        <v>Intra</v>
      </c>
      <c r="E361">
        <v>27</v>
      </c>
      <c r="F361">
        <v>12</v>
      </c>
      <c r="G361" t="str">
        <f t="shared" si="5"/>
        <v>Dec</v>
      </c>
      <c r="H361">
        <v>2006</v>
      </c>
      <c r="I361">
        <v>10</v>
      </c>
      <c r="J361">
        <v>1</v>
      </c>
      <c r="K361" t="s">
        <v>1089</v>
      </c>
      <c r="L361">
        <v>10</v>
      </c>
      <c r="M361" s="1"/>
      <c r="N361">
        <v>2006</v>
      </c>
      <c r="O361" s="1"/>
    </row>
    <row r="362" spans="1:15" x14ac:dyDescent="0.3">
      <c r="A362" t="s">
        <v>1090</v>
      </c>
      <c r="B362" t="s">
        <v>1091</v>
      </c>
      <c r="C362" t="s">
        <v>13</v>
      </c>
      <c r="D362" t="str">
        <f>IF(Table_EQUITY_L[[#This Row],[ SERIES]]="EQ","Intra","Not")</f>
        <v>Intra</v>
      </c>
      <c r="E362">
        <v>28</v>
      </c>
      <c r="F362">
        <v>6</v>
      </c>
      <c r="G362" t="str">
        <f t="shared" si="5"/>
        <v>Jun</v>
      </c>
      <c r="H362">
        <v>1995</v>
      </c>
      <c r="I362">
        <v>1</v>
      </c>
      <c r="J362">
        <v>1</v>
      </c>
      <c r="K362" t="s">
        <v>1092</v>
      </c>
      <c r="L362">
        <v>1</v>
      </c>
      <c r="M362" s="1"/>
      <c r="N362">
        <v>1995</v>
      </c>
      <c r="O362" s="1"/>
    </row>
    <row r="363" spans="1:15" x14ac:dyDescent="0.3">
      <c r="A363" t="s">
        <v>1093</v>
      </c>
      <c r="B363" t="s">
        <v>1094</v>
      </c>
      <c r="C363" t="s">
        <v>13</v>
      </c>
      <c r="D363" t="str">
        <f>IF(Table_EQUITY_L[[#This Row],[ SERIES]]="EQ","Intra","Not")</f>
        <v>Intra</v>
      </c>
      <c r="E363">
        <v>13</v>
      </c>
      <c r="F363">
        <v>5</v>
      </c>
      <c r="G363" t="str">
        <f t="shared" si="5"/>
        <v>May</v>
      </c>
      <c r="H363">
        <v>2016</v>
      </c>
      <c r="I363">
        <v>2</v>
      </c>
      <c r="J363">
        <v>1</v>
      </c>
      <c r="K363" t="s">
        <v>1095</v>
      </c>
      <c r="L363">
        <v>2</v>
      </c>
      <c r="M363" s="1"/>
      <c r="N363">
        <v>2016</v>
      </c>
      <c r="O363" s="1"/>
    </row>
    <row r="364" spans="1:15" x14ac:dyDescent="0.3">
      <c r="A364" t="s">
        <v>1096</v>
      </c>
      <c r="B364" t="s">
        <v>1097</v>
      </c>
      <c r="C364" t="s">
        <v>9</v>
      </c>
      <c r="D364" t="str">
        <f>IF(Table_EQUITY_L[[#This Row],[ SERIES]]="EQ","Intra","Not")</f>
        <v>Not</v>
      </c>
      <c r="E364">
        <v>8</v>
      </c>
      <c r="F364">
        <v>2</v>
      </c>
      <c r="G364" t="str">
        <f t="shared" si="5"/>
        <v>Feb</v>
      </c>
      <c r="H364">
        <v>2022</v>
      </c>
      <c r="I364">
        <v>10</v>
      </c>
      <c r="J364">
        <v>1</v>
      </c>
      <c r="K364" t="s">
        <v>1098</v>
      </c>
      <c r="L364">
        <v>10</v>
      </c>
      <c r="M364" s="1"/>
      <c r="N364">
        <v>2022</v>
      </c>
      <c r="O364" s="1"/>
    </row>
    <row r="365" spans="1:15" x14ac:dyDescent="0.3">
      <c r="A365" t="s">
        <v>1099</v>
      </c>
      <c r="B365" t="s">
        <v>1100</v>
      </c>
      <c r="C365" t="s">
        <v>13</v>
      </c>
      <c r="D365" t="str">
        <f>IF(Table_EQUITY_L[[#This Row],[ SERIES]]="EQ","Intra","Not")</f>
        <v>Intra</v>
      </c>
      <c r="E365">
        <v>4</v>
      </c>
      <c r="F365">
        <v>12</v>
      </c>
      <c r="G365" t="str">
        <f t="shared" si="5"/>
        <v>Dec</v>
      </c>
      <c r="H365">
        <v>2019</v>
      </c>
      <c r="I365">
        <v>10</v>
      </c>
      <c r="J365">
        <v>1</v>
      </c>
      <c r="K365" t="s">
        <v>1101</v>
      </c>
      <c r="L365">
        <v>10</v>
      </c>
      <c r="M365" s="1"/>
      <c r="N365">
        <v>2019</v>
      </c>
      <c r="O365" s="1"/>
    </row>
    <row r="366" spans="1:15" x14ac:dyDescent="0.3">
      <c r="A366" t="s">
        <v>1102</v>
      </c>
      <c r="B366" t="s">
        <v>1103</v>
      </c>
      <c r="C366" t="s">
        <v>13</v>
      </c>
      <c r="D366" t="str">
        <f>IF(Table_EQUITY_L[[#This Row],[ SERIES]]="EQ","Intra","Not")</f>
        <v>Intra</v>
      </c>
      <c r="E366">
        <v>21</v>
      </c>
      <c r="F366">
        <v>7</v>
      </c>
      <c r="G366" t="str">
        <f t="shared" si="5"/>
        <v>Jul</v>
      </c>
      <c r="H366">
        <v>2022</v>
      </c>
      <c r="I366">
        <v>10</v>
      </c>
      <c r="J366">
        <v>1</v>
      </c>
      <c r="K366" t="s">
        <v>1104</v>
      </c>
      <c r="L366">
        <v>10</v>
      </c>
      <c r="M366" s="1"/>
      <c r="N366">
        <v>2022</v>
      </c>
      <c r="O366" s="1"/>
    </row>
    <row r="367" spans="1:15" x14ac:dyDescent="0.3">
      <c r="A367" t="s">
        <v>1105</v>
      </c>
      <c r="B367" t="s">
        <v>1106</v>
      </c>
      <c r="C367" t="s">
        <v>9</v>
      </c>
      <c r="D367" t="str">
        <f>IF(Table_EQUITY_L[[#This Row],[ SERIES]]="EQ","Intra","Not")</f>
        <v>Not</v>
      </c>
      <c r="E367">
        <v>7</v>
      </c>
      <c r="F367">
        <v>2</v>
      </c>
      <c r="G367" t="str">
        <f t="shared" si="5"/>
        <v>Feb</v>
      </c>
      <c r="H367">
        <v>2007</v>
      </c>
      <c r="I367">
        <v>10</v>
      </c>
      <c r="J367">
        <v>1</v>
      </c>
      <c r="K367" t="s">
        <v>1107</v>
      </c>
      <c r="L367">
        <v>10</v>
      </c>
      <c r="M367" s="1"/>
      <c r="N367">
        <v>2007</v>
      </c>
      <c r="O367" s="1"/>
    </row>
    <row r="368" spans="1:15" x14ac:dyDescent="0.3">
      <c r="A368" t="s">
        <v>1108</v>
      </c>
      <c r="B368" t="s">
        <v>1109</v>
      </c>
      <c r="C368" t="s">
        <v>13</v>
      </c>
      <c r="D368" t="str">
        <f>IF(Table_EQUITY_L[[#This Row],[ SERIES]]="EQ","Intra","Not")</f>
        <v>Intra</v>
      </c>
      <c r="E368">
        <v>25</v>
      </c>
      <c r="F368">
        <v>8</v>
      </c>
      <c r="G368" t="str">
        <f t="shared" si="5"/>
        <v>Aug</v>
      </c>
      <c r="H368">
        <v>1998</v>
      </c>
      <c r="I368">
        <v>1</v>
      </c>
      <c r="J368">
        <v>1</v>
      </c>
      <c r="K368" t="s">
        <v>1110</v>
      </c>
      <c r="L368">
        <v>1</v>
      </c>
      <c r="M368" s="1"/>
      <c r="N368">
        <v>1998</v>
      </c>
      <c r="O368" s="1"/>
    </row>
    <row r="369" spans="1:15" x14ac:dyDescent="0.3">
      <c r="A369" t="s">
        <v>1111</v>
      </c>
      <c r="B369" t="s">
        <v>1112</v>
      </c>
      <c r="C369" t="s">
        <v>9</v>
      </c>
      <c r="D369" t="str">
        <f>IF(Table_EQUITY_L[[#This Row],[ SERIES]]="EQ","Intra","Not")</f>
        <v>Not</v>
      </c>
      <c r="E369">
        <v>24</v>
      </c>
      <c r="F369">
        <v>4</v>
      </c>
      <c r="G369" t="str">
        <f t="shared" si="5"/>
        <v>Apr</v>
      </c>
      <c r="H369">
        <v>1996</v>
      </c>
      <c r="I369">
        <v>10</v>
      </c>
      <c r="J369">
        <v>1</v>
      </c>
      <c r="K369" t="s">
        <v>1113</v>
      </c>
      <c r="L369">
        <v>10</v>
      </c>
      <c r="M369" s="1"/>
      <c r="N369">
        <v>1996</v>
      </c>
      <c r="O369" s="1"/>
    </row>
    <row r="370" spans="1:15" x14ac:dyDescent="0.3">
      <c r="A370" t="s">
        <v>1114</v>
      </c>
      <c r="B370" t="s">
        <v>1115</v>
      </c>
      <c r="C370" t="s">
        <v>13</v>
      </c>
      <c r="D370" t="str">
        <f>IF(Table_EQUITY_L[[#This Row],[ SERIES]]="EQ","Intra","Not")</f>
        <v>Intra</v>
      </c>
      <c r="E370">
        <v>29</v>
      </c>
      <c r="F370">
        <v>3</v>
      </c>
      <c r="G370" t="str">
        <f t="shared" si="5"/>
        <v>Mar</v>
      </c>
      <c r="H370">
        <v>1995</v>
      </c>
      <c r="I370">
        <v>2</v>
      </c>
      <c r="J370">
        <v>1</v>
      </c>
      <c r="K370" t="s">
        <v>1116</v>
      </c>
      <c r="L370">
        <v>2</v>
      </c>
      <c r="M370" s="1"/>
      <c r="N370">
        <v>1995</v>
      </c>
      <c r="O370" s="1"/>
    </row>
    <row r="371" spans="1:15" x14ac:dyDescent="0.3">
      <c r="A371" t="s">
        <v>1117</v>
      </c>
      <c r="B371" t="s">
        <v>1118</v>
      </c>
      <c r="C371" t="s">
        <v>13</v>
      </c>
      <c r="D371" t="str">
        <f>IF(Table_EQUITY_L[[#This Row],[ SERIES]]="EQ","Intra","Not")</f>
        <v>Intra</v>
      </c>
      <c r="E371">
        <v>16</v>
      </c>
      <c r="F371">
        <v>9</v>
      </c>
      <c r="G371" t="str">
        <f t="shared" si="5"/>
        <v>Sep</v>
      </c>
      <c r="H371">
        <v>2016</v>
      </c>
      <c r="I371">
        <v>10</v>
      </c>
      <c r="J371">
        <v>1</v>
      </c>
      <c r="K371" t="s">
        <v>1119</v>
      </c>
      <c r="L371">
        <v>10</v>
      </c>
      <c r="M371" s="1"/>
      <c r="N371">
        <v>2016</v>
      </c>
      <c r="O371" s="1"/>
    </row>
    <row r="372" spans="1:15" x14ac:dyDescent="0.3">
      <c r="A372" t="s">
        <v>1120</v>
      </c>
      <c r="B372" t="s">
        <v>1121</v>
      </c>
      <c r="C372" t="s">
        <v>13</v>
      </c>
      <c r="D372" t="str">
        <f>IF(Table_EQUITY_L[[#This Row],[ SERIES]]="EQ","Intra","Not")</f>
        <v>Intra</v>
      </c>
      <c r="E372">
        <v>10</v>
      </c>
      <c r="F372">
        <v>6</v>
      </c>
      <c r="G372" t="str">
        <f t="shared" si="5"/>
        <v>Jun</v>
      </c>
      <c r="H372">
        <v>2005</v>
      </c>
      <c r="I372">
        <v>10</v>
      </c>
      <c r="J372">
        <v>1</v>
      </c>
      <c r="K372" t="s">
        <v>1122</v>
      </c>
      <c r="L372">
        <v>10</v>
      </c>
      <c r="M372" s="1"/>
      <c r="N372">
        <v>2005</v>
      </c>
      <c r="O372" s="1"/>
    </row>
    <row r="373" spans="1:15" x14ac:dyDescent="0.3">
      <c r="A373" t="s">
        <v>1123</v>
      </c>
      <c r="B373" t="s">
        <v>1124</v>
      </c>
      <c r="C373" t="s">
        <v>9</v>
      </c>
      <c r="D373" t="str">
        <f>IF(Table_EQUITY_L[[#This Row],[ SERIES]]="EQ","Intra","Not")</f>
        <v>Not</v>
      </c>
      <c r="E373">
        <v>27</v>
      </c>
      <c r="F373">
        <v>1</v>
      </c>
      <c r="G373" t="str">
        <f t="shared" si="5"/>
        <v>Jan</v>
      </c>
      <c r="H373">
        <v>1999</v>
      </c>
      <c r="I373">
        <v>10</v>
      </c>
      <c r="J373">
        <v>1</v>
      </c>
      <c r="K373" t="s">
        <v>1125</v>
      </c>
      <c r="L373">
        <v>10</v>
      </c>
      <c r="M373" s="1"/>
      <c r="N373">
        <v>1999</v>
      </c>
      <c r="O373" s="1"/>
    </row>
    <row r="374" spans="1:15" x14ac:dyDescent="0.3">
      <c r="A374" t="s">
        <v>1126</v>
      </c>
      <c r="B374" t="s">
        <v>1127</v>
      </c>
      <c r="C374" t="s">
        <v>13</v>
      </c>
      <c r="D374" t="str">
        <f>IF(Table_EQUITY_L[[#This Row],[ SERIES]]="EQ","Intra","Not")</f>
        <v>Intra</v>
      </c>
      <c r="E374">
        <v>30</v>
      </c>
      <c r="F374">
        <v>9</v>
      </c>
      <c r="G374" t="str">
        <f t="shared" si="5"/>
        <v>Sep</v>
      </c>
      <c r="H374">
        <v>1998</v>
      </c>
      <c r="I374">
        <v>5</v>
      </c>
      <c r="J374">
        <v>1</v>
      </c>
      <c r="K374" t="s">
        <v>1128</v>
      </c>
      <c r="L374">
        <v>5</v>
      </c>
      <c r="M374" s="1"/>
      <c r="N374">
        <v>1998</v>
      </c>
      <c r="O374" s="1"/>
    </row>
    <row r="375" spans="1:15" x14ac:dyDescent="0.3">
      <c r="A375" t="s">
        <v>1129</v>
      </c>
      <c r="B375" t="s">
        <v>1130</v>
      </c>
      <c r="C375" t="s">
        <v>13</v>
      </c>
      <c r="D375" t="str">
        <f>IF(Table_EQUITY_L[[#This Row],[ SERIES]]="EQ","Intra","Not")</f>
        <v>Intra</v>
      </c>
      <c r="E375">
        <v>10</v>
      </c>
      <c r="F375">
        <v>7</v>
      </c>
      <c r="G375" t="str">
        <f t="shared" si="5"/>
        <v>Jul</v>
      </c>
      <c r="H375">
        <v>2023</v>
      </c>
      <c r="I375">
        <v>10</v>
      </c>
      <c r="J375">
        <v>1</v>
      </c>
      <c r="K375" t="s">
        <v>1131</v>
      </c>
      <c r="L375">
        <v>10</v>
      </c>
      <c r="M375" s="1"/>
      <c r="N375">
        <v>2023</v>
      </c>
      <c r="O375" s="1"/>
    </row>
    <row r="376" spans="1:15" x14ac:dyDescent="0.3">
      <c r="A376" t="s">
        <v>1132</v>
      </c>
      <c r="B376" t="s">
        <v>1133</v>
      </c>
      <c r="C376" t="s">
        <v>13</v>
      </c>
      <c r="D376" t="str">
        <f>IF(Table_EQUITY_L[[#This Row],[ SERIES]]="EQ","Intra","Not")</f>
        <v>Intra</v>
      </c>
      <c r="E376">
        <v>18</v>
      </c>
      <c r="F376">
        <v>12</v>
      </c>
      <c r="G376" t="str">
        <f t="shared" si="5"/>
        <v>Dec</v>
      </c>
      <c r="H376">
        <v>2006</v>
      </c>
      <c r="I376">
        <v>1</v>
      </c>
      <c r="J376">
        <v>1</v>
      </c>
      <c r="K376" t="s">
        <v>1134</v>
      </c>
      <c r="L376">
        <v>1</v>
      </c>
      <c r="M376" s="1"/>
      <c r="N376">
        <v>2006</v>
      </c>
      <c r="O376" s="1"/>
    </row>
    <row r="377" spans="1:15" x14ac:dyDescent="0.3">
      <c r="A377" t="s">
        <v>1135</v>
      </c>
      <c r="B377" t="s">
        <v>1136</v>
      </c>
      <c r="C377" t="s">
        <v>13</v>
      </c>
      <c r="D377" t="str">
        <f>IF(Table_EQUITY_L[[#This Row],[ SERIES]]="EQ","Intra","Not")</f>
        <v>Intra</v>
      </c>
      <c r="E377">
        <v>28</v>
      </c>
      <c r="F377">
        <v>4</v>
      </c>
      <c r="G377" t="str">
        <f t="shared" si="5"/>
        <v>Apr</v>
      </c>
      <c r="H377">
        <v>1999</v>
      </c>
      <c r="I377">
        <v>1</v>
      </c>
      <c r="J377">
        <v>1</v>
      </c>
      <c r="K377" t="s">
        <v>1137</v>
      </c>
      <c r="L377">
        <v>1</v>
      </c>
      <c r="M377" s="1"/>
      <c r="N377">
        <v>1999</v>
      </c>
      <c r="O377" s="1"/>
    </row>
    <row r="378" spans="1:15" x14ac:dyDescent="0.3">
      <c r="A378" t="s">
        <v>1138</v>
      </c>
      <c r="B378" t="s">
        <v>1139</v>
      </c>
      <c r="C378" t="s">
        <v>13</v>
      </c>
      <c r="D378" t="str">
        <f>IF(Table_EQUITY_L[[#This Row],[ SERIES]]="EQ","Intra","Not")</f>
        <v>Intra</v>
      </c>
      <c r="E378">
        <v>22</v>
      </c>
      <c r="F378">
        <v>1</v>
      </c>
      <c r="G378" t="str">
        <f t="shared" si="5"/>
        <v>Jan</v>
      </c>
      <c r="H378">
        <v>2019</v>
      </c>
      <c r="I378">
        <v>2</v>
      </c>
      <c r="J378">
        <v>1</v>
      </c>
      <c r="K378" t="s">
        <v>1140</v>
      </c>
      <c r="L378">
        <v>2</v>
      </c>
      <c r="M378" s="1"/>
      <c r="N378">
        <v>2019</v>
      </c>
      <c r="O378" s="1"/>
    </row>
    <row r="379" spans="1:15" x14ac:dyDescent="0.3">
      <c r="A379" t="s">
        <v>1141</v>
      </c>
      <c r="B379" t="s">
        <v>1142</v>
      </c>
      <c r="C379" t="s">
        <v>13</v>
      </c>
      <c r="D379" t="str">
        <f>IF(Table_EQUITY_L[[#This Row],[ SERIES]]="EQ","Intra","Not")</f>
        <v>Intra</v>
      </c>
      <c r="E379">
        <v>17</v>
      </c>
      <c r="F379">
        <v>1</v>
      </c>
      <c r="G379" t="str">
        <f t="shared" si="5"/>
        <v>Jan</v>
      </c>
      <c r="H379">
        <v>1996</v>
      </c>
      <c r="I379">
        <v>2</v>
      </c>
      <c r="J379">
        <v>1</v>
      </c>
      <c r="K379" t="s">
        <v>1143</v>
      </c>
      <c r="L379">
        <v>2</v>
      </c>
      <c r="M379" s="1"/>
      <c r="N379">
        <v>1996</v>
      </c>
      <c r="O379" s="1"/>
    </row>
    <row r="380" spans="1:15" x14ac:dyDescent="0.3">
      <c r="A380" t="s">
        <v>1144</v>
      </c>
      <c r="B380" t="s">
        <v>1145</v>
      </c>
      <c r="C380" t="s">
        <v>13</v>
      </c>
      <c r="D380" t="str">
        <f>IF(Table_EQUITY_L[[#This Row],[ SERIES]]="EQ","Intra","Not")</f>
        <v>Intra</v>
      </c>
      <c r="E380">
        <v>4</v>
      </c>
      <c r="F380">
        <v>7</v>
      </c>
      <c r="G380" t="str">
        <f t="shared" si="5"/>
        <v>Jul</v>
      </c>
      <c r="H380">
        <v>2016</v>
      </c>
      <c r="I380">
        <v>5</v>
      </c>
      <c r="J380">
        <v>1</v>
      </c>
      <c r="K380" t="s">
        <v>1146</v>
      </c>
      <c r="L380">
        <v>5</v>
      </c>
      <c r="M380" s="1"/>
      <c r="N380">
        <v>2016</v>
      </c>
      <c r="O380" s="1"/>
    </row>
    <row r="381" spans="1:15" x14ac:dyDescent="0.3">
      <c r="A381" t="s">
        <v>1147</v>
      </c>
      <c r="B381" t="s">
        <v>1148</v>
      </c>
      <c r="C381" t="s">
        <v>13</v>
      </c>
      <c r="D381" t="str">
        <f>IF(Table_EQUITY_L[[#This Row],[ SERIES]]="EQ","Intra","Not")</f>
        <v>Intra</v>
      </c>
      <c r="E381">
        <v>13</v>
      </c>
      <c r="F381">
        <v>11</v>
      </c>
      <c r="G381" t="str">
        <f t="shared" si="5"/>
        <v>Nov</v>
      </c>
      <c r="H381">
        <v>2020</v>
      </c>
      <c r="I381">
        <v>1</v>
      </c>
      <c r="J381">
        <v>1</v>
      </c>
      <c r="K381" t="s">
        <v>1149</v>
      </c>
      <c r="L381">
        <v>1</v>
      </c>
      <c r="M381" s="1"/>
      <c r="N381">
        <v>2020</v>
      </c>
      <c r="O381" s="1"/>
    </row>
    <row r="382" spans="1:15" x14ac:dyDescent="0.3">
      <c r="A382" t="s">
        <v>1150</v>
      </c>
      <c r="B382" t="s">
        <v>1151</v>
      </c>
      <c r="C382" t="s">
        <v>13</v>
      </c>
      <c r="D382" t="str">
        <f>IF(Table_EQUITY_L[[#This Row],[ SERIES]]="EQ","Intra","Not")</f>
        <v>Intra</v>
      </c>
      <c r="E382">
        <v>7</v>
      </c>
      <c r="F382">
        <v>5</v>
      </c>
      <c r="G382" t="str">
        <f t="shared" si="5"/>
        <v>May</v>
      </c>
      <c r="H382">
        <v>2004</v>
      </c>
      <c r="I382">
        <v>5</v>
      </c>
      <c r="J382">
        <v>1</v>
      </c>
      <c r="K382" t="s">
        <v>1152</v>
      </c>
      <c r="L382">
        <v>5</v>
      </c>
      <c r="M382" s="1"/>
      <c r="N382">
        <v>2004</v>
      </c>
      <c r="O382" s="1"/>
    </row>
    <row r="383" spans="1:15" x14ac:dyDescent="0.3">
      <c r="A383" t="s">
        <v>1153</v>
      </c>
      <c r="B383" t="s">
        <v>1154</v>
      </c>
      <c r="C383" t="s">
        <v>13</v>
      </c>
      <c r="D383" t="str">
        <f>IF(Table_EQUITY_L[[#This Row],[ SERIES]]="EQ","Intra","Not")</f>
        <v>Intra</v>
      </c>
      <c r="E383">
        <v>24</v>
      </c>
      <c r="F383">
        <v>12</v>
      </c>
      <c r="G383" t="str">
        <f t="shared" si="5"/>
        <v>Dec</v>
      </c>
      <c r="H383">
        <v>2021</v>
      </c>
      <c r="I383">
        <v>2</v>
      </c>
      <c r="J383">
        <v>1</v>
      </c>
      <c r="K383" t="s">
        <v>1155</v>
      </c>
      <c r="L383">
        <v>2</v>
      </c>
      <c r="M383" s="1"/>
      <c r="N383">
        <v>2021</v>
      </c>
      <c r="O383" s="1"/>
    </row>
    <row r="384" spans="1:15" x14ac:dyDescent="0.3">
      <c r="A384" t="s">
        <v>1156</v>
      </c>
      <c r="B384" t="s">
        <v>1157</v>
      </c>
      <c r="C384" t="s">
        <v>13</v>
      </c>
      <c r="D384" t="str">
        <f>IF(Table_EQUITY_L[[#This Row],[ SERIES]]="EQ","Intra","Not")</f>
        <v>Intra</v>
      </c>
      <c r="E384">
        <v>6</v>
      </c>
      <c r="F384">
        <v>1</v>
      </c>
      <c r="G384" t="str">
        <f t="shared" si="5"/>
        <v>Jan</v>
      </c>
      <c r="H384">
        <v>2010</v>
      </c>
      <c r="I384">
        <v>10</v>
      </c>
      <c r="J384">
        <v>1</v>
      </c>
      <c r="K384" t="s">
        <v>1158</v>
      </c>
      <c r="L384">
        <v>10</v>
      </c>
      <c r="M384" s="1"/>
      <c r="N384">
        <v>2010</v>
      </c>
      <c r="O384" s="1"/>
    </row>
    <row r="385" spans="1:15" x14ac:dyDescent="0.3">
      <c r="A385" t="s">
        <v>1159</v>
      </c>
      <c r="B385" t="s">
        <v>1160</v>
      </c>
      <c r="C385" t="s">
        <v>13</v>
      </c>
      <c r="D385" t="str">
        <f>IF(Table_EQUITY_L[[#This Row],[ SERIES]]="EQ","Intra","Not")</f>
        <v>Intra</v>
      </c>
      <c r="E385">
        <v>11</v>
      </c>
      <c r="F385">
        <v>8</v>
      </c>
      <c r="G385" t="str">
        <f t="shared" si="5"/>
        <v>Aug</v>
      </c>
      <c r="H385">
        <v>2016</v>
      </c>
      <c r="I385">
        <v>10</v>
      </c>
      <c r="J385">
        <v>1</v>
      </c>
      <c r="K385" t="s">
        <v>1161</v>
      </c>
      <c r="L385">
        <v>10</v>
      </c>
      <c r="M385" s="1"/>
      <c r="N385">
        <v>2016</v>
      </c>
      <c r="O385" s="1"/>
    </row>
    <row r="386" spans="1:15" x14ac:dyDescent="0.3">
      <c r="A386" t="s">
        <v>1162</v>
      </c>
      <c r="B386" t="s">
        <v>1163</v>
      </c>
      <c r="C386" t="s">
        <v>13</v>
      </c>
      <c r="D386" t="str">
        <f>IF(Table_EQUITY_L[[#This Row],[ SERIES]]="EQ","Intra","Not")</f>
        <v>Intra</v>
      </c>
      <c r="E386">
        <v>8</v>
      </c>
      <c r="F386">
        <v>9</v>
      </c>
      <c r="G386" t="str">
        <f t="shared" ref="G386:G449" si="6">_xlfn.IFS(F386=1,"Jan",F386=2,"Feb",F386=3,"Mar",F386=4,"Apr",F386=5,"May",F386=6,"Jun",F386=7,"Jul",F386=8,"Aug",F386=9,"Sep",F386=10,"Oct",F386=11,"Nov",F386=12,"Dec")</f>
        <v>Sep</v>
      </c>
      <c r="H386">
        <v>2022</v>
      </c>
      <c r="I386">
        <v>10</v>
      </c>
      <c r="J386">
        <v>1</v>
      </c>
      <c r="K386" t="s">
        <v>1164</v>
      </c>
      <c r="L386">
        <v>10</v>
      </c>
      <c r="M386" s="1"/>
      <c r="N386">
        <v>2022</v>
      </c>
      <c r="O386" s="1"/>
    </row>
    <row r="387" spans="1:15" x14ac:dyDescent="0.3">
      <c r="A387" t="s">
        <v>1165</v>
      </c>
      <c r="B387" t="s">
        <v>1166</v>
      </c>
      <c r="C387" t="s">
        <v>13</v>
      </c>
      <c r="D387" t="str">
        <f>IF(Table_EQUITY_L[[#This Row],[ SERIES]]="EQ","Intra","Not")</f>
        <v>Intra</v>
      </c>
      <c r="E387">
        <v>24</v>
      </c>
      <c r="F387">
        <v>2</v>
      </c>
      <c r="G387" t="str">
        <f t="shared" si="6"/>
        <v>Feb</v>
      </c>
      <c r="H387">
        <v>2010</v>
      </c>
      <c r="I387">
        <v>10</v>
      </c>
      <c r="J387">
        <v>1</v>
      </c>
      <c r="K387" t="s">
        <v>1167</v>
      </c>
      <c r="L387">
        <v>10</v>
      </c>
      <c r="M387" s="1"/>
      <c r="N387">
        <v>2010</v>
      </c>
      <c r="O387" s="1"/>
    </row>
    <row r="388" spans="1:15" x14ac:dyDescent="0.3">
      <c r="A388" t="s">
        <v>1168</v>
      </c>
      <c r="B388" t="s">
        <v>1169</v>
      </c>
      <c r="C388" t="s">
        <v>13</v>
      </c>
      <c r="D388" t="str">
        <f>IF(Table_EQUITY_L[[#This Row],[ SERIES]]="EQ","Intra","Not")</f>
        <v>Intra</v>
      </c>
      <c r="E388">
        <v>29</v>
      </c>
      <c r="F388">
        <v>2</v>
      </c>
      <c r="G388" t="str">
        <f t="shared" si="6"/>
        <v>Feb</v>
      </c>
      <c r="H388">
        <v>2012</v>
      </c>
      <c r="I388">
        <v>2</v>
      </c>
      <c r="J388">
        <v>1</v>
      </c>
      <c r="K388" t="s">
        <v>1170</v>
      </c>
      <c r="L388">
        <v>2</v>
      </c>
      <c r="M388" s="1"/>
      <c r="N388">
        <v>2012</v>
      </c>
      <c r="O388" s="1"/>
    </row>
    <row r="389" spans="1:15" x14ac:dyDescent="0.3">
      <c r="A389" t="s">
        <v>1171</v>
      </c>
      <c r="B389" t="s">
        <v>1172</v>
      </c>
      <c r="C389" t="s">
        <v>13</v>
      </c>
      <c r="D389" t="str">
        <f>IF(Table_EQUITY_L[[#This Row],[ SERIES]]="EQ","Intra","Not")</f>
        <v>Intra</v>
      </c>
      <c r="E389">
        <v>21</v>
      </c>
      <c r="F389">
        <v>9</v>
      </c>
      <c r="G389" t="str">
        <f t="shared" si="6"/>
        <v>Sep</v>
      </c>
      <c r="H389">
        <v>2017</v>
      </c>
      <c r="I389">
        <v>2</v>
      </c>
      <c r="J389">
        <v>1</v>
      </c>
      <c r="K389" t="s">
        <v>1173</v>
      </c>
      <c r="L389">
        <v>2</v>
      </c>
      <c r="M389" s="1"/>
      <c r="N389">
        <v>2017</v>
      </c>
      <c r="O389" s="1"/>
    </row>
    <row r="390" spans="1:15" x14ac:dyDescent="0.3">
      <c r="A390" t="s">
        <v>1174</v>
      </c>
      <c r="B390" t="s">
        <v>1175</v>
      </c>
      <c r="C390" t="s">
        <v>13</v>
      </c>
      <c r="D390" t="str">
        <f>IF(Table_EQUITY_L[[#This Row],[ SERIES]]="EQ","Intra","Not")</f>
        <v>Intra</v>
      </c>
      <c r="E390">
        <v>27</v>
      </c>
      <c r="F390">
        <v>10</v>
      </c>
      <c r="G390" t="str">
        <f t="shared" si="6"/>
        <v>Oct</v>
      </c>
      <c r="H390">
        <v>2006</v>
      </c>
      <c r="I390">
        <v>10</v>
      </c>
      <c r="J390">
        <v>1</v>
      </c>
      <c r="K390" t="s">
        <v>1176</v>
      </c>
      <c r="L390">
        <v>10</v>
      </c>
      <c r="M390" s="1"/>
      <c r="N390">
        <v>2006</v>
      </c>
      <c r="O390" s="1"/>
    </row>
    <row r="391" spans="1:15" x14ac:dyDescent="0.3">
      <c r="A391" t="s">
        <v>1177</v>
      </c>
      <c r="B391" t="s">
        <v>1178</v>
      </c>
      <c r="C391" t="s">
        <v>9</v>
      </c>
      <c r="D391" t="str">
        <f>IF(Table_EQUITY_L[[#This Row],[ SERIES]]="EQ","Intra","Not")</f>
        <v>Not</v>
      </c>
      <c r="E391">
        <v>19</v>
      </c>
      <c r="F391">
        <v>10</v>
      </c>
      <c r="G391" t="str">
        <f t="shared" si="6"/>
        <v>Oct</v>
      </c>
      <c r="H391">
        <v>2022</v>
      </c>
      <c r="I391">
        <v>10</v>
      </c>
      <c r="J391">
        <v>1</v>
      </c>
      <c r="K391" t="s">
        <v>1179</v>
      </c>
      <c r="L391">
        <v>10</v>
      </c>
      <c r="M391" s="1"/>
      <c r="N391">
        <v>2022</v>
      </c>
      <c r="O391" s="1"/>
    </row>
    <row r="392" spans="1:15" x14ac:dyDescent="0.3">
      <c r="A392" t="s">
        <v>1180</v>
      </c>
      <c r="B392" t="s">
        <v>1181</v>
      </c>
      <c r="C392" t="s">
        <v>13</v>
      </c>
      <c r="D392" t="str">
        <f>IF(Table_EQUITY_L[[#This Row],[ SERIES]]="EQ","Intra","Not")</f>
        <v>Intra</v>
      </c>
      <c r="E392">
        <v>29</v>
      </c>
      <c r="F392">
        <v>3</v>
      </c>
      <c r="G392" t="str">
        <f t="shared" si="6"/>
        <v>Mar</v>
      </c>
      <c r="H392">
        <v>1995</v>
      </c>
      <c r="I392">
        <v>10</v>
      </c>
      <c r="J392">
        <v>1</v>
      </c>
      <c r="K392" t="s">
        <v>1182</v>
      </c>
      <c r="L392">
        <v>10</v>
      </c>
      <c r="M392" s="1"/>
      <c r="N392">
        <v>1995</v>
      </c>
      <c r="O392" s="1"/>
    </row>
    <row r="393" spans="1:15" x14ac:dyDescent="0.3">
      <c r="A393" t="s">
        <v>1183</v>
      </c>
      <c r="B393" t="s">
        <v>1184</v>
      </c>
      <c r="C393" t="s">
        <v>9</v>
      </c>
      <c r="D393" t="str">
        <f>IF(Table_EQUITY_L[[#This Row],[ SERIES]]="EQ","Intra","Not")</f>
        <v>Not</v>
      </c>
      <c r="E393">
        <v>21</v>
      </c>
      <c r="F393">
        <v>5</v>
      </c>
      <c r="G393" t="str">
        <f t="shared" si="6"/>
        <v>May</v>
      </c>
      <c r="H393">
        <v>1997</v>
      </c>
      <c r="I393">
        <v>10</v>
      </c>
      <c r="J393">
        <v>1</v>
      </c>
      <c r="K393" t="s">
        <v>1185</v>
      </c>
      <c r="L393">
        <v>10</v>
      </c>
      <c r="M393" s="1"/>
      <c r="N393">
        <v>1997</v>
      </c>
      <c r="O393" s="1"/>
    </row>
    <row r="394" spans="1:15" x14ac:dyDescent="0.3">
      <c r="A394" t="s">
        <v>1186</v>
      </c>
      <c r="B394" t="s">
        <v>1187</v>
      </c>
      <c r="C394" t="s">
        <v>13</v>
      </c>
      <c r="D394" t="str">
        <f>IF(Table_EQUITY_L[[#This Row],[ SERIES]]="EQ","Intra","Not")</f>
        <v>Intra</v>
      </c>
      <c r="E394">
        <v>16</v>
      </c>
      <c r="F394">
        <v>7</v>
      </c>
      <c r="G394" t="str">
        <f t="shared" si="6"/>
        <v>Jul</v>
      </c>
      <c r="H394">
        <v>2019</v>
      </c>
      <c r="I394">
        <v>10</v>
      </c>
      <c r="J394">
        <v>1</v>
      </c>
      <c r="K394" t="s">
        <v>1188</v>
      </c>
      <c r="L394">
        <v>10</v>
      </c>
      <c r="M394" s="1"/>
      <c r="N394">
        <v>2019</v>
      </c>
      <c r="O394" s="1"/>
    </row>
    <row r="395" spans="1:15" x14ac:dyDescent="0.3">
      <c r="A395" t="s">
        <v>1189</v>
      </c>
      <c r="B395" t="s">
        <v>1190</v>
      </c>
      <c r="C395" t="s">
        <v>13</v>
      </c>
      <c r="D395" t="str">
        <f>IF(Table_EQUITY_L[[#This Row],[ SERIES]]="EQ","Intra","Not")</f>
        <v>Intra</v>
      </c>
      <c r="E395">
        <v>12</v>
      </c>
      <c r="F395">
        <v>4</v>
      </c>
      <c r="G395" t="str">
        <f t="shared" si="6"/>
        <v>Apr</v>
      </c>
      <c r="H395">
        <v>1995</v>
      </c>
      <c r="I395">
        <v>2</v>
      </c>
      <c r="J395">
        <v>1</v>
      </c>
      <c r="K395" t="s">
        <v>1191</v>
      </c>
      <c r="L395">
        <v>2</v>
      </c>
      <c r="M395" s="1"/>
      <c r="N395">
        <v>1995</v>
      </c>
      <c r="O395" s="1"/>
    </row>
    <row r="396" spans="1:15" x14ac:dyDescent="0.3">
      <c r="A396" t="s">
        <v>1192</v>
      </c>
      <c r="B396" t="s">
        <v>1193</v>
      </c>
      <c r="C396" t="s">
        <v>13</v>
      </c>
      <c r="D396" t="str">
        <f>IF(Table_EQUITY_L[[#This Row],[ SERIES]]="EQ","Intra","Not")</f>
        <v>Intra</v>
      </c>
      <c r="E396">
        <v>24</v>
      </c>
      <c r="F396">
        <v>12</v>
      </c>
      <c r="G396" t="str">
        <f t="shared" si="6"/>
        <v>Dec</v>
      </c>
      <c r="H396">
        <v>2021</v>
      </c>
      <c r="I396">
        <v>2</v>
      </c>
      <c r="J396">
        <v>1</v>
      </c>
      <c r="K396" t="s">
        <v>1194</v>
      </c>
      <c r="L396">
        <v>2</v>
      </c>
      <c r="M396" s="1"/>
      <c r="N396">
        <v>2021</v>
      </c>
      <c r="O396" s="1"/>
    </row>
    <row r="397" spans="1:15" x14ac:dyDescent="0.3">
      <c r="A397" t="s">
        <v>1195</v>
      </c>
      <c r="B397" t="s">
        <v>1196</v>
      </c>
      <c r="C397" t="s">
        <v>13</v>
      </c>
      <c r="D397" t="str">
        <f>IF(Table_EQUITY_L[[#This Row],[ SERIES]]="EQ","Intra","Not")</f>
        <v>Intra</v>
      </c>
      <c r="E397">
        <v>25</v>
      </c>
      <c r="F397">
        <v>5</v>
      </c>
      <c r="G397" t="str">
        <f t="shared" si="6"/>
        <v>May</v>
      </c>
      <c r="H397">
        <v>1995</v>
      </c>
      <c r="I397">
        <v>2</v>
      </c>
      <c r="J397">
        <v>1</v>
      </c>
      <c r="K397" t="s">
        <v>1197</v>
      </c>
      <c r="L397">
        <v>2</v>
      </c>
      <c r="M397" s="1"/>
      <c r="N397">
        <v>1995</v>
      </c>
      <c r="O397" s="1"/>
    </row>
    <row r="398" spans="1:15" x14ac:dyDescent="0.3">
      <c r="A398" t="s">
        <v>1198</v>
      </c>
      <c r="B398" t="s">
        <v>1199</v>
      </c>
      <c r="C398" t="s">
        <v>13</v>
      </c>
      <c r="D398" t="str">
        <f>IF(Table_EQUITY_L[[#This Row],[ SERIES]]="EQ","Intra","Not")</f>
        <v>Intra</v>
      </c>
      <c r="E398">
        <v>11</v>
      </c>
      <c r="F398">
        <v>11</v>
      </c>
      <c r="G398" t="str">
        <f t="shared" si="6"/>
        <v>Nov</v>
      </c>
      <c r="H398">
        <v>2022</v>
      </c>
      <c r="I398">
        <v>2</v>
      </c>
      <c r="J398">
        <v>1</v>
      </c>
      <c r="K398" t="s">
        <v>1200</v>
      </c>
      <c r="L398">
        <v>2</v>
      </c>
      <c r="M398" s="1"/>
      <c r="N398">
        <v>2022</v>
      </c>
      <c r="O398" s="1"/>
    </row>
    <row r="399" spans="1:15" x14ac:dyDescent="0.3">
      <c r="A399" t="s">
        <v>1201</v>
      </c>
      <c r="B399" t="s">
        <v>1202</v>
      </c>
      <c r="C399" t="s">
        <v>13</v>
      </c>
      <c r="D399" t="str">
        <f>IF(Table_EQUITY_L[[#This Row],[ SERIES]]="EQ","Intra","Not")</f>
        <v>Intra</v>
      </c>
      <c r="E399">
        <v>2</v>
      </c>
      <c r="F399">
        <v>8</v>
      </c>
      <c r="G399" t="str">
        <f t="shared" si="6"/>
        <v>Aug</v>
      </c>
      <c r="H399">
        <v>2007</v>
      </c>
      <c r="I399">
        <v>5</v>
      </c>
      <c r="J399">
        <v>1</v>
      </c>
      <c r="K399" t="s">
        <v>1203</v>
      </c>
      <c r="L399">
        <v>5</v>
      </c>
      <c r="M399" s="1"/>
      <c r="N399">
        <v>2007</v>
      </c>
      <c r="O399" s="1"/>
    </row>
    <row r="400" spans="1:15" x14ac:dyDescent="0.3">
      <c r="A400" t="s">
        <v>1204</v>
      </c>
      <c r="B400" t="s">
        <v>1205</v>
      </c>
      <c r="C400" t="s">
        <v>13</v>
      </c>
      <c r="D400" t="str">
        <f>IF(Table_EQUITY_L[[#This Row],[ SERIES]]="EQ","Intra","Not")</f>
        <v>Intra</v>
      </c>
      <c r="E400">
        <v>17</v>
      </c>
      <c r="F400">
        <v>1</v>
      </c>
      <c r="G400" t="str">
        <f t="shared" si="6"/>
        <v>Jan</v>
      </c>
      <c r="H400">
        <v>2003</v>
      </c>
      <c r="I400">
        <v>10</v>
      </c>
      <c r="J400">
        <v>1</v>
      </c>
      <c r="K400" t="s">
        <v>1206</v>
      </c>
      <c r="L400">
        <v>10</v>
      </c>
      <c r="M400" s="1"/>
      <c r="N400">
        <v>2003</v>
      </c>
      <c r="O400" s="1"/>
    </row>
    <row r="401" spans="1:15" x14ac:dyDescent="0.3">
      <c r="A401" t="s">
        <v>1207</v>
      </c>
      <c r="B401" t="s">
        <v>1208</v>
      </c>
      <c r="C401" t="s">
        <v>13</v>
      </c>
      <c r="D401" t="str">
        <f>IF(Table_EQUITY_L[[#This Row],[ SERIES]]="EQ","Intra","Not")</f>
        <v>Intra</v>
      </c>
      <c r="E401">
        <v>29</v>
      </c>
      <c r="F401">
        <v>9</v>
      </c>
      <c r="G401" t="str">
        <f t="shared" si="6"/>
        <v>Sep</v>
      </c>
      <c r="H401">
        <v>2010</v>
      </c>
      <c r="I401">
        <v>2</v>
      </c>
      <c r="J401">
        <v>1</v>
      </c>
      <c r="K401" t="s">
        <v>1209</v>
      </c>
      <c r="L401">
        <v>2</v>
      </c>
      <c r="M401" s="1"/>
      <c r="N401">
        <v>2010</v>
      </c>
      <c r="O401" s="1"/>
    </row>
    <row r="402" spans="1:15" x14ac:dyDescent="0.3">
      <c r="A402" t="s">
        <v>1210</v>
      </c>
      <c r="B402" t="s">
        <v>1211</v>
      </c>
      <c r="C402" t="s">
        <v>9</v>
      </c>
      <c r="D402" t="str">
        <f>IF(Table_EQUITY_L[[#This Row],[ SERIES]]="EQ","Intra","Not")</f>
        <v>Not</v>
      </c>
      <c r="E402">
        <v>9</v>
      </c>
      <c r="F402">
        <v>3</v>
      </c>
      <c r="G402" t="str">
        <f t="shared" si="6"/>
        <v>Mar</v>
      </c>
      <c r="H402">
        <v>2010</v>
      </c>
      <c r="I402">
        <v>10</v>
      </c>
      <c r="J402">
        <v>1</v>
      </c>
      <c r="K402" t="s">
        <v>1212</v>
      </c>
      <c r="L402">
        <v>10</v>
      </c>
      <c r="M402" s="1"/>
      <c r="N402">
        <v>2010</v>
      </c>
      <c r="O402" s="1"/>
    </row>
    <row r="403" spans="1:15" x14ac:dyDescent="0.3">
      <c r="A403" t="s">
        <v>1213</v>
      </c>
      <c r="B403" t="s">
        <v>1214</v>
      </c>
      <c r="C403" t="s">
        <v>13</v>
      </c>
      <c r="D403" t="str">
        <f>IF(Table_EQUITY_L[[#This Row],[ SERIES]]="EQ","Intra","Not")</f>
        <v>Intra</v>
      </c>
      <c r="E403">
        <v>27</v>
      </c>
      <c r="F403">
        <v>4</v>
      </c>
      <c r="G403" t="str">
        <f t="shared" si="6"/>
        <v>Apr</v>
      </c>
      <c r="H403">
        <v>2021</v>
      </c>
      <c r="I403">
        <v>5</v>
      </c>
      <c r="J403">
        <v>1</v>
      </c>
      <c r="K403" t="s">
        <v>1215</v>
      </c>
      <c r="L403">
        <v>5</v>
      </c>
      <c r="M403" s="1"/>
      <c r="N403">
        <v>2021</v>
      </c>
      <c r="O403" s="1"/>
    </row>
    <row r="404" spans="1:15" x14ac:dyDescent="0.3">
      <c r="A404" t="s">
        <v>1216</v>
      </c>
      <c r="B404" t="s">
        <v>1217</v>
      </c>
      <c r="C404" t="s">
        <v>13</v>
      </c>
      <c r="D404" t="str">
        <f>IF(Table_EQUITY_L[[#This Row],[ SERIES]]="EQ","Intra","Not")</f>
        <v>Intra</v>
      </c>
      <c r="E404">
        <v>24</v>
      </c>
      <c r="F404">
        <v>5</v>
      </c>
      <c r="G404" t="str">
        <f t="shared" si="6"/>
        <v>May</v>
      </c>
      <c r="H404">
        <v>2022</v>
      </c>
      <c r="I404">
        <v>1</v>
      </c>
      <c r="J404">
        <v>1</v>
      </c>
      <c r="K404" t="s">
        <v>1218</v>
      </c>
      <c r="L404">
        <v>1</v>
      </c>
      <c r="M404" s="1"/>
      <c r="N404">
        <v>2022</v>
      </c>
      <c r="O404" s="1"/>
    </row>
    <row r="405" spans="1:15" x14ac:dyDescent="0.3">
      <c r="A405" t="s">
        <v>1219</v>
      </c>
      <c r="B405" t="s">
        <v>1220</v>
      </c>
      <c r="C405" t="s">
        <v>13</v>
      </c>
      <c r="D405" t="str">
        <f>IF(Table_EQUITY_L[[#This Row],[ SERIES]]="EQ","Intra","Not")</f>
        <v>Intra</v>
      </c>
      <c r="E405">
        <v>28</v>
      </c>
      <c r="F405">
        <v>6</v>
      </c>
      <c r="G405" t="str">
        <f t="shared" si="6"/>
        <v>Jun</v>
      </c>
      <c r="H405">
        <v>2011</v>
      </c>
      <c r="I405">
        <v>10</v>
      </c>
      <c r="J405">
        <v>1</v>
      </c>
      <c r="K405" t="s">
        <v>1221</v>
      </c>
      <c r="L405">
        <v>10</v>
      </c>
      <c r="M405" s="1"/>
      <c r="N405">
        <v>2011</v>
      </c>
      <c r="O405" s="1"/>
    </row>
    <row r="406" spans="1:15" x14ac:dyDescent="0.3">
      <c r="A406" t="s">
        <v>1222</v>
      </c>
      <c r="B406" t="s">
        <v>1223</v>
      </c>
      <c r="C406" t="s">
        <v>13</v>
      </c>
      <c r="D406" t="str">
        <f>IF(Table_EQUITY_L[[#This Row],[ SERIES]]="EQ","Intra","Not")</f>
        <v>Intra</v>
      </c>
      <c r="E406">
        <v>2</v>
      </c>
      <c r="F406">
        <v>11</v>
      </c>
      <c r="G406" t="str">
        <f t="shared" si="6"/>
        <v>Nov</v>
      </c>
      <c r="H406">
        <v>2007</v>
      </c>
      <c r="I406">
        <v>1</v>
      </c>
      <c r="J406">
        <v>1</v>
      </c>
      <c r="K406" t="s">
        <v>1224</v>
      </c>
      <c r="L406">
        <v>1</v>
      </c>
      <c r="M406" s="1"/>
      <c r="N406">
        <v>2007</v>
      </c>
      <c r="O406" s="1"/>
    </row>
    <row r="407" spans="1:15" x14ac:dyDescent="0.3">
      <c r="A407" t="s">
        <v>1225</v>
      </c>
      <c r="B407" t="s">
        <v>1226</v>
      </c>
      <c r="C407" t="s">
        <v>13</v>
      </c>
      <c r="D407" t="str">
        <f>IF(Table_EQUITY_L[[#This Row],[ SERIES]]="EQ","Intra","Not")</f>
        <v>Intra</v>
      </c>
      <c r="E407">
        <v>18</v>
      </c>
      <c r="F407">
        <v>10</v>
      </c>
      <c r="G407" t="str">
        <f t="shared" si="6"/>
        <v>Oct</v>
      </c>
      <c r="H407">
        <v>1995</v>
      </c>
      <c r="I407">
        <v>10</v>
      </c>
      <c r="J407">
        <v>1</v>
      </c>
      <c r="K407" t="s">
        <v>1227</v>
      </c>
      <c r="L407">
        <v>10</v>
      </c>
      <c r="M407" s="1"/>
      <c r="N407">
        <v>1995</v>
      </c>
      <c r="O407" s="1"/>
    </row>
    <row r="408" spans="1:15" x14ac:dyDescent="0.3">
      <c r="A408" t="s">
        <v>1228</v>
      </c>
      <c r="B408" t="s">
        <v>1229</v>
      </c>
      <c r="C408" t="s">
        <v>13</v>
      </c>
      <c r="D408" t="str">
        <f>IF(Table_EQUITY_L[[#This Row],[ SERIES]]="EQ","Intra","Not")</f>
        <v>Intra</v>
      </c>
      <c r="E408">
        <v>24</v>
      </c>
      <c r="F408">
        <v>11</v>
      </c>
      <c r="G408" t="str">
        <f t="shared" si="6"/>
        <v>Nov</v>
      </c>
      <c r="H408">
        <v>2009</v>
      </c>
      <c r="I408">
        <v>10</v>
      </c>
      <c r="J408">
        <v>1</v>
      </c>
      <c r="K408" t="s">
        <v>1230</v>
      </c>
      <c r="L408">
        <v>10</v>
      </c>
      <c r="M408" s="1"/>
      <c r="N408">
        <v>2009</v>
      </c>
      <c r="O408" s="1"/>
    </row>
    <row r="409" spans="1:15" x14ac:dyDescent="0.3">
      <c r="A409" t="s">
        <v>1231</v>
      </c>
      <c r="B409" t="s">
        <v>1232</v>
      </c>
      <c r="C409" t="s">
        <v>13</v>
      </c>
      <c r="D409" t="str">
        <f>IF(Table_EQUITY_L[[#This Row],[ SERIES]]="EQ","Intra","Not")</f>
        <v>Intra</v>
      </c>
      <c r="E409">
        <v>7</v>
      </c>
      <c r="F409">
        <v>8</v>
      </c>
      <c r="G409" t="str">
        <f t="shared" si="6"/>
        <v>Aug</v>
      </c>
      <c r="H409">
        <v>1997</v>
      </c>
      <c r="I409">
        <v>10</v>
      </c>
      <c r="J409">
        <v>1</v>
      </c>
      <c r="K409" t="s">
        <v>1233</v>
      </c>
      <c r="L409">
        <v>10</v>
      </c>
      <c r="M409" s="1"/>
      <c r="N409">
        <v>1997</v>
      </c>
      <c r="O409" s="1"/>
    </row>
    <row r="410" spans="1:15" x14ac:dyDescent="0.3">
      <c r="A410" t="s">
        <v>1234</v>
      </c>
      <c r="B410" t="s">
        <v>1235</v>
      </c>
      <c r="C410" t="s">
        <v>9</v>
      </c>
      <c r="D410" t="str">
        <f>IF(Table_EQUITY_L[[#This Row],[ SERIES]]="EQ","Intra","Not")</f>
        <v>Not</v>
      </c>
      <c r="E410">
        <v>15</v>
      </c>
      <c r="F410">
        <v>2</v>
      </c>
      <c r="G410" t="str">
        <f t="shared" si="6"/>
        <v>Feb</v>
      </c>
      <c r="H410">
        <v>2022</v>
      </c>
      <c r="I410">
        <v>5</v>
      </c>
      <c r="J410">
        <v>1</v>
      </c>
      <c r="K410" t="s">
        <v>1236</v>
      </c>
      <c r="L410">
        <v>5</v>
      </c>
      <c r="M410" s="1"/>
      <c r="N410">
        <v>2022</v>
      </c>
      <c r="O410" s="1"/>
    </row>
    <row r="411" spans="1:15" x14ac:dyDescent="0.3">
      <c r="A411" t="s">
        <v>1237</v>
      </c>
      <c r="B411" t="s">
        <v>1238</v>
      </c>
      <c r="C411" t="s">
        <v>13</v>
      </c>
      <c r="D411" t="str">
        <f>IF(Table_EQUITY_L[[#This Row],[ SERIES]]="EQ","Intra","Not")</f>
        <v>Intra</v>
      </c>
      <c r="E411">
        <v>16</v>
      </c>
      <c r="F411">
        <v>8</v>
      </c>
      <c r="G411" t="str">
        <f t="shared" si="6"/>
        <v>Aug</v>
      </c>
      <c r="H411">
        <v>2021</v>
      </c>
      <c r="I411">
        <v>1</v>
      </c>
      <c r="J411">
        <v>1</v>
      </c>
      <c r="K411" t="s">
        <v>1239</v>
      </c>
      <c r="L411">
        <v>1</v>
      </c>
      <c r="M411" s="1"/>
      <c r="N411">
        <v>2021</v>
      </c>
      <c r="O411" s="1"/>
    </row>
    <row r="412" spans="1:15" x14ac:dyDescent="0.3">
      <c r="A412" t="s">
        <v>1240</v>
      </c>
      <c r="B412" t="s">
        <v>1241</v>
      </c>
      <c r="C412" t="s">
        <v>9</v>
      </c>
      <c r="D412" t="str">
        <f>IF(Table_EQUITY_L[[#This Row],[ SERIES]]="EQ","Intra","Not")</f>
        <v>Not</v>
      </c>
      <c r="E412">
        <v>18</v>
      </c>
      <c r="F412">
        <v>6</v>
      </c>
      <c r="G412" t="str">
        <f t="shared" si="6"/>
        <v>Jun</v>
      </c>
      <c r="H412">
        <v>2019</v>
      </c>
      <c r="I412">
        <v>2</v>
      </c>
      <c r="J412">
        <v>1</v>
      </c>
      <c r="K412" t="s">
        <v>1242</v>
      </c>
      <c r="L412">
        <v>2</v>
      </c>
      <c r="M412" s="1"/>
      <c r="N412">
        <v>2019</v>
      </c>
      <c r="O412" s="1"/>
    </row>
    <row r="413" spans="1:15" x14ac:dyDescent="0.3">
      <c r="A413" t="s">
        <v>1243</v>
      </c>
      <c r="B413" t="s">
        <v>1244</v>
      </c>
      <c r="C413" t="s">
        <v>13</v>
      </c>
      <c r="D413" t="str">
        <f>IF(Table_EQUITY_L[[#This Row],[ SERIES]]="EQ","Intra","Not")</f>
        <v>Intra</v>
      </c>
      <c r="E413">
        <v>29</v>
      </c>
      <c r="F413">
        <v>3</v>
      </c>
      <c r="G413" t="str">
        <f t="shared" si="6"/>
        <v>Mar</v>
      </c>
      <c r="H413">
        <v>1995</v>
      </c>
      <c r="I413">
        <v>10</v>
      </c>
      <c r="J413">
        <v>1</v>
      </c>
      <c r="K413" t="s">
        <v>1245</v>
      </c>
      <c r="L413">
        <v>10</v>
      </c>
      <c r="M413" s="1"/>
      <c r="N413">
        <v>1995</v>
      </c>
      <c r="O413" s="1"/>
    </row>
    <row r="414" spans="1:15" x14ac:dyDescent="0.3">
      <c r="A414" t="s">
        <v>1246</v>
      </c>
      <c r="B414" t="s">
        <v>1247</v>
      </c>
      <c r="C414" t="s">
        <v>13</v>
      </c>
      <c r="D414" t="str">
        <f>IF(Table_EQUITY_L[[#This Row],[ SERIES]]="EQ","Intra","Not")</f>
        <v>Intra</v>
      </c>
      <c r="E414">
        <v>1</v>
      </c>
      <c r="F414">
        <v>4</v>
      </c>
      <c r="G414" t="str">
        <f t="shared" si="6"/>
        <v>Apr</v>
      </c>
      <c r="H414">
        <v>2004</v>
      </c>
      <c r="I414">
        <v>10</v>
      </c>
      <c r="J414">
        <v>1</v>
      </c>
      <c r="K414" t="s">
        <v>1248</v>
      </c>
      <c r="L414">
        <v>10</v>
      </c>
      <c r="M414" s="1"/>
      <c r="N414">
        <v>2004</v>
      </c>
      <c r="O414" s="1"/>
    </row>
    <row r="415" spans="1:15" x14ac:dyDescent="0.3">
      <c r="A415" t="s">
        <v>1249</v>
      </c>
      <c r="B415" t="s">
        <v>1250</v>
      </c>
      <c r="C415" t="s">
        <v>13</v>
      </c>
      <c r="D415" t="str">
        <f>IF(Table_EQUITY_L[[#This Row],[ SERIES]]="EQ","Intra","Not")</f>
        <v>Intra</v>
      </c>
      <c r="E415">
        <v>2</v>
      </c>
      <c r="F415">
        <v>4</v>
      </c>
      <c r="G415" t="str">
        <f t="shared" si="6"/>
        <v>Apr</v>
      </c>
      <c r="H415">
        <v>2008</v>
      </c>
      <c r="I415">
        <v>2</v>
      </c>
      <c r="J415">
        <v>1</v>
      </c>
      <c r="K415" t="s">
        <v>1251</v>
      </c>
      <c r="L415">
        <v>2</v>
      </c>
      <c r="M415" s="1"/>
      <c r="N415">
        <v>2008</v>
      </c>
      <c r="O415" s="1"/>
    </row>
    <row r="416" spans="1:15" x14ac:dyDescent="0.3">
      <c r="A416" t="s">
        <v>1252</v>
      </c>
      <c r="B416" t="s">
        <v>1253</v>
      </c>
      <c r="C416" t="s">
        <v>13</v>
      </c>
      <c r="D416" t="str">
        <f>IF(Table_EQUITY_L[[#This Row],[ SERIES]]="EQ","Intra","Not")</f>
        <v>Intra</v>
      </c>
      <c r="E416">
        <v>29</v>
      </c>
      <c r="F416">
        <v>6</v>
      </c>
      <c r="G416" t="str">
        <f t="shared" si="6"/>
        <v>Jun</v>
      </c>
      <c r="H416">
        <v>2011</v>
      </c>
      <c r="I416">
        <v>2</v>
      </c>
      <c r="J416">
        <v>1</v>
      </c>
      <c r="K416" t="s">
        <v>1254</v>
      </c>
      <c r="L416">
        <v>2</v>
      </c>
      <c r="M416" s="1"/>
      <c r="N416">
        <v>2011</v>
      </c>
      <c r="O416" s="1"/>
    </row>
    <row r="417" spans="1:15" x14ac:dyDescent="0.3">
      <c r="A417" t="s">
        <v>1255</v>
      </c>
      <c r="B417" t="s">
        <v>1256</v>
      </c>
      <c r="C417" t="s">
        <v>13</v>
      </c>
      <c r="D417" t="str">
        <f>IF(Table_EQUITY_L[[#This Row],[ SERIES]]="EQ","Intra","Not")</f>
        <v>Intra</v>
      </c>
      <c r="E417">
        <v>8</v>
      </c>
      <c r="F417">
        <v>12</v>
      </c>
      <c r="G417" t="str">
        <f t="shared" si="6"/>
        <v>Dec</v>
      </c>
      <c r="H417">
        <v>2022</v>
      </c>
      <c r="I417">
        <v>10</v>
      </c>
      <c r="J417">
        <v>1</v>
      </c>
      <c r="K417" t="s">
        <v>1257</v>
      </c>
      <c r="L417">
        <v>10</v>
      </c>
      <c r="M417" s="1"/>
      <c r="N417">
        <v>2022</v>
      </c>
      <c r="O417" s="1"/>
    </row>
    <row r="418" spans="1:15" x14ac:dyDescent="0.3">
      <c r="A418" t="s">
        <v>1258</v>
      </c>
      <c r="B418" t="s">
        <v>1259</v>
      </c>
      <c r="C418" t="s">
        <v>13</v>
      </c>
      <c r="D418" t="str">
        <f>IF(Table_EQUITY_L[[#This Row],[ SERIES]]="EQ","Intra","Not")</f>
        <v>Intra</v>
      </c>
      <c r="E418">
        <v>25</v>
      </c>
      <c r="F418">
        <v>11</v>
      </c>
      <c r="G418" t="str">
        <f t="shared" si="6"/>
        <v>Nov</v>
      </c>
      <c r="H418">
        <v>2021</v>
      </c>
      <c r="I418">
        <v>10</v>
      </c>
      <c r="J418">
        <v>1</v>
      </c>
      <c r="K418" t="s">
        <v>1260</v>
      </c>
      <c r="L418">
        <v>10</v>
      </c>
      <c r="M418" s="1"/>
      <c r="N418">
        <v>2021</v>
      </c>
      <c r="O418" s="1"/>
    </row>
    <row r="419" spans="1:15" x14ac:dyDescent="0.3">
      <c r="A419" t="s">
        <v>1261</v>
      </c>
      <c r="B419" t="s">
        <v>1262</v>
      </c>
      <c r="C419" t="s">
        <v>13</v>
      </c>
      <c r="D419" t="str">
        <f>IF(Table_EQUITY_L[[#This Row],[ SERIES]]="EQ","Intra","Not")</f>
        <v>Intra</v>
      </c>
      <c r="E419">
        <v>18</v>
      </c>
      <c r="F419">
        <v>3</v>
      </c>
      <c r="G419" t="str">
        <f t="shared" si="6"/>
        <v>Mar</v>
      </c>
      <c r="H419">
        <v>2011</v>
      </c>
      <c r="I419">
        <v>10</v>
      </c>
      <c r="J419">
        <v>1</v>
      </c>
      <c r="K419" t="s">
        <v>1263</v>
      </c>
      <c r="L419">
        <v>10</v>
      </c>
      <c r="M419" s="1"/>
      <c r="N419">
        <v>2011</v>
      </c>
      <c r="O419" s="1"/>
    </row>
    <row r="420" spans="1:15" x14ac:dyDescent="0.3">
      <c r="A420" t="s">
        <v>1264</v>
      </c>
      <c r="B420" t="s">
        <v>1265</v>
      </c>
      <c r="C420" t="s">
        <v>13</v>
      </c>
      <c r="D420" t="str">
        <f>IF(Table_EQUITY_L[[#This Row],[ SERIES]]="EQ","Intra","Not")</f>
        <v>Intra</v>
      </c>
      <c r="E420">
        <v>5</v>
      </c>
      <c r="F420">
        <v>10</v>
      </c>
      <c r="G420" t="str">
        <f t="shared" si="6"/>
        <v>Oct</v>
      </c>
      <c r="H420">
        <v>2017</v>
      </c>
      <c r="I420">
        <v>5</v>
      </c>
      <c r="J420">
        <v>1</v>
      </c>
      <c r="K420" t="s">
        <v>1266</v>
      </c>
      <c r="L420">
        <v>5</v>
      </c>
      <c r="M420" s="1"/>
      <c r="N420">
        <v>2017</v>
      </c>
      <c r="O420" s="1"/>
    </row>
    <row r="421" spans="1:15" x14ac:dyDescent="0.3">
      <c r="A421" t="s">
        <v>1267</v>
      </c>
      <c r="B421" t="s">
        <v>1268</v>
      </c>
      <c r="C421" t="s">
        <v>13</v>
      </c>
      <c r="D421" t="str">
        <f>IF(Table_EQUITY_L[[#This Row],[ SERIES]]="EQ","Intra","Not")</f>
        <v>Intra</v>
      </c>
      <c r="E421">
        <v>30</v>
      </c>
      <c r="F421">
        <v>8</v>
      </c>
      <c r="G421" t="str">
        <f t="shared" si="6"/>
        <v>Aug</v>
      </c>
      <c r="H421">
        <v>1995</v>
      </c>
      <c r="I421">
        <v>10</v>
      </c>
      <c r="J421">
        <v>1</v>
      </c>
      <c r="K421" t="s">
        <v>1269</v>
      </c>
      <c r="L421">
        <v>10</v>
      </c>
      <c r="M421" s="1"/>
      <c r="N421">
        <v>1995</v>
      </c>
      <c r="O421" s="1"/>
    </row>
    <row r="422" spans="1:15" x14ac:dyDescent="0.3">
      <c r="A422" t="s">
        <v>1270</v>
      </c>
      <c r="B422" t="s">
        <v>1271</v>
      </c>
      <c r="C422" t="s">
        <v>13</v>
      </c>
      <c r="D422" t="str">
        <f>IF(Table_EQUITY_L[[#This Row],[ SERIES]]="EQ","Intra","Not")</f>
        <v>Intra</v>
      </c>
      <c r="E422">
        <v>27</v>
      </c>
      <c r="F422">
        <v>5</v>
      </c>
      <c r="G422" t="str">
        <f t="shared" si="6"/>
        <v>May</v>
      </c>
      <c r="H422">
        <v>2008</v>
      </c>
      <c r="I422">
        <v>3</v>
      </c>
      <c r="J422">
        <v>1</v>
      </c>
      <c r="K422" t="s">
        <v>1272</v>
      </c>
      <c r="L422">
        <v>3</v>
      </c>
      <c r="M422" s="1"/>
      <c r="N422">
        <v>2008</v>
      </c>
      <c r="O422" s="1"/>
    </row>
    <row r="423" spans="1:15" x14ac:dyDescent="0.3">
      <c r="A423" t="s">
        <v>1273</v>
      </c>
      <c r="B423" t="s">
        <v>1274</v>
      </c>
      <c r="C423" t="s">
        <v>9</v>
      </c>
      <c r="D423" t="str">
        <f>IF(Table_EQUITY_L[[#This Row],[ SERIES]]="EQ","Intra","Not")</f>
        <v>Not</v>
      </c>
      <c r="E423">
        <v>18</v>
      </c>
      <c r="F423">
        <v>10</v>
      </c>
      <c r="G423" t="str">
        <f t="shared" si="6"/>
        <v>Oct</v>
      </c>
      <c r="H423">
        <v>2021</v>
      </c>
      <c r="I423">
        <v>10</v>
      </c>
      <c r="J423">
        <v>1</v>
      </c>
      <c r="K423" t="s">
        <v>1275</v>
      </c>
      <c r="L423">
        <v>10</v>
      </c>
      <c r="M423" s="1"/>
      <c r="N423">
        <v>2021</v>
      </c>
      <c r="O423" s="1"/>
    </row>
    <row r="424" spans="1:15" x14ac:dyDescent="0.3">
      <c r="A424" t="s">
        <v>1276</v>
      </c>
      <c r="B424" t="s">
        <v>1277</v>
      </c>
      <c r="C424" t="s">
        <v>13</v>
      </c>
      <c r="D424" t="str">
        <f>IF(Table_EQUITY_L[[#This Row],[ SERIES]]="EQ","Intra","Not")</f>
        <v>Intra</v>
      </c>
      <c r="E424">
        <v>31</v>
      </c>
      <c r="F424">
        <v>3</v>
      </c>
      <c r="G424" t="str">
        <f t="shared" si="6"/>
        <v>Mar</v>
      </c>
      <c r="H424">
        <v>2022</v>
      </c>
      <c r="I424">
        <v>10</v>
      </c>
      <c r="J424">
        <v>1</v>
      </c>
      <c r="K424" t="s">
        <v>1278</v>
      </c>
      <c r="L424">
        <v>10</v>
      </c>
      <c r="M424" s="1"/>
      <c r="N424">
        <v>2022</v>
      </c>
      <c r="O424" s="1"/>
    </row>
    <row r="425" spans="1:15" x14ac:dyDescent="0.3">
      <c r="A425" t="s">
        <v>1279</v>
      </c>
      <c r="B425" t="s">
        <v>1280</v>
      </c>
      <c r="C425" t="s">
        <v>13</v>
      </c>
      <c r="D425" t="str">
        <f>IF(Table_EQUITY_L[[#This Row],[ SERIES]]="EQ","Intra","Not")</f>
        <v>Intra</v>
      </c>
      <c r="E425">
        <v>18</v>
      </c>
      <c r="F425">
        <v>4</v>
      </c>
      <c r="G425" t="str">
        <f t="shared" si="6"/>
        <v>Apr</v>
      </c>
      <c r="H425">
        <v>2007</v>
      </c>
      <c r="I425">
        <v>1</v>
      </c>
      <c r="J425">
        <v>1</v>
      </c>
      <c r="K425" t="s">
        <v>1281</v>
      </c>
      <c r="L425">
        <v>1</v>
      </c>
      <c r="M425" s="1"/>
      <c r="N425">
        <v>2007</v>
      </c>
      <c r="O425" s="1"/>
    </row>
    <row r="426" spans="1:15" x14ac:dyDescent="0.3">
      <c r="A426" t="s">
        <v>1282</v>
      </c>
      <c r="B426" t="s">
        <v>1283</v>
      </c>
      <c r="C426" t="s">
        <v>13</v>
      </c>
      <c r="D426" t="str">
        <f>IF(Table_EQUITY_L[[#This Row],[ SERIES]]="EQ","Intra","Not")</f>
        <v>Intra</v>
      </c>
      <c r="E426">
        <v>14</v>
      </c>
      <c r="F426">
        <v>3</v>
      </c>
      <c r="G426" t="str">
        <f t="shared" si="6"/>
        <v>Mar</v>
      </c>
      <c r="H426">
        <v>2023</v>
      </c>
      <c r="I426">
        <v>5</v>
      </c>
      <c r="J426">
        <v>1</v>
      </c>
      <c r="K426" t="s">
        <v>1284</v>
      </c>
      <c r="L426">
        <v>5</v>
      </c>
      <c r="M426" s="1"/>
      <c r="N426">
        <v>2023</v>
      </c>
      <c r="O426" s="1"/>
    </row>
    <row r="427" spans="1:15" x14ac:dyDescent="0.3">
      <c r="A427" t="s">
        <v>1285</v>
      </c>
      <c r="B427" t="s">
        <v>1286</v>
      </c>
      <c r="C427" t="s">
        <v>13</v>
      </c>
      <c r="D427" t="str">
        <f>IF(Table_EQUITY_L[[#This Row],[ SERIES]]="EQ","Intra","Not")</f>
        <v>Intra</v>
      </c>
      <c r="E427">
        <v>12</v>
      </c>
      <c r="F427">
        <v>3</v>
      </c>
      <c r="G427" t="str">
        <f t="shared" si="6"/>
        <v>Mar</v>
      </c>
      <c r="H427">
        <v>2003</v>
      </c>
      <c r="I427">
        <v>2</v>
      </c>
      <c r="J427">
        <v>1</v>
      </c>
      <c r="K427" t="s">
        <v>1287</v>
      </c>
      <c r="L427">
        <v>2</v>
      </c>
      <c r="M427" s="1"/>
      <c r="N427">
        <v>2003</v>
      </c>
      <c r="O427" s="1"/>
    </row>
    <row r="428" spans="1:15" x14ac:dyDescent="0.3">
      <c r="A428" t="s">
        <v>1288</v>
      </c>
      <c r="B428" t="s">
        <v>1289</v>
      </c>
      <c r="C428" t="s">
        <v>13</v>
      </c>
      <c r="D428" t="str">
        <f>IF(Table_EQUITY_L[[#This Row],[ SERIES]]="EQ","Intra","Not")</f>
        <v>Intra</v>
      </c>
      <c r="E428">
        <v>18</v>
      </c>
      <c r="F428">
        <v>9</v>
      </c>
      <c r="G428" t="str">
        <f t="shared" si="6"/>
        <v>Sep</v>
      </c>
      <c r="H428">
        <v>2017</v>
      </c>
      <c r="I428">
        <v>2</v>
      </c>
      <c r="J428">
        <v>1</v>
      </c>
      <c r="K428" t="s">
        <v>1290</v>
      </c>
      <c r="L428">
        <v>2</v>
      </c>
      <c r="M428" s="1"/>
      <c r="N428">
        <v>2017</v>
      </c>
      <c r="O428" s="1"/>
    </row>
    <row r="429" spans="1:15" x14ac:dyDescent="0.3">
      <c r="A429" t="s">
        <v>1291</v>
      </c>
      <c r="B429" t="s">
        <v>1292</v>
      </c>
      <c r="C429" t="s">
        <v>13</v>
      </c>
      <c r="D429" t="str">
        <f>IF(Table_EQUITY_L[[#This Row],[ SERIES]]="EQ","Intra","Not")</f>
        <v>Intra</v>
      </c>
      <c r="E429">
        <v>5</v>
      </c>
      <c r="F429">
        <v>12</v>
      </c>
      <c r="G429" t="str">
        <f t="shared" si="6"/>
        <v>Dec</v>
      </c>
      <c r="H429">
        <v>2022</v>
      </c>
      <c r="I429">
        <v>10</v>
      </c>
      <c r="J429">
        <v>1</v>
      </c>
      <c r="K429" t="s">
        <v>1293</v>
      </c>
      <c r="L429">
        <v>10</v>
      </c>
      <c r="M429" s="1"/>
      <c r="N429">
        <v>2022</v>
      </c>
      <c r="O429" s="1"/>
    </row>
    <row r="430" spans="1:15" x14ac:dyDescent="0.3">
      <c r="A430" t="s">
        <v>1294</v>
      </c>
      <c r="B430" t="s">
        <v>1295</v>
      </c>
      <c r="C430" t="s">
        <v>13</v>
      </c>
      <c r="D430" t="str">
        <f>IF(Table_EQUITY_L[[#This Row],[ SERIES]]="EQ","Intra","Not")</f>
        <v>Intra</v>
      </c>
      <c r="E430">
        <v>5</v>
      </c>
      <c r="F430">
        <v>7</v>
      </c>
      <c r="G430" t="str">
        <f t="shared" si="6"/>
        <v>Jul</v>
      </c>
      <c r="H430">
        <v>2007</v>
      </c>
      <c r="I430">
        <v>2</v>
      </c>
      <c r="J430">
        <v>1</v>
      </c>
      <c r="K430" t="s">
        <v>1296</v>
      </c>
      <c r="L430">
        <v>2</v>
      </c>
      <c r="M430" s="1"/>
      <c r="N430">
        <v>2007</v>
      </c>
      <c r="O430" s="1"/>
    </row>
    <row r="431" spans="1:15" x14ac:dyDescent="0.3">
      <c r="A431" t="s">
        <v>1297</v>
      </c>
      <c r="B431" t="s">
        <v>1298</v>
      </c>
      <c r="C431" t="s">
        <v>13</v>
      </c>
      <c r="D431" t="str">
        <f>IF(Table_EQUITY_L[[#This Row],[ SERIES]]="EQ","Intra","Not")</f>
        <v>Intra</v>
      </c>
      <c r="E431">
        <v>18</v>
      </c>
      <c r="F431">
        <v>12</v>
      </c>
      <c r="G431" t="str">
        <f t="shared" si="6"/>
        <v>Dec</v>
      </c>
      <c r="H431">
        <v>2009</v>
      </c>
      <c r="I431">
        <v>2</v>
      </c>
      <c r="J431">
        <v>1</v>
      </c>
      <c r="K431" t="s">
        <v>1299</v>
      </c>
      <c r="L431">
        <v>2</v>
      </c>
      <c r="M431" s="1"/>
      <c r="N431">
        <v>2009</v>
      </c>
      <c r="O431" s="1"/>
    </row>
    <row r="432" spans="1:15" x14ac:dyDescent="0.3">
      <c r="A432" t="s">
        <v>1300</v>
      </c>
      <c r="B432" t="s">
        <v>1301</v>
      </c>
      <c r="C432" t="s">
        <v>13</v>
      </c>
      <c r="D432" t="str">
        <f>IF(Table_EQUITY_L[[#This Row],[ SERIES]]="EQ","Intra","Not")</f>
        <v>Intra</v>
      </c>
      <c r="E432">
        <v>21</v>
      </c>
      <c r="F432">
        <v>3</v>
      </c>
      <c r="G432" t="str">
        <f t="shared" si="6"/>
        <v>Mar</v>
      </c>
      <c r="H432">
        <v>2017</v>
      </c>
      <c r="I432">
        <v>10</v>
      </c>
      <c r="J432">
        <v>1</v>
      </c>
      <c r="K432" t="s">
        <v>1302</v>
      </c>
      <c r="L432">
        <v>10</v>
      </c>
      <c r="M432" s="1"/>
      <c r="N432">
        <v>2017</v>
      </c>
      <c r="O432" s="1"/>
    </row>
    <row r="433" spans="1:15" x14ac:dyDescent="0.3">
      <c r="A433" t="s">
        <v>1303</v>
      </c>
      <c r="B433" t="s">
        <v>1304</v>
      </c>
      <c r="C433" t="s">
        <v>13</v>
      </c>
      <c r="D433" t="str">
        <f>IF(Table_EQUITY_L[[#This Row],[ SERIES]]="EQ","Intra","Not")</f>
        <v>Intra</v>
      </c>
      <c r="E433">
        <v>1</v>
      </c>
      <c r="F433">
        <v>12</v>
      </c>
      <c r="G433" t="str">
        <f t="shared" si="6"/>
        <v>Dec</v>
      </c>
      <c r="H433">
        <v>2021</v>
      </c>
      <c r="I433">
        <v>10</v>
      </c>
      <c r="J433">
        <v>1</v>
      </c>
      <c r="K433" t="s">
        <v>1305</v>
      </c>
      <c r="L433">
        <v>10</v>
      </c>
      <c r="M433" s="1"/>
      <c r="N433">
        <v>2021</v>
      </c>
      <c r="O433" s="1"/>
    </row>
    <row r="434" spans="1:15" x14ac:dyDescent="0.3">
      <c r="A434" t="s">
        <v>1306</v>
      </c>
      <c r="B434" t="s">
        <v>1307</v>
      </c>
      <c r="C434" t="s">
        <v>13</v>
      </c>
      <c r="D434" t="str">
        <f>IF(Table_EQUITY_L[[#This Row],[ SERIES]]="EQ","Intra","Not")</f>
        <v>Intra</v>
      </c>
      <c r="E434">
        <v>11</v>
      </c>
      <c r="F434">
        <v>12</v>
      </c>
      <c r="G434" t="str">
        <f t="shared" si="6"/>
        <v>Dec</v>
      </c>
      <c r="H434">
        <v>2017</v>
      </c>
      <c r="I434">
        <v>1</v>
      </c>
      <c r="J434">
        <v>1</v>
      </c>
      <c r="K434" t="s">
        <v>1308</v>
      </c>
      <c r="L434">
        <v>1</v>
      </c>
      <c r="M434" s="1"/>
      <c r="N434">
        <v>2017</v>
      </c>
      <c r="O434" s="1"/>
    </row>
    <row r="435" spans="1:15" x14ac:dyDescent="0.3">
      <c r="A435" t="s">
        <v>1309</v>
      </c>
      <c r="B435" t="s">
        <v>1310</v>
      </c>
      <c r="C435" t="s">
        <v>13</v>
      </c>
      <c r="D435" t="str">
        <f>IF(Table_EQUITY_L[[#This Row],[ SERIES]]="EQ","Intra","Not")</f>
        <v>Intra</v>
      </c>
      <c r="E435">
        <v>28</v>
      </c>
      <c r="F435">
        <v>6</v>
      </c>
      <c r="G435" t="str">
        <f t="shared" si="6"/>
        <v>Jun</v>
      </c>
      <c r="H435">
        <v>2021</v>
      </c>
      <c r="I435">
        <v>10</v>
      </c>
      <c r="J435">
        <v>1</v>
      </c>
      <c r="K435" t="s">
        <v>1311</v>
      </c>
      <c r="L435">
        <v>10</v>
      </c>
      <c r="M435" s="1"/>
      <c r="N435">
        <v>2021</v>
      </c>
      <c r="O435" s="1"/>
    </row>
    <row r="436" spans="1:15" x14ac:dyDescent="0.3">
      <c r="A436" t="s">
        <v>1312</v>
      </c>
      <c r="B436" t="s">
        <v>1313</v>
      </c>
      <c r="C436" t="s">
        <v>13</v>
      </c>
      <c r="D436" t="str">
        <f>IF(Table_EQUITY_L[[#This Row],[ SERIES]]="EQ","Intra","Not")</f>
        <v>Intra</v>
      </c>
      <c r="E436">
        <v>19</v>
      </c>
      <c r="F436">
        <v>8</v>
      </c>
      <c r="G436" t="str">
        <f t="shared" si="6"/>
        <v>Aug</v>
      </c>
      <c r="H436">
        <v>2019</v>
      </c>
      <c r="I436">
        <v>1</v>
      </c>
      <c r="J436">
        <v>1</v>
      </c>
      <c r="K436" t="s">
        <v>1314</v>
      </c>
      <c r="L436">
        <v>1</v>
      </c>
      <c r="M436" s="1"/>
      <c r="N436">
        <v>2019</v>
      </c>
      <c r="O436" s="1"/>
    </row>
    <row r="437" spans="1:15" x14ac:dyDescent="0.3">
      <c r="A437" t="s">
        <v>1315</v>
      </c>
      <c r="B437" t="s">
        <v>1316</v>
      </c>
      <c r="C437" t="s">
        <v>13</v>
      </c>
      <c r="D437" t="str">
        <f>IF(Table_EQUITY_L[[#This Row],[ SERIES]]="EQ","Intra","Not")</f>
        <v>Intra</v>
      </c>
      <c r="E437">
        <v>21</v>
      </c>
      <c r="F437">
        <v>4</v>
      </c>
      <c r="G437" t="str">
        <f t="shared" si="6"/>
        <v>Apr</v>
      </c>
      <c r="H437">
        <v>2017</v>
      </c>
      <c r="I437">
        <v>2</v>
      </c>
      <c r="J437">
        <v>1</v>
      </c>
      <c r="K437" t="s">
        <v>1317</v>
      </c>
      <c r="L437">
        <v>2</v>
      </c>
      <c r="M437" s="1"/>
      <c r="N437">
        <v>2017</v>
      </c>
      <c r="O437" s="1"/>
    </row>
    <row r="438" spans="1:15" x14ac:dyDescent="0.3">
      <c r="A438" t="s">
        <v>1318</v>
      </c>
      <c r="B438" t="s">
        <v>1319</v>
      </c>
      <c r="C438" t="s">
        <v>13</v>
      </c>
      <c r="D438" t="str">
        <f>IF(Table_EQUITY_L[[#This Row],[ SERIES]]="EQ","Intra","Not")</f>
        <v>Intra</v>
      </c>
      <c r="E438">
        <v>20</v>
      </c>
      <c r="F438">
        <v>12</v>
      </c>
      <c r="G438" t="str">
        <f t="shared" si="6"/>
        <v>Dec</v>
      </c>
      <c r="H438">
        <v>2006</v>
      </c>
      <c r="I438">
        <v>2</v>
      </c>
      <c r="J438">
        <v>1</v>
      </c>
      <c r="K438" t="s">
        <v>1320</v>
      </c>
      <c r="L438">
        <v>2</v>
      </c>
      <c r="M438" s="1"/>
      <c r="N438">
        <v>2006</v>
      </c>
      <c r="O438" s="1"/>
    </row>
    <row r="439" spans="1:15" x14ac:dyDescent="0.3">
      <c r="A439" t="s">
        <v>1321</v>
      </c>
      <c r="B439" t="s">
        <v>1322</v>
      </c>
      <c r="C439" t="s">
        <v>13</v>
      </c>
      <c r="D439" t="str">
        <f>IF(Table_EQUITY_L[[#This Row],[ SERIES]]="EQ","Intra","Not")</f>
        <v>Intra</v>
      </c>
      <c r="E439">
        <v>3</v>
      </c>
      <c r="F439">
        <v>11</v>
      </c>
      <c r="G439" t="str">
        <f t="shared" si="6"/>
        <v>Nov</v>
      </c>
      <c r="H439">
        <v>2020</v>
      </c>
      <c r="I439">
        <v>10</v>
      </c>
      <c r="J439">
        <v>1</v>
      </c>
      <c r="K439" t="s">
        <v>1323</v>
      </c>
      <c r="L439">
        <v>10</v>
      </c>
      <c r="M439" s="1"/>
      <c r="N439">
        <v>2020</v>
      </c>
      <c r="O439" s="1"/>
    </row>
    <row r="440" spans="1:15" x14ac:dyDescent="0.3">
      <c r="A440" t="s">
        <v>1324</v>
      </c>
      <c r="B440" t="s">
        <v>1325</v>
      </c>
      <c r="C440" t="s">
        <v>13</v>
      </c>
      <c r="D440" t="str">
        <f>IF(Table_EQUITY_L[[#This Row],[ SERIES]]="EQ","Intra","Not")</f>
        <v>Intra</v>
      </c>
      <c r="E440">
        <v>21</v>
      </c>
      <c r="F440">
        <v>4</v>
      </c>
      <c r="G440" t="str">
        <f t="shared" si="6"/>
        <v>Apr</v>
      </c>
      <c r="H440">
        <v>2008</v>
      </c>
      <c r="I440">
        <v>1</v>
      </c>
      <c r="J440">
        <v>1</v>
      </c>
      <c r="K440" t="s">
        <v>1326</v>
      </c>
      <c r="L440">
        <v>1</v>
      </c>
      <c r="M440" s="1"/>
      <c r="N440">
        <v>2008</v>
      </c>
      <c r="O440" s="1"/>
    </row>
    <row r="441" spans="1:15" x14ac:dyDescent="0.3">
      <c r="A441" t="s">
        <v>1327</v>
      </c>
      <c r="B441" t="s">
        <v>1328</v>
      </c>
      <c r="C441" t="s">
        <v>13</v>
      </c>
      <c r="D441" t="str">
        <f>IF(Table_EQUITY_L[[#This Row],[ SERIES]]="EQ","Intra","Not")</f>
        <v>Intra</v>
      </c>
      <c r="E441">
        <v>17</v>
      </c>
      <c r="F441">
        <v>1</v>
      </c>
      <c r="G441" t="str">
        <f t="shared" si="6"/>
        <v>Jan</v>
      </c>
      <c r="H441">
        <v>2020</v>
      </c>
      <c r="I441">
        <v>10</v>
      </c>
      <c r="J441">
        <v>1</v>
      </c>
      <c r="K441" t="s">
        <v>1329</v>
      </c>
      <c r="L441">
        <v>10</v>
      </c>
      <c r="M441" s="1"/>
      <c r="N441">
        <v>2020</v>
      </c>
      <c r="O441" s="1"/>
    </row>
    <row r="442" spans="1:15" x14ac:dyDescent="0.3">
      <c r="A442" t="s">
        <v>1330</v>
      </c>
      <c r="B442" t="s">
        <v>1331</v>
      </c>
      <c r="C442" t="s">
        <v>13</v>
      </c>
      <c r="D442" t="str">
        <f>IF(Table_EQUITY_L[[#This Row],[ SERIES]]="EQ","Intra","Not")</f>
        <v>Intra</v>
      </c>
      <c r="E442">
        <v>10</v>
      </c>
      <c r="F442">
        <v>3</v>
      </c>
      <c r="G442" t="str">
        <f t="shared" si="6"/>
        <v>Mar</v>
      </c>
      <c r="H442">
        <v>2021</v>
      </c>
      <c r="I442">
        <v>1</v>
      </c>
      <c r="J442">
        <v>1</v>
      </c>
      <c r="K442" t="s">
        <v>1332</v>
      </c>
      <c r="L442">
        <v>1</v>
      </c>
      <c r="M442" s="1"/>
      <c r="N442">
        <v>2021</v>
      </c>
      <c r="O442" s="1"/>
    </row>
    <row r="443" spans="1:15" x14ac:dyDescent="0.3">
      <c r="A443" t="s">
        <v>1333</v>
      </c>
      <c r="B443" t="s">
        <v>1334</v>
      </c>
      <c r="C443" t="s">
        <v>13</v>
      </c>
      <c r="D443" t="str">
        <f>IF(Table_EQUITY_L[[#This Row],[ SERIES]]="EQ","Intra","Not")</f>
        <v>Intra</v>
      </c>
      <c r="E443">
        <v>6</v>
      </c>
      <c r="F443">
        <v>9</v>
      </c>
      <c r="G443" t="str">
        <f t="shared" si="6"/>
        <v>Sep</v>
      </c>
      <c r="H443">
        <v>2022</v>
      </c>
      <c r="I443">
        <v>2</v>
      </c>
      <c r="J443">
        <v>1</v>
      </c>
      <c r="K443" t="s">
        <v>1335</v>
      </c>
      <c r="L443">
        <v>2</v>
      </c>
      <c r="M443" s="1"/>
      <c r="N443">
        <v>2022</v>
      </c>
      <c r="O443" s="1"/>
    </row>
    <row r="444" spans="1:15" x14ac:dyDescent="0.3">
      <c r="A444" t="s">
        <v>1336</v>
      </c>
      <c r="B444" t="s">
        <v>1337</v>
      </c>
      <c r="C444" t="s">
        <v>13</v>
      </c>
      <c r="D444" t="str">
        <f>IF(Table_EQUITY_L[[#This Row],[ SERIES]]="EQ","Intra","Not")</f>
        <v>Intra</v>
      </c>
      <c r="E444">
        <v>15</v>
      </c>
      <c r="F444">
        <v>1</v>
      </c>
      <c r="G444" t="str">
        <f t="shared" si="6"/>
        <v>Jan</v>
      </c>
      <c r="H444">
        <v>2004</v>
      </c>
      <c r="I444">
        <v>10</v>
      </c>
      <c r="J444">
        <v>1</v>
      </c>
      <c r="K444" t="s">
        <v>1338</v>
      </c>
      <c r="L444">
        <v>10</v>
      </c>
      <c r="M444" s="1"/>
      <c r="N444">
        <v>2004</v>
      </c>
      <c r="O444" s="1"/>
    </row>
    <row r="445" spans="1:15" x14ac:dyDescent="0.3">
      <c r="A445" t="s">
        <v>1339</v>
      </c>
      <c r="B445" t="s">
        <v>1340</v>
      </c>
      <c r="C445" t="s">
        <v>13</v>
      </c>
      <c r="D445" t="str">
        <f>IF(Table_EQUITY_L[[#This Row],[ SERIES]]="EQ","Intra","Not")</f>
        <v>Intra</v>
      </c>
      <c r="E445">
        <v>30</v>
      </c>
      <c r="F445">
        <v>5</v>
      </c>
      <c r="G445" t="str">
        <f t="shared" si="6"/>
        <v>May</v>
      </c>
      <c r="H445">
        <v>2003</v>
      </c>
      <c r="I445">
        <v>5</v>
      </c>
      <c r="J445">
        <v>1</v>
      </c>
      <c r="K445" t="s">
        <v>1341</v>
      </c>
      <c r="L445">
        <v>5</v>
      </c>
      <c r="M445" s="1"/>
      <c r="N445">
        <v>2003</v>
      </c>
      <c r="O445" s="1"/>
    </row>
    <row r="446" spans="1:15" x14ac:dyDescent="0.3">
      <c r="A446" t="s">
        <v>1342</v>
      </c>
      <c r="B446" t="s">
        <v>1343</v>
      </c>
      <c r="C446" t="s">
        <v>13</v>
      </c>
      <c r="D446" t="str">
        <f>IF(Table_EQUITY_L[[#This Row],[ SERIES]]="EQ","Intra","Not")</f>
        <v>Intra</v>
      </c>
      <c r="E446">
        <v>1</v>
      </c>
      <c r="F446">
        <v>12</v>
      </c>
      <c r="G446" t="str">
        <f t="shared" si="6"/>
        <v>Dec</v>
      </c>
      <c r="H446">
        <v>2011</v>
      </c>
      <c r="I446">
        <v>10</v>
      </c>
      <c r="J446">
        <v>1</v>
      </c>
      <c r="K446" t="s">
        <v>1344</v>
      </c>
      <c r="L446">
        <v>10</v>
      </c>
      <c r="M446" s="1"/>
      <c r="N446">
        <v>2011</v>
      </c>
      <c r="O446" s="1"/>
    </row>
    <row r="447" spans="1:15" x14ac:dyDescent="0.3">
      <c r="A447" t="s">
        <v>1345</v>
      </c>
      <c r="B447" t="s">
        <v>1346</v>
      </c>
      <c r="C447" t="s">
        <v>13</v>
      </c>
      <c r="D447" t="str">
        <f>IF(Table_EQUITY_L[[#This Row],[ SERIES]]="EQ","Intra","Not")</f>
        <v>Intra</v>
      </c>
      <c r="E447">
        <v>20</v>
      </c>
      <c r="F447">
        <v>1</v>
      </c>
      <c r="G447" t="str">
        <f t="shared" si="6"/>
        <v>Jan</v>
      </c>
      <c r="H447">
        <v>2015</v>
      </c>
      <c r="I447">
        <v>10</v>
      </c>
      <c r="J447">
        <v>1</v>
      </c>
      <c r="K447" t="s">
        <v>1347</v>
      </c>
      <c r="L447">
        <v>10</v>
      </c>
      <c r="M447" s="1"/>
      <c r="N447">
        <v>2015</v>
      </c>
      <c r="O447" s="1"/>
    </row>
    <row r="448" spans="1:15" x14ac:dyDescent="0.3">
      <c r="A448" t="s">
        <v>1348</v>
      </c>
      <c r="B448" t="s">
        <v>1349</v>
      </c>
      <c r="C448" t="s">
        <v>9</v>
      </c>
      <c r="D448" t="str">
        <f>IF(Table_EQUITY_L[[#This Row],[ SERIES]]="EQ","Intra","Not")</f>
        <v>Not</v>
      </c>
      <c r="E448">
        <v>9</v>
      </c>
      <c r="F448">
        <v>10</v>
      </c>
      <c r="G448" t="str">
        <f t="shared" si="6"/>
        <v>Oct</v>
      </c>
      <c r="H448">
        <v>2012</v>
      </c>
      <c r="I448">
        <v>1</v>
      </c>
      <c r="J448">
        <v>1</v>
      </c>
      <c r="K448" t="s">
        <v>1350</v>
      </c>
      <c r="L448">
        <v>1</v>
      </c>
      <c r="M448" s="1"/>
      <c r="N448">
        <v>2012</v>
      </c>
      <c r="O448" s="1"/>
    </row>
    <row r="449" spans="1:15" x14ac:dyDescent="0.3">
      <c r="A449" t="s">
        <v>1351</v>
      </c>
      <c r="B449" t="s">
        <v>1352</v>
      </c>
      <c r="C449" t="s">
        <v>13</v>
      </c>
      <c r="D449" t="str">
        <f>IF(Table_EQUITY_L[[#This Row],[ SERIES]]="EQ","Intra","Not")</f>
        <v>Intra</v>
      </c>
      <c r="E449">
        <v>11</v>
      </c>
      <c r="F449">
        <v>1</v>
      </c>
      <c r="G449" t="str">
        <f t="shared" si="6"/>
        <v>Jan</v>
      </c>
      <c r="H449">
        <v>2008</v>
      </c>
      <c r="I449">
        <v>10</v>
      </c>
      <c r="J449">
        <v>1</v>
      </c>
      <c r="K449" t="s">
        <v>1353</v>
      </c>
      <c r="L449">
        <v>10</v>
      </c>
      <c r="M449" s="1"/>
      <c r="N449">
        <v>2008</v>
      </c>
      <c r="O449" s="1"/>
    </row>
    <row r="450" spans="1:15" x14ac:dyDescent="0.3">
      <c r="A450" t="s">
        <v>1354</v>
      </c>
      <c r="B450" t="s">
        <v>1355</v>
      </c>
      <c r="C450" t="s">
        <v>13</v>
      </c>
      <c r="D450" t="str">
        <f>IF(Table_EQUITY_L[[#This Row],[ SERIES]]="EQ","Intra","Not")</f>
        <v>Intra</v>
      </c>
      <c r="E450">
        <v>31</v>
      </c>
      <c r="F450">
        <v>12</v>
      </c>
      <c r="G450" t="str">
        <f t="shared" ref="G450:G513" si="7">_xlfn.IFS(F450=1,"Jan",F450=2,"Feb",F450=3,"Mar",F450=4,"Apr",F450=5,"May",F450=6,"Jun",F450=7,"Jul",F450=8,"Aug",F450=9,"Sep",F450=10,"Oct",F450=11,"Nov",F450=12,"Dec")</f>
        <v>Dec</v>
      </c>
      <c r="H450">
        <v>2004</v>
      </c>
      <c r="I450">
        <v>1</v>
      </c>
      <c r="J450">
        <v>1</v>
      </c>
      <c r="K450" t="s">
        <v>1356</v>
      </c>
      <c r="L450">
        <v>1</v>
      </c>
      <c r="M450" s="1"/>
      <c r="N450">
        <v>2004</v>
      </c>
      <c r="O450" s="1"/>
    </row>
    <row r="451" spans="1:15" x14ac:dyDescent="0.3">
      <c r="A451" t="s">
        <v>1357</v>
      </c>
      <c r="B451" t="s">
        <v>1358</v>
      </c>
      <c r="C451" t="s">
        <v>13</v>
      </c>
      <c r="D451" t="str">
        <f>IF(Table_EQUITY_L[[#This Row],[ SERIES]]="EQ","Intra","Not")</f>
        <v>Intra</v>
      </c>
      <c r="E451">
        <v>27</v>
      </c>
      <c r="F451">
        <v>7</v>
      </c>
      <c r="G451" t="str">
        <f t="shared" si="7"/>
        <v>Jul</v>
      </c>
      <c r="H451">
        <v>2022</v>
      </c>
      <c r="I451">
        <v>10</v>
      </c>
      <c r="J451">
        <v>1</v>
      </c>
      <c r="K451" t="s">
        <v>1359</v>
      </c>
      <c r="L451">
        <v>10</v>
      </c>
      <c r="M451" s="1"/>
      <c r="N451">
        <v>2022</v>
      </c>
      <c r="O451" s="1"/>
    </row>
    <row r="452" spans="1:15" x14ac:dyDescent="0.3">
      <c r="A452" t="s">
        <v>1360</v>
      </c>
      <c r="B452" t="s">
        <v>1361</v>
      </c>
      <c r="C452" t="s">
        <v>13</v>
      </c>
      <c r="D452" t="str">
        <f>IF(Table_EQUITY_L[[#This Row],[ SERIES]]="EQ","Intra","Not")</f>
        <v>Intra</v>
      </c>
      <c r="E452">
        <v>14</v>
      </c>
      <c r="F452">
        <v>9</v>
      </c>
      <c r="G452" t="str">
        <f t="shared" si="7"/>
        <v>Sep</v>
      </c>
      <c r="H452">
        <v>2006</v>
      </c>
      <c r="I452">
        <v>10</v>
      </c>
      <c r="J452">
        <v>1</v>
      </c>
      <c r="K452" t="s">
        <v>1362</v>
      </c>
      <c r="L452">
        <v>10</v>
      </c>
      <c r="M452" s="1"/>
      <c r="N452">
        <v>2006</v>
      </c>
      <c r="O452" s="1"/>
    </row>
    <row r="453" spans="1:15" x14ac:dyDescent="0.3">
      <c r="A453" t="s">
        <v>1363</v>
      </c>
      <c r="B453" t="s">
        <v>1364</v>
      </c>
      <c r="C453" t="s">
        <v>13</v>
      </c>
      <c r="D453" t="str">
        <f>IF(Table_EQUITY_L[[#This Row],[ SERIES]]="EQ","Intra","Not")</f>
        <v>Intra</v>
      </c>
      <c r="E453">
        <v>19</v>
      </c>
      <c r="F453">
        <v>7</v>
      </c>
      <c r="G453" t="str">
        <f t="shared" si="7"/>
        <v>Jul</v>
      </c>
      <c r="H453">
        <v>2017</v>
      </c>
      <c r="I453">
        <v>10</v>
      </c>
      <c r="J453">
        <v>1</v>
      </c>
      <c r="K453" t="s">
        <v>1365</v>
      </c>
      <c r="L453">
        <v>10</v>
      </c>
      <c r="M453" s="1"/>
      <c r="N453">
        <v>2017</v>
      </c>
      <c r="O453" s="1"/>
    </row>
    <row r="454" spans="1:15" x14ac:dyDescent="0.3">
      <c r="A454" t="s">
        <v>1366</v>
      </c>
      <c r="B454" t="s">
        <v>1367</v>
      </c>
      <c r="C454" t="s">
        <v>13</v>
      </c>
      <c r="D454" t="str">
        <f>IF(Table_EQUITY_L[[#This Row],[ SERIES]]="EQ","Intra","Not")</f>
        <v>Intra</v>
      </c>
      <c r="E454">
        <v>12</v>
      </c>
      <c r="F454">
        <v>4</v>
      </c>
      <c r="G454" t="str">
        <f t="shared" si="7"/>
        <v>Apr</v>
      </c>
      <c r="H454">
        <v>2022</v>
      </c>
      <c r="I454">
        <v>10</v>
      </c>
      <c r="J454">
        <v>1</v>
      </c>
      <c r="K454" t="s">
        <v>1368</v>
      </c>
      <c r="L454">
        <v>10</v>
      </c>
      <c r="M454" s="1"/>
      <c r="N454">
        <v>2022</v>
      </c>
      <c r="O454" s="1"/>
    </row>
    <row r="455" spans="1:15" x14ac:dyDescent="0.3">
      <c r="A455" t="s">
        <v>1369</v>
      </c>
      <c r="B455" t="s">
        <v>1370</v>
      </c>
      <c r="C455" t="s">
        <v>13</v>
      </c>
      <c r="D455" t="str">
        <f>IF(Table_EQUITY_L[[#This Row],[ SERIES]]="EQ","Intra","Not")</f>
        <v>Intra</v>
      </c>
      <c r="E455">
        <v>19</v>
      </c>
      <c r="F455">
        <v>3</v>
      </c>
      <c r="G455" t="str">
        <f t="shared" si="7"/>
        <v>Mar</v>
      </c>
      <c r="H455">
        <v>2021</v>
      </c>
      <c r="I455">
        <v>1</v>
      </c>
      <c r="J455">
        <v>1</v>
      </c>
      <c r="K455" t="s">
        <v>1371</v>
      </c>
      <c r="L455">
        <v>1</v>
      </c>
      <c r="M455" s="1"/>
      <c r="N455">
        <v>2021</v>
      </c>
      <c r="O455" s="1"/>
    </row>
    <row r="456" spans="1:15" x14ac:dyDescent="0.3">
      <c r="A456" t="s">
        <v>1372</v>
      </c>
      <c r="B456" t="s">
        <v>1373</v>
      </c>
      <c r="C456" t="s">
        <v>9</v>
      </c>
      <c r="D456" t="str">
        <f>IF(Table_EQUITY_L[[#This Row],[ SERIES]]="EQ","Intra","Not")</f>
        <v>Not</v>
      </c>
      <c r="E456">
        <v>3</v>
      </c>
      <c r="F456">
        <v>7</v>
      </c>
      <c r="G456" t="str">
        <f t="shared" si="7"/>
        <v>Jul</v>
      </c>
      <c r="H456">
        <v>1996</v>
      </c>
      <c r="I456">
        <v>2</v>
      </c>
      <c r="J456">
        <v>1</v>
      </c>
      <c r="K456" t="s">
        <v>1374</v>
      </c>
      <c r="L456">
        <v>2</v>
      </c>
      <c r="M456" s="1"/>
      <c r="N456">
        <v>1996</v>
      </c>
      <c r="O456" s="1"/>
    </row>
    <row r="457" spans="1:15" x14ac:dyDescent="0.3">
      <c r="A457" t="s">
        <v>1375</v>
      </c>
      <c r="B457" t="s">
        <v>1376</v>
      </c>
      <c r="C457" t="s">
        <v>13</v>
      </c>
      <c r="D457" t="str">
        <f>IF(Table_EQUITY_L[[#This Row],[ SERIES]]="EQ","Intra","Not")</f>
        <v>Intra</v>
      </c>
      <c r="E457">
        <v>31</v>
      </c>
      <c r="F457">
        <v>12</v>
      </c>
      <c r="G457" t="str">
        <f t="shared" si="7"/>
        <v>Dec</v>
      </c>
      <c r="H457">
        <v>2007</v>
      </c>
      <c r="I457">
        <v>10</v>
      </c>
      <c r="J457">
        <v>1</v>
      </c>
      <c r="K457" t="s">
        <v>1377</v>
      </c>
      <c r="L457">
        <v>10</v>
      </c>
      <c r="M457" s="1"/>
      <c r="N457">
        <v>2007</v>
      </c>
      <c r="O457" s="1"/>
    </row>
    <row r="458" spans="1:15" x14ac:dyDescent="0.3">
      <c r="A458" t="s">
        <v>1378</v>
      </c>
      <c r="B458" t="s">
        <v>1379</v>
      </c>
      <c r="C458" t="s">
        <v>13</v>
      </c>
      <c r="D458" t="str">
        <f>IF(Table_EQUITY_L[[#This Row],[ SERIES]]="EQ","Intra","Not")</f>
        <v>Intra</v>
      </c>
      <c r="E458">
        <v>12</v>
      </c>
      <c r="F458">
        <v>12</v>
      </c>
      <c r="G458" t="str">
        <f t="shared" si="7"/>
        <v>Dec</v>
      </c>
      <c r="H458">
        <v>2007</v>
      </c>
      <c r="I458">
        <v>1</v>
      </c>
      <c r="J458">
        <v>1</v>
      </c>
      <c r="K458" t="s">
        <v>1380</v>
      </c>
      <c r="L458">
        <v>1</v>
      </c>
      <c r="M458" s="1"/>
      <c r="N458">
        <v>2007</v>
      </c>
      <c r="O458" s="1"/>
    </row>
    <row r="459" spans="1:15" x14ac:dyDescent="0.3">
      <c r="A459" t="s">
        <v>1381</v>
      </c>
      <c r="B459" t="s">
        <v>1382</v>
      </c>
      <c r="C459" t="s">
        <v>13</v>
      </c>
      <c r="D459" t="str">
        <f>IF(Table_EQUITY_L[[#This Row],[ SERIES]]="EQ","Intra","Not")</f>
        <v>Intra</v>
      </c>
      <c r="E459">
        <v>7</v>
      </c>
      <c r="F459">
        <v>9</v>
      </c>
      <c r="G459" t="str">
        <f t="shared" si="7"/>
        <v>Sep</v>
      </c>
      <c r="H459">
        <v>2004</v>
      </c>
      <c r="I459">
        <v>1</v>
      </c>
      <c r="J459">
        <v>1</v>
      </c>
      <c r="K459" t="s">
        <v>1383</v>
      </c>
      <c r="L459">
        <v>1</v>
      </c>
      <c r="M459" s="1"/>
      <c r="N459">
        <v>2004</v>
      </c>
      <c r="O459" s="1"/>
    </row>
    <row r="460" spans="1:15" x14ac:dyDescent="0.3">
      <c r="A460" t="s">
        <v>1384</v>
      </c>
      <c r="B460" t="s">
        <v>1385</v>
      </c>
      <c r="C460" t="s">
        <v>13</v>
      </c>
      <c r="D460" t="str">
        <f>IF(Table_EQUITY_L[[#This Row],[ SERIES]]="EQ","Intra","Not")</f>
        <v>Intra</v>
      </c>
      <c r="E460">
        <v>10</v>
      </c>
      <c r="F460">
        <v>5</v>
      </c>
      <c r="G460" t="str">
        <f t="shared" si="7"/>
        <v>May</v>
      </c>
      <c r="H460">
        <v>1995</v>
      </c>
      <c r="I460">
        <v>1</v>
      </c>
      <c r="J460">
        <v>1</v>
      </c>
      <c r="K460" t="s">
        <v>1386</v>
      </c>
      <c r="L460">
        <v>1</v>
      </c>
      <c r="M460" s="1"/>
      <c r="N460">
        <v>1995</v>
      </c>
      <c r="O460" s="1"/>
    </row>
    <row r="461" spans="1:15" x14ac:dyDescent="0.3">
      <c r="A461" t="s">
        <v>1387</v>
      </c>
      <c r="B461" t="s">
        <v>1388</v>
      </c>
      <c r="C461" t="s">
        <v>13</v>
      </c>
      <c r="D461" t="str">
        <f>IF(Table_EQUITY_L[[#This Row],[ SERIES]]="EQ","Intra","Not")</f>
        <v>Intra</v>
      </c>
      <c r="E461">
        <v>12</v>
      </c>
      <c r="F461">
        <v>10</v>
      </c>
      <c r="G461" t="str">
        <f t="shared" si="7"/>
        <v>Oct</v>
      </c>
      <c r="H461">
        <v>2021</v>
      </c>
      <c r="I461">
        <v>10</v>
      </c>
      <c r="J461">
        <v>1</v>
      </c>
      <c r="K461" t="s">
        <v>1389</v>
      </c>
      <c r="L461">
        <v>10</v>
      </c>
      <c r="M461" s="1"/>
      <c r="N461">
        <v>2021</v>
      </c>
      <c r="O461" s="1"/>
    </row>
    <row r="462" spans="1:15" x14ac:dyDescent="0.3">
      <c r="A462" t="s">
        <v>1390</v>
      </c>
      <c r="B462" t="s">
        <v>1391</v>
      </c>
      <c r="C462" t="s">
        <v>13</v>
      </c>
      <c r="D462" t="str">
        <f>IF(Table_EQUITY_L[[#This Row],[ SERIES]]="EQ","Intra","Not")</f>
        <v>Intra</v>
      </c>
      <c r="E462">
        <v>8</v>
      </c>
      <c r="F462">
        <v>4</v>
      </c>
      <c r="G462" t="str">
        <f t="shared" si="7"/>
        <v>Apr</v>
      </c>
      <c r="H462">
        <v>2008</v>
      </c>
      <c r="I462">
        <v>10</v>
      </c>
      <c r="J462">
        <v>1</v>
      </c>
      <c r="K462" t="s">
        <v>1392</v>
      </c>
      <c r="L462">
        <v>10</v>
      </c>
      <c r="M462" s="1"/>
      <c r="N462">
        <v>2008</v>
      </c>
      <c r="O462" s="1"/>
    </row>
    <row r="463" spans="1:15" x14ac:dyDescent="0.3">
      <c r="A463" t="s">
        <v>1393</v>
      </c>
      <c r="B463" t="s">
        <v>1394</v>
      </c>
      <c r="C463" t="s">
        <v>13</v>
      </c>
      <c r="D463" t="str">
        <f>IF(Table_EQUITY_L[[#This Row],[ SERIES]]="EQ","Intra","Not")</f>
        <v>Intra</v>
      </c>
      <c r="E463">
        <v>8</v>
      </c>
      <c r="F463">
        <v>2</v>
      </c>
      <c r="G463" t="str">
        <f t="shared" si="7"/>
        <v>Feb</v>
      </c>
      <c r="H463">
        <v>1995</v>
      </c>
      <c r="I463">
        <v>2</v>
      </c>
      <c r="J463">
        <v>1</v>
      </c>
      <c r="K463" t="s">
        <v>1395</v>
      </c>
      <c r="L463">
        <v>2</v>
      </c>
      <c r="M463" s="1"/>
      <c r="N463">
        <v>1995</v>
      </c>
      <c r="O463" s="1"/>
    </row>
    <row r="464" spans="1:15" x14ac:dyDescent="0.3">
      <c r="A464" t="s">
        <v>1396</v>
      </c>
      <c r="B464" t="s">
        <v>1397</v>
      </c>
      <c r="C464" t="s">
        <v>9</v>
      </c>
      <c r="D464" t="str">
        <f>IF(Table_EQUITY_L[[#This Row],[ SERIES]]="EQ","Intra","Not")</f>
        <v>Not</v>
      </c>
      <c r="E464">
        <v>17</v>
      </c>
      <c r="F464">
        <v>4</v>
      </c>
      <c r="G464" t="str">
        <f t="shared" si="7"/>
        <v>Apr</v>
      </c>
      <c r="H464">
        <v>1996</v>
      </c>
      <c r="I464">
        <v>10</v>
      </c>
      <c r="J464">
        <v>1</v>
      </c>
      <c r="K464" t="s">
        <v>1398</v>
      </c>
      <c r="L464">
        <v>10</v>
      </c>
      <c r="M464" s="1"/>
      <c r="N464">
        <v>1996</v>
      </c>
      <c r="O464" s="1"/>
    </row>
    <row r="465" spans="1:15" x14ac:dyDescent="0.3">
      <c r="A465" t="s">
        <v>1399</v>
      </c>
      <c r="B465" t="s">
        <v>1400</v>
      </c>
      <c r="C465" t="s">
        <v>13</v>
      </c>
      <c r="D465" t="str">
        <f>IF(Table_EQUITY_L[[#This Row],[ SERIES]]="EQ","Intra","Not")</f>
        <v>Intra</v>
      </c>
      <c r="E465">
        <v>15</v>
      </c>
      <c r="F465">
        <v>12</v>
      </c>
      <c r="G465" t="str">
        <f t="shared" si="7"/>
        <v>Dec</v>
      </c>
      <c r="H465">
        <v>2005</v>
      </c>
      <c r="I465">
        <v>2</v>
      </c>
      <c r="J465">
        <v>1</v>
      </c>
      <c r="K465" t="s">
        <v>1401</v>
      </c>
      <c r="L465">
        <v>2</v>
      </c>
      <c r="M465" s="1"/>
      <c r="N465">
        <v>2005</v>
      </c>
      <c r="O465" s="1"/>
    </row>
    <row r="466" spans="1:15" x14ac:dyDescent="0.3">
      <c r="A466" t="s">
        <v>1402</v>
      </c>
      <c r="B466" t="s">
        <v>1403</v>
      </c>
      <c r="C466" t="s">
        <v>13</v>
      </c>
      <c r="D466" t="str">
        <f>IF(Table_EQUITY_L[[#This Row],[ SERIES]]="EQ","Intra","Not")</f>
        <v>Intra</v>
      </c>
      <c r="E466">
        <v>12</v>
      </c>
      <c r="F466">
        <v>4</v>
      </c>
      <c r="G466" t="str">
        <f t="shared" si="7"/>
        <v>Apr</v>
      </c>
      <c r="H466">
        <v>2022</v>
      </c>
      <c r="I466">
        <v>2</v>
      </c>
      <c r="J466">
        <v>1</v>
      </c>
      <c r="K466" t="s">
        <v>1404</v>
      </c>
      <c r="L466">
        <v>2</v>
      </c>
      <c r="M466" s="1"/>
      <c r="N466">
        <v>2022</v>
      </c>
      <c r="O466" s="1"/>
    </row>
    <row r="467" spans="1:15" x14ac:dyDescent="0.3">
      <c r="A467" t="s">
        <v>1405</v>
      </c>
      <c r="B467" t="s">
        <v>1406</v>
      </c>
      <c r="C467" t="s">
        <v>13</v>
      </c>
      <c r="D467" t="str">
        <f>IF(Table_EQUITY_L[[#This Row],[ SERIES]]="EQ","Intra","Not")</f>
        <v>Intra</v>
      </c>
      <c r="E467">
        <v>29</v>
      </c>
      <c r="F467">
        <v>9</v>
      </c>
      <c r="G467" t="str">
        <f t="shared" si="7"/>
        <v>Sep</v>
      </c>
      <c r="H467">
        <v>2006</v>
      </c>
      <c r="I467">
        <v>2</v>
      </c>
      <c r="J467">
        <v>1</v>
      </c>
      <c r="K467" t="s">
        <v>1407</v>
      </c>
      <c r="L467">
        <v>2</v>
      </c>
      <c r="M467" s="1"/>
      <c r="N467">
        <v>2006</v>
      </c>
      <c r="O467" s="1"/>
    </row>
    <row r="468" spans="1:15" x14ac:dyDescent="0.3">
      <c r="A468" t="s">
        <v>1408</v>
      </c>
      <c r="B468" t="s">
        <v>1409</v>
      </c>
      <c r="C468" t="s">
        <v>13</v>
      </c>
      <c r="D468" t="str">
        <f>IF(Table_EQUITY_L[[#This Row],[ SERIES]]="EQ","Intra","Not")</f>
        <v>Intra</v>
      </c>
      <c r="E468">
        <v>20</v>
      </c>
      <c r="F468">
        <v>6</v>
      </c>
      <c r="G468" t="str">
        <f t="shared" si="7"/>
        <v>Jun</v>
      </c>
      <c r="H468">
        <v>2003</v>
      </c>
      <c r="I468">
        <v>1</v>
      </c>
      <c r="J468">
        <v>1</v>
      </c>
      <c r="K468" t="s">
        <v>1410</v>
      </c>
      <c r="L468">
        <v>1</v>
      </c>
      <c r="M468" s="1"/>
      <c r="N468">
        <v>2003</v>
      </c>
      <c r="O468" s="1"/>
    </row>
    <row r="469" spans="1:15" x14ac:dyDescent="0.3">
      <c r="A469" t="s">
        <v>1411</v>
      </c>
      <c r="B469" t="s">
        <v>1412</v>
      </c>
      <c r="C469" t="s">
        <v>9</v>
      </c>
      <c r="D469" t="str">
        <f>IF(Table_EQUITY_L[[#This Row],[ SERIES]]="EQ","Intra","Not")</f>
        <v>Not</v>
      </c>
      <c r="E469">
        <v>20</v>
      </c>
      <c r="F469">
        <v>8</v>
      </c>
      <c r="G469" t="str">
        <f t="shared" si="7"/>
        <v>Aug</v>
      </c>
      <c r="H469">
        <v>2007</v>
      </c>
      <c r="I469">
        <v>10</v>
      </c>
      <c r="J469">
        <v>1</v>
      </c>
      <c r="K469" t="s">
        <v>1413</v>
      </c>
      <c r="L469">
        <v>10</v>
      </c>
      <c r="M469" s="1"/>
      <c r="N469">
        <v>2007</v>
      </c>
      <c r="O469" s="1"/>
    </row>
    <row r="470" spans="1:15" x14ac:dyDescent="0.3">
      <c r="A470" t="s">
        <v>1414</v>
      </c>
      <c r="B470" t="s">
        <v>1415</v>
      </c>
      <c r="C470" t="s">
        <v>13</v>
      </c>
      <c r="D470" t="str">
        <f>IF(Table_EQUITY_L[[#This Row],[ SERIES]]="EQ","Intra","Not")</f>
        <v>Intra</v>
      </c>
      <c r="E470">
        <v>22</v>
      </c>
      <c r="F470">
        <v>11</v>
      </c>
      <c r="G470" t="str">
        <f t="shared" si="7"/>
        <v>Nov</v>
      </c>
      <c r="H470">
        <v>1995</v>
      </c>
      <c r="I470">
        <v>1</v>
      </c>
      <c r="J470">
        <v>1</v>
      </c>
      <c r="K470" t="s">
        <v>1416</v>
      </c>
      <c r="L470">
        <v>1</v>
      </c>
      <c r="M470" s="1"/>
      <c r="N470">
        <v>1995</v>
      </c>
      <c r="O470" s="1"/>
    </row>
    <row r="471" spans="1:15" x14ac:dyDescent="0.3">
      <c r="A471" t="s">
        <v>1417</v>
      </c>
      <c r="B471" t="s">
        <v>1418</v>
      </c>
      <c r="C471" t="s">
        <v>13</v>
      </c>
      <c r="D471" t="str">
        <f>IF(Table_EQUITY_L[[#This Row],[ SERIES]]="EQ","Intra","Not")</f>
        <v>Intra</v>
      </c>
      <c r="E471">
        <v>10</v>
      </c>
      <c r="F471">
        <v>8</v>
      </c>
      <c r="G471" t="str">
        <f t="shared" si="7"/>
        <v>Aug</v>
      </c>
      <c r="H471">
        <v>2011</v>
      </c>
      <c r="I471">
        <v>1</v>
      </c>
      <c r="J471">
        <v>1</v>
      </c>
      <c r="K471" t="s">
        <v>1419</v>
      </c>
      <c r="L471">
        <v>1</v>
      </c>
      <c r="M471" s="1"/>
      <c r="N471">
        <v>2011</v>
      </c>
      <c r="O471" s="1"/>
    </row>
    <row r="472" spans="1:15" x14ac:dyDescent="0.3">
      <c r="A472" t="s">
        <v>1420</v>
      </c>
      <c r="B472" t="s">
        <v>1421</v>
      </c>
      <c r="C472" t="s">
        <v>13</v>
      </c>
      <c r="D472" t="str">
        <f>IF(Table_EQUITY_L[[#This Row],[ SERIES]]="EQ","Intra","Not")</f>
        <v>Intra</v>
      </c>
      <c r="E472">
        <v>30</v>
      </c>
      <c r="F472">
        <v>12</v>
      </c>
      <c r="G472" t="str">
        <f t="shared" si="7"/>
        <v>Dec</v>
      </c>
      <c r="H472">
        <v>2022</v>
      </c>
      <c r="I472">
        <v>5</v>
      </c>
      <c r="J472">
        <v>1</v>
      </c>
      <c r="K472" t="s">
        <v>1422</v>
      </c>
      <c r="L472">
        <v>5</v>
      </c>
      <c r="M472" s="1"/>
      <c r="N472">
        <v>2022</v>
      </c>
      <c r="O472" s="1"/>
    </row>
    <row r="473" spans="1:15" x14ac:dyDescent="0.3">
      <c r="A473" t="s">
        <v>1423</v>
      </c>
      <c r="B473" t="s">
        <v>1424</v>
      </c>
      <c r="C473" t="s">
        <v>13</v>
      </c>
      <c r="D473" t="str">
        <f>IF(Table_EQUITY_L[[#This Row],[ SERIES]]="EQ","Intra","Not")</f>
        <v>Intra</v>
      </c>
      <c r="E473">
        <v>3</v>
      </c>
      <c r="F473">
        <v>8</v>
      </c>
      <c r="G473" t="str">
        <f t="shared" si="7"/>
        <v>Aug</v>
      </c>
      <c r="H473">
        <v>2006</v>
      </c>
      <c r="I473">
        <v>1</v>
      </c>
      <c r="J473">
        <v>1</v>
      </c>
      <c r="K473" t="s">
        <v>1425</v>
      </c>
      <c r="L473">
        <v>1</v>
      </c>
      <c r="M473" s="1"/>
      <c r="N473">
        <v>2006</v>
      </c>
      <c r="O473" s="1"/>
    </row>
    <row r="474" spans="1:15" x14ac:dyDescent="0.3">
      <c r="A474" t="s">
        <v>1426</v>
      </c>
      <c r="B474" t="s">
        <v>1427</v>
      </c>
      <c r="C474" t="s">
        <v>13</v>
      </c>
      <c r="D474" t="str">
        <f>IF(Table_EQUITY_L[[#This Row],[ SERIES]]="EQ","Intra","Not")</f>
        <v>Intra</v>
      </c>
      <c r="E474">
        <v>30</v>
      </c>
      <c r="F474">
        <v>5</v>
      </c>
      <c r="G474" t="str">
        <f t="shared" si="7"/>
        <v>May</v>
      </c>
      <c r="H474">
        <v>2019</v>
      </c>
      <c r="I474">
        <v>2</v>
      </c>
      <c r="J474">
        <v>1</v>
      </c>
      <c r="K474" t="s">
        <v>1428</v>
      </c>
      <c r="L474">
        <v>2</v>
      </c>
      <c r="M474" s="1"/>
      <c r="N474">
        <v>2019</v>
      </c>
      <c r="O474" s="1"/>
    </row>
    <row r="475" spans="1:15" x14ac:dyDescent="0.3">
      <c r="A475" t="s">
        <v>1429</v>
      </c>
      <c r="B475" t="s">
        <v>1430</v>
      </c>
      <c r="C475" t="s">
        <v>13</v>
      </c>
      <c r="D475" t="str">
        <f>IF(Table_EQUITY_L[[#This Row],[ SERIES]]="EQ","Intra","Not")</f>
        <v>Intra</v>
      </c>
      <c r="E475">
        <v>28</v>
      </c>
      <c r="F475">
        <v>7</v>
      </c>
      <c r="G475" t="str">
        <f t="shared" si="7"/>
        <v>Jul</v>
      </c>
      <c r="H475">
        <v>2010</v>
      </c>
      <c r="I475">
        <v>2</v>
      </c>
      <c r="J475">
        <v>1</v>
      </c>
      <c r="K475" t="s">
        <v>1431</v>
      </c>
      <c r="L475">
        <v>2</v>
      </c>
      <c r="M475" s="1"/>
      <c r="N475">
        <v>2010</v>
      </c>
      <c r="O475" s="1"/>
    </row>
    <row r="476" spans="1:15" x14ac:dyDescent="0.3">
      <c r="A476" t="s">
        <v>1432</v>
      </c>
      <c r="B476" t="s">
        <v>1433</v>
      </c>
      <c r="C476" t="s">
        <v>13</v>
      </c>
      <c r="D476" t="str">
        <f>IF(Table_EQUITY_L[[#This Row],[ SERIES]]="EQ","Intra","Not")</f>
        <v>Intra</v>
      </c>
      <c r="E476">
        <v>17</v>
      </c>
      <c r="F476">
        <v>10</v>
      </c>
      <c r="G476" t="str">
        <f t="shared" si="7"/>
        <v>Oct</v>
      </c>
      <c r="H476">
        <v>2022</v>
      </c>
      <c r="I476">
        <v>10</v>
      </c>
      <c r="J476">
        <v>1</v>
      </c>
      <c r="K476" t="s">
        <v>1434</v>
      </c>
      <c r="L476">
        <v>10</v>
      </c>
      <c r="M476" s="1"/>
      <c r="N476">
        <v>2022</v>
      </c>
      <c r="O476" s="1"/>
    </row>
    <row r="477" spans="1:15" x14ac:dyDescent="0.3">
      <c r="A477" t="s">
        <v>1435</v>
      </c>
      <c r="B477" t="s">
        <v>1436</v>
      </c>
      <c r="C477" t="s">
        <v>13</v>
      </c>
      <c r="D477" t="str">
        <f>IF(Table_EQUITY_L[[#This Row],[ SERIES]]="EQ","Intra","Not")</f>
        <v>Intra</v>
      </c>
      <c r="E477">
        <v>28</v>
      </c>
      <c r="F477">
        <v>4</v>
      </c>
      <c r="G477" t="str">
        <f t="shared" si="7"/>
        <v>Apr</v>
      </c>
      <c r="H477">
        <v>2006</v>
      </c>
      <c r="I477">
        <v>10</v>
      </c>
      <c r="J477">
        <v>1</v>
      </c>
      <c r="K477" t="s">
        <v>1437</v>
      </c>
      <c r="L477">
        <v>10</v>
      </c>
      <c r="M477" s="1"/>
      <c r="N477">
        <v>2006</v>
      </c>
      <c r="O477" s="1"/>
    </row>
    <row r="478" spans="1:15" x14ac:dyDescent="0.3">
      <c r="A478" t="s">
        <v>1438</v>
      </c>
      <c r="B478" t="s">
        <v>1439</v>
      </c>
      <c r="C478" t="s">
        <v>13</v>
      </c>
      <c r="D478" t="str">
        <f>IF(Table_EQUITY_L[[#This Row],[ SERIES]]="EQ","Intra","Not")</f>
        <v>Intra</v>
      </c>
      <c r="E478">
        <v>24</v>
      </c>
      <c r="F478">
        <v>2</v>
      </c>
      <c r="G478" t="str">
        <f t="shared" si="7"/>
        <v>Feb</v>
      </c>
      <c r="H478">
        <v>2010</v>
      </c>
      <c r="I478">
        <v>10</v>
      </c>
      <c r="J478">
        <v>1</v>
      </c>
      <c r="K478" t="s">
        <v>1440</v>
      </c>
      <c r="L478">
        <v>10</v>
      </c>
      <c r="M478" s="1"/>
      <c r="N478">
        <v>2010</v>
      </c>
      <c r="O478" s="1"/>
    </row>
    <row r="479" spans="1:15" x14ac:dyDescent="0.3">
      <c r="A479" t="s">
        <v>1441</v>
      </c>
      <c r="B479" t="s">
        <v>1442</v>
      </c>
      <c r="C479" t="s">
        <v>13</v>
      </c>
      <c r="D479" t="str">
        <f>IF(Table_EQUITY_L[[#This Row],[ SERIES]]="EQ","Intra","Not")</f>
        <v>Intra</v>
      </c>
      <c r="E479">
        <v>1</v>
      </c>
      <c r="F479">
        <v>6</v>
      </c>
      <c r="G479" t="str">
        <f t="shared" si="7"/>
        <v>Jun</v>
      </c>
      <c r="H479">
        <v>2022</v>
      </c>
      <c r="I479">
        <v>5</v>
      </c>
      <c r="J479">
        <v>1</v>
      </c>
      <c r="K479" t="s">
        <v>1443</v>
      </c>
      <c r="L479">
        <v>5</v>
      </c>
      <c r="M479" s="1"/>
      <c r="N479">
        <v>2022</v>
      </c>
      <c r="O479" s="1"/>
    </row>
    <row r="480" spans="1:15" x14ac:dyDescent="0.3">
      <c r="A480" t="s">
        <v>1444</v>
      </c>
      <c r="B480" t="s">
        <v>1445</v>
      </c>
      <c r="C480" t="s">
        <v>13</v>
      </c>
      <c r="D480" t="str">
        <f>IF(Table_EQUITY_L[[#This Row],[ SERIES]]="EQ","Intra","Not")</f>
        <v>Intra</v>
      </c>
      <c r="E480">
        <v>19</v>
      </c>
      <c r="F480">
        <v>10</v>
      </c>
      <c r="G480" t="str">
        <f t="shared" si="7"/>
        <v>Oct</v>
      </c>
      <c r="H480">
        <v>2016</v>
      </c>
      <c r="I480">
        <v>10</v>
      </c>
      <c r="J480">
        <v>1</v>
      </c>
      <c r="K480" t="s">
        <v>1446</v>
      </c>
      <c r="L480">
        <v>10</v>
      </c>
      <c r="M480" s="1"/>
      <c r="N480">
        <v>2016</v>
      </c>
      <c r="O480" s="1"/>
    </row>
    <row r="481" spans="1:15" x14ac:dyDescent="0.3">
      <c r="A481" t="s">
        <v>1447</v>
      </c>
      <c r="B481" t="s">
        <v>1448</v>
      </c>
      <c r="C481" t="s">
        <v>13</v>
      </c>
      <c r="D481" t="str">
        <f>IF(Table_EQUITY_L[[#This Row],[ SERIES]]="EQ","Intra","Not")</f>
        <v>Intra</v>
      </c>
      <c r="E481">
        <v>2</v>
      </c>
      <c r="F481">
        <v>11</v>
      </c>
      <c r="G481" t="str">
        <f t="shared" si="7"/>
        <v>Nov</v>
      </c>
      <c r="H481">
        <v>2007</v>
      </c>
      <c r="I481">
        <v>10</v>
      </c>
      <c r="J481">
        <v>1</v>
      </c>
      <c r="K481" t="s">
        <v>1449</v>
      </c>
      <c r="L481">
        <v>10</v>
      </c>
      <c r="M481" s="1"/>
      <c r="N481">
        <v>2007</v>
      </c>
      <c r="O481" s="1"/>
    </row>
    <row r="482" spans="1:15" x14ac:dyDescent="0.3">
      <c r="A482" t="s">
        <v>1450</v>
      </c>
      <c r="B482" t="s">
        <v>1451</v>
      </c>
      <c r="C482" t="s">
        <v>13</v>
      </c>
      <c r="D482" t="str">
        <f>IF(Table_EQUITY_L[[#This Row],[ SERIES]]="EQ","Intra","Not")</f>
        <v>Intra</v>
      </c>
      <c r="E482">
        <v>20</v>
      </c>
      <c r="F482">
        <v>8</v>
      </c>
      <c r="G482" t="str">
        <f t="shared" si="7"/>
        <v>Aug</v>
      </c>
      <c r="H482">
        <v>1997</v>
      </c>
      <c r="I482">
        <v>5</v>
      </c>
      <c r="J482">
        <v>1</v>
      </c>
      <c r="K482" t="s">
        <v>1452</v>
      </c>
      <c r="L482">
        <v>5</v>
      </c>
      <c r="M482" s="1"/>
      <c r="N482">
        <v>1997</v>
      </c>
      <c r="O482" s="1"/>
    </row>
    <row r="483" spans="1:15" x14ac:dyDescent="0.3">
      <c r="A483" t="s">
        <v>1453</v>
      </c>
      <c r="B483" t="s">
        <v>1454</v>
      </c>
      <c r="C483" t="s">
        <v>13</v>
      </c>
      <c r="D483" t="str">
        <f>IF(Table_EQUITY_L[[#This Row],[ SERIES]]="EQ","Intra","Not")</f>
        <v>Intra</v>
      </c>
      <c r="E483">
        <v>15</v>
      </c>
      <c r="F483">
        <v>2</v>
      </c>
      <c r="G483" t="str">
        <f t="shared" si="7"/>
        <v>Feb</v>
      </c>
      <c r="H483">
        <v>2006</v>
      </c>
      <c r="I483">
        <v>10</v>
      </c>
      <c r="J483">
        <v>1</v>
      </c>
      <c r="K483" t="s">
        <v>1455</v>
      </c>
      <c r="L483">
        <v>10</v>
      </c>
      <c r="M483" s="1"/>
      <c r="N483">
        <v>2006</v>
      </c>
      <c r="O483" s="1"/>
    </row>
    <row r="484" spans="1:15" x14ac:dyDescent="0.3">
      <c r="A484" t="s">
        <v>1456</v>
      </c>
      <c r="B484" t="s">
        <v>1457</v>
      </c>
      <c r="C484" t="s">
        <v>13</v>
      </c>
      <c r="D484" t="str">
        <f>IF(Table_EQUITY_L[[#This Row],[ SERIES]]="EQ","Intra","Not")</f>
        <v>Intra</v>
      </c>
      <c r="E484">
        <v>11</v>
      </c>
      <c r="F484">
        <v>2</v>
      </c>
      <c r="G484" t="str">
        <f t="shared" si="7"/>
        <v>Feb</v>
      </c>
      <c r="H484">
        <v>2002</v>
      </c>
      <c r="I484">
        <v>2</v>
      </c>
      <c r="J484">
        <v>1</v>
      </c>
      <c r="K484" t="s">
        <v>1458</v>
      </c>
      <c r="L484">
        <v>2</v>
      </c>
      <c r="M484" s="1"/>
      <c r="N484">
        <v>2002</v>
      </c>
      <c r="O484" s="1"/>
    </row>
    <row r="485" spans="1:15" x14ac:dyDescent="0.3">
      <c r="A485" t="s">
        <v>1459</v>
      </c>
      <c r="B485" t="s">
        <v>1460</v>
      </c>
      <c r="C485" t="s">
        <v>9</v>
      </c>
      <c r="D485" t="str">
        <f>IF(Table_EQUITY_L[[#This Row],[ SERIES]]="EQ","Intra","Not")</f>
        <v>Not</v>
      </c>
      <c r="E485">
        <v>19</v>
      </c>
      <c r="F485">
        <v>5</v>
      </c>
      <c r="G485" t="str">
        <f t="shared" si="7"/>
        <v>May</v>
      </c>
      <c r="H485">
        <v>2021</v>
      </c>
      <c r="I485">
        <v>1</v>
      </c>
      <c r="J485">
        <v>1</v>
      </c>
      <c r="K485" t="s">
        <v>1461</v>
      </c>
      <c r="L485">
        <v>1</v>
      </c>
      <c r="M485" s="1"/>
      <c r="N485">
        <v>2021</v>
      </c>
      <c r="O485" s="1"/>
    </row>
    <row r="486" spans="1:15" x14ac:dyDescent="0.3">
      <c r="A486" t="s">
        <v>1462</v>
      </c>
      <c r="B486" t="s">
        <v>1463</v>
      </c>
      <c r="C486" t="s">
        <v>13</v>
      </c>
      <c r="D486" t="str">
        <f>IF(Table_EQUITY_L[[#This Row],[ SERIES]]="EQ","Intra","Not")</f>
        <v>Intra</v>
      </c>
      <c r="E486">
        <v>2</v>
      </c>
      <c r="F486">
        <v>11</v>
      </c>
      <c r="G486" t="str">
        <f t="shared" si="7"/>
        <v>Nov</v>
      </c>
      <c r="H486">
        <v>2020</v>
      </c>
      <c r="I486">
        <v>10</v>
      </c>
      <c r="J486">
        <v>1</v>
      </c>
      <c r="K486" t="s">
        <v>1464</v>
      </c>
      <c r="L486">
        <v>10</v>
      </c>
      <c r="M486" s="1"/>
      <c r="N486">
        <v>2020</v>
      </c>
      <c r="O486" s="1"/>
    </row>
    <row r="487" spans="1:15" x14ac:dyDescent="0.3">
      <c r="A487" t="s">
        <v>1465</v>
      </c>
      <c r="B487" t="s">
        <v>1466</v>
      </c>
      <c r="C487" t="s">
        <v>13</v>
      </c>
      <c r="D487" t="str">
        <f>IF(Table_EQUITY_L[[#This Row],[ SERIES]]="EQ","Intra","Not")</f>
        <v>Intra</v>
      </c>
      <c r="E487">
        <v>29</v>
      </c>
      <c r="F487">
        <v>6</v>
      </c>
      <c r="G487" t="str">
        <f t="shared" si="7"/>
        <v>Jun</v>
      </c>
      <c r="H487">
        <v>2017</v>
      </c>
      <c r="I487">
        <v>1</v>
      </c>
      <c r="J487">
        <v>1</v>
      </c>
      <c r="K487" t="s">
        <v>1467</v>
      </c>
      <c r="L487">
        <v>1</v>
      </c>
      <c r="M487" s="1"/>
      <c r="N487">
        <v>2017</v>
      </c>
      <c r="O487" s="1"/>
    </row>
    <row r="488" spans="1:15" x14ac:dyDescent="0.3">
      <c r="A488" t="s">
        <v>1468</v>
      </c>
      <c r="B488" t="s">
        <v>1469</v>
      </c>
      <c r="C488" t="s">
        <v>13</v>
      </c>
      <c r="D488" t="str">
        <f>IF(Table_EQUITY_L[[#This Row],[ SERIES]]="EQ","Intra","Not")</f>
        <v>Intra</v>
      </c>
      <c r="E488">
        <v>6</v>
      </c>
      <c r="F488">
        <v>10</v>
      </c>
      <c r="G488" t="str">
        <f t="shared" si="7"/>
        <v>Oct</v>
      </c>
      <c r="H488">
        <v>2010</v>
      </c>
      <c r="I488">
        <v>10</v>
      </c>
      <c r="J488">
        <v>1</v>
      </c>
      <c r="K488" t="s">
        <v>1470</v>
      </c>
      <c r="L488">
        <v>10</v>
      </c>
      <c r="M488" s="1"/>
      <c r="N488">
        <v>2010</v>
      </c>
      <c r="O488" s="1"/>
    </row>
    <row r="489" spans="1:15" x14ac:dyDescent="0.3">
      <c r="A489" t="s">
        <v>1471</v>
      </c>
      <c r="B489" t="s">
        <v>1472</v>
      </c>
      <c r="C489" t="s">
        <v>13</v>
      </c>
      <c r="D489" t="str">
        <f>IF(Table_EQUITY_L[[#This Row],[ SERIES]]="EQ","Intra","Not")</f>
        <v>Intra</v>
      </c>
      <c r="E489">
        <v>1</v>
      </c>
      <c r="F489">
        <v>11</v>
      </c>
      <c r="G489" t="str">
        <f t="shared" si="7"/>
        <v>Nov</v>
      </c>
      <c r="H489">
        <v>1995</v>
      </c>
      <c r="I489">
        <v>10</v>
      </c>
      <c r="J489">
        <v>1</v>
      </c>
      <c r="K489" t="s">
        <v>1473</v>
      </c>
      <c r="L489">
        <v>10</v>
      </c>
      <c r="M489" s="1"/>
      <c r="N489">
        <v>1995</v>
      </c>
      <c r="O489" s="1"/>
    </row>
    <row r="490" spans="1:15" x14ac:dyDescent="0.3">
      <c r="A490" t="s">
        <v>1474</v>
      </c>
      <c r="B490" t="s">
        <v>1475</v>
      </c>
      <c r="C490" t="s">
        <v>13</v>
      </c>
      <c r="D490" t="str">
        <f>IF(Table_EQUITY_L[[#This Row],[ SERIES]]="EQ","Intra","Not")</f>
        <v>Intra</v>
      </c>
      <c r="E490">
        <v>1</v>
      </c>
      <c r="F490">
        <v>3</v>
      </c>
      <c r="G490" t="str">
        <f t="shared" si="7"/>
        <v>Mar</v>
      </c>
      <c r="H490">
        <v>1995</v>
      </c>
      <c r="I490">
        <v>10</v>
      </c>
      <c r="J490">
        <v>1</v>
      </c>
      <c r="K490" t="s">
        <v>1476</v>
      </c>
      <c r="L490">
        <v>10</v>
      </c>
      <c r="M490" s="1"/>
      <c r="N490">
        <v>1995</v>
      </c>
      <c r="O490" s="1"/>
    </row>
    <row r="491" spans="1:15" x14ac:dyDescent="0.3">
      <c r="A491" t="s">
        <v>1477</v>
      </c>
      <c r="B491" t="s">
        <v>1478</v>
      </c>
      <c r="C491" t="s">
        <v>9</v>
      </c>
      <c r="D491" t="str">
        <f>IF(Table_EQUITY_L[[#This Row],[ SERIES]]="EQ","Intra","Not")</f>
        <v>Not</v>
      </c>
      <c r="E491">
        <v>15</v>
      </c>
      <c r="F491">
        <v>11</v>
      </c>
      <c r="G491" t="str">
        <f t="shared" si="7"/>
        <v>Nov</v>
      </c>
      <c r="H491">
        <v>2011</v>
      </c>
      <c r="I491">
        <v>10</v>
      </c>
      <c r="J491">
        <v>1</v>
      </c>
      <c r="K491" t="s">
        <v>1479</v>
      </c>
      <c r="L491">
        <v>10</v>
      </c>
      <c r="M491" s="1"/>
      <c r="N491">
        <v>2011</v>
      </c>
      <c r="O491" s="1"/>
    </row>
    <row r="492" spans="1:15" x14ac:dyDescent="0.3">
      <c r="A492" t="s">
        <v>1480</v>
      </c>
      <c r="B492" t="s">
        <v>1481</v>
      </c>
      <c r="C492" t="s">
        <v>9</v>
      </c>
      <c r="D492" t="str">
        <f>IF(Table_EQUITY_L[[#This Row],[ SERIES]]="EQ","Intra","Not")</f>
        <v>Not</v>
      </c>
      <c r="E492">
        <v>20</v>
      </c>
      <c r="F492">
        <v>8</v>
      </c>
      <c r="G492" t="str">
        <f t="shared" si="7"/>
        <v>Aug</v>
      </c>
      <c r="H492">
        <v>2013</v>
      </c>
      <c r="I492">
        <v>1</v>
      </c>
      <c r="J492">
        <v>1</v>
      </c>
      <c r="K492" t="s">
        <v>1482</v>
      </c>
      <c r="L492">
        <v>1</v>
      </c>
      <c r="M492" s="1"/>
      <c r="N492">
        <v>2013</v>
      </c>
      <c r="O492" s="1"/>
    </row>
    <row r="493" spans="1:15" x14ac:dyDescent="0.3">
      <c r="A493" t="s">
        <v>1483</v>
      </c>
      <c r="B493" t="s">
        <v>1484</v>
      </c>
      <c r="C493" t="s">
        <v>13</v>
      </c>
      <c r="D493" t="str">
        <f>IF(Table_EQUITY_L[[#This Row],[ SERIES]]="EQ","Intra","Not")</f>
        <v>Intra</v>
      </c>
      <c r="E493">
        <v>20</v>
      </c>
      <c r="F493">
        <v>6</v>
      </c>
      <c r="G493" t="str">
        <f t="shared" si="7"/>
        <v>Jun</v>
      </c>
      <c r="H493">
        <v>2011</v>
      </c>
      <c r="I493">
        <v>5</v>
      </c>
      <c r="J493">
        <v>1</v>
      </c>
      <c r="K493" t="s">
        <v>1485</v>
      </c>
      <c r="L493">
        <v>5</v>
      </c>
      <c r="M493" s="1"/>
      <c r="N493">
        <v>2011</v>
      </c>
      <c r="O493" s="1"/>
    </row>
    <row r="494" spans="1:15" x14ac:dyDescent="0.3">
      <c r="A494" t="s">
        <v>1486</v>
      </c>
      <c r="B494" t="s">
        <v>1487</v>
      </c>
      <c r="C494" t="s">
        <v>13</v>
      </c>
      <c r="D494" t="str">
        <f>IF(Table_EQUITY_L[[#This Row],[ SERIES]]="EQ","Intra","Not")</f>
        <v>Intra</v>
      </c>
      <c r="E494">
        <v>30</v>
      </c>
      <c r="F494">
        <v>5</v>
      </c>
      <c r="G494" t="str">
        <f t="shared" si="7"/>
        <v>May</v>
      </c>
      <c r="H494">
        <v>2022</v>
      </c>
      <c r="I494">
        <v>10</v>
      </c>
      <c r="J494">
        <v>1</v>
      </c>
      <c r="K494" t="s">
        <v>1488</v>
      </c>
      <c r="L494">
        <v>10</v>
      </c>
      <c r="M494" s="1"/>
      <c r="N494">
        <v>2022</v>
      </c>
      <c r="O494" s="1"/>
    </row>
    <row r="495" spans="1:15" x14ac:dyDescent="0.3">
      <c r="A495" t="s">
        <v>1489</v>
      </c>
      <c r="B495" t="s">
        <v>1490</v>
      </c>
      <c r="C495" t="s">
        <v>9</v>
      </c>
      <c r="D495" t="str">
        <f>IF(Table_EQUITY_L[[#This Row],[ SERIES]]="EQ","Intra","Not")</f>
        <v>Not</v>
      </c>
      <c r="E495">
        <v>31</v>
      </c>
      <c r="F495">
        <v>1</v>
      </c>
      <c r="G495" t="str">
        <f t="shared" si="7"/>
        <v>Jan</v>
      </c>
      <c r="H495">
        <v>1996</v>
      </c>
      <c r="I495">
        <v>10</v>
      </c>
      <c r="J495">
        <v>1</v>
      </c>
      <c r="K495" t="s">
        <v>1491</v>
      </c>
      <c r="L495">
        <v>10</v>
      </c>
      <c r="M495" s="1"/>
      <c r="N495">
        <v>1996</v>
      </c>
      <c r="O495" s="1"/>
    </row>
    <row r="496" spans="1:15" x14ac:dyDescent="0.3">
      <c r="A496" t="s">
        <v>1492</v>
      </c>
      <c r="B496" t="s">
        <v>1493</v>
      </c>
      <c r="C496" t="s">
        <v>13</v>
      </c>
      <c r="D496" t="str">
        <f>IF(Table_EQUITY_L[[#This Row],[ SERIES]]="EQ","Intra","Not")</f>
        <v>Intra</v>
      </c>
      <c r="E496">
        <v>27</v>
      </c>
      <c r="F496">
        <v>4</v>
      </c>
      <c r="G496" t="str">
        <f t="shared" si="7"/>
        <v>Apr</v>
      </c>
      <c r="H496">
        <v>2005</v>
      </c>
      <c r="I496">
        <v>5</v>
      </c>
      <c r="J496">
        <v>1</v>
      </c>
      <c r="K496" t="s">
        <v>1494</v>
      </c>
      <c r="L496">
        <v>5</v>
      </c>
      <c r="M496" s="1"/>
      <c r="N496">
        <v>2005</v>
      </c>
      <c r="O496" s="1"/>
    </row>
    <row r="497" spans="1:15" x14ac:dyDescent="0.3">
      <c r="A497" t="s">
        <v>1495</v>
      </c>
      <c r="B497" t="s">
        <v>1496</v>
      </c>
      <c r="C497" t="s">
        <v>13</v>
      </c>
      <c r="D497" t="str">
        <f>IF(Table_EQUITY_L[[#This Row],[ SERIES]]="EQ","Intra","Not")</f>
        <v>Intra</v>
      </c>
      <c r="E497">
        <v>29</v>
      </c>
      <c r="F497">
        <v>3</v>
      </c>
      <c r="G497" t="str">
        <f t="shared" si="7"/>
        <v>Mar</v>
      </c>
      <c r="H497">
        <v>1995</v>
      </c>
      <c r="I497">
        <v>10</v>
      </c>
      <c r="J497">
        <v>1</v>
      </c>
      <c r="K497" t="s">
        <v>1497</v>
      </c>
      <c r="L497">
        <v>10</v>
      </c>
      <c r="M497" s="1"/>
      <c r="N497">
        <v>1995</v>
      </c>
      <c r="O497" s="1"/>
    </row>
    <row r="498" spans="1:15" x14ac:dyDescent="0.3">
      <c r="A498" t="s">
        <v>1498</v>
      </c>
      <c r="B498" t="s">
        <v>1499</v>
      </c>
      <c r="C498" t="s">
        <v>9</v>
      </c>
      <c r="D498" t="str">
        <f>IF(Table_EQUITY_L[[#This Row],[ SERIES]]="EQ","Intra","Not")</f>
        <v>Not</v>
      </c>
      <c r="E498">
        <v>3</v>
      </c>
      <c r="F498">
        <v>8</v>
      </c>
      <c r="G498" t="str">
        <f t="shared" si="7"/>
        <v>Aug</v>
      </c>
      <c r="H498">
        <v>2009</v>
      </c>
      <c r="I498">
        <v>1</v>
      </c>
      <c r="J498">
        <v>1</v>
      </c>
      <c r="K498" t="s">
        <v>1500</v>
      </c>
      <c r="L498">
        <v>1</v>
      </c>
      <c r="M498" s="1"/>
      <c r="N498">
        <v>2009</v>
      </c>
      <c r="O498" s="1"/>
    </row>
    <row r="499" spans="1:15" x14ac:dyDescent="0.3">
      <c r="A499" t="s">
        <v>1501</v>
      </c>
      <c r="B499" t="s">
        <v>1502</v>
      </c>
      <c r="C499" t="s">
        <v>13</v>
      </c>
      <c r="D499" t="str">
        <f>IF(Table_EQUITY_L[[#This Row],[ SERIES]]="EQ","Intra","Not")</f>
        <v>Intra</v>
      </c>
      <c r="E499">
        <v>16</v>
      </c>
      <c r="F499">
        <v>6</v>
      </c>
      <c r="G499" t="str">
        <f t="shared" si="7"/>
        <v>Jun</v>
      </c>
      <c r="H499">
        <v>2004</v>
      </c>
      <c r="I499">
        <v>5</v>
      </c>
      <c r="J499">
        <v>1</v>
      </c>
      <c r="K499" t="s">
        <v>1503</v>
      </c>
      <c r="L499">
        <v>5</v>
      </c>
      <c r="M499" s="1"/>
      <c r="N499">
        <v>2004</v>
      </c>
      <c r="O499" s="1"/>
    </row>
    <row r="500" spans="1:15" x14ac:dyDescent="0.3">
      <c r="A500" t="s">
        <v>1504</v>
      </c>
      <c r="B500" t="s">
        <v>1505</v>
      </c>
      <c r="C500" t="s">
        <v>13</v>
      </c>
      <c r="D500" t="str">
        <f>IF(Table_EQUITY_L[[#This Row],[ SERIES]]="EQ","Intra","Not")</f>
        <v>Intra</v>
      </c>
      <c r="E500">
        <v>17</v>
      </c>
      <c r="F500">
        <v>6</v>
      </c>
      <c r="G500" t="str">
        <f t="shared" si="7"/>
        <v>Jun</v>
      </c>
      <c r="H500">
        <v>2003</v>
      </c>
      <c r="I500">
        <v>1</v>
      </c>
      <c r="J500">
        <v>1</v>
      </c>
      <c r="K500" t="s">
        <v>1506</v>
      </c>
      <c r="L500">
        <v>1</v>
      </c>
      <c r="M500" s="1"/>
      <c r="N500">
        <v>2003</v>
      </c>
      <c r="O500" s="1"/>
    </row>
    <row r="501" spans="1:15" x14ac:dyDescent="0.3">
      <c r="A501" t="s">
        <v>1507</v>
      </c>
      <c r="B501" t="s">
        <v>1508</v>
      </c>
      <c r="C501" t="s">
        <v>13</v>
      </c>
      <c r="D501" t="str">
        <f>IF(Table_EQUITY_L[[#This Row],[ SERIES]]="EQ","Intra","Not")</f>
        <v>Intra</v>
      </c>
      <c r="E501">
        <v>26</v>
      </c>
      <c r="F501">
        <v>10</v>
      </c>
      <c r="G501" t="str">
        <f t="shared" si="7"/>
        <v>Oct</v>
      </c>
      <c r="H501">
        <v>2009</v>
      </c>
      <c r="I501">
        <v>10</v>
      </c>
      <c r="J501">
        <v>1</v>
      </c>
      <c r="K501" t="s">
        <v>1509</v>
      </c>
      <c r="L501">
        <v>10</v>
      </c>
      <c r="M501" s="1"/>
      <c r="N501">
        <v>2009</v>
      </c>
      <c r="O501" s="1"/>
    </row>
    <row r="502" spans="1:15" x14ac:dyDescent="0.3">
      <c r="A502" t="s">
        <v>1510</v>
      </c>
      <c r="B502" t="s">
        <v>1511</v>
      </c>
      <c r="C502" t="s">
        <v>13</v>
      </c>
      <c r="D502" t="str">
        <f>IF(Table_EQUITY_L[[#This Row],[ SERIES]]="EQ","Intra","Not")</f>
        <v>Intra</v>
      </c>
      <c r="E502">
        <v>16</v>
      </c>
      <c r="F502">
        <v>8</v>
      </c>
      <c r="G502" t="str">
        <f t="shared" si="7"/>
        <v>Aug</v>
      </c>
      <c r="H502">
        <v>2021</v>
      </c>
      <c r="I502">
        <v>10</v>
      </c>
      <c r="J502">
        <v>1</v>
      </c>
      <c r="K502" t="s">
        <v>1512</v>
      </c>
      <c r="L502">
        <v>10</v>
      </c>
      <c r="M502" s="1"/>
      <c r="N502">
        <v>2021</v>
      </c>
      <c r="O502" s="1"/>
    </row>
    <row r="503" spans="1:15" x14ac:dyDescent="0.3">
      <c r="A503" t="s">
        <v>1513</v>
      </c>
      <c r="B503" t="s">
        <v>1514</v>
      </c>
      <c r="C503" t="s">
        <v>13</v>
      </c>
      <c r="D503" t="str">
        <f>IF(Table_EQUITY_L[[#This Row],[ SERIES]]="EQ","Intra","Not")</f>
        <v>Intra</v>
      </c>
      <c r="E503">
        <v>12</v>
      </c>
      <c r="F503">
        <v>4</v>
      </c>
      <c r="G503" t="str">
        <f t="shared" si="7"/>
        <v>Apr</v>
      </c>
      <c r="H503">
        <v>1995</v>
      </c>
      <c r="I503">
        <v>10</v>
      </c>
      <c r="J503">
        <v>1</v>
      </c>
      <c r="K503" t="s">
        <v>1515</v>
      </c>
      <c r="L503">
        <v>10</v>
      </c>
      <c r="M503" s="1"/>
      <c r="N503">
        <v>1995</v>
      </c>
      <c r="O503" s="1"/>
    </row>
    <row r="504" spans="1:15" x14ac:dyDescent="0.3">
      <c r="A504" t="s">
        <v>1516</v>
      </c>
      <c r="B504" t="s">
        <v>1517</v>
      </c>
      <c r="C504" t="s">
        <v>13</v>
      </c>
      <c r="D504" t="str">
        <f>IF(Table_EQUITY_L[[#This Row],[ SERIES]]="EQ","Intra","Not")</f>
        <v>Intra</v>
      </c>
      <c r="E504">
        <v>24</v>
      </c>
      <c r="F504">
        <v>12</v>
      </c>
      <c r="G504" t="str">
        <f t="shared" si="7"/>
        <v>Dec</v>
      </c>
      <c r="H504">
        <v>2020</v>
      </c>
      <c r="I504">
        <v>10</v>
      </c>
      <c r="J504">
        <v>1</v>
      </c>
      <c r="K504" t="s">
        <v>1518</v>
      </c>
      <c r="L504">
        <v>10</v>
      </c>
      <c r="M504" s="1"/>
      <c r="N504">
        <v>2020</v>
      </c>
      <c r="O504" s="1"/>
    </row>
    <row r="505" spans="1:15" x14ac:dyDescent="0.3">
      <c r="A505" t="s">
        <v>1519</v>
      </c>
      <c r="B505" t="s">
        <v>1520</v>
      </c>
      <c r="C505" t="s">
        <v>13</v>
      </c>
      <c r="D505" t="str">
        <f>IF(Table_EQUITY_L[[#This Row],[ SERIES]]="EQ","Intra","Not")</f>
        <v>Intra</v>
      </c>
      <c r="E505">
        <v>18</v>
      </c>
      <c r="F505">
        <v>11</v>
      </c>
      <c r="G505" t="str">
        <f t="shared" si="7"/>
        <v>Nov</v>
      </c>
      <c r="H505">
        <v>2022</v>
      </c>
      <c r="I505">
        <v>10</v>
      </c>
      <c r="J505">
        <v>1</v>
      </c>
      <c r="K505" t="s">
        <v>1521</v>
      </c>
      <c r="L505">
        <v>10</v>
      </c>
      <c r="M505" s="1"/>
      <c r="N505">
        <v>2022</v>
      </c>
      <c r="O505" s="1"/>
    </row>
    <row r="506" spans="1:15" x14ac:dyDescent="0.3">
      <c r="A506" t="s">
        <v>1522</v>
      </c>
      <c r="B506" t="s">
        <v>1523</v>
      </c>
      <c r="C506" t="s">
        <v>13</v>
      </c>
      <c r="D506" t="str">
        <f>IF(Table_EQUITY_L[[#This Row],[ SERIES]]="EQ","Intra","Not")</f>
        <v>Intra</v>
      </c>
      <c r="E506">
        <v>15</v>
      </c>
      <c r="F506">
        <v>1</v>
      </c>
      <c r="G506" t="str">
        <f t="shared" si="7"/>
        <v>Jan</v>
      </c>
      <c r="H506">
        <v>2015</v>
      </c>
      <c r="I506">
        <v>2</v>
      </c>
      <c r="J506">
        <v>1</v>
      </c>
      <c r="K506" t="s">
        <v>1524</v>
      </c>
      <c r="L506">
        <v>2</v>
      </c>
      <c r="M506" s="1"/>
      <c r="N506">
        <v>2015</v>
      </c>
      <c r="O506" s="1"/>
    </row>
    <row r="507" spans="1:15" x14ac:dyDescent="0.3">
      <c r="A507" t="s">
        <v>1525</v>
      </c>
      <c r="B507" t="s">
        <v>1526</v>
      </c>
      <c r="C507" t="s">
        <v>13</v>
      </c>
      <c r="D507" t="str">
        <f>IF(Table_EQUITY_L[[#This Row],[ SERIES]]="EQ","Intra","Not")</f>
        <v>Intra</v>
      </c>
      <c r="E507">
        <v>21</v>
      </c>
      <c r="F507">
        <v>9</v>
      </c>
      <c r="G507" t="str">
        <f t="shared" si="7"/>
        <v>Sep</v>
      </c>
      <c r="H507">
        <v>2005</v>
      </c>
      <c r="I507">
        <v>1</v>
      </c>
      <c r="J507">
        <v>1</v>
      </c>
      <c r="K507" t="s">
        <v>1527</v>
      </c>
      <c r="L507">
        <v>1</v>
      </c>
      <c r="M507" s="1"/>
      <c r="N507">
        <v>2005</v>
      </c>
      <c r="O507" s="1"/>
    </row>
    <row r="508" spans="1:15" x14ac:dyDescent="0.3">
      <c r="A508" t="s">
        <v>1528</v>
      </c>
      <c r="B508" t="s">
        <v>1529</v>
      </c>
      <c r="C508" t="s">
        <v>13</v>
      </c>
      <c r="D508" t="str">
        <f>IF(Table_EQUITY_L[[#This Row],[ SERIES]]="EQ","Intra","Not")</f>
        <v>Intra</v>
      </c>
      <c r="E508">
        <v>7</v>
      </c>
      <c r="F508">
        <v>8</v>
      </c>
      <c r="G508" t="str">
        <f t="shared" si="7"/>
        <v>Aug</v>
      </c>
      <c r="H508">
        <v>1997</v>
      </c>
      <c r="I508">
        <v>1</v>
      </c>
      <c r="J508">
        <v>1</v>
      </c>
      <c r="K508" t="s">
        <v>1530</v>
      </c>
      <c r="L508">
        <v>1</v>
      </c>
      <c r="M508" s="1"/>
      <c r="N508">
        <v>1997</v>
      </c>
      <c r="O508" s="1"/>
    </row>
    <row r="509" spans="1:15" x14ac:dyDescent="0.3">
      <c r="A509" t="s">
        <v>1531</v>
      </c>
      <c r="B509" t="s">
        <v>1532</v>
      </c>
      <c r="C509" t="s">
        <v>13</v>
      </c>
      <c r="D509" t="str">
        <f>IF(Table_EQUITY_L[[#This Row],[ SERIES]]="EQ","Intra","Not")</f>
        <v>Intra</v>
      </c>
      <c r="E509">
        <v>8</v>
      </c>
      <c r="F509">
        <v>2</v>
      </c>
      <c r="G509" t="str">
        <f t="shared" si="7"/>
        <v>Feb</v>
      </c>
      <c r="H509">
        <v>1995</v>
      </c>
      <c r="I509">
        <v>2</v>
      </c>
      <c r="J509">
        <v>1</v>
      </c>
      <c r="K509" t="s">
        <v>1533</v>
      </c>
      <c r="L509">
        <v>2</v>
      </c>
      <c r="M509" s="1"/>
      <c r="N509">
        <v>1995</v>
      </c>
      <c r="O509" s="1"/>
    </row>
    <row r="510" spans="1:15" x14ac:dyDescent="0.3">
      <c r="A510" t="s">
        <v>1534</v>
      </c>
      <c r="B510" t="s">
        <v>1535</v>
      </c>
      <c r="C510" t="s">
        <v>9</v>
      </c>
      <c r="D510" t="str">
        <f>IF(Table_EQUITY_L[[#This Row],[ SERIES]]="EQ","Intra","Not")</f>
        <v>Not</v>
      </c>
      <c r="E510">
        <v>13</v>
      </c>
      <c r="F510">
        <v>2</v>
      </c>
      <c r="G510" t="str">
        <f t="shared" si="7"/>
        <v>Feb</v>
      </c>
      <c r="H510">
        <v>2009</v>
      </c>
      <c r="I510">
        <v>2</v>
      </c>
      <c r="J510">
        <v>1</v>
      </c>
      <c r="K510" t="s">
        <v>1536</v>
      </c>
      <c r="L510">
        <v>2</v>
      </c>
      <c r="M510" s="1"/>
      <c r="N510">
        <v>2009</v>
      </c>
      <c r="O510" s="1"/>
    </row>
    <row r="511" spans="1:15" x14ac:dyDescent="0.3">
      <c r="A511" t="s">
        <v>1537</v>
      </c>
      <c r="B511" t="s">
        <v>1538</v>
      </c>
      <c r="C511" t="s">
        <v>13</v>
      </c>
      <c r="D511" t="str">
        <f>IF(Table_EQUITY_L[[#This Row],[ SERIES]]="EQ","Intra","Not")</f>
        <v>Intra</v>
      </c>
      <c r="E511">
        <v>16</v>
      </c>
      <c r="F511">
        <v>2</v>
      </c>
      <c r="G511" t="str">
        <f t="shared" si="7"/>
        <v>Feb</v>
      </c>
      <c r="H511">
        <v>2022</v>
      </c>
      <c r="I511">
        <v>10</v>
      </c>
      <c r="J511">
        <v>1</v>
      </c>
      <c r="K511" t="s">
        <v>1539</v>
      </c>
      <c r="L511">
        <v>10</v>
      </c>
      <c r="M511" s="1"/>
      <c r="N511">
        <v>2022</v>
      </c>
      <c r="O511" s="1"/>
    </row>
    <row r="512" spans="1:15" x14ac:dyDescent="0.3">
      <c r="A512" t="s">
        <v>1540</v>
      </c>
      <c r="B512" t="s">
        <v>1541</v>
      </c>
      <c r="C512" t="s">
        <v>13</v>
      </c>
      <c r="D512" t="str">
        <f>IF(Table_EQUITY_L[[#This Row],[ SERIES]]="EQ","Intra","Not")</f>
        <v>Intra</v>
      </c>
      <c r="E512">
        <v>19</v>
      </c>
      <c r="F512">
        <v>10</v>
      </c>
      <c r="G512" t="str">
        <f t="shared" si="7"/>
        <v>Oct</v>
      </c>
      <c r="H512">
        <v>2006</v>
      </c>
      <c r="I512">
        <v>10</v>
      </c>
      <c r="J512">
        <v>1</v>
      </c>
      <c r="K512" t="s">
        <v>1542</v>
      </c>
      <c r="L512">
        <v>10</v>
      </c>
      <c r="M512" s="1"/>
      <c r="N512">
        <v>2006</v>
      </c>
      <c r="O512" s="1"/>
    </row>
    <row r="513" spans="1:15" x14ac:dyDescent="0.3">
      <c r="A513" t="s">
        <v>1543</v>
      </c>
      <c r="B513" t="s">
        <v>1544</v>
      </c>
      <c r="C513" t="s">
        <v>13</v>
      </c>
      <c r="D513" t="str">
        <f>IF(Table_EQUITY_L[[#This Row],[ SERIES]]="EQ","Intra","Not")</f>
        <v>Intra</v>
      </c>
      <c r="E513">
        <v>29</v>
      </c>
      <c r="F513">
        <v>8</v>
      </c>
      <c r="G513" t="str">
        <f t="shared" si="7"/>
        <v>Aug</v>
      </c>
      <c r="H513">
        <v>2011</v>
      </c>
      <c r="I513">
        <v>1</v>
      </c>
      <c r="J513">
        <v>1</v>
      </c>
      <c r="K513" t="s">
        <v>1545</v>
      </c>
      <c r="L513">
        <v>1</v>
      </c>
      <c r="M513" s="1"/>
      <c r="N513">
        <v>2011</v>
      </c>
      <c r="O513" s="1"/>
    </row>
    <row r="514" spans="1:15" x14ac:dyDescent="0.3">
      <c r="A514" t="s">
        <v>1546</v>
      </c>
      <c r="B514" t="s">
        <v>1547</v>
      </c>
      <c r="C514" t="s">
        <v>13</v>
      </c>
      <c r="D514" t="str">
        <f>IF(Table_EQUITY_L[[#This Row],[ SERIES]]="EQ","Intra","Not")</f>
        <v>Intra</v>
      </c>
      <c r="E514">
        <v>15</v>
      </c>
      <c r="F514">
        <v>2</v>
      </c>
      <c r="G514" t="str">
        <f t="shared" ref="G514:G577" si="8">_xlfn.IFS(F514=1,"Jan",F514=2,"Feb",F514=3,"Mar",F514=4,"Apr",F514=5,"May",F514=6,"Jun",F514=7,"Jul",F514=8,"Aug",F514=9,"Sep",F514=10,"Oct",F514=11,"Nov",F514=12,"Dec")</f>
        <v>Feb</v>
      </c>
      <c r="H514">
        <v>1995</v>
      </c>
      <c r="I514">
        <v>2</v>
      </c>
      <c r="J514">
        <v>1</v>
      </c>
      <c r="K514" t="s">
        <v>1548</v>
      </c>
      <c r="L514">
        <v>2</v>
      </c>
      <c r="M514" s="1"/>
      <c r="N514">
        <v>1995</v>
      </c>
      <c r="O514" s="1"/>
    </row>
    <row r="515" spans="1:15" x14ac:dyDescent="0.3">
      <c r="A515" t="s">
        <v>1549</v>
      </c>
      <c r="B515" t="s">
        <v>1550</v>
      </c>
      <c r="C515" t="s">
        <v>13</v>
      </c>
      <c r="D515" t="str">
        <f>IF(Table_EQUITY_L[[#This Row],[ SERIES]]="EQ","Intra","Not")</f>
        <v>Intra</v>
      </c>
      <c r="E515">
        <v>2</v>
      </c>
      <c r="F515">
        <v>7</v>
      </c>
      <c r="G515" t="str">
        <f t="shared" si="8"/>
        <v>Jul</v>
      </c>
      <c r="H515">
        <v>2018</v>
      </c>
      <c r="I515">
        <v>5</v>
      </c>
      <c r="J515">
        <v>1</v>
      </c>
      <c r="K515" t="s">
        <v>1551</v>
      </c>
      <c r="L515">
        <v>5</v>
      </c>
      <c r="M515" s="1"/>
      <c r="N515">
        <v>2018</v>
      </c>
      <c r="O515" s="1"/>
    </row>
    <row r="516" spans="1:15" x14ac:dyDescent="0.3">
      <c r="A516" t="s">
        <v>1552</v>
      </c>
      <c r="B516" t="s">
        <v>1553</v>
      </c>
      <c r="C516" t="s">
        <v>13</v>
      </c>
      <c r="D516" t="str">
        <f>IF(Table_EQUITY_L[[#This Row],[ SERIES]]="EQ","Intra","Not")</f>
        <v>Intra</v>
      </c>
      <c r="E516">
        <v>12</v>
      </c>
      <c r="F516">
        <v>11</v>
      </c>
      <c r="G516" t="str">
        <f t="shared" si="8"/>
        <v>Nov</v>
      </c>
      <c r="H516">
        <v>2021</v>
      </c>
      <c r="I516">
        <v>10</v>
      </c>
      <c r="J516">
        <v>1</v>
      </c>
      <c r="K516" t="s">
        <v>1554</v>
      </c>
      <c r="L516">
        <v>10</v>
      </c>
      <c r="M516" s="1"/>
      <c r="N516">
        <v>2021</v>
      </c>
      <c r="O516" s="1"/>
    </row>
    <row r="517" spans="1:15" x14ac:dyDescent="0.3">
      <c r="A517" t="s">
        <v>1555</v>
      </c>
      <c r="B517" t="s">
        <v>1556</v>
      </c>
      <c r="C517" t="s">
        <v>13</v>
      </c>
      <c r="D517" t="str">
        <f>IF(Table_EQUITY_L[[#This Row],[ SERIES]]="EQ","Intra","Not")</f>
        <v>Intra</v>
      </c>
      <c r="E517">
        <v>8</v>
      </c>
      <c r="F517">
        <v>2</v>
      </c>
      <c r="G517" t="str">
        <f t="shared" si="8"/>
        <v>Feb</v>
      </c>
      <c r="H517">
        <v>1995</v>
      </c>
      <c r="I517">
        <v>2</v>
      </c>
      <c r="J517">
        <v>1</v>
      </c>
      <c r="K517" t="s">
        <v>1557</v>
      </c>
      <c r="L517">
        <v>2</v>
      </c>
      <c r="M517" s="1"/>
      <c r="N517">
        <v>1995</v>
      </c>
      <c r="O517" s="1"/>
    </row>
    <row r="518" spans="1:15" x14ac:dyDescent="0.3">
      <c r="A518" t="s">
        <v>1558</v>
      </c>
      <c r="B518" t="s">
        <v>1559</v>
      </c>
      <c r="C518" t="s">
        <v>13</v>
      </c>
      <c r="D518" t="str">
        <f>IF(Table_EQUITY_L[[#This Row],[ SERIES]]="EQ","Intra","Not")</f>
        <v>Intra</v>
      </c>
      <c r="E518">
        <v>21</v>
      </c>
      <c r="F518">
        <v>11</v>
      </c>
      <c r="G518" t="str">
        <f t="shared" si="8"/>
        <v>Nov</v>
      </c>
      <c r="H518">
        <v>2022</v>
      </c>
      <c r="I518">
        <v>1</v>
      </c>
      <c r="J518">
        <v>1</v>
      </c>
      <c r="K518" t="s">
        <v>1560</v>
      </c>
      <c r="L518">
        <v>1</v>
      </c>
      <c r="M518" s="1"/>
      <c r="N518">
        <v>2022</v>
      </c>
      <c r="O518" s="1"/>
    </row>
    <row r="519" spans="1:15" x14ac:dyDescent="0.3">
      <c r="A519" t="s">
        <v>1561</v>
      </c>
      <c r="B519" t="s">
        <v>1562</v>
      </c>
      <c r="C519" t="s">
        <v>13</v>
      </c>
      <c r="D519" t="str">
        <f>IF(Table_EQUITY_L[[#This Row],[ SERIES]]="EQ","Intra","Not")</f>
        <v>Intra</v>
      </c>
      <c r="E519">
        <v>19</v>
      </c>
      <c r="F519">
        <v>10</v>
      </c>
      <c r="G519" t="str">
        <f t="shared" si="8"/>
        <v>Oct</v>
      </c>
      <c r="H519">
        <v>2011</v>
      </c>
      <c r="I519">
        <v>10</v>
      </c>
      <c r="J519">
        <v>1</v>
      </c>
      <c r="K519" t="s">
        <v>1563</v>
      </c>
      <c r="L519">
        <v>10</v>
      </c>
      <c r="M519" s="1"/>
      <c r="N519">
        <v>2011</v>
      </c>
      <c r="O519" s="1"/>
    </row>
    <row r="520" spans="1:15" x14ac:dyDescent="0.3">
      <c r="A520" t="s">
        <v>1564</v>
      </c>
      <c r="B520" t="s">
        <v>1565</v>
      </c>
      <c r="C520" t="s">
        <v>779</v>
      </c>
      <c r="D520" t="str">
        <f>IF(Table_EQUITY_L[[#This Row],[ SERIES]]="EQ","Intra","Not")</f>
        <v>Not</v>
      </c>
      <c r="E520">
        <v>1</v>
      </c>
      <c r="F520">
        <v>10</v>
      </c>
      <c r="G520" t="str">
        <f t="shared" si="8"/>
        <v>Oct</v>
      </c>
      <c r="H520">
        <v>2013</v>
      </c>
      <c r="I520">
        <v>2</v>
      </c>
      <c r="J520">
        <v>1</v>
      </c>
      <c r="K520" t="s">
        <v>1566</v>
      </c>
      <c r="L520">
        <v>2</v>
      </c>
      <c r="M520" s="1"/>
      <c r="N520">
        <v>2013</v>
      </c>
      <c r="O520" s="1"/>
    </row>
    <row r="521" spans="1:15" x14ac:dyDescent="0.3">
      <c r="A521" t="s">
        <v>1567</v>
      </c>
      <c r="B521" t="s">
        <v>1568</v>
      </c>
      <c r="C521" t="s">
        <v>13</v>
      </c>
      <c r="D521" t="str">
        <f>IF(Table_EQUITY_L[[#This Row],[ SERIES]]="EQ","Intra","Not")</f>
        <v>Intra</v>
      </c>
      <c r="E521">
        <v>16</v>
      </c>
      <c r="F521">
        <v>10</v>
      </c>
      <c r="G521" t="str">
        <f t="shared" si="8"/>
        <v>Oct</v>
      </c>
      <c r="H521">
        <v>2019</v>
      </c>
      <c r="I521">
        <v>1</v>
      </c>
      <c r="J521">
        <v>1</v>
      </c>
      <c r="K521" t="s">
        <v>1569</v>
      </c>
      <c r="L521">
        <v>1</v>
      </c>
      <c r="M521" s="1"/>
      <c r="N521">
        <v>2019</v>
      </c>
      <c r="O521" s="1"/>
    </row>
    <row r="522" spans="1:15" x14ac:dyDescent="0.3">
      <c r="A522" t="s">
        <v>1570</v>
      </c>
      <c r="B522" t="s">
        <v>1571</v>
      </c>
      <c r="C522" t="s">
        <v>13</v>
      </c>
      <c r="D522" t="str">
        <f>IF(Table_EQUITY_L[[#This Row],[ SERIES]]="EQ","Intra","Not")</f>
        <v>Intra</v>
      </c>
      <c r="E522">
        <v>8</v>
      </c>
      <c r="F522">
        <v>2</v>
      </c>
      <c r="G522" t="str">
        <f t="shared" si="8"/>
        <v>Feb</v>
      </c>
      <c r="H522">
        <v>1995</v>
      </c>
      <c r="I522">
        <v>10</v>
      </c>
      <c r="J522">
        <v>1</v>
      </c>
      <c r="K522" t="s">
        <v>1572</v>
      </c>
      <c r="L522">
        <v>10</v>
      </c>
      <c r="M522" s="1"/>
      <c r="N522">
        <v>1995</v>
      </c>
      <c r="O522" s="1"/>
    </row>
    <row r="523" spans="1:15" x14ac:dyDescent="0.3">
      <c r="A523" t="s">
        <v>1573</v>
      </c>
      <c r="B523" t="s">
        <v>1574</v>
      </c>
      <c r="C523" t="s">
        <v>13</v>
      </c>
      <c r="D523" t="str">
        <f>IF(Table_EQUITY_L[[#This Row],[ SERIES]]="EQ","Intra","Not")</f>
        <v>Intra</v>
      </c>
      <c r="E523">
        <v>31</v>
      </c>
      <c r="F523">
        <v>12</v>
      </c>
      <c r="G523" t="str">
        <f t="shared" si="8"/>
        <v>Dec</v>
      </c>
      <c r="H523">
        <v>2010</v>
      </c>
      <c r="I523">
        <v>10</v>
      </c>
      <c r="J523">
        <v>1</v>
      </c>
      <c r="K523" t="s">
        <v>1575</v>
      </c>
      <c r="L523">
        <v>10</v>
      </c>
      <c r="M523" s="1"/>
      <c r="N523">
        <v>2010</v>
      </c>
      <c r="O523" s="1"/>
    </row>
    <row r="524" spans="1:15" x14ac:dyDescent="0.3">
      <c r="A524" t="s">
        <v>1576</v>
      </c>
      <c r="B524" t="s">
        <v>1577</v>
      </c>
      <c r="C524" t="s">
        <v>13</v>
      </c>
      <c r="D524" t="str">
        <f>IF(Table_EQUITY_L[[#This Row],[ SERIES]]="EQ","Intra","Not")</f>
        <v>Intra</v>
      </c>
      <c r="E524">
        <v>24</v>
      </c>
      <c r="F524">
        <v>11</v>
      </c>
      <c r="G524" t="str">
        <f t="shared" si="8"/>
        <v>Nov</v>
      </c>
      <c r="H524">
        <v>2021</v>
      </c>
      <c r="I524">
        <v>10</v>
      </c>
      <c r="J524">
        <v>1</v>
      </c>
      <c r="K524" t="s">
        <v>1578</v>
      </c>
      <c r="L524">
        <v>10</v>
      </c>
      <c r="M524" s="1"/>
      <c r="N524">
        <v>2021</v>
      </c>
      <c r="O524" s="1"/>
    </row>
    <row r="525" spans="1:15" x14ac:dyDescent="0.3">
      <c r="A525" t="s">
        <v>1579</v>
      </c>
      <c r="B525" t="s">
        <v>1580</v>
      </c>
      <c r="C525" t="s">
        <v>13</v>
      </c>
      <c r="D525" t="str">
        <f>IF(Table_EQUITY_L[[#This Row],[ SERIES]]="EQ","Intra","Not")</f>
        <v>Intra</v>
      </c>
      <c r="E525">
        <v>16</v>
      </c>
      <c r="F525">
        <v>11</v>
      </c>
      <c r="G525" t="str">
        <f t="shared" si="8"/>
        <v>Nov</v>
      </c>
      <c r="H525">
        <v>2021</v>
      </c>
      <c r="I525">
        <v>1</v>
      </c>
      <c r="J525">
        <v>1</v>
      </c>
      <c r="K525" t="s">
        <v>1581</v>
      </c>
      <c r="L525">
        <v>1</v>
      </c>
      <c r="M525" s="1"/>
      <c r="N525">
        <v>2021</v>
      </c>
      <c r="O525" s="1"/>
    </row>
    <row r="526" spans="1:15" x14ac:dyDescent="0.3">
      <c r="A526" t="s">
        <v>1582</v>
      </c>
      <c r="B526" t="s">
        <v>1583</v>
      </c>
      <c r="C526" t="s">
        <v>13</v>
      </c>
      <c r="D526" t="str">
        <f>IF(Table_EQUITY_L[[#This Row],[ SERIES]]="EQ","Intra","Not")</f>
        <v>Intra</v>
      </c>
      <c r="E526">
        <v>3</v>
      </c>
      <c r="F526">
        <v>11</v>
      </c>
      <c r="G526" t="str">
        <f t="shared" si="8"/>
        <v>Nov</v>
      </c>
      <c r="H526">
        <v>1994</v>
      </c>
      <c r="I526">
        <v>10</v>
      </c>
      <c r="J526">
        <v>1</v>
      </c>
      <c r="K526" t="s">
        <v>1584</v>
      </c>
      <c r="L526">
        <v>10</v>
      </c>
      <c r="M526" s="1"/>
      <c r="N526">
        <v>1994</v>
      </c>
      <c r="O526" s="1"/>
    </row>
    <row r="527" spans="1:15" x14ac:dyDescent="0.3">
      <c r="A527" t="s">
        <v>1585</v>
      </c>
      <c r="B527" t="s">
        <v>1586</v>
      </c>
      <c r="C527" t="s">
        <v>13</v>
      </c>
      <c r="D527" t="str">
        <f>IF(Table_EQUITY_L[[#This Row],[ SERIES]]="EQ","Intra","Not")</f>
        <v>Intra</v>
      </c>
      <c r="E527">
        <v>9</v>
      </c>
      <c r="F527">
        <v>5</v>
      </c>
      <c r="G527" t="str">
        <f t="shared" si="8"/>
        <v>May</v>
      </c>
      <c r="H527">
        <v>2007</v>
      </c>
      <c r="I527">
        <v>10</v>
      </c>
      <c r="J527">
        <v>1</v>
      </c>
      <c r="K527" t="s">
        <v>1587</v>
      </c>
      <c r="L527">
        <v>10</v>
      </c>
      <c r="M527" s="1"/>
      <c r="N527">
        <v>2007</v>
      </c>
      <c r="O527" s="1"/>
    </row>
    <row r="528" spans="1:15" x14ac:dyDescent="0.3">
      <c r="A528" t="s">
        <v>1588</v>
      </c>
      <c r="B528" t="s">
        <v>1589</v>
      </c>
      <c r="C528" t="s">
        <v>13</v>
      </c>
      <c r="D528" t="str">
        <f>IF(Table_EQUITY_L[[#This Row],[ SERIES]]="EQ","Intra","Not")</f>
        <v>Intra</v>
      </c>
      <c r="E528">
        <v>5</v>
      </c>
      <c r="F528">
        <v>5</v>
      </c>
      <c r="G528" t="str">
        <f t="shared" si="8"/>
        <v>May</v>
      </c>
      <c r="H528">
        <v>2003</v>
      </c>
      <c r="I528">
        <v>10</v>
      </c>
      <c r="J528">
        <v>1</v>
      </c>
      <c r="K528" t="s">
        <v>1590</v>
      </c>
      <c r="L528">
        <v>10</v>
      </c>
      <c r="M528" s="1"/>
      <c r="N528">
        <v>2003</v>
      </c>
      <c r="O528" s="1"/>
    </row>
    <row r="529" spans="1:15" x14ac:dyDescent="0.3">
      <c r="A529" t="s">
        <v>1591</v>
      </c>
      <c r="B529" t="s">
        <v>1592</v>
      </c>
      <c r="C529" t="s">
        <v>779</v>
      </c>
      <c r="D529" t="str">
        <f>IF(Table_EQUITY_L[[#This Row],[ SERIES]]="EQ","Intra","Not")</f>
        <v>Not</v>
      </c>
      <c r="E529">
        <v>29</v>
      </c>
      <c r="F529">
        <v>8</v>
      </c>
      <c r="G529" t="str">
        <f t="shared" si="8"/>
        <v>Aug</v>
      </c>
      <c r="H529">
        <v>2016</v>
      </c>
      <c r="I529">
        <v>2</v>
      </c>
      <c r="J529">
        <v>1</v>
      </c>
      <c r="K529" t="s">
        <v>1593</v>
      </c>
      <c r="L529">
        <v>2</v>
      </c>
      <c r="M529" s="1"/>
      <c r="N529">
        <v>2016</v>
      </c>
      <c r="O529" s="1"/>
    </row>
    <row r="530" spans="1:15" x14ac:dyDescent="0.3">
      <c r="A530" t="s">
        <v>1594</v>
      </c>
      <c r="B530" t="s">
        <v>1595</v>
      </c>
      <c r="C530" t="s">
        <v>13</v>
      </c>
      <c r="D530" t="str">
        <f>IF(Table_EQUITY_L[[#This Row],[ SERIES]]="EQ","Intra","Not")</f>
        <v>Intra</v>
      </c>
      <c r="E530">
        <v>22</v>
      </c>
      <c r="F530">
        <v>2</v>
      </c>
      <c r="G530" t="str">
        <f t="shared" si="8"/>
        <v>Feb</v>
      </c>
      <c r="H530">
        <v>2007</v>
      </c>
      <c r="I530">
        <v>10</v>
      </c>
      <c r="J530">
        <v>1</v>
      </c>
      <c r="K530" t="s">
        <v>1596</v>
      </c>
      <c r="L530">
        <v>10</v>
      </c>
      <c r="M530" s="1"/>
      <c r="N530">
        <v>2007</v>
      </c>
      <c r="O530" s="1"/>
    </row>
    <row r="531" spans="1:15" x14ac:dyDescent="0.3">
      <c r="A531" t="s">
        <v>1597</v>
      </c>
      <c r="B531" t="s">
        <v>1598</v>
      </c>
      <c r="C531" t="s">
        <v>13</v>
      </c>
      <c r="D531" t="str">
        <f>IF(Table_EQUITY_L[[#This Row],[ SERIES]]="EQ","Intra","Not")</f>
        <v>Intra</v>
      </c>
      <c r="E531">
        <v>15</v>
      </c>
      <c r="F531">
        <v>11</v>
      </c>
      <c r="G531" t="str">
        <f t="shared" si="8"/>
        <v>Nov</v>
      </c>
      <c r="H531">
        <v>2022</v>
      </c>
      <c r="I531">
        <v>10</v>
      </c>
      <c r="J531">
        <v>1</v>
      </c>
      <c r="K531" t="s">
        <v>1599</v>
      </c>
      <c r="L531">
        <v>10</v>
      </c>
      <c r="M531" s="1"/>
      <c r="N531">
        <v>2022</v>
      </c>
      <c r="O531" s="1"/>
    </row>
    <row r="532" spans="1:15" x14ac:dyDescent="0.3">
      <c r="A532" t="s">
        <v>1600</v>
      </c>
      <c r="B532" t="s">
        <v>1601</v>
      </c>
      <c r="C532" t="s">
        <v>13</v>
      </c>
      <c r="D532" t="str">
        <f>IF(Table_EQUITY_L[[#This Row],[ SERIES]]="EQ","Intra","Not")</f>
        <v>Intra</v>
      </c>
      <c r="E532">
        <v>20</v>
      </c>
      <c r="F532">
        <v>4</v>
      </c>
      <c r="G532" t="str">
        <f t="shared" si="8"/>
        <v>Apr</v>
      </c>
      <c r="H532">
        <v>2005</v>
      </c>
      <c r="I532">
        <v>1</v>
      </c>
      <c r="J532">
        <v>1</v>
      </c>
      <c r="K532" t="s">
        <v>1602</v>
      </c>
      <c r="L532">
        <v>1</v>
      </c>
      <c r="M532" s="1"/>
      <c r="N532">
        <v>2005</v>
      </c>
      <c r="O532" s="1"/>
    </row>
    <row r="533" spans="1:15" x14ac:dyDescent="0.3">
      <c r="A533" t="s">
        <v>1603</v>
      </c>
      <c r="B533" t="s">
        <v>1604</v>
      </c>
      <c r="C533" t="s">
        <v>13</v>
      </c>
      <c r="D533" t="str">
        <f>IF(Table_EQUITY_L[[#This Row],[ SERIES]]="EQ","Intra","Not")</f>
        <v>Intra</v>
      </c>
      <c r="E533">
        <v>11</v>
      </c>
      <c r="F533">
        <v>10</v>
      </c>
      <c r="G533" t="str">
        <f t="shared" si="8"/>
        <v>Oct</v>
      </c>
      <c r="H533">
        <v>2000</v>
      </c>
      <c r="I533">
        <v>1</v>
      </c>
      <c r="J533">
        <v>1</v>
      </c>
      <c r="K533" t="s">
        <v>1605</v>
      </c>
      <c r="L533">
        <v>1</v>
      </c>
      <c r="M533" s="1"/>
      <c r="N533">
        <v>2000</v>
      </c>
      <c r="O533" s="1"/>
    </row>
    <row r="534" spans="1:15" x14ac:dyDescent="0.3">
      <c r="A534" t="s">
        <v>1606</v>
      </c>
      <c r="B534" t="s">
        <v>1607</v>
      </c>
      <c r="C534" t="s">
        <v>13</v>
      </c>
      <c r="D534" t="str">
        <f>IF(Table_EQUITY_L[[#This Row],[ SERIES]]="EQ","Intra","Not")</f>
        <v>Intra</v>
      </c>
      <c r="E534">
        <v>2</v>
      </c>
      <c r="F534">
        <v>4</v>
      </c>
      <c r="G534" t="str">
        <f t="shared" si="8"/>
        <v>Apr</v>
      </c>
      <c r="H534">
        <v>1997</v>
      </c>
      <c r="I534">
        <v>10</v>
      </c>
      <c r="J534">
        <v>1</v>
      </c>
      <c r="K534" t="s">
        <v>1608</v>
      </c>
      <c r="L534">
        <v>10</v>
      </c>
      <c r="M534" s="1"/>
      <c r="N534">
        <v>1997</v>
      </c>
      <c r="O534" s="1"/>
    </row>
    <row r="535" spans="1:15" x14ac:dyDescent="0.3">
      <c r="A535" t="s">
        <v>1609</v>
      </c>
      <c r="B535" t="s">
        <v>1610</v>
      </c>
      <c r="C535" t="s">
        <v>13</v>
      </c>
      <c r="D535" t="str">
        <f>IF(Table_EQUITY_L[[#This Row],[ SERIES]]="EQ","Intra","Not")</f>
        <v>Intra</v>
      </c>
      <c r="E535">
        <v>8</v>
      </c>
      <c r="F535">
        <v>2</v>
      </c>
      <c r="G535" t="str">
        <f t="shared" si="8"/>
        <v>Feb</v>
      </c>
      <c r="H535">
        <v>2018</v>
      </c>
      <c r="I535">
        <v>10</v>
      </c>
      <c r="J535">
        <v>1</v>
      </c>
      <c r="K535" t="s">
        <v>1611</v>
      </c>
      <c r="L535">
        <v>10</v>
      </c>
      <c r="M535" s="1"/>
      <c r="N535">
        <v>2018</v>
      </c>
      <c r="O535" s="1"/>
    </row>
    <row r="536" spans="1:15" x14ac:dyDescent="0.3">
      <c r="A536" t="s">
        <v>1612</v>
      </c>
      <c r="B536" t="s">
        <v>1613</v>
      </c>
      <c r="C536" t="s">
        <v>13</v>
      </c>
      <c r="D536" t="str">
        <f>IF(Table_EQUITY_L[[#This Row],[ SERIES]]="EQ","Intra","Not")</f>
        <v>Intra</v>
      </c>
      <c r="E536">
        <v>4</v>
      </c>
      <c r="F536">
        <v>4</v>
      </c>
      <c r="G536" t="str">
        <f t="shared" si="8"/>
        <v>Apr</v>
      </c>
      <c r="H536">
        <v>2006</v>
      </c>
      <c r="I536">
        <v>10</v>
      </c>
      <c r="J536">
        <v>1</v>
      </c>
      <c r="K536" t="s">
        <v>1614</v>
      </c>
      <c r="L536">
        <v>10</v>
      </c>
      <c r="M536" s="1"/>
      <c r="N536">
        <v>2006</v>
      </c>
      <c r="O536" s="1"/>
    </row>
    <row r="537" spans="1:15" x14ac:dyDescent="0.3">
      <c r="A537" t="s">
        <v>1615</v>
      </c>
      <c r="B537" t="s">
        <v>1616</v>
      </c>
      <c r="C537" t="s">
        <v>13</v>
      </c>
      <c r="D537" t="str">
        <f>IF(Table_EQUITY_L[[#This Row],[ SERIES]]="EQ","Intra","Not")</f>
        <v>Intra</v>
      </c>
      <c r="E537">
        <v>31</v>
      </c>
      <c r="F537">
        <v>1</v>
      </c>
      <c r="G537" t="str">
        <f t="shared" si="8"/>
        <v>Jan</v>
      </c>
      <c r="H537">
        <v>2007</v>
      </c>
      <c r="I537">
        <v>5</v>
      </c>
      <c r="J537">
        <v>1</v>
      </c>
      <c r="K537" t="s">
        <v>1617</v>
      </c>
      <c r="L537">
        <v>5</v>
      </c>
      <c r="M537" s="1"/>
      <c r="N537">
        <v>2007</v>
      </c>
      <c r="O537" s="1"/>
    </row>
    <row r="538" spans="1:15" x14ac:dyDescent="0.3">
      <c r="A538" t="s">
        <v>1618</v>
      </c>
      <c r="B538" t="s">
        <v>1619</v>
      </c>
      <c r="C538" t="s">
        <v>13</v>
      </c>
      <c r="D538" t="str">
        <f>IF(Table_EQUITY_L[[#This Row],[ SERIES]]="EQ","Intra","Not")</f>
        <v>Intra</v>
      </c>
      <c r="E538">
        <v>9</v>
      </c>
      <c r="F538">
        <v>3</v>
      </c>
      <c r="G538" t="str">
        <f t="shared" si="8"/>
        <v>Mar</v>
      </c>
      <c r="H538">
        <v>2015</v>
      </c>
      <c r="I538">
        <v>10</v>
      </c>
      <c r="J538">
        <v>1</v>
      </c>
      <c r="K538" t="s">
        <v>1620</v>
      </c>
      <c r="L538">
        <v>10</v>
      </c>
      <c r="M538" s="1"/>
      <c r="N538">
        <v>2015</v>
      </c>
      <c r="O538" s="1"/>
    </row>
    <row r="539" spans="1:15" x14ac:dyDescent="0.3">
      <c r="A539" t="s">
        <v>1621</v>
      </c>
      <c r="B539" t="s">
        <v>1622</v>
      </c>
      <c r="C539" t="s">
        <v>13</v>
      </c>
      <c r="D539" t="str">
        <f>IF(Table_EQUITY_L[[#This Row],[ SERIES]]="EQ","Intra","Not")</f>
        <v>Intra</v>
      </c>
      <c r="E539">
        <v>16</v>
      </c>
      <c r="F539">
        <v>9</v>
      </c>
      <c r="G539" t="str">
        <f t="shared" si="8"/>
        <v>Sep</v>
      </c>
      <c r="H539">
        <v>2021</v>
      </c>
      <c r="I539">
        <v>1</v>
      </c>
      <c r="J539">
        <v>1</v>
      </c>
      <c r="K539" t="s">
        <v>1623</v>
      </c>
      <c r="L539">
        <v>1</v>
      </c>
      <c r="M539" s="1"/>
      <c r="N539">
        <v>2021</v>
      </c>
      <c r="O539" s="1"/>
    </row>
    <row r="540" spans="1:15" x14ac:dyDescent="0.3">
      <c r="A540" t="s">
        <v>1624</v>
      </c>
      <c r="B540" t="s">
        <v>1625</v>
      </c>
      <c r="C540" t="s">
        <v>13</v>
      </c>
      <c r="D540" t="str">
        <f>IF(Table_EQUITY_L[[#This Row],[ SERIES]]="EQ","Intra","Not")</f>
        <v>Intra</v>
      </c>
      <c r="E540">
        <v>2</v>
      </c>
      <c r="F540">
        <v>3</v>
      </c>
      <c r="G540" t="str">
        <f t="shared" si="8"/>
        <v>Mar</v>
      </c>
      <c r="H540">
        <v>2007</v>
      </c>
      <c r="I540">
        <v>10</v>
      </c>
      <c r="J540">
        <v>1</v>
      </c>
      <c r="K540" t="s">
        <v>1626</v>
      </c>
      <c r="L540">
        <v>10</v>
      </c>
      <c r="M540" s="1"/>
      <c r="N540">
        <v>2007</v>
      </c>
      <c r="O540" s="1"/>
    </row>
    <row r="541" spans="1:15" x14ac:dyDescent="0.3">
      <c r="A541" t="s">
        <v>1627</v>
      </c>
      <c r="B541" t="s">
        <v>1628</v>
      </c>
      <c r="C541" t="s">
        <v>13</v>
      </c>
      <c r="D541" t="str">
        <f>IF(Table_EQUITY_L[[#This Row],[ SERIES]]="EQ","Intra","Not")</f>
        <v>Intra</v>
      </c>
      <c r="E541">
        <v>28</v>
      </c>
      <c r="F541">
        <v>7</v>
      </c>
      <c r="G541" t="str">
        <f t="shared" si="8"/>
        <v>Jul</v>
      </c>
      <c r="H541">
        <v>2017</v>
      </c>
      <c r="I541">
        <v>10</v>
      </c>
      <c r="J541">
        <v>1</v>
      </c>
      <c r="K541" t="s">
        <v>1629</v>
      </c>
      <c r="L541">
        <v>10</v>
      </c>
      <c r="M541" s="1"/>
      <c r="N541">
        <v>2017</v>
      </c>
      <c r="O541" s="1"/>
    </row>
    <row r="542" spans="1:15" x14ac:dyDescent="0.3">
      <c r="A542" t="s">
        <v>1630</v>
      </c>
      <c r="B542" t="s">
        <v>1631</v>
      </c>
      <c r="C542" t="s">
        <v>13</v>
      </c>
      <c r="D542" t="str">
        <f>IF(Table_EQUITY_L[[#This Row],[ SERIES]]="EQ","Intra","Not")</f>
        <v>Intra</v>
      </c>
      <c r="E542">
        <v>3</v>
      </c>
      <c r="F542">
        <v>4</v>
      </c>
      <c r="G542" t="str">
        <f t="shared" si="8"/>
        <v>Apr</v>
      </c>
      <c r="H542">
        <v>2007</v>
      </c>
      <c r="I542">
        <v>10</v>
      </c>
      <c r="J542">
        <v>1</v>
      </c>
      <c r="K542" t="s">
        <v>1632</v>
      </c>
      <c r="L542">
        <v>10</v>
      </c>
      <c r="M542" s="1"/>
      <c r="N542">
        <v>2007</v>
      </c>
      <c r="O542" s="1"/>
    </row>
    <row r="543" spans="1:15" x14ac:dyDescent="0.3">
      <c r="A543" t="s">
        <v>1633</v>
      </c>
      <c r="B543" t="s">
        <v>1634</v>
      </c>
      <c r="C543" t="s">
        <v>13</v>
      </c>
      <c r="D543" t="str">
        <f>IF(Table_EQUITY_L[[#This Row],[ SERIES]]="EQ","Intra","Not")</f>
        <v>Intra</v>
      </c>
      <c r="E543">
        <v>22</v>
      </c>
      <c r="F543">
        <v>3</v>
      </c>
      <c r="G543" t="str">
        <f t="shared" si="8"/>
        <v>Mar</v>
      </c>
      <c r="H543">
        <v>2022</v>
      </c>
      <c r="I543">
        <v>10</v>
      </c>
      <c r="J543">
        <v>1</v>
      </c>
      <c r="K543" t="s">
        <v>1635</v>
      </c>
      <c r="L543">
        <v>10</v>
      </c>
      <c r="M543" s="1"/>
      <c r="N543">
        <v>2022</v>
      </c>
      <c r="O543" s="1"/>
    </row>
    <row r="544" spans="1:15" x14ac:dyDescent="0.3">
      <c r="A544" t="s">
        <v>1636</v>
      </c>
      <c r="B544" t="s">
        <v>1637</v>
      </c>
      <c r="C544" t="s">
        <v>13</v>
      </c>
      <c r="D544" t="str">
        <f>IF(Table_EQUITY_L[[#This Row],[ SERIES]]="EQ","Intra","Not")</f>
        <v>Intra</v>
      </c>
      <c r="E544">
        <v>10</v>
      </c>
      <c r="F544">
        <v>10</v>
      </c>
      <c r="G544" t="str">
        <f t="shared" si="8"/>
        <v>Oct</v>
      </c>
      <c r="H544">
        <v>2006</v>
      </c>
      <c r="I544">
        <v>2</v>
      </c>
      <c r="J544">
        <v>1</v>
      </c>
      <c r="K544" t="s">
        <v>1638</v>
      </c>
      <c r="L544">
        <v>2</v>
      </c>
      <c r="M544" s="1"/>
      <c r="N544">
        <v>2006</v>
      </c>
      <c r="O544" s="1"/>
    </row>
    <row r="545" spans="1:15" x14ac:dyDescent="0.3">
      <c r="A545" t="s">
        <v>1639</v>
      </c>
      <c r="B545" t="s">
        <v>1640</v>
      </c>
      <c r="C545" t="s">
        <v>9</v>
      </c>
      <c r="D545" t="str">
        <f>IF(Table_EQUITY_L[[#This Row],[ SERIES]]="EQ","Intra","Not")</f>
        <v>Not</v>
      </c>
      <c r="E545">
        <v>22</v>
      </c>
      <c r="F545">
        <v>8</v>
      </c>
      <c r="G545" t="str">
        <f t="shared" si="8"/>
        <v>Aug</v>
      </c>
      <c r="H545">
        <v>2011</v>
      </c>
      <c r="I545">
        <v>2</v>
      </c>
      <c r="J545">
        <v>1</v>
      </c>
      <c r="K545" t="s">
        <v>1641</v>
      </c>
      <c r="L545">
        <v>2</v>
      </c>
      <c r="M545" s="1"/>
      <c r="N545">
        <v>2011</v>
      </c>
      <c r="O545" s="1"/>
    </row>
    <row r="546" spans="1:15" x14ac:dyDescent="0.3">
      <c r="A546" t="s">
        <v>1642</v>
      </c>
      <c r="B546" t="s">
        <v>1643</v>
      </c>
      <c r="C546" t="s">
        <v>13</v>
      </c>
      <c r="D546" t="str">
        <f>IF(Table_EQUITY_L[[#This Row],[ SERIES]]="EQ","Intra","Not")</f>
        <v>Intra</v>
      </c>
      <c r="E546">
        <v>4</v>
      </c>
      <c r="F546">
        <v>10</v>
      </c>
      <c r="G546" t="str">
        <f t="shared" si="8"/>
        <v>Oct</v>
      </c>
      <c r="H546">
        <v>2006</v>
      </c>
      <c r="I546">
        <v>10</v>
      </c>
      <c r="J546">
        <v>1</v>
      </c>
      <c r="K546" t="s">
        <v>1644</v>
      </c>
      <c r="L546">
        <v>10</v>
      </c>
      <c r="M546" s="1"/>
      <c r="N546">
        <v>2006</v>
      </c>
      <c r="O546" s="1"/>
    </row>
    <row r="547" spans="1:15" x14ac:dyDescent="0.3">
      <c r="A547" t="s">
        <v>1645</v>
      </c>
      <c r="B547" t="s">
        <v>1646</v>
      </c>
      <c r="C547" t="s">
        <v>9</v>
      </c>
      <c r="D547" t="str">
        <f>IF(Table_EQUITY_L[[#This Row],[ SERIES]]="EQ","Intra","Not")</f>
        <v>Not</v>
      </c>
      <c r="E547">
        <v>6</v>
      </c>
      <c r="F547">
        <v>3</v>
      </c>
      <c r="G547" t="str">
        <f t="shared" si="8"/>
        <v>Mar</v>
      </c>
      <c r="H547">
        <v>2020</v>
      </c>
      <c r="I547">
        <v>10</v>
      </c>
      <c r="J547">
        <v>1</v>
      </c>
      <c r="K547" t="s">
        <v>1647</v>
      </c>
      <c r="L547">
        <v>10</v>
      </c>
      <c r="M547" s="1"/>
      <c r="N547">
        <v>2020</v>
      </c>
      <c r="O547" s="1"/>
    </row>
    <row r="548" spans="1:15" x14ac:dyDescent="0.3">
      <c r="A548" t="s">
        <v>1648</v>
      </c>
      <c r="B548" t="s">
        <v>1649</v>
      </c>
      <c r="C548" t="s">
        <v>9</v>
      </c>
      <c r="D548" t="str">
        <f>IF(Table_EQUITY_L[[#This Row],[ SERIES]]="EQ","Intra","Not")</f>
        <v>Not</v>
      </c>
      <c r="E548">
        <v>16</v>
      </c>
      <c r="F548">
        <v>2</v>
      </c>
      <c r="G548" t="str">
        <f t="shared" si="8"/>
        <v>Feb</v>
      </c>
      <c r="H548">
        <v>2021</v>
      </c>
      <c r="I548">
        <v>5</v>
      </c>
      <c r="J548">
        <v>1</v>
      </c>
      <c r="K548" t="s">
        <v>1650</v>
      </c>
      <c r="L548">
        <v>5</v>
      </c>
      <c r="M548" s="1"/>
      <c r="N548">
        <v>2021</v>
      </c>
      <c r="O548" s="1"/>
    </row>
    <row r="549" spans="1:15" x14ac:dyDescent="0.3">
      <c r="A549" t="s">
        <v>1651</v>
      </c>
      <c r="B549" t="s">
        <v>1652</v>
      </c>
      <c r="C549" t="s">
        <v>13</v>
      </c>
      <c r="D549" t="str">
        <f>IF(Table_EQUITY_L[[#This Row],[ SERIES]]="EQ","Intra","Not")</f>
        <v>Intra</v>
      </c>
      <c r="E549">
        <v>23</v>
      </c>
      <c r="F549">
        <v>1</v>
      </c>
      <c r="G549" t="str">
        <f t="shared" si="8"/>
        <v>Jan</v>
      </c>
      <c r="H549">
        <v>2003</v>
      </c>
      <c r="I549">
        <v>5</v>
      </c>
      <c r="J549">
        <v>1</v>
      </c>
      <c r="K549" t="s">
        <v>1653</v>
      </c>
      <c r="L549">
        <v>5</v>
      </c>
      <c r="M549" s="1"/>
      <c r="N549">
        <v>2003</v>
      </c>
      <c r="O549" s="1"/>
    </row>
    <row r="550" spans="1:15" x14ac:dyDescent="0.3">
      <c r="A550" t="s">
        <v>1654</v>
      </c>
      <c r="B550" t="s">
        <v>1655</v>
      </c>
      <c r="C550" t="s">
        <v>13</v>
      </c>
      <c r="D550" t="str">
        <f>IF(Table_EQUITY_L[[#This Row],[ SERIES]]="EQ","Intra","Not")</f>
        <v>Intra</v>
      </c>
      <c r="E550">
        <v>3</v>
      </c>
      <c r="F550">
        <v>7</v>
      </c>
      <c r="G550" t="str">
        <f t="shared" si="8"/>
        <v>Jul</v>
      </c>
      <c r="H550">
        <v>2023</v>
      </c>
      <c r="I550">
        <v>10</v>
      </c>
      <c r="J550">
        <v>1</v>
      </c>
      <c r="K550" t="s">
        <v>1656</v>
      </c>
      <c r="L550">
        <v>10</v>
      </c>
      <c r="M550" s="1"/>
      <c r="N550">
        <v>2023</v>
      </c>
      <c r="O550" s="1"/>
    </row>
    <row r="551" spans="1:15" x14ac:dyDescent="0.3">
      <c r="A551" t="s">
        <v>1657</v>
      </c>
      <c r="B551" t="s">
        <v>1658</v>
      </c>
      <c r="C551" t="s">
        <v>13</v>
      </c>
      <c r="D551" t="str">
        <f>IF(Table_EQUITY_L[[#This Row],[ SERIES]]="EQ","Intra","Not")</f>
        <v>Intra</v>
      </c>
      <c r="E551">
        <v>16</v>
      </c>
      <c r="F551">
        <v>2</v>
      </c>
      <c r="G551" t="str">
        <f t="shared" si="8"/>
        <v>Feb</v>
      </c>
      <c r="H551">
        <v>2015</v>
      </c>
      <c r="I551">
        <v>1</v>
      </c>
      <c r="J551">
        <v>1</v>
      </c>
      <c r="K551" t="s">
        <v>1659</v>
      </c>
      <c r="L551">
        <v>1</v>
      </c>
      <c r="M551" s="1"/>
      <c r="N551">
        <v>2015</v>
      </c>
      <c r="O551" s="1"/>
    </row>
    <row r="552" spans="1:15" x14ac:dyDescent="0.3">
      <c r="A552" t="s">
        <v>1660</v>
      </c>
      <c r="B552" t="s">
        <v>1661</v>
      </c>
      <c r="C552" t="s">
        <v>13</v>
      </c>
      <c r="D552" t="str">
        <f>IF(Table_EQUITY_L[[#This Row],[ SERIES]]="EQ","Intra","Not")</f>
        <v>Intra</v>
      </c>
      <c r="E552">
        <v>8</v>
      </c>
      <c r="F552">
        <v>7</v>
      </c>
      <c r="G552" t="str">
        <f t="shared" si="8"/>
        <v>Jul</v>
      </c>
      <c r="H552">
        <v>2005</v>
      </c>
      <c r="I552">
        <v>1</v>
      </c>
      <c r="J552">
        <v>1</v>
      </c>
      <c r="K552" t="s">
        <v>1662</v>
      </c>
      <c r="L552">
        <v>1</v>
      </c>
      <c r="M552" s="1"/>
      <c r="N552">
        <v>2005</v>
      </c>
      <c r="O552" s="1"/>
    </row>
    <row r="553" spans="1:15" x14ac:dyDescent="0.3">
      <c r="A553" t="s">
        <v>1663</v>
      </c>
      <c r="B553" t="s">
        <v>1664</v>
      </c>
      <c r="C553" t="s">
        <v>13</v>
      </c>
      <c r="D553" t="str">
        <f>IF(Table_EQUITY_L[[#This Row],[ SERIES]]="EQ","Intra","Not")</f>
        <v>Intra</v>
      </c>
      <c r="E553">
        <v>1</v>
      </c>
      <c r="F553">
        <v>7</v>
      </c>
      <c r="G553" t="str">
        <f t="shared" si="8"/>
        <v>Jul</v>
      </c>
      <c r="H553">
        <v>2005</v>
      </c>
      <c r="I553">
        <v>1</v>
      </c>
      <c r="J553">
        <v>1</v>
      </c>
      <c r="K553" t="s">
        <v>1665</v>
      </c>
      <c r="L553">
        <v>1</v>
      </c>
      <c r="M553" s="1"/>
      <c r="N553">
        <v>2005</v>
      </c>
      <c r="O553" s="1"/>
    </row>
    <row r="554" spans="1:15" x14ac:dyDescent="0.3">
      <c r="A554" t="s">
        <v>1666</v>
      </c>
      <c r="B554" t="s">
        <v>1667</v>
      </c>
      <c r="C554" t="s">
        <v>13</v>
      </c>
      <c r="D554" t="str">
        <f>IF(Table_EQUITY_L[[#This Row],[ SERIES]]="EQ","Intra","Not")</f>
        <v>Intra</v>
      </c>
      <c r="E554">
        <v>19</v>
      </c>
      <c r="F554">
        <v>4</v>
      </c>
      <c r="G554" t="str">
        <f t="shared" si="8"/>
        <v>Apr</v>
      </c>
      <c r="H554">
        <v>2000</v>
      </c>
      <c r="I554">
        <v>10</v>
      </c>
      <c r="J554">
        <v>1</v>
      </c>
      <c r="K554" t="s">
        <v>1668</v>
      </c>
      <c r="L554">
        <v>10</v>
      </c>
      <c r="M554" s="1"/>
      <c r="N554">
        <v>2000</v>
      </c>
      <c r="O554" s="1"/>
    </row>
    <row r="555" spans="1:15" x14ac:dyDescent="0.3">
      <c r="A555" t="s">
        <v>1669</v>
      </c>
      <c r="B555" t="s">
        <v>1670</v>
      </c>
      <c r="C555" t="s">
        <v>13</v>
      </c>
      <c r="D555" t="str">
        <f>IF(Table_EQUITY_L[[#This Row],[ SERIES]]="EQ","Intra","Not")</f>
        <v>Intra</v>
      </c>
      <c r="E555">
        <v>27</v>
      </c>
      <c r="F555">
        <v>11</v>
      </c>
      <c r="G555" t="str">
        <f t="shared" si="8"/>
        <v>Nov</v>
      </c>
      <c r="H555">
        <v>2006</v>
      </c>
      <c r="I555">
        <v>10</v>
      </c>
      <c r="J555">
        <v>1</v>
      </c>
      <c r="K555" t="s">
        <v>1671</v>
      </c>
      <c r="L555">
        <v>10</v>
      </c>
      <c r="M555" s="1"/>
      <c r="N555">
        <v>2006</v>
      </c>
      <c r="O555" s="1"/>
    </row>
    <row r="556" spans="1:15" x14ac:dyDescent="0.3">
      <c r="A556" t="s">
        <v>1672</v>
      </c>
      <c r="B556" t="s">
        <v>1673</v>
      </c>
      <c r="C556" t="s">
        <v>9</v>
      </c>
      <c r="D556" t="str">
        <f>IF(Table_EQUITY_L[[#This Row],[ SERIES]]="EQ","Intra","Not")</f>
        <v>Not</v>
      </c>
      <c r="E556">
        <v>30</v>
      </c>
      <c r="F556">
        <v>6</v>
      </c>
      <c r="G556" t="str">
        <f t="shared" si="8"/>
        <v>Jun</v>
      </c>
      <c r="H556">
        <v>2008</v>
      </c>
      <c r="I556">
        <v>2</v>
      </c>
      <c r="J556">
        <v>1</v>
      </c>
      <c r="K556" t="s">
        <v>1674</v>
      </c>
      <c r="L556">
        <v>2</v>
      </c>
      <c r="M556" s="1"/>
      <c r="N556">
        <v>2008</v>
      </c>
      <c r="O556" s="1"/>
    </row>
    <row r="557" spans="1:15" x14ac:dyDescent="0.3">
      <c r="A557" t="s">
        <v>1675</v>
      </c>
      <c r="B557" t="s">
        <v>1676</v>
      </c>
      <c r="C557" t="s">
        <v>13</v>
      </c>
      <c r="D557" t="str">
        <f>IF(Table_EQUITY_L[[#This Row],[ SERIES]]="EQ","Intra","Not")</f>
        <v>Intra</v>
      </c>
      <c r="E557">
        <v>25</v>
      </c>
      <c r="F557">
        <v>5</v>
      </c>
      <c r="G557" t="str">
        <f t="shared" si="8"/>
        <v>May</v>
      </c>
      <c r="H557">
        <v>1995</v>
      </c>
      <c r="I557">
        <v>1</v>
      </c>
      <c r="J557">
        <v>1</v>
      </c>
      <c r="K557" t="s">
        <v>1677</v>
      </c>
      <c r="L557">
        <v>1</v>
      </c>
      <c r="M557" s="1"/>
      <c r="N557">
        <v>1995</v>
      </c>
      <c r="O557" s="1"/>
    </row>
    <row r="558" spans="1:15" x14ac:dyDescent="0.3">
      <c r="A558" t="s">
        <v>1678</v>
      </c>
      <c r="B558" t="s">
        <v>1679</v>
      </c>
      <c r="C558" t="s">
        <v>13</v>
      </c>
      <c r="D558" t="str">
        <f>IF(Table_EQUITY_L[[#This Row],[ SERIES]]="EQ","Intra","Not")</f>
        <v>Intra</v>
      </c>
      <c r="E558">
        <v>31</v>
      </c>
      <c r="F558">
        <v>7</v>
      </c>
      <c r="G558" t="str">
        <f t="shared" si="8"/>
        <v>Jul</v>
      </c>
      <c r="H558">
        <v>2003</v>
      </c>
      <c r="I558">
        <v>10</v>
      </c>
      <c r="J558">
        <v>1</v>
      </c>
      <c r="K558" t="s">
        <v>1680</v>
      </c>
      <c r="L558">
        <v>10</v>
      </c>
      <c r="M558" s="1"/>
      <c r="N558">
        <v>2003</v>
      </c>
      <c r="O558" s="1"/>
    </row>
    <row r="559" spans="1:15" x14ac:dyDescent="0.3">
      <c r="A559" t="s">
        <v>1681</v>
      </c>
      <c r="B559" t="s">
        <v>1682</v>
      </c>
      <c r="C559" t="s">
        <v>13</v>
      </c>
      <c r="D559" t="str">
        <f>IF(Table_EQUITY_L[[#This Row],[ SERIES]]="EQ","Intra","Not")</f>
        <v>Intra</v>
      </c>
      <c r="E559">
        <v>12</v>
      </c>
      <c r="F559">
        <v>6</v>
      </c>
      <c r="G559" t="str">
        <f t="shared" si="8"/>
        <v>Jun</v>
      </c>
      <c r="H559">
        <v>2023</v>
      </c>
      <c r="I559">
        <v>2</v>
      </c>
      <c r="J559">
        <v>1</v>
      </c>
      <c r="K559" t="s">
        <v>1683</v>
      </c>
      <c r="L559">
        <v>2</v>
      </c>
      <c r="M559" s="1"/>
      <c r="N559">
        <v>2023</v>
      </c>
      <c r="O559" s="1"/>
    </row>
    <row r="560" spans="1:15" x14ac:dyDescent="0.3">
      <c r="A560" t="s">
        <v>1684</v>
      </c>
      <c r="B560" t="s">
        <v>1685</v>
      </c>
      <c r="C560" t="s">
        <v>13</v>
      </c>
      <c r="D560" t="str">
        <f>IF(Table_EQUITY_L[[#This Row],[ SERIES]]="EQ","Intra","Not")</f>
        <v>Intra</v>
      </c>
      <c r="E560">
        <v>8</v>
      </c>
      <c r="F560">
        <v>5</v>
      </c>
      <c r="G560" t="str">
        <f t="shared" si="8"/>
        <v>May</v>
      </c>
      <c r="H560">
        <v>1996</v>
      </c>
      <c r="I560">
        <v>10</v>
      </c>
      <c r="J560">
        <v>1</v>
      </c>
      <c r="K560" t="s">
        <v>1686</v>
      </c>
      <c r="L560">
        <v>10</v>
      </c>
      <c r="M560" s="1"/>
      <c r="N560">
        <v>1996</v>
      </c>
      <c r="O560" s="1"/>
    </row>
    <row r="561" spans="1:15" x14ac:dyDescent="0.3">
      <c r="A561" t="s">
        <v>1687</v>
      </c>
      <c r="B561" t="s">
        <v>1688</v>
      </c>
      <c r="C561" t="s">
        <v>13</v>
      </c>
      <c r="D561" t="str">
        <f>IF(Table_EQUITY_L[[#This Row],[ SERIES]]="EQ","Intra","Not")</f>
        <v>Intra</v>
      </c>
      <c r="E561">
        <v>25</v>
      </c>
      <c r="F561">
        <v>10</v>
      </c>
      <c r="G561" t="str">
        <f t="shared" si="8"/>
        <v>Oct</v>
      </c>
      <c r="H561">
        <v>2017</v>
      </c>
      <c r="I561">
        <v>5</v>
      </c>
      <c r="J561">
        <v>1</v>
      </c>
      <c r="K561" t="s">
        <v>1689</v>
      </c>
      <c r="L561">
        <v>5</v>
      </c>
      <c r="M561" s="1"/>
      <c r="N561">
        <v>2017</v>
      </c>
      <c r="O561" s="1"/>
    </row>
    <row r="562" spans="1:15" x14ac:dyDescent="0.3">
      <c r="A562" t="s">
        <v>1690</v>
      </c>
      <c r="B562" t="s">
        <v>1691</v>
      </c>
      <c r="C562" t="s">
        <v>13</v>
      </c>
      <c r="D562" t="str">
        <f>IF(Table_EQUITY_L[[#This Row],[ SERIES]]="EQ","Intra","Not")</f>
        <v>Intra</v>
      </c>
      <c r="E562">
        <v>14</v>
      </c>
      <c r="F562">
        <v>12</v>
      </c>
      <c r="G562" t="str">
        <f t="shared" si="8"/>
        <v>Dec</v>
      </c>
      <c r="H562">
        <v>2009</v>
      </c>
      <c r="I562">
        <v>10</v>
      </c>
      <c r="J562">
        <v>1</v>
      </c>
      <c r="K562" t="s">
        <v>1692</v>
      </c>
      <c r="L562">
        <v>10</v>
      </c>
      <c r="M562" s="1"/>
      <c r="N562">
        <v>2009</v>
      </c>
      <c r="O562" s="1"/>
    </row>
    <row r="563" spans="1:15" x14ac:dyDescent="0.3">
      <c r="A563" t="s">
        <v>1693</v>
      </c>
      <c r="B563" t="s">
        <v>1694</v>
      </c>
      <c r="C563" t="s">
        <v>13</v>
      </c>
      <c r="D563" t="str">
        <f>IF(Table_EQUITY_L[[#This Row],[ SERIES]]="EQ","Intra","Not")</f>
        <v>Intra</v>
      </c>
      <c r="E563">
        <v>30</v>
      </c>
      <c r="F563">
        <v>7</v>
      </c>
      <c r="G563" t="str">
        <f t="shared" si="8"/>
        <v>Jul</v>
      </c>
      <c r="H563">
        <v>2003</v>
      </c>
      <c r="I563">
        <v>10</v>
      </c>
      <c r="J563">
        <v>1</v>
      </c>
      <c r="K563" t="s">
        <v>1695</v>
      </c>
      <c r="L563">
        <v>10</v>
      </c>
      <c r="M563" s="1"/>
      <c r="N563">
        <v>2003</v>
      </c>
      <c r="O563" s="1"/>
    </row>
    <row r="564" spans="1:15" x14ac:dyDescent="0.3">
      <c r="A564" t="s">
        <v>1696</v>
      </c>
      <c r="B564" t="s">
        <v>1697</v>
      </c>
      <c r="C564" t="s">
        <v>9</v>
      </c>
      <c r="D564" t="str">
        <f>IF(Table_EQUITY_L[[#This Row],[ SERIES]]="EQ","Intra","Not")</f>
        <v>Not</v>
      </c>
      <c r="E564">
        <v>10</v>
      </c>
      <c r="F564">
        <v>5</v>
      </c>
      <c r="G564" t="str">
        <f t="shared" si="8"/>
        <v>May</v>
      </c>
      <c r="H564">
        <v>1995</v>
      </c>
      <c r="I564">
        <v>10</v>
      </c>
      <c r="J564">
        <v>1</v>
      </c>
      <c r="K564" t="s">
        <v>1698</v>
      </c>
      <c r="L564">
        <v>10</v>
      </c>
      <c r="M564" s="1"/>
      <c r="N564">
        <v>1995</v>
      </c>
      <c r="O564" s="1"/>
    </row>
    <row r="565" spans="1:15" x14ac:dyDescent="0.3">
      <c r="A565" t="s">
        <v>1699</v>
      </c>
      <c r="B565" t="s">
        <v>1700</v>
      </c>
      <c r="C565" t="s">
        <v>13</v>
      </c>
      <c r="D565" t="str">
        <f>IF(Table_EQUITY_L[[#This Row],[ SERIES]]="EQ","Intra","Not")</f>
        <v>Intra</v>
      </c>
      <c r="E565">
        <v>8</v>
      </c>
      <c r="F565">
        <v>2</v>
      </c>
      <c r="G565" t="str">
        <f t="shared" si="8"/>
        <v>Feb</v>
      </c>
      <c r="H565">
        <v>1995</v>
      </c>
      <c r="I565">
        <v>10</v>
      </c>
      <c r="J565">
        <v>1</v>
      </c>
      <c r="K565" t="s">
        <v>1701</v>
      </c>
      <c r="L565">
        <v>10</v>
      </c>
      <c r="M565" s="1"/>
      <c r="N565">
        <v>1995</v>
      </c>
      <c r="O565" s="1"/>
    </row>
    <row r="566" spans="1:15" x14ac:dyDescent="0.3">
      <c r="A566" t="s">
        <v>1702</v>
      </c>
      <c r="B566" t="s">
        <v>1703</v>
      </c>
      <c r="C566" t="s">
        <v>9</v>
      </c>
      <c r="D566" t="str">
        <f>IF(Table_EQUITY_L[[#This Row],[ SERIES]]="EQ","Intra","Not")</f>
        <v>Not</v>
      </c>
      <c r="E566">
        <v>20</v>
      </c>
      <c r="F566">
        <v>7</v>
      </c>
      <c r="G566" t="str">
        <f t="shared" si="8"/>
        <v>Jul</v>
      </c>
      <c r="H566">
        <v>2009</v>
      </c>
      <c r="I566">
        <v>10</v>
      </c>
      <c r="J566">
        <v>1</v>
      </c>
      <c r="K566" t="s">
        <v>1704</v>
      </c>
      <c r="L566">
        <v>10</v>
      </c>
      <c r="M566" s="1"/>
      <c r="N566">
        <v>2009</v>
      </c>
      <c r="O566" s="1"/>
    </row>
    <row r="567" spans="1:15" x14ac:dyDescent="0.3">
      <c r="A567" t="s">
        <v>1705</v>
      </c>
      <c r="B567" t="s">
        <v>1706</v>
      </c>
      <c r="C567" t="s">
        <v>13</v>
      </c>
      <c r="D567" t="str">
        <f>IF(Table_EQUITY_L[[#This Row],[ SERIES]]="EQ","Intra","Not")</f>
        <v>Intra</v>
      </c>
      <c r="E567">
        <v>20</v>
      </c>
      <c r="F567">
        <v>11</v>
      </c>
      <c r="G567" t="str">
        <f t="shared" si="8"/>
        <v>Nov</v>
      </c>
      <c r="H567">
        <v>2020</v>
      </c>
      <c r="I567">
        <v>1</v>
      </c>
      <c r="J567">
        <v>1</v>
      </c>
      <c r="K567" t="s">
        <v>1707</v>
      </c>
      <c r="L567">
        <v>1</v>
      </c>
      <c r="M567" s="1"/>
      <c r="N567">
        <v>2020</v>
      </c>
      <c r="O567" s="1"/>
    </row>
    <row r="568" spans="1:15" x14ac:dyDescent="0.3">
      <c r="A568" t="s">
        <v>1708</v>
      </c>
      <c r="B568" t="s">
        <v>1709</v>
      </c>
      <c r="C568" t="s">
        <v>13</v>
      </c>
      <c r="D568" t="str">
        <f>IF(Table_EQUITY_L[[#This Row],[ SERIES]]="EQ","Intra","Not")</f>
        <v>Intra</v>
      </c>
      <c r="E568">
        <v>15</v>
      </c>
      <c r="F568">
        <v>12</v>
      </c>
      <c r="G568" t="str">
        <f t="shared" si="8"/>
        <v>Dec</v>
      </c>
      <c r="H568">
        <v>2000</v>
      </c>
      <c r="I568">
        <v>10</v>
      </c>
      <c r="J568">
        <v>1</v>
      </c>
      <c r="K568" t="s">
        <v>1710</v>
      </c>
      <c r="L568">
        <v>10</v>
      </c>
      <c r="M568" s="1"/>
      <c r="N568">
        <v>2000</v>
      </c>
      <c r="O568" s="1"/>
    </row>
    <row r="569" spans="1:15" x14ac:dyDescent="0.3">
      <c r="A569" t="s">
        <v>1711</v>
      </c>
      <c r="B569" t="s">
        <v>1712</v>
      </c>
      <c r="C569" t="s">
        <v>13</v>
      </c>
      <c r="D569" t="str">
        <f>IF(Table_EQUITY_L[[#This Row],[ SERIES]]="EQ","Intra","Not")</f>
        <v>Intra</v>
      </c>
      <c r="E569">
        <v>7</v>
      </c>
      <c r="F569">
        <v>2</v>
      </c>
      <c r="G569" t="str">
        <f t="shared" si="8"/>
        <v>Feb</v>
      </c>
      <c r="H569">
        <v>2000</v>
      </c>
      <c r="I569">
        <v>1</v>
      </c>
      <c r="J569">
        <v>1</v>
      </c>
      <c r="K569" t="s">
        <v>1713</v>
      </c>
      <c r="L569">
        <v>1</v>
      </c>
      <c r="M569" s="1"/>
      <c r="N569">
        <v>2000</v>
      </c>
      <c r="O569" s="1"/>
    </row>
    <row r="570" spans="1:15" x14ac:dyDescent="0.3">
      <c r="A570" t="s">
        <v>1714</v>
      </c>
      <c r="B570" t="s">
        <v>1715</v>
      </c>
      <c r="C570" t="s">
        <v>13</v>
      </c>
      <c r="D570" t="str">
        <f>IF(Table_EQUITY_L[[#This Row],[ SERIES]]="EQ","Intra","Not")</f>
        <v>Intra</v>
      </c>
      <c r="E570">
        <v>8</v>
      </c>
      <c r="F570">
        <v>2</v>
      </c>
      <c r="G570" t="str">
        <f t="shared" si="8"/>
        <v>Feb</v>
      </c>
      <c r="H570">
        <v>1995</v>
      </c>
      <c r="I570">
        <v>10</v>
      </c>
      <c r="J570">
        <v>1</v>
      </c>
      <c r="K570" t="s">
        <v>1716</v>
      </c>
      <c r="L570">
        <v>10</v>
      </c>
      <c r="M570" s="1"/>
      <c r="N570">
        <v>1995</v>
      </c>
      <c r="O570" s="1"/>
    </row>
    <row r="571" spans="1:15" x14ac:dyDescent="0.3">
      <c r="A571" t="s">
        <v>1717</v>
      </c>
      <c r="B571" t="s">
        <v>1718</v>
      </c>
      <c r="C571" t="s">
        <v>9</v>
      </c>
      <c r="D571" t="str">
        <f>IF(Table_EQUITY_L[[#This Row],[ SERIES]]="EQ","Intra","Not")</f>
        <v>Not</v>
      </c>
      <c r="E571">
        <v>7</v>
      </c>
      <c r="F571">
        <v>12</v>
      </c>
      <c r="G571" t="str">
        <f t="shared" si="8"/>
        <v>Dec</v>
      </c>
      <c r="H571">
        <v>2020</v>
      </c>
      <c r="I571">
        <v>5</v>
      </c>
      <c r="J571">
        <v>1</v>
      </c>
      <c r="K571" t="s">
        <v>1719</v>
      </c>
      <c r="L571">
        <v>5</v>
      </c>
      <c r="M571" s="1"/>
      <c r="N571">
        <v>2020</v>
      </c>
      <c r="O571" s="1"/>
    </row>
    <row r="572" spans="1:15" x14ac:dyDescent="0.3">
      <c r="A572" t="s">
        <v>1720</v>
      </c>
      <c r="B572" t="s">
        <v>1721</v>
      </c>
      <c r="C572" t="s">
        <v>13</v>
      </c>
      <c r="D572" t="str">
        <f>IF(Table_EQUITY_L[[#This Row],[ SERIES]]="EQ","Intra","Not")</f>
        <v>Intra</v>
      </c>
      <c r="E572">
        <v>27</v>
      </c>
      <c r="F572">
        <v>10</v>
      </c>
      <c r="G572" t="str">
        <f t="shared" si="8"/>
        <v>Oct</v>
      </c>
      <c r="H572">
        <v>2006</v>
      </c>
      <c r="I572">
        <v>10</v>
      </c>
      <c r="J572">
        <v>1</v>
      </c>
      <c r="K572" t="s">
        <v>1722</v>
      </c>
      <c r="L572">
        <v>10</v>
      </c>
      <c r="M572" s="1"/>
      <c r="N572">
        <v>2006</v>
      </c>
      <c r="O572" s="1"/>
    </row>
    <row r="573" spans="1:15" x14ac:dyDescent="0.3">
      <c r="A573" t="s">
        <v>1723</v>
      </c>
      <c r="B573" t="s">
        <v>1724</v>
      </c>
      <c r="C573" t="s">
        <v>13</v>
      </c>
      <c r="D573" t="str">
        <f>IF(Table_EQUITY_L[[#This Row],[ SERIES]]="EQ","Intra","Not")</f>
        <v>Intra</v>
      </c>
      <c r="E573">
        <v>23</v>
      </c>
      <c r="F573">
        <v>9</v>
      </c>
      <c r="G573" t="str">
        <f t="shared" si="8"/>
        <v>Sep</v>
      </c>
      <c r="H573">
        <v>2009</v>
      </c>
      <c r="I573">
        <v>10</v>
      </c>
      <c r="J573">
        <v>1</v>
      </c>
      <c r="K573" t="s">
        <v>1725</v>
      </c>
      <c r="L573">
        <v>10</v>
      </c>
      <c r="M573" s="1"/>
      <c r="N573">
        <v>2009</v>
      </c>
      <c r="O573" s="1"/>
    </row>
    <row r="574" spans="1:15" x14ac:dyDescent="0.3">
      <c r="A574" t="s">
        <v>1726</v>
      </c>
      <c r="B574" t="s">
        <v>1727</v>
      </c>
      <c r="C574" t="s">
        <v>13</v>
      </c>
      <c r="D574" t="str">
        <f>IF(Table_EQUITY_L[[#This Row],[ SERIES]]="EQ","Intra","Not")</f>
        <v>Intra</v>
      </c>
      <c r="E574">
        <v>6</v>
      </c>
      <c r="F574">
        <v>8</v>
      </c>
      <c r="G574" t="str">
        <f t="shared" si="8"/>
        <v>Aug</v>
      </c>
      <c r="H574">
        <v>2021</v>
      </c>
      <c r="I574">
        <v>2</v>
      </c>
      <c r="J574">
        <v>1</v>
      </c>
      <c r="K574" t="s">
        <v>1728</v>
      </c>
      <c r="L574">
        <v>2</v>
      </c>
      <c r="M574" s="1"/>
      <c r="N574">
        <v>2021</v>
      </c>
      <c r="O574" s="1"/>
    </row>
    <row r="575" spans="1:15" x14ac:dyDescent="0.3">
      <c r="A575" t="s">
        <v>1729</v>
      </c>
      <c r="B575" t="s">
        <v>1730</v>
      </c>
      <c r="C575" t="s">
        <v>13</v>
      </c>
      <c r="D575" t="str">
        <f>IF(Table_EQUITY_L[[#This Row],[ SERIES]]="EQ","Intra","Not")</f>
        <v>Intra</v>
      </c>
      <c r="E575">
        <v>23</v>
      </c>
      <c r="F575">
        <v>8</v>
      </c>
      <c r="G575" t="str">
        <f t="shared" si="8"/>
        <v>Aug</v>
      </c>
      <c r="H575">
        <v>1995</v>
      </c>
      <c r="I575">
        <v>10</v>
      </c>
      <c r="J575">
        <v>1</v>
      </c>
      <c r="K575" t="s">
        <v>1731</v>
      </c>
      <c r="L575">
        <v>10</v>
      </c>
      <c r="M575" s="1"/>
      <c r="N575">
        <v>1995</v>
      </c>
      <c r="O575" s="1"/>
    </row>
    <row r="576" spans="1:15" x14ac:dyDescent="0.3">
      <c r="A576" t="s">
        <v>1732</v>
      </c>
      <c r="B576" t="s">
        <v>1733</v>
      </c>
      <c r="C576" t="s">
        <v>13</v>
      </c>
      <c r="D576" t="str">
        <f>IF(Table_EQUITY_L[[#This Row],[ SERIES]]="EQ","Intra","Not")</f>
        <v>Intra</v>
      </c>
      <c r="E576">
        <v>17</v>
      </c>
      <c r="F576">
        <v>12</v>
      </c>
      <c r="G576" t="str">
        <f t="shared" si="8"/>
        <v>Dec</v>
      </c>
      <c r="H576">
        <v>1997</v>
      </c>
      <c r="I576">
        <v>2</v>
      </c>
      <c r="J576">
        <v>1</v>
      </c>
      <c r="K576" t="s">
        <v>1734</v>
      </c>
      <c r="L576">
        <v>2</v>
      </c>
      <c r="M576" s="1"/>
      <c r="N576">
        <v>1997</v>
      </c>
      <c r="O576" s="1"/>
    </row>
    <row r="577" spans="1:15" x14ac:dyDescent="0.3">
      <c r="A577" t="s">
        <v>1735</v>
      </c>
      <c r="B577" t="s">
        <v>1736</v>
      </c>
      <c r="C577" t="s">
        <v>13</v>
      </c>
      <c r="D577" t="str">
        <f>IF(Table_EQUITY_L[[#This Row],[ SERIES]]="EQ","Intra","Not")</f>
        <v>Intra</v>
      </c>
      <c r="E577">
        <v>5</v>
      </c>
      <c r="F577">
        <v>3</v>
      </c>
      <c r="G577" t="str">
        <f t="shared" si="8"/>
        <v>Mar</v>
      </c>
      <c r="H577">
        <v>2018</v>
      </c>
      <c r="I577">
        <v>2</v>
      </c>
      <c r="J577">
        <v>1</v>
      </c>
      <c r="K577" t="s">
        <v>1737</v>
      </c>
      <c r="L577">
        <v>2</v>
      </c>
      <c r="M577" s="1"/>
      <c r="N577">
        <v>2018</v>
      </c>
      <c r="O577" s="1"/>
    </row>
    <row r="578" spans="1:15" x14ac:dyDescent="0.3">
      <c r="A578" t="s">
        <v>1738</v>
      </c>
      <c r="B578" t="s">
        <v>1739</v>
      </c>
      <c r="C578" t="s">
        <v>13</v>
      </c>
      <c r="D578" t="str">
        <f>IF(Table_EQUITY_L[[#This Row],[ SERIES]]="EQ","Intra","Not")</f>
        <v>Intra</v>
      </c>
      <c r="E578">
        <v>21</v>
      </c>
      <c r="F578">
        <v>8</v>
      </c>
      <c r="G578" t="str">
        <f t="shared" ref="G578:G641" si="9">_xlfn.IFS(F578=1,"Jan",F578=2,"Feb",F578=3,"Mar",F578=4,"Apr",F578=5,"May",F578=6,"Jun",F578=7,"Jul",F578=8,"Aug",F578=9,"Sep",F578=10,"Oct",F578=11,"Nov",F578=12,"Dec")</f>
        <v>Aug</v>
      </c>
      <c r="H578">
        <v>2006</v>
      </c>
      <c r="I578">
        <v>1</v>
      </c>
      <c r="J578">
        <v>1</v>
      </c>
      <c r="K578" t="s">
        <v>1740</v>
      </c>
      <c r="L578">
        <v>1</v>
      </c>
      <c r="M578" s="1"/>
      <c r="N578">
        <v>2006</v>
      </c>
      <c r="O578" s="1"/>
    </row>
    <row r="579" spans="1:15" x14ac:dyDescent="0.3">
      <c r="A579" t="s">
        <v>1741</v>
      </c>
      <c r="B579" t="s">
        <v>1742</v>
      </c>
      <c r="C579" t="s">
        <v>13</v>
      </c>
      <c r="D579" t="str">
        <f>IF(Table_EQUITY_L[[#This Row],[ SERIES]]="EQ","Intra","Not")</f>
        <v>Intra</v>
      </c>
      <c r="E579">
        <v>23</v>
      </c>
      <c r="F579">
        <v>3</v>
      </c>
      <c r="G579" t="str">
        <f t="shared" si="9"/>
        <v>Mar</v>
      </c>
      <c r="H579">
        <v>2022</v>
      </c>
      <c r="I579">
        <v>5</v>
      </c>
      <c r="J579">
        <v>1</v>
      </c>
      <c r="K579" t="s">
        <v>1743</v>
      </c>
      <c r="L579">
        <v>5</v>
      </c>
      <c r="M579" s="1"/>
      <c r="N579">
        <v>2022</v>
      </c>
      <c r="O579" s="1"/>
    </row>
    <row r="580" spans="1:15" x14ac:dyDescent="0.3">
      <c r="A580" t="s">
        <v>1744</v>
      </c>
      <c r="B580" t="s">
        <v>1745</v>
      </c>
      <c r="C580" t="s">
        <v>13</v>
      </c>
      <c r="D580" t="str">
        <f>IF(Table_EQUITY_L[[#This Row],[ SERIES]]="EQ","Intra","Not")</f>
        <v>Intra</v>
      </c>
      <c r="E580">
        <v>26</v>
      </c>
      <c r="F580">
        <v>9</v>
      </c>
      <c r="G580" t="str">
        <f t="shared" si="9"/>
        <v>Sep</v>
      </c>
      <c r="H580">
        <v>2016</v>
      </c>
      <c r="I580">
        <v>10</v>
      </c>
      <c r="J580">
        <v>1</v>
      </c>
      <c r="K580" t="s">
        <v>1746</v>
      </c>
      <c r="L580">
        <v>10</v>
      </c>
      <c r="M580" s="1"/>
      <c r="N580">
        <v>2016</v>
      </c>
      <c r="O580" s="1"/>
    </row>
    <row r="581" spans="1:15" x14ac:dyDescent="0.3">
      <c r="A581" t="s">
        <v>1747</v>
      </c>
      <c r="B581" t="s">
        <v>1748</v>
      </c>
      <c r="C581" t="s">
        <v>13</v>
      </c>
      <c r="D581" t="str">
        <f>IF(Table_EQUITY_L[[#This Row],[ SERIES]]="EQ","Intra","Not")</f>
        <v>Intra</v>
      </c>
      <c r="E581">
        <v>17</v>
      </c>
      <c r="F581">
        <v>5</v>
      </c>
      <c r="G581" t="str">
        <f t="shared" si="9"/>
        <v>May</v>
      </c>
      <c r="H581">
        <v>1995</v>
      </c>
      <c r="I581">
        <v>10</v>
      </c>
      <c r="J581">
        <v>1</v>
      </c>
      <c r="K581" t="s">
        <v>1749</v>
      </c>
      <c r="L581">
        <v>10</v>
      </c>
      <c r="M581" s="1"/>
      <c r="N581">
        <v>1995</v>
      </c>
      <c r="O581" s="1"/>
    </row>
    <row r="582" spans="1:15" x14ac:dyDescent="0.3">
      <c r="A582" t="s">
        <v>1750</v>
      </c>
      <c r="B582" t="s">
        <v>1751</v>
      </c>
      <c r="C582" t="s">
        <v>13</v>
      </c>
      <c r="D582" t="str">
        <f>IF(Table_EQUITY_L[[#This Row],[ SERIES]]="EQ","Intra","Not")</f>
        <v>Intra</v>
      </c>
      <c r="E582">
        <v>5</v>
      </c>
      <c r="F582">
        <v>6</v>
      </c>
      <c r="G582" t="str">
        <f t="shared" si="9"/>
        <v>Jun</v>
      </c>
      <c r="H582">
        <v>2007</v>
      </c>
      <c r="I582">
        <v>10</v>
      </c>
      <c r="J582">
        <v>1</v>
      </c>
      <c r="K582" t="s">
        <v>1752</v>
      </c>
      <c r="L582">
        <v>10</v>
      </c>
      <c r="M582" s="1"/>
      <c r="N582">
        <v>2007</v>
      </c>
      <c r="O582" s="1"/>
    </row>
    <row r="583" spans="1:15" x14ac:dyDescent="0.3">
      <c r="A583" t="s">
        <v>1753</v>
      </c>
      <c r="B583" t="s">
        <v>1754</v>
      </c>
      <c r="C583" t="s">
        <v>13</v>
      </c>
      <c r="D583" t="str">
        <f>IF(Table_EQUITY_L[[#This Row],[ SERIES]]="EQ","Intra","Not")</f>
        <v>Intra</v>
      </c>
      <c r="E583">
        <v>26</v>
      </c>
      <c r="F583">
        <v>6</v>
      </c>
      <c r="G583" t="str">
        <f t="shared" si="9"/>
        <v>Jun</v>
      </c>
      <c r="H583">
        <v>2014</v>
      </c>
      <c r="I583">
        <v>2</v>
      </c>
      <c r="J583">
        <v>1</v>
      </c>
      <c r="K583" t="s">
        <v>1755</v>
      </c>
      <c r="L583">
        <v>2</v>
      </c>
      <c r="M583" s="1"/>
      <c r="N583">
        <v>2014</v>
      </c>
      <c r="O583" s="1"/>
    </row>
    <row r="584" spans="1:15" x14ac:dyDescent="0.3">
      <c r="A584" t="s">
        <v>1756</v>
      </c>
      <c r="B584" t="s">
        <v>1757</v>
      </c>
      <c r="C584" t="s">
        <v>13</v>
      </c>
      <c r="D584" t="str">
        <f>IF(Table_EQUITY_L[[#This Row],[ SERIES]]="EQ","Intra","Not")</f>
        <v>Intra</v>
      </c>
      <c r="E584">
        <v>30</v>
      </c>
      <c r="F584">
        <v>11</v>
      </c>
      <c r="G584" t="str">
        <f t="shared" si="9"/>
        <v>Nov</v>
      </c>
      <c r="H584">
        <v>2021</v>
      </c>
      <c r="I584">
        <v>10</v>
      </c>
      <c r="J584">
        <v>1</v>
      </c>
      <c r="K584" t="s">
        <v>1758</v>
      </c>
      <c r="L584">
        <v>10</v>
      </c>
      <c r="M584" s="1"/>
      <c r="N584">
        <v>2021</v>
      </c>
      <c r="O584" s="1"/>
    </row>
    <row r="585" spans="1:15" x14ac:dyDescent="0.3">
      <c r="A585" t="s">
        <v>1759</v>
      </c>
      <c r="B585" t="s">
        <v>1760</v>
      </c>
      <c r="C585" t="s">
        <v>13</v>
      </c>
      <c r="D585" t="str">
        <f>IF(Table_EQUITY_L[[#This Row],[ SERIES]]="EQ","Intra","Not")</f>
        <v>Intra</v>
      </c>
      <c r="E585">
        <v>24</v>
      </c>
      <c r="F585">
        <v>7</v>
      </c>
      <c r="G585" t="str">
        <f t="shared" si="9"/>
        <v>Jul</v>
      </c>
      <c r="H585">
        <v>1996</v>
      </c>
      <c r="I585">
        <v>2</v>
      </c>
      <c r="J585">
        <v>1</v>
      </c>
      <c r="K585" t="s">
        <v>1761</v>
      </c>
      <c r="L585">
        <v>2</v>
      </c>
      <c r="M585" s="1"/>
      <c r="N585">
        <v>1996</v>
      </c>
      <c r="O585" s="1"/>
    </row>
    <row r="586" spans="1:15" x14ac:dyDescent="0.3">
      <c r="A586" t="s">
        <v>1762</v>
      </c>
      <c r="B586" t="s">
        <v>1763</v>
      </c>
      <c r="C586" t="s">
        <v>9</v>
      </c>
      <c r="D586" t="str">
        <f>IF(Table_EQUITY_L[[#This Row],[ SERIES]]="EQ","Intra","Not")</f>
        <v>Not</v>
      </c>
      <c r="E586">
        <v>24</v>
      </c>
      <c r="F586">
        <v>12</v>
      </c>
      <c r="G586" t="str">
        <f t="shared" si="9"/>
        <v>Dec</v>
      </c>
      <c r="H586">
        <v>2020</v>
      </c>
      <c r="I586">
        <v>1</v>
      </c>
      <c r="J586">
        <v>1</v>
      </c>
      <c r="K586" t="s">
        <v>1764</v>
      </c>
      <c r="L586">
        <v>1</v>
      </c>
      <c r="M586" s="1"/>
      <c r="N586">
        <v>2020</v>
      </c>
      <c r="O586" s="1"/>
    </row>
    <row r="587" spans="1:15" x14ac:dyDescent="0.3">
      <c r="A587" t="s">
        <v>1765</v>
      </c>
      <c r="B587" t="s">
        <v>1766</v>
      </c>
      <c r="C587" t="s">
        <v>13</v>
      </c>
      <c r="D587" t="str">
        <f>IF(Table_EQUITY_L[[#This Row],[ SERIES]]="EQ","Intra","Not")</f>
        <v>Intra</v>
      </c>
      <c r="E587">
        <v>16</v>
      </c>
      <c r="F587">
        <v>10</v>
      </c>
      <c r="G587" t="str">
        <f t="shared" si="9"/>
        <v>Oct</v>
      </c>
      <c r="H587">
        <v>2017</v>
      </c>
      <c r="I587">
        <v>10</v>
      </c>
      <c r="J587">
        <v>1</v>
      </c>
      <c r="K587" t="s">
        <v>1767</v>
      </c>
      <c r="L587">
        <v>10</v>
      </c>
      <c r="M587" s="1"/>
      <c r="N587">
        <v>2017</v>
      </c>
      <c r="O587" s="1"/>
    </row>
    <row r="588" spans="1:15" x14ac:dyDescent="0.3">
      <c r="A588" t="s">
        <v>1768</v>
      </c>
      <c r="B588" t="s">
        <v>1769</v>
      </c>
      <c r="C588" t="s">
        <v>13</v>
      </c>
      <c r="D588" t="str">
        <f>IF(Table_EQUITY_L[[#This Row],[ SERIES]]="EQ","Intra","Not")</f>
        <v>Intra</v>
      </c>
      <c r="E588">
        <v>20</v>
      </c>
      <c r="F588">
        <v>6</v>
      </c>
      <c r="G588" t="str">
        <f t="shared" si="9"/>
        <v>Jun</v>
      </c>
      <c r="H588">
        <v>2001</v>
      </c>
      <c r="I588">
        <v>1</v>
      </c>
      <c r="J588">
        <v>1</v>
      </c>
      <c r="K588" t="s">
        <v>1770</v>
      </c>
      <c r="L588">
        <v>1</v>
      </c>
      <c r="M588" s="1"/>
      <c r="N588">
        <v>2001</v>
      </c>
      <c r="O588" s="1"/>
    </row>
    <row r="589" spans="1:15" x14ac:dyDescent="0.3">
      <c r="A589" t="s">
        <v>1771</v>
      </c>
      <c r="B589" t="s">
        <v>1772</v>
      </c>
      <c r="C589" t="s">
        <v>13</v>
      </c>
      <c r="D589" t="str">
        <f>IF(Table_EQUITY_L[[#This Row],[ SERIES]]="EQ","Intra","Not")</f>
        <v>Intra</v>
      </c>
      <c r="E589">
        <v>25</v>
      </c>
      <c r="F589">
        <v>2</v>
      </c>
      <c r="G589" t="str">
        <f t="shared" si="9"/>
        <v>Feb</v>
      </c>
      <c r="H589">
        <v>2003</v>
      </c>
      <c r="I589">
        <v>1</v>
      </c>
      <c r="J589">
        <v>1</v>
      </c>
      <c r="K589" t="s">
        <v>1773</v>
      </c>
      <c r="L589">
        <v>1</v>
      </c>
      <c r="M589" s="1"/>
      <c r="N589">
        <v>2003</v>
      </c>
      <c r="O589" s="1"/>
    </row>
    <row r="590" spans="1:15" x14ac:dyDescent="0.3">
      <c r="A590" t="s">
        <v>1774</v>
      </c>
      <c r="B590" t="s">
        <v>1775</v>
      </c>
      <c r="C590" t="s">
        <v>13</v>
      </c>
      <c r="D590" t="str">
        <f>IF(Table_EQUITY_L[[#This Row],[ SERIES]]="EQ","Intra","Not")</f>
        <v>Intra</v>
      </c>
      <c r="E590">
        <v>5</v>
      </c>
      <c r="F590">
        <v>1</v>
      </c>
      <c r="G590" t="str">
        <f t="shared" si="9"/>
        <v>Jan</v>
      </c>
      <c r="H590">
        <v>2010</v>
      </c>
      <c r="I590">
        <v>5</v>
      </c>
      <c r="J590">
        <v>1</v>
      </c>
      <c r="K590" t="s">
        <v>1776</v>
      </c>
      <c r="L590">
        <v>5</v>
      </c>
      <c r="M590" s="1"/>
      <c r="N590">
        <v>2010</v>
      </c>
      <c r="O590" s="1"/>
    </row>
    <row r="591" spans="1:15" x14ac:dyDescent="0.3">
      <c r="A591" t="s">
        <v>1777</v>
      </c>
      <c r="B591" t="s">
        <v>1778</v>
      </c>
      <c r="C591" t="s">
        <v>779</v>
      </c>
      <c r="D591" t="str">
        <f>IF(Table_EQUITY_L[[#This Row],[ SERIES]]="EQ","Intra","Not")</f>
        <v>Not</v>
      </c>
      <c r="E591">
        <v>16</v>
      </c>
      <c r="F591">
        <v>4</v>
      </c>
      <c r="G591" t="str">
        <f t="shared" si="9"/>
        <v>Apr</v>
      </c>
      <c r="H591">
        <v>2010</v>
      </c>
      <c r="I591">
        <v>1</v>
      </c>
      <c r="J591">
        <v>1</v>
      </c>
      <c r="K591" t="s">
        <v>1779</v>
      </c>
      <c r="L591">
        <v>1</v>
      </c>
      <c r="M591" s="1"/>
      <c r="N591">
        <v>2010</v>
      </c>
      <c r="O591" s="1"/>
    </row>
    <row r="592" spans="1:15" x14ac:dyDescent="0.3">
      <c r="A592" t="s">
        <v>1780</v>
      </c>
      <c r="B592" t="s">
        <v>1781</v>
      </c>
      <c r="C592" t="s">
        <v>13</v>
      </c>
      <c r="D592" t="str">
        <f>IF(Table_EQUITY_L[[#This Row],[ SERIES]]="EQ","Intra","Not")</f>
        <v>Intra</v>
      </c>
      <c r="E592">
        <v>27</v>
      </c>
      <c r="F592">
        <v>4</v>
      </c>
      <c r="G592" t="str">
        <f t="shared" si="9"/>
        <v>Apr</v>
      </c>
      <c r="H592">
        <v>2005</v>
      </c>
      <c r="I592">
        <v>5</v>
      </c>
      <c r="J592">
        <v>1</v>
      </c>
      <c r="K592" t="s">
        <v>1782</v>
      </c>
      <c r="L592">
        <v>5</v>
      </c>
      <c r="M592" s="1"/>
      <c r="N592">
        <v>2005</v>
      </c>
      <c r="O592" s="1"/>
    </row>
    <row r="593" spans="1:15" x14ac:dyDescent="0.3">
      <c r="A593" t="s">
        <v>1783</v>
      </c>
      <c r="B593" t="s">
        <v>1784</v>
      </c>
      <c r="C593" t="s">
        <v>13</v>
      </c>
      <c r="D593" t="str">
        <f>IF(Table_EQUITY_L[[#This Row],[ SERIES]]="EQ","Intra","Not")</f>
        <v>Intra</v>
      </c>
      <c r="E593">
        <v>4</v>
      </c>
      <c r="F593">
        <v>6</v>
      </c>
      <c r="G593" t="str">
        <f t="shared" si="9"/>
        <v>Jun</v>
      </c>
      <c r="H593">
        <v>2008</v>
      </c>
      <c r="I593">
        <v>2</v>
      </c>
      <c r="J593">
        <v>1</v>
      </c>
      <c r="K593" t="s">
        <v>1785</v>
      </c>
      <c r="L593">
        <v>2</v>
      </c>
      <c r="M593" s="1"/>
      <c r="N593">
        <v>2008</v>
      </c>
      <c r="O593" s="1"/>
    </row>
    <row r="594" spans="1:15" x14ac:dyDescent="0.3">
      <c r="A594" t="s">
        <v>1786</v>
      </c>
      <c r="B594" t="s">
        <v>1787</v>
      </c>
      <c r="C594" t="s">
        <v>13</v>
      </c>
      <c r="D594" t="str">
        <f>IF(Table_EQUITY_L[[#This Row],[ SERIES]]="EQ","Intra","Not")</f>
        <v>Intra</v>
      </c>
      <c r="E594">
        <v>11</v>
      </c>
      <c r="F594">
        <v>3</v>
      </c>
      <c r="G594" t="str">
        <f t="shared" si="9"/>
        <v>Mar</v>
      </c>
      <c r="H594">
        <v>2016</v>
      </c>
      <c r="I594">
        <v>2</v>
      </c>
      <c r="J594">
        <v>1</v>
      </c>
      <c r="K594" t="s">
        <v>1788</v>
      </c>
      <c r="L594">
        <v>2</v>
      </c>
      <c r="M594" s="1"/>
      <c r="N594">
        <v>2016</v>
      </c>
      <c r="O594" s="1"/>
    </row>
    <row r="595" spans="1:15" x14ac:dyDescent="0.3">
      <c r="A595" t="s">
        <v>1789</v>
      </c>
      <c r="B595" t="s">
        <v>1790</v>
      </c>
      <c r="C595" t="s">
        <v>779</v>
      </c>
      <c r="D595" t="str">
        <f>IF(Table_EQUITY_L[[#This Row],[ SERIES]]="EQ","Intra","Not")</f>
        <v>Not</v>
      </c>
      <c r="E595">
        <v>8</v>
      </c>
      <c r="F595">
        <v>2</v>
      </c>
      <c r="G595" t="str">
        <f t="shared" si="9"/>
        <v>Feb</v>
      </c>
      <c r="H595">
        <v>1995</v>
      </c>
      <c r="I595">
        <v>10</v>
      </c>
      <c r="J595">
        <v>1</v>
      </c>
      <c r="K595" t="s">
        <v>1791</v>
      </c>
      <c r="L595">
        <v>10</v>
      </c>
      <c r="M595" s="1"/>
      <c r="N595">
        <v>1995</v>
      </c>
      <c r="O595" s="1"/>
    </row>
    <row r="596" spans="1:15" x14ac:dyDescent="0.3">
      <c r="A596" t="s">
        <v>1792</v>
      </c>
      <c r="B596" t="s">
        <v>1793</v>
      </c>
      <c r="C596" t="s">
        <v>13</v>
      </c>
      <c r="D596" t="str">
        <f>IF(Table_EQUITY_L[[#This Row],[ SERIES]]="EQ","Intra","Not")</f>
        <v>Intra</v>
      </c>
      <c r="E596">
        <v>29</v>
      </c>
      <c r="F596">
        <v>8</v>
      </c>
      <c r="G596" t="str">
        <f t="shared" si="9"/>
        <v>Aug</v>
      </c>
      <c r="H596">
        <v>2005</v>
      </c>
      <c r="I596">
        <v>2</v>
      </c>
      <c r="J596">
        <v>1</v>
      </c>
      <c r="K596" t="s">
        <v>1794</v>
      </c>
      <c r="L596">
        <v>2</v>
      </c>
      <c r="M596" s="1"/>
      <c r="N596">
        <v>2005</v>
      </c>
      <c r="O596" s="1"/>
    </row>
    <row r="597" spans="1:15" x14ac:dyDescent="0.3">
      <c r="A597" t="s">
        <v>1795</v>
      </c>
      <c r="B597" t="s">
        <v>1796</v>
      </c>
      <c r="C597" t="s">
        <v>13</v>
      </c>
      <c r="D597" t="str">
        <f>IF(Table_EQUITY_L[[#This Row],[ SERIES]]="EQ","Intra","Not")</f>
        <v>Intra</v>
      </c>
      <c r="E597">
        <v>8</v>
      </c>
      <c r="F597">
        <v>1</v>
      </c>
      <c r="G597" t="str">
        <f t="shared" si="9"/>
        <v>Jan</v>
      </c>
      <c r="H597">
        <v>2015</v>
      </c>
      <c r="I597">
        <v>2</v>
      </c>
      <c r="J597">
        <v>1</v>
      </c>
      <c r="K597" t="s">
        <v>1797</v>
      </c>
      <c r="L597">
        <v>2</v>
      </c>
      <c r="M597" s="1"/>
      <c r="N597">
        <v>2015</v>
      </c>
      <c r="O597" s="1"/>
    </row>
    <row r="598" spans="1:15" x14ac:dyDescent="0.3">
      <c r="A598" t="s">
        <v>1798</v>
      </c>
      <c r="B598" t="s">
        <v>1799</v>
      </c>
      <c r="C598" t="s">
        <v>13</v>
      </c>
      <c r="D598" t="str">
        <f>IF(Table_EQUITY_L[[#This Row],[ SERIES]]="EQ","Intra","Not")</f>
        <v>Intra</v>
      </c>
      <c r="E598">
        <v>28</v>
      </c>
      <c r="F598">
        <v>12</v>
      </c>
      <c r="G598" t="str">
        <f t="shared" si="9"/>
        <v>Dec</v>
      </c>
      <c r="H598">
        <v>1994</v>
      </c>
      <c r="I598">
        <v>10</v>
      </c>
      <c r="J598">
        <v>1</v>
      </c>
      <c r="K598" t="s">
        <v>1800</v>
      </c>
      <c r="L598">
        <v>10</v>
      </c>
      <c r="M598" s="1"/>
      <c r="N598">
        <v>1994</v>
      </c>
      <c r="O598" s="1"/>
    </row>
    <row r="599" spans="1:15" x14ac:dyDescent="0.3">
      <c r="A599" t="s">
        <v>1801</v>
      </c>
      <c r="B599" t="s">
        <v>1802</v>
      </c>
      <c r="C599" t="s">
        <v>13</v>
      </c>
      <c r="D599" t="str">
        <f>IF(Table_EQUITY_L[[#This Row],[ SERIES]]="EQ","Intra","Not")</f>
        <v>Intra</v>
      </c>
      <c r="E599">
        <v>25</v>
      </c>
      <c r="F599">
        <v>4</v>
      </c>
      <c r="G599" t="str">
        <f t="shared" si="9"/>
        <v>Apr</v>
      </c>
      <c r="H599">
        <v>2006</v>
      </c>
      <c r="I599">
        <v>5</v>
      </c>
      <c r="J599">
        <v>1</v>
      </c>
      <c r="K599" t="s">
        <v>1803</v>
      </c>
      <c r="L599">
        <v>5</v>
      </c>
      <c r="M599" s="1"/>
      <c r="N599">
        <v>2006</v>
      </c>
      <c r="O599" s="1"/>
    </row>
    <row r="600" spans="1:15" x14ac:dyDescent="0.3">
      <c r="A600" t="s">
        <v>1804</v>
      </c>
      <c r="B600" t="s">
        <v>1805</v>
      </c>
      <c r="C600" t="s">
        <v>13</v>
      </c>
      <c r="D600" t="str">
        <f>IF(Table_EQUITY_L[[#This Row],[ SERIES]]="EQ","Intra","Not")</f>
        <v>Intra</v>
      </c>
      <c r="E600">
        <v>9</v>
      </c>
      <c r="F600">
        <v>9</v>
      </c>
      <c r="G600" t="str">
        <f t="shared" si="9"/>
        <v>Sep</v>
      </c>
      <c r="H600">
        <v>2010</v>
      </c>
      <c r="I600">
        <v>10</v>
      </c>
      <c r="J600">
        <v>1</v>
      </c>
      <c r="K600" t="s">
        <v>1806</v>
      </c>
      <c r="L600">
        <v>10</v>
      </c>
      <c r="M600" s="1"/>
      <c r="N600">
        <v>2010</v>
      </c>
      <c r="O600" s="1"/>
    </row>
    <row r="601" spans="1:15" x14ac:dyDescent="0.3">
      <c r="A601" t="s">
        <v>1807</v>
      </c>
      <c r="B601" t="s">
        <v>1808</v>
      </c>
      <c r="C601" t="s">
        <v>9</v>
      </c>
      <c r="D601" t="str">
        <f>IF(Table_EQUITY_L[[#This Row],[ SERIES]]="EQ","Intra","Not")</f>
        <v>Not</v>
      </c>
      <c r="E601">
        <v>11</v>
      </c>
      <c r="F601">
        <v>7</v>
      </c>
      <c r="G601" t="str">
        <f t="shared" si="9"/>
        <v>Jul</v>
      </c>
      <c r="H601">
        <v>2016</v>
      </c>
      <c r="I601">
        <v>10</v>
      </c>
      <c r="J601">
        <v>1</v>
      </c>
      <c r="K601" t="s">
        <v>1809</v>
      </c>
      <c r="L601">
        <v>10</v>
      </c>
      <c r="M601" s="1"/>
      <c r="N601">
        <v>2016</v>
      </c>
      <c r="O601" s="1"/>
    </row>
    <row r="602" spans="1:15" x14ac:dyDescent="0.3">
      <c r="A602" t="s">
        <v>1810</v>
      </c>
      <c r="B602" t="s">
        <v>1811</v>
      </c>
      <c r="C602" t="s">
        <v>13</v>
      </c>
      <c r="D602" t="str">
        <f>IF(Table_EQUITY_L[[#This Row],[ SERIES]]="EQ","Intra","Not")</f>
        <v>Intra</v>
      </c>
      <c r="E602">
        <v>20</v>
      </c>
      <c r="F602">
        <v>6</v>
      </c>
      <c r="G602" t="str">
        <f t="shared" si="9"/>
        <v>Jun</v>
      </c>
      <c r="H602">
        <v>2005</v>
      </c>
      <c r="I602">
        <v>1</v>
      </c>
      <c r="J602">
        <v>1</v>
      </c>
      <c r="K602" t="s">
        <v>1812</v>
      </c>
      <c r="L602">
        <v>1</v>
      </c>
      <c r="M602" s="1"/>
      <c r="N602">
        <v>2005</v>
      </c>
      <c r="O602" s="1"/>
    </row>
    <row r="603" spans="1:15" x14ac:dyDescent="0.3">
      <c r="A603" t="s">
        <v>1813</v>
      </c>
      <c r="B603" t="s">
        <v>1814</v>
      </c>
      <c r="C603" t="s">
        <v>13</v>
      </c>
      <c r="D603" t="str">
        <f>IF(Table_EQUITY_L[[#This Row],[ SERIES]]="EQ","Intra","Not")</f>
        <v>Intra</v>
      </c>
      <c r="E603">
        <v>7</v>
      </c>
      <c r="F603">
        <v>2</v>
      </c>
      <c r="G603" t="str">
        <f t="shared" si="9"/>
        <v>Feb</v>
      </c>
      <c r="H603">
        <v>2003</v>
      </c>
      <c r="I603">
        <v>2</v>
      </c>
      <c r="J603">
        <v>1</v>
      </c>
      <c r="K603" t="s">
        <v>1815</v>
      </c>
      <c r="L603">
        <v>2</v>
      </c>
      <c r="M603" s="1"/>
      <c r="N603">
        <v>2003</v>
      </c>
      <c r="O603" s="1"/>
    </row>
    <row r="604" spans="1:15" x14ac:dyDescent="0.3">
      <c r="A604" t="s">
        <v>1816</v>
      </c>
      <c r="B604" t="s">
        <v>1817</v>
      </c>
      <c r="C604" t="s">
        <v>13</v>
      </c>
      <c r="D604" t="str">
        <f>IF(Table_EQUITY_L[[#This Row],[ SERIES]]="EQ","Intra","Not")</f>
        <v>Intra</v>
      </c>
      <c r="E604">
        <v>10</v>
      </c>
      <c r="F604">
        <v>5</v>
      </c>
      <c r="G604" t="str">
        <f t="shared" si="9"/>
        <v>May</v>
      </c>
      <c r="H604">
        <v>1995</v>
      </c>
      <c r="I604">
        <v>2</v>
      </c>
      <c r="J604">
        <v>1</v>
      </c>
      <c r="K604" t="s">
        <v>1818</v>
      </c>
      <c r="L604">
        <v>2</v>
      </c>
      <c r="M604" s="1"/>
      <c r="N604">
        <v>1995</v>
      </c>
      <c r="O604" s="1"/>
    </row>
    <row r="605" spans="1:15" x14ac:dyDescent="0.3">
      <c r="A605" t="s">
        <v>1819</v>
      </c>
      <c r="B605" t="s">
        <v>1820</v>
      </c>
      <c r="C605" t="s">
        <v>13</v>
      </c>
      <c r="D605" t="str">
        <f>IF(Table_EQUITY_L[[#This Row],[ SERIES]]="EQ","Intra","Not")</f>
        <v>Intra</v>
      </c>
      <c r="E605">
        <v>5</v>
      </c>
      <c r="F605">
        <v>8</v>
      </c>
      <c r="G605" t="str">
        <f t="shared" si="9"/>
        <v>Aug</v>
      </c>
      <c r="H605">
        <v>2021</v>
      </c>
      <c r="I605">
        <v>1</v>
      </c>
      <c r="J605">
        <v>1</v>
      </c>
      <c r="K605" t="s">
        <v>1821</v>
      </c>
      <c r="L605">
        <v>1</v>
      </c>
      <c r="M605" s="1"/>
      <c r="N605">
        <v>2021</v>
      </c>
      <c r="O605" s="1"/>
    </row>
    <row r="606" spans="1:15" x14ac:dyDescent="0.3">
      <c r="A606" t="s">
        <v>1822</v>
      </c>
      <c r="B606" t="s">
        <v>1823</v>
      </c>
      <c r="C606" t="s">
        <v>13</v>
      </c>
      <c r="D606" t="str">
        <f>IF(Table_EQUITY_L[[#This Row],[ SERIES]]="EQ","Intra","Not")</f>
        <v>Intra</v>
      </c>
      <c r="E606">
        <v>16</v>
      </c>
      <c r="F606">
        <v>11</v>
      </c>
      <c r="G606" t="str">
        <f t="shared" si="9"/>
        <v>Nov</v>
      </c>
      <c r="H606">
        <v>2010</v>
      </c>
      <c r="I606">
        <v>2</v>
      </c>
      <c r="J606">
        <v>1</v>
      </c>
      <c r="K606" t="s">
        <v>1824</v>
      </c>
      <c r="L606">
        <v>2</v>
      </c>
      <c r="M606" s="1"/>
      <c r="N606">
        <v>2010</v>
      </c>
      <c r="O606" s="1"/>
    </row>
    <row r="607" spans="1:15" x14ac:dyDescent="0.3">
      <c r="A607" t="s">
        <v>1825</v>
      </c>
      <c r="B607" t="s">
        <v>1826</v>
      </c>
      <c r="C607" t="s">
        <v>13</v>
      </c>
      <c r="D607" t="str">
        <f>IF(Table_EQUITY_L[[#This Row],[ SERIES]]="EQ","Intra","Not")</f>
        <v>Intra</v>
      </c>
      <c r="E607">
        <v>9</v>
      </c>
      <c r="F607">
        <v>9</v>
      </c>
      <c r="G607" t="str">
        <f t="shared" si="9"/>
        <v>Sep</v>
      </c>
      <c r="H607">
        <v>2004</v>
      </c>
      <c r="I607">
        <v>2</v>
      </c>
      <c r="J607">
        <v>1</v>
      </c>
      <c r="K607" t="s">
        <v>1827</v>
      </c>
      <c r="L607">
        <v>2</v>
      </c>
      <c r="M607" s="1"/>
      <c r="N607">
        <v>2004</v>
      </c>
      <c r="O607" s="1"/>
    </row>
    <row r="608" spans="1:15" x14ac:dyDescent="0.3">
      <c r="A608" t="s">
        <v>1828</v>
      </c>
      <c r="B608" t="s">
        <v>1829</v>
      </c>
      <c r="C608" t="s">
        <v>13</v>
      </c>
      <c r="D608" t="str">
        <f>IF(Table_EQUITY_L[[#This Row],[ SERIES]]="EQ","Intra","Not")</f>
        <v>Intra</v>
      </c>
      <c r="E608">
        <v>2</v>
      </c>
      <c r="F608">
        <v>3</v>
      </c>
      <c r="G608" t="str">
        <f t="shared" si="9"/>
        <v>Mar</v>
      </c>
      <c r="H608">
        <v>2015</v>
      </c>
      <c r="I608">
        <v>1</v>
      </c>
      <c r="J608">
        <v>1</v>
      </c>
      <c r="K608" t="s">
        <v>1830</v>
      </c>
      <c r="L608">
        <v>1</v>
      </c>
      <c r="M608" s="1"/>
      <c r="N608">
        <v>2015</v>
      </c>
      <c r="O608" s="1"/>
    </row>
    <row r="609" spans="1:15" x14ac:dyDescent="0.3">
      <c r="A609" t="s">
        <v>1831</v>
      </c>
      <c r="B609" t="s">
        <v>1832</v>
      </c>
      <c r="C609" t="s">
        <v>13</v>
      </c>
      <c r="D609" t="str">
        <f>IF(Table_EQUITY_L[[#This Row],[ SERIES]]="EQ","Intra","Not")</f>
        <v>Intra</v>
      </c>
      <c r="E609">
        <v>23</v>
      </c>
      <c r="F609">
        <v>10</v>
      </c>
      <c r="G609" t="str">
        <f t="shared" si="9"/>
        <v>Oct</v>
      </c>
      <c r="H609">
        <v>2019</v>
      </c>
      <c r="I609">
        <v>1</v>
      </c>
      <c r="J609">
        <v>1</v>
      </c>
      <c r="K609" t="s">
        <v>1833</v>
      </c>
      <c r="L609">
        <v>1</v>
      </c>
      <c r="M609" s="1"/>
      <c r="N609">
        <v>2019</v>
      </c>
      <c r="O609" s="1"/>
    </row>
    <row r="610" spans="1:15" x14ac:dyDescent="0.3">
      <c r="A610" t="s">
        <v>1834</v>
      </c>
      <c r="B610" t="s">
        <v>1835</v>
      </c>
      <c r="C610" t="s">
        <v>13</v>
      </c>
      <c r="D610" t="str">
        <f>IF(Table_EQUITY_L[[#This Row],[ SERIES]]="EQ","Intra","Not")</f>
        <v>Intra</v>
      </c>
      <c r="E610">
        <v>6</v>
      </c>
      <c r="F610">
        <v>3</v>
      </c>
      <c r="G610" t="str">
        <f t="shared" si="9"/>
        <v>Mar</v>
      </c>
      <c r="H610">
        <v>1996</v>
      </c>
      <c r="I610">
        <v>1</v>
      </c>
      <c r="J610">
        <v>1</v>
      </c>
      <c r="K610" t="s">
        <v>1836</v>
      </c>
      <c r="L610">
        <v>1</v>
      </c>
      <c r="M610" s="1"/>
      <c r="N610">
        <v>1996</v>
      </c>
      <c r="O610" s="1"/>
    </row>
    <row r="611" spans="1:15" x14ac:dyDescent="0.3">
      <c r="A611" t="s">
        <v>1837</v>
      </c>
      <c r="B611" t="s">
        <v>1838</v>
      </c>
      <c r="C611" t="s">
        <v>13</v>
      </c>
      <c r="D611" t="str">
        <f>IF(Table_EQUITY_L[[#This Row],[ SERIES]]="EQ","Intra","Not")</f>
        <v>Intra</v>
      </c>
      <c r="E611">
        <v>8</v>
      </c>
      <c r="F611">
        <v>10</v>
      </c>
      <c r="G611" t="str">
        <f t="shared" si="9"/>
        <v>Oct</v>
      </c>
      <c r="H611">
        <v>2010</v>
      </c>
      <c r="I611">
        <v>10</v>
      </c>
      <c r="J611">
        <v>1</v>
      </c>
      <c r="K611" t="s">
        <v>1839</v>
      </c>
      <c r="L611">
        <v>10</v>
      </c>
      <c r="M611" s="1"/>
      <c r="N611">
        <v>2010</v>
      </c>
      <c r="O611" s="1"/>
    </row>
    <row r="612" spans="1:15" x14ac:dyDescent="0.3">
      <c r="A612" t="s">
        <v>1840</v>
      </c>
      <c r="B612" t="s">
        <v>1841</v>
      </c>
      <c r="C612" t="s">
        <v>13</v>
      </c>
      <c r="D612" t="str">
        <f>IF(Table_EQUITY_L[[#This Row],[ SERIES]]="EQ","Intra","Not")</f>
        <v>Intra</v>
      </c>
      <c r="E612">
        <v>11</v>
      </c>
      <c r="F612">
        <v>9</v>
      </c>
      <c r="G612" t="str">
        <f t="shared" si="9"/>
        <v>Sep</v>
      </c>
      <c r="H612">
        <v>2006</v>
      </c>
      <c r="I612">
        <v>5</v>
      </c>
      <c r="J612">
        <v>1</v>
      </c>
      <c r="K612" t="s">
        <v>1842</v>
      </c>
      <c r="L612">
        <v>5</v>
      </c>
      <c r="M612" s="1"/>
      <c r="N612">
        <v>2006</v>
      </c>
      <c r="O612" s="1"/>
    </row>
    <row r="613" spans="1:15" x14ac:dyDescent="0.3">
      <c r="A613" t="s">
        <v>1843</v>
      </c>
      <c r="B613" t="s">
        <v>1844</v>
      </c>
      <c r="C613" t="s">
        <v>13</v>
      </c>
      <c r="D613" t="str">
        <f>IF(Table_EQUITY_L[[#This Row],[ SERIES]]="EQ","Intra","Not")</f>
        <v>Intra</v>
      </c>
      <c r="E613">
        <v>19</v>
      </c>
      <c r="F613">
        <v>7</v>
      </c>
      <c r="G613" t="str">
        <f t="shared" si="9"/>
        <v>Jul</v>
      </c>
      <c r="H613">
        <v>2021</v>
      </c>
      <c r="I613">
        <v>5</v>
      </c>
      <c r="J613">
        <v>1</v>
      </c>
      <c r="K613" t="s">
        <v>1845</v>
      </c>
      <c r="L613">
        <v>5</v>
      </c>
      <c r="M613" s="1"/>
      <c r="N613">
        <v>2021</v>
      </c>
      <c r="O613" s="1"/>
    </row>
    <row r="614" spans="1:15" x14ac:dyDescent="0.3">
      <c r="A614" t="s">
        <v>1846</v>
      </c>
      <c r="B614" t="s">
        <v>1847</v>
      </c>
      <c r="C614" t="s">
        <v>13</v>
      </c>
      <c r="D614" t="str">
        <f>IF(Table_EQUITY_L[[#This Row],[ SERIES]]="EQ","Intra","Not")</f>
        <v>Intra</v>
      </c>
      <c r="E614">
        <v>7</v>
      </c>
      <c r="F614">
        <v>9</v>
      </c>
      <c r="G614" t="str">
        <f t="shared" si="9"/>
        <v>Sep</v>
      </c>
      <c r="H614">
        <v>2022</v>
      </c>
      <c r="I614">
        <v>2</v>
      </c>
      <c r="J614">
        <v>1</v>
      </c>
      <c r="K614" t="s">
        <v>1848</v>
      </c>
      <c r="L614">
        <v>2</v>
      </c>
      <c r="M614" s="1"/>
      <c r="N614">
        <v>2022</v>
      </c>
      <c r="O614" s="1"/>
    </row>
    <row r="615" spans="1:15" x14ac:dyDescent="0.3">
      <c r="A615" t="s">
        <v>1849</v>
      </c>
      <c r="B615" t="s">
        <v>1850</v>
      </c>
      <c r="C615" t="s">
        <v>13</v>
      </c>
      <c r="D615" t="str">
        <f>IF(Table_EQUITY_L[[#This Row],[ SERIES]]="EQ","Intra","Not")</f>
        <v>Intra</v>
      </c>
      <c r="E615">
        <v>14</v>
      </c>
      <c r="F615">
        <v>7</v>
      </c>
      <c r="G615" t="str">
        <f t="shared" si="9"/>
        <v>Jul</v>
      </c>
      <c r="H615">
        <v>2016</v>
      </c>
      <c r="I615">
        <v>10</v>
      </c>
      <c r="J615">
        <v>1</v>
      </c>
      <c r="K615" t="s">
        <v>1851</v>
      </c>
      <c r="L615">
        <v>10</v>
      </c>
      <c r="M615" s="1"/>
      <c r="N615">
        <v>2016</v>
      </c>
      <c r="O615" s="1"/>
    </row>
    <row r="616" spans="1:15" x14ac:dyDescent="0.3">
      <c r="A616" t="s">
        <v>1852</v>
      </c>
      <c r="B616" t="s">
        <v>1853</v>
      </c>
      <c r="C616" t="s">
        <v>9</v>
      </c>
      <c r="D616" t="str">
        <f>IF(Table_EQUITY_L[[#This Row],[ SERIES]]="EQ","Intra","Not")</f>
        <v>Not</v>
      </c>
      <c r="E616">
        <v>12</v>
      </c>
      <c r="F616">
        <v>2</v>
      </c>
      <c r="G616" t="str">
        <f t="shared" si="9"/>
        <v>Feb</v>
      </c>
      <c r="H616">
        <v>2015</v>
      </c>
      <c r="I616">
        <v>10</v>
      </c>
      <c r="J616">
        <v>1</v>
      </c>
      <c r="K616" t="s">
        <v>1854</v>
      </c>
      <c r="L616">
        <v>10</v>
      </c>
      <c r="M616" s="1"/>
      <c r="N616">
        <v>2015</v>
      </c>
      <c r="O616" s="1"/>
    </row>
    <row r="617" spans="1:15" x14ac:dyDescent="0.3">
      <c r="A617" t="s">
        <v>1855</v>
      </c>
      <c r="B617" t="s">
        <v>1856</v>
      </c>
      <c r="C617" t="s">
        <v>13</v>
      </c>
      <c r="D617" t="str">
        <f>IF(Table_EQUITY_L[[#This Row],[ SERIES]]="EQ","Intra","Not")</f>
        <v>Intra</v>
      </c>
      <c r="E617">
        <v>10</v>
      </c>
      <c r="F617">
        <v>10</v>
      </c>
      <c r="G617" t="str">
        <f t="shared" si="9"/>
        <v>Oct</v>
      </c>
      <c r="H617">
        <v>2018</v>
      </c>
      <c r="I617">
        <v>10</v>
      </c>
      <c r="J617">
        <v>1</v>
      </c>
      <c r="K617" t="s">
        <v>1857</v>
      </c>
      <c r="L617">
        <v>10</v>
      </c>
      <c r="M617" s="1"/>
      <c r="N617">
        <v>2018</v>
      </c>
      <c r="O617" s="1"/>
    </row>
    <row r="618" spans="1:15" x14ac:dyDescent="0.3">
      <c r="A618" t="s">
        <v>1858</v>
      </c>
      <c r="B618" t="s">
        <v>1859</v>
      </c>
      <c r="C618" t="s">
        <v>13</v>
      </c>
      <c r="D618" t="str">
        <f>IF(Table_EQUITY_L[[#This Row],[ SERIES]]="EQ","Intra","Not")</f>
        <v>Intra</v>
      </c>
      <c r="E618">
        <v>3</v>
      </c>
      <c r="F618">
        <v>2</v>
      </c>
      <c r="G618" t="str">
        <f t="shared" si="9"/>
        <v>Feb</v>
      </c>
      <c r="H618">
        <v>2022</v>
      </c>
      <c r="I618">
        <v>10</v>
      </c>
      <c r="J618">
        <v>1</v>
      </c>
      <c r="K618" t="s">
        <v>1860</v>
      </c>
      <c r="L618">
        <v>10</v>
      </c>
      <c r="M618" s="1"/>
      <c r="N618">
        <v>2022</v>
      </c>
      <c r="O618" s="1"/>
    </row>
    <row r="619" spans="1:15" x14ac:dyDescent="0.3">
      <c r="A619" t="s">
        <v>1861</v>
      </c>
      <c r="B619" t="s">
        <v>1862</v>
      </c>
      <c r="C619" t="s">
        <v>13</v>
      </c>
      <c r="D619" t="str">
        <f>IF(Table_EQUITY_L[[#This Row],[ SERIES]]="EQ","Intra","Not")</f>
        <v>Intra</v>
      </c>
      <c r="E619">
        <v>6</v>
      </c>
      <c r="F619">
        <v>9</v>
      </c>
      <c r="G619" t="str">
        <f t="shared" si="9"/>
        <v>Sep</v>
      </c>
      <c r="H619">
        <v>1995</v>
      </c>
      <c r="I619">
        <v>2</v>
      </c>
      <c r="J619">
        <v>1</v>
      </c>
      <c r="K619" t="s">
        <v>1863</v>
      </c>
      <c r="L619">
        <v>2</v>
      </c>
      <c r="M619" s="1"/>
      <c r="N619">
        <v>1995</v>
      </c>
      <c r="O619" s="1"/>
    </row>
    <row r="620" spans="1:15" x14ac:dyDescent="0.3">
      <c r="A620" t="s">
        <v>1864</v>
      </c>
      <c r="B620" t="s">
        <v>1865</v>
      </c>
      <c r="C620" t="s">
        <v>13</v>
      </c>
      <c r="D620" t="str">
        <f>IF(Table_EQUITY_L[[#This Row],[ SERIES]]="EQ","Intra","Not")</f>
        <v>Intra</v>
      </c>
      <c r="E620">
        <v>23</v>
      </c>
      <c r="F620">
        <v>3</v>
      </c>
      <c r="G620" t="str">
        <f t="shared" si="9"/>
        <v>Mar</v>
      </c>
      <c r="H620">
        <v>2023</v>
      </c>
      <c r="I620">
        <v>10</v>
      </c>
      <c r="J620">
        <v>1</v>
      </c>
      <c r="K620" t="s">
        <v>1866</v>
      </c>
      <c r="L620">
        <v>10</v>
      </c>
      <c r="M620" s="1"/>
      <c r="N620">
        <v>2023</v>
      </c>
      <c r="O620" s="1"/>
    </row>
    <row r="621" spans="1:15" x14ac:dyDescent="0.3">
      <c r="A621" t="s">
        <v>1867</v>
      </c>
      <c r="B621" t="s">
        <v>1868</v>
      </c>
      <c r="C621" t="s">
        <v>13</v>
      </c>
      <c r="D621" t="str">
        <f>IF(Table_EQUITY_L[[#This Row],[ SERIES]]="EQ","Intra","Not")</f>
        <v>Intra</v>
      </c>
      <c r="E621">
        <v>16</v>
      </c>
      <c r="F621">
        <v>2</v>
      </c>
      <c r="G621" t="str">
        <f t="shared" si="9"/>
        <v>Feb</v>
      </c>
      <c r="H621">
        <v>2006</v>
      </c>
      <c r="I621">
        <v>10</v>
      </c>
      <c r="J621">
        <v>1</v>
      </c>
      <c r="K621" t="s">
        <v>1869</v>
      </c>
      <c r="L621">
        <v>10</v>
      </c>
      <c r="M621" s="1"/>
      <c r="N621">
        <v>2006</v>
      </c>
      <c r="O621" s="1"/>
    </row>
    <row r="622" spans="1:15" x14ac:dyDescent="0.3">
      <c r="A622" t="s">
        <v>1870</v>
      </c>
      <c r="B622" t="s">
        <v>1871</v>
      </c>
      <c r="C622" t="s">
        <v>13</v>
      </c>
      <c r="D622" t="str">
        <f>IF(Table_EQUITY_L[[#This Row],[ SERIES]]="EQ","Intra","Not")</f>
        <v>Intra</v>
      </c>
      <c r="E622">
        <v>7</v>
      </c>
      <c r="F622">
        <v>3</v>
      </c>
      <c r="G622" t="str">
        <f t="shared" si="9"/>
        <v>Mar</v>
      </c>
      <c r="H622">
        <v>2008</v>
      </c>
      <c r="I622">
        <v>10</v>
      </c>
      <c r="J622">
        <v>1</v>
      </c>
      <c r="K622" t="s">
        <v>1872</v>
      </c>
      <c r="L622">
        <v>10</v>
      </c>
      <c r="M622" s="1"/>
      <c r="N622">
        <v>2008</v>
      </c>
      <c r="O622" s="1"/>
    </row>
    <row r="623" spans="1:15" x14ac:dyDescent="0.3">
      <c r="A623" t="s">
        <v>1873</v>
      </c>
      <c r="B623" t="s">
        <v>1874</v>
      </c>
      <c r="C623" t="s">
        <v>13</v>
      </c>
      <c r="D623" t="str">
        <f>IF(Table_EQUITY_L[[#This Row],[ SERIES]]="EQ","Intra","Not")</f>
        <v>Intra</v>
      </c>
      <c r="E623">
        <v>29</v>
      </c>
      <c r="F623">
        <v>3</v>
      </c>
      <c r="G623" t="str">
        <f t="shared" si="9"/>
        <v>Mar</v>
      </c>
      <c r="H623">
        <v>1995</v>
      </c>
      <c r="I623">
        <v>10</v>
      </c>
      <c r="J623">
        <v>1</v>
      </c>
      <c r="K623" t="s">
        <v>1875</v>
      </c>
      <c r="L623">
        <v>10</v>
      </c>
      <c r="M623" s="1"/>
      <c r="N623">
        <v>1995</v>
      </c>
      <c r="O623" s="1"/>
    </row>
    <row r="624" spans="1:15" x14ac:dyDescent="0.3">
      <c r="A624" t="s">
        <v>1876</v>
      </c>
      <c r="B624" t="s">
        <v>1877</v>
      </c>
      <c r="C624" t="s">
        <v>13</v>
      </c>
      <c r="D624" t="str">
        <f>IF(Table_EQUITY_L[[#This Row],[ SERIES]]="EQ","Intra","Not")</f>
        <v>Intra</v>
      </c>
      <c r="E624">
        <v>9</v>
      </c>
      <c r="F624">
        <v>11</v>
      </c>
      <c r="G624" t="str">
        <f t="shared" si="9"/>
        <v>Nov</v>
      </c>
      <c r="H624">
        <v>2006</v>
      </c>
      <c r="I624">
        <v>10</v>
      </c>
      <c r="J624">
        <v>1</v>
      </c>
      <c r="K624" t="s">
        <v>1878</v>
      </c>
      <c r="L624">
        <v>10</v>
      </c>
      <c r="M624" s="1"/>
      <c r="N624">
        <v>2006</v>
      </c>
      <c r="O624" s="1"/>
    </row>
    <row r="625" spans="1:15" x14ac:dyDescent="0.3">
      <c r="A625" t="s">
        <v>1879</v>
      </c>
      <c r="B625" t="s">
        <v>1880</v>
      </c>
      <c r="C625" t="s">
        <v>13</v>
      </c>
      <c r="D625" t="str">
        <f>IF(Table_EQUITY_L[[#This Row],[ SERIES]]="EQ","Intra","Not")</f>
        <v>Intra</v>
      </c>
      <c r="E625">
        <v>4</v>
      </c>
      <c r="F625">
        <v>7</v>
      </c>
      <c r="G625" t="str">
        <f t="shared" si="9"/>
        <v>Jul</v>
      </c>
      <c r="H625">
        <v>2017</v>
      </c>
      <c r="I625">
        <v>10</v>
      </c>
      <c r="J625">
        <v>1</v>
      </c>
      <c r="K625" t="s">
        <v>1881</v>
      </c>
      <c r="L625">
        <v>10</v>
      </c>
      <c r="M625" s="1"/>
      <c r="N625">
        <v>2017</v>
      </c>
      <c r="O625" s="1"/>
    </row>
    <row r="626" spans="1:15" x14ac:dyDescent="0.3">
      <c r="A626" t="s">
        <v>1882</v>
      </c>
      <c r="B626" t="s">
        <v>1883</v>
      </c>
      <c r="C626" t="s">
        <v>13</v>
      </c>
      <c r="D626" t="str">
        <f>IF(Table_EQUITY_L[[#This Row],[ SERIES]]="EQ","Intra","Not")</f>
        <v>Intra</v>
      </c>
      <c r="E626">
        <v>19</v>
      </c>
      <c r="F626">
        <v>10</v>
      </c>
      <c r="G626" t="str">
        <f t="shared" si="9"/>
        <v>Oct</v>
      </c>
      <c r="H626">
        <v>2004</v>
      </c>
      <c r="I626">
        <v>1</v>
      </c>
      <c r="J626">
        <v>1</v>
      </c>
      <c r="K626" t="s">
        <v>1884</v>
      </c>
      <c r="L626">
        <v>1</v>
      </c>
      <c r="M626" s="1"/>
      <c r="N626">
        <v>2004</v>
      </c>
      <c r="O626" s="1"/>
    </row>
    <row r="627" spans="1:15" x14ac:dyDescent="0.3">
      <c r="A627" t="s">
        <v>1885</v>
      </c>
      <c r="B627" t="s">
        <v>1886</v>
      </c>
      <c r="C627" t="s">
        <v>13</v>
      </c>
      <c r="D627" t="str">
        <f>IF(Table_EQUITY_L[[#This Row],[ SERIES]]="EQ","Intra","Not")</f>
        <v>Intra</v>
      </c>
      <c r="E627">
        <v>7</v>
      </c>
      <c r="F627">
        <v>8</v>
      </c>
      <c r="G627" t="str">
        <f t="shared" si="9"/>
        <v>Aug</v>
      </c>
      <c r="H627">
        <v>1997</v>
      </c>
      <c r="I627">
        <v>10</v>
      </c>
      <c r="J627">
        <v>1</v>
      </c>
      <c r="K627" t="s">
        <v>1887</v>
      </c>
      <c r="L627">
        <v>10</v>
      </c>
      <c r="M627" s="1"/>
      <c r="N627">
        <v>1997</v>
      </c>
      <c r="O627" s="1"/>
    </row>
    <row r="628" spans="1:15" x14ac:dyDescent="0.3">
      <c r="A628" t="s">
        <v>1888</v>
      </c>
      <c r="B628" t="s">
        <v>1889</v>
      </c>
      <c r="C628" t="s">
        <v>13</v>
      </c>
      <c r="D628" t="str">
        <f>IF(Table_EQUITY_L[[#This Row],[ SERIES]]="EQ","Intra","Not")</f>
        <v>Intra</v>
      </c>
      <c r="E628">
        <v>4</v>
      </c>
      <c r="F628">
        <v>6</v>
      </c>
      <c r="G628" t="str">
        <f t="shared" si="9"/>
        <v>Jun</v>
      </c>
      <c r="H628">
        <v>2007</v>
      </c>
      <c r="I628">
        <v>10</v>
      </c>
      <c r="J628">
        <v>1</v>
      </c>
      <c r="K628" t="s">
        <v>1890</v>
      </c>
      <c r="L628">
        <v>10</v>
      </c>
      <c r="M628" s="1"/>
      <c r="N628">
        <v>2007</v>
      </c>
      <c r="O628" s="1"/>
    </row>
    <row r="629" spans="1:15" x14ac:dyDescent="0.3">
      <c r="A629" t="s">
        <v>1891</v>
      </c>
      <c r="B629" t="s">
        <v>1892</v>
      </c>
      <c r="C629" t="s">
        <v>13</v>
      </c>
      <c r="D629" t="str">
        <f>IF(Table_EQUITY_L[[#This Row],[ SERIES]]="EQ","Intra","Not")</f>
        <v>Intra</v>
      </c>
      <c r="E629">
        <v>15</v>
      </c>
      <c r="F629">
        <v>9</v>
      </c>
      <c r="G629" t="str">
        <f t="shared" si="9"/>
        <v>Sep</v>
      </c>
      <c r="H629">
        <v>2015</v>
      </c>
      <c r="I629">
        <v>2</v>
      </c>
      <c r="J629">
        <v>1</v>
      </c>
      <c r="K629" t="s">
        <v>1893</v>
      </c>
      <c r="L629">
        <v>2</v>
      </c>
      <c r="M629" s="1"/>
      <c r="N629">
        <v>2015</v>
      </c>
      <c r="O629" s="1"/>
    </row>
    <row r="630" spans="1:15" x14ac:dyDescent="0.3">
      <c r="A630" t="s">
        <v>1894</v>
      </c>
      <c r="B630" t="s">
        <v>1895</v>
      </c>
      <c r="C630" t="s">
        <v>9</v>
      </c>
      <c r="D630" t="str">
        <f>IF(Table_EQUITY_L[[#This Row],[ SERIES]]="EQ","Intra","Not")</f>
        <v>Not</v>
      </c>
      <c r="E630">
        <v>9</v>
      </c>
      <c r="F630">
        <v>10</v>
      </c>
      <c r="G630" t="str">
        <f t="shared" si="9"/>
        <v>Oct</v>
      </c>
      <c r="H630">
        <v>1996</v>
      </c>
      <c r="I630">
        <v>10</v>
      </c>
      <c r="J630">
        <v>1</v>
      </c>
      <c r="K630" t="s">
        <v>1896</v>
      </c>
      <c r="L630">
        <v>10</v>
      </c>
      <c r="M630" s="1"/>
      <c r="N630">
        <v>1996</v>
      </c>
      <c r="O630" s="1"/>
    </row>
    <row r="631" spans="1:15" x14ac:dyDescent="0.3">
      <c r="A631" t="s">
        <v>1897</v>
      </c>
      <c r="B631" t="s">
        <v>1898</v>
      </c>
      <c r="C631" t="s">
        <v>13</v>
      </c>
      <c r="D631" t="str">
        <f>IF(Table_EQUITY_L[[#This Row],[ SERIES]]="EQ","Intra","Not")</f>
        <v>Intra</v>
      </c>
      <c r="E631">
        <v>31</v>
      </c>
      <c r="F631">
        <v>7</v>
      </c>
      <c r="G631" t="str">
        <f t="shared" si="9"/>
        <v>Jul</v>
      </c>
      <c r="H631">
        <v>2014</v>
      </c>
      <c r="I631">
        <v>2</v>
      </c>
      <c r="J631">
        <v>1</v>
      </c>
      <c r="K631" t="s">
        <v>1899</v>
      </c>
      <c r="L631">
        <v>2</v>
      </c>
      <c r="M631" s="1"/>
      <c r="N631">
        <v>2014</v>
      </c>
      <c r="O631" s="1"/>
    </row>
    <row r="632" spans="1:15" x14ac:dyDescent="0.3">
      <c r="A632" t="s">
        <v>1900</v>
      </c>
      <c r="B632" t="s">
        <v>1901</v>
      </c>
      <c r="C632" t="s">
        <v>13</v>
      </c>
      <c r="D632" t="str">
        <f>IF(Table_EQUITY_L[[#This Row],[ SERIES]]="EQ","Intra","Not")</f>
        <v>Intra</v>
      </c>
      <c r="E632">
        <v>24</v>
      </c>
      <c r="F632">
        <v>9</v>
      </c>
      <c r="G632" t="str">
        <f t="shared" si="9"/>
        <v>Sep</v>
      </c>
      <c r="H632">
        <v>2004</v>
      </c>
      <c r="I632">
        <v>5</v>
      </c>
      <c r="J632">
        <v>1</v>
      </c>
      <c r="K632" t="s">
        <v>1902</v>
      </c>
      <c r="L632">
        <v>5</v>
      </c>
      <c r="M632" s="1"/>
      <c r="N632">
        <v>2004</v>
      </c>
      <c r="O632" s="1"/>
    </row>
    <row r="633" spans="1:15" x14ac:dyDescent="0.3">
      <c r="A633" t="s">
        <v>1903</v>
      </c>
      <c r="B633" t="s">
        <v>1904</v>
      </c>
      <c r="C633" t="s">
        <v>13</v>
      </c>
      <c r="D633" t="str">
        <f>IF(Table_EQUITY_L[[#This Row],[ SERIES]]="EQ","Intra","Not")</f>
        <v>Intra</v>
      </c>
      <c r="E633">
        <v>28</v>
      </c>
      <c r="F633">
        <v>1</v>
      </c>
      <c r="G633" t="str">
        <f t="shared" si="9"/>
        <v>Jan</v>
      </c>
      <c r="H633">
        <v>2015</v>
      </c>
      <c r="I633">
        <v>1</v>
      </c>
      <c r="J633">
        <v>1</v>
      </c>
      <c r="K633" t="s">
        <v>1905</v>
      </c>
      <c r="L633">
        <v>1</v>
      </c>
      <c r="M633" s="1"/>
      <c r="N633">
        <v>2015</v>
      </c>
      <c r="O633" s="1"/>
    </row>
    <row r="634" spans="1:15" x14ac:dyDescent="0.3">
      <c r="A634" t="s">
        <v>1906</v>
      </c>
      <c r="B634" t="s">
        <v>1907</v>
      </c>
      <c r="C634" t="s">
        <v>13</v>
      </c>
      <c r="D634" t="str">
        <f>IF(Table_EQUITY_L[[#This Row],[ SERIES]]="EQ","Intra","Not")</f>
        <v>Intra</v>
      </c>
      <c r="E634">
        <v>27</v>
      </c>
      <c r="F634">
        <v>2</v>
      </c>
      <c r="G634" t="str">
        <f t="shared" si="9"/>
        <v>Feb</v>
      </c>
      <c r="H634">
        <v>2006</v>
      </c>
      <c r="I634">
        <v>1</v>
      </c>
      <c r="J634">
        <v>1</v>
      </c>
      <c r="K634" t="s">
        <v>1908</v>
      </c>
      <c r="L634">
        <v>1</v>
      </c>
      <c r="M634" s="1"/>
      <c r="N634">
        <v>2006</v>
      </c>
      <c r="O634" s="1"/>
    </row>
    <row r="635" spans="1:15" x14ac:dyDescent="0.3">
      <c r="A635" t="s">
        <v>1909</v>
      </c>
      <c r="B635" t="s">
        <v>1910</v>
      </c>
      <c r="C635" t="s">
        <v>13</v>
      </c>
      <c r="D635" t="str">
        <f>IF(Table_EQUITY_L[[#This Row],[ SERIES]]="EQ","Intra","Not")</f>
        <v>Intra</v>
      </c>
      <c r="E635">
        <v>28</v>
      </c>
      <c r="F635">
        <v>3</v>
      </c>
      <c r="G635" t="str">
        <f t="shared" si="9"/>
        <v>Mar</v>
      </c>
      <c r="H635">
        <v>2018</v>
      </c>
      <c r="I635">
        <v>10</v>
      </c>
      <c r="J635">
        <v>1</v>
      </c>
      <c r="K635" t="s">
        <v>1911</v>
      </c>
      <c r="L635">
        <v>10</v>
      </c>
      <c r="M635" s="1"/>
      <c r="N635">
        <v>2018</v>
      </c>
      <c r="O635" s="1"/>
    </row>
    <row r="636" spans="1:15" x14ac:dyDescent="0.3">
      <c r="A636" t="s">
        <v>1912</v>
      </c>
      <c r="B636" t="s">
        <v>1913</v>
      </c>
      <c r="C636" t="s">
        <v>13</v>
      </c>
      <c r="D636" t="str">
        <f>IF(Table_EQUITY_L[[#This Row],[ SERIES]]="EQ","Intra","Not")</f>
        <v>Intra</v>
      </c>
      <c r="E636">
        <v>17</v>
      </c>
      <c r="F636">
        <v>9</v>
      </c>
      <c r="G636" t="str">
        <f t="shared" si="9"/>
        <v>Sep</v>
      </c>
      <c r="H636">
        <v>2020</v>
      </c>
      <c r="I636">
        <v>2</v>
      </c>
      <c r="J636">
        <v>1</v>
      </c>
      <c r="K636" t="s">
        <v>1914</v>
      </c>
      <c r="L636">
        <v>2</v>
      </c>
      <c r="M636" s="1"/>
      <c r="N636">
        <v>2020</v>
      </c>
      <c r="O636" s="1"/>
    </row>
    <row r="637" spans="1:15" x14ac:dyDescent="0.3">
      <c r="A637" t="s">
        <v>1915</v>
      </c>
      <c r="B637" t="s">
        <v>1916</v>
      </c>
      <c r="C637" t="s">
        <v>13</v>
      </c>
      <c r="D637" t="str">
        <f>IF(Table_EQUITY_L[[#This Row],[ SERIES]]="EQ","Intra","Not")</f>
        <v>Intra</v>
      </c>
      <c r="E637">
        <v>12</v>
      </c>
      <c r="F637">
        <v>4</v>
      </c>
      <c r="G637" t="str">
        <f t="shared" si="9"/>
        <v>Apr</v>
      </c>
      <c r="H637">
        <v>2022</v>
      </c>
      <c r="I637">
        <v>1</v>
      </c>
      <c r="J637">
        <v>1</v>
      </c>
      <c r="K637" t="s">
        <v>1917</v>
      </c>
      <c r="L637">
        <v>1</v>
      </c>
      <c r="M637" s="1"/>
      <c r="N637">
        <v>2022</v>
      </c>
      <c r="O637" s="1"/>
    </row>
    <row r="638" spans="1:15" x14ac:dyDescent="0.3">
      <c r="A638" t="s">
        <v>1918</v>
      </c>
      <c r="B638" t="s">
        <v>1919</v>
      </c>
      <c r="C638" t="s">
        <v>13</v>
      </c>
      <c r="D638" t="str">
        <f>IF(Table_EQUITY_L[[#This Row],[ SERIES]]="EQ","Intra","Not")</f>
        <v>Intra</v>
      </c>
      <c r="E638">
        <v>13</v>
      </c>
      <c r="F638">
        <v>4</v>
      </c>
      <c r="G638" t="str">
        <f t="shared" si="9"/>
        <v>Apr</v>
      </c>
      <c r="H638">
        <v>2022</v>
      </c>
      <c r="I638">
        <v>10</v>
      </c>
      <c r="J638">
        <v>1</v>
      </c>
      <c r="K638" t="s">
        <v>1920</v>
      </c>
      <c r="L638">
        <v>10</v>
      </c>
      <c r="M638" s="1"/>
      <c r="N638">
        <v>2022</v>
      </c>
      <c r="O638" s="1"/>
    </row>
    <row r="639" spans="1:15" x14ac:dyDescent="0.3">
      <c r="A639" t="s">
        <v>1921</v>
      </c>
      <c r="B639" t="s">
        <v>1922</v>
      </c>
      <c r="C639" t="s">
        <v>13</v>
      </c>
      <c r="D639" t="str">
        <f>IF(Table_EQUITY_L[[#This Row],[ SERIES]]="EQ","Intra","Not")</f>
        <v>Intra</v>
      </c>
      <c r="E639">
        <v>8</v>
      </c>
      <c r="F639">
        <v>2</v>
      </c>
      <c r="G639" t="str">
        <f t="shared" si="9"/>
        <v>Feb</v>
      </c>
      <c r="H639">
        <v>1995</v>
      </c>
      <c r="I639">
        <v>10</v>
      </c>
      <c r="J639">
        <v>1</v>
      </c>
      <c r="K639" t="s">
        <v>1923</v>
      </c>
      <c r="L639">
        <v>10</v>
      </c>
      <c r="M639" s="1"/>
      <c r="N639">
        <v>1995</v>
      </c>
      <c r="O639" s="1"/>
    </row>
    <row r="640" spans="1:15" x14ac:dyDescent="0.3">
      <c r="A640" t="s">
        <v>1924</v>
      </c>
      <c r="B640" t="s">
        <v>1925</v>
      </c>
      <c r="C640" t="s">
        <v>13</v>
      </c>
      <c r="D640" t="str">
        <f>IF(Table_EQUITY_L[[#This Row],[ SERIES]]="EQ","Intra","Not")</f>
        <v>Intra</v>
      </c>
      <c r="E640">
        <v>26</v>
      </c>
      <c r="F640">
        <v>9</v>
      </c>
      <c r="G640" t="str">
        <f t="shared" si="9"/>
        <v>Sep</v>
      </c>
      <c r="H640">
        <v>2022</v>
      </c>
      <c r="I640">
        <v>10</v>
      </c>
      <c r="J640">
        <v>1</v>
      </c>
      <c r="K640" t="s">
        <v>1926</v>
      </c>
      <c r="L640">
        <v>10</v>
      </c>
      <c r="M640" s="1"/>
      <c r="N640">
        <v>2022</v>
      </c>
      <c r="O640" s="1"/>
    </row>
    <row r="641" spans="1:15" x14ac:dyDescent="0.3">
      <c r="A641" t="s">
        <v>1927</v>
      </c>
      <c r="B641" t="s">
        <v>1928</v>
      </c>
      <c r="C641" t="s">
        <v>13</v>
      </c>
      <c r="D641" t="str">
        <f>IF(Table_EQUITY_L[[#This Row],[ SERIES]]="EQ","Intra","Not")</f>
        <v>Intra</v>
      </c>
      <c r="E641">
        <v>25</v>
      </c>
      <c r="F641">
        <v>2</v>
      </c>
      <c r="G641" t="str">
        <f t="shared" si="9"/>
        <v>Feb</v>
      </c>
      <c r="H641">
        <v>2010</v>
      </c>
      <c r="I641">
        <v>2</v>
      </c>
      <c r="J641">
        <v>1</v>
      </c>
      <c r="K641" t="s">
        <v>1929</v>
      </c>
      <c r="L641">
        <v>2</v>
      </c>
      <c r="M641" s="1"/>
      <c r="N641">
        <v>2010</v>
      </c>
      <c r="O641" s="1"/>
    </row>
    <row r="642" spans="1:15" x14ac:dyDescent="0.3">
      <c r="A642" t="s">
        <v>1930</v>
      </c>
      <c r="B642" t="s">
        <v>1931</v>
      </c>
      <c r="C642" t="s">
        <v>13</v>
      </c>
      <c r="D642" t="str">
        <f>IF(Table_EQUITY_L[[#This Row],[ SERIES]]="EQ","Intra","Not")</f>
        <v>Intra</v>
      </c>
      <c r="E642">
        <v>20</v>
      </c>
      <c r="F642">
        <v>6</v>
      </c>
      <c r="G642" t="str">
        <f t="shared" ref="G642:G705" si="10">_xlfn.IFS(F642=1,"Jan",F642=2,"Feb",F642=3,"Mar",F642=4,"Apr",F642=5,"May",F642=6,"Jun",F642=7,"Jul",F642=8,"Aug",F642=9,"Sep",F642=10,"Oct",F642=11,"Nov",F642=12,"Dec")</f>
        <v>Jun</v>
      </c>
      <c r="H642">
        <v>2014</v>
      </c>
      <c r="I642">
        <v>1</v>
      </c>
      <c r="J642">
        <v>1</v>
      </c>
      <c r="K642" t="s">
        <v>1932</v>
      </c>
      <c r="L642">
        <v>1</v>
      </c>
      <c r="M642" s="1"/>
      <c r="N642">
        <v>2014</v>
      </c>
      <c r="O642" s="1"/>
    </row>
    <row r="643" spans="1:15" x14ac:dyDescent="0.3">
      <c r="A643" t="s">
        <v>1933</v>
      </c>
      <c r="B643" t="s">
        <v>1934</v>
      </c>
      <c r="C643" t="s">
        <v>13</v>
      </c>
      <c r="D643" t="str">
        <f>IF(Table_EQUITY_L[[#This Row],[ SERIES]]="EQ","Intra","Not")</f>
        <v>Intra</v>
      </c>
      <c r="E643">
        <v>21</v>
      </c>
      <c r="F643">
        <v>3</v>
      </c>
      <c r="G643" t="str">
        <f t="shared" si="10"/>
        <v>Mar</v>
      </c>
      <c r="H643">
        <v>2001</v>
      </c>
      <c r="I643">
        <v>1</v>
      </c>
      <c r="J643">
        <v>1</v>
      </c>
      <c r="K643" t="s">
        <v>1935</v>
      </c>
      <c r="L643">
        <v>1</v>
      </c>
      <c r="M643" s="1"/>
      <c r="N643">
        <v>2001</v>
      </c>
      <c r="O643" s="1"/>
    </row>
    <row r="644" spans="1:15" x14ac:dyDescent="0.3">
      <c r="A644" t="s">
        <v>1936</v>
      </c>
      <c r="B644" t="s">
        <v>1937</v>
      </c>
      <c r="C644" t="s">
        <v>9</v>
      </c>
      <c r="D644" t="str">
        <f>IF(Table_EQUITY_L[[#This Row],[ SERIES]]="EQ","Intra","Not")</f>
        <v>Not</v>
      </c>
      <c r="E644">
        <v>16</v>
      </c>
      <c r="F644">
        <v>2</v>
      </c>
      <c r="G644" t="str">
        <f t="shared" si="10"/>
        <v>Feb</v>
      </c>
      <c r="H644">
        <v>2000</v>
      </c>
      <c r="I644">
        <v>2</v>
      </c>
      <c r="J644">
        <v>1</v>
      </c>
      <c r="K644" t="s">
        <v>1938</v>
      </c>
      <c r="L644">
        <v>2</v>
      </c>
      <c r="M644" s="1"/>
      <c r="N644">
        <v>2000</v>
      </c>
      <c r="O644" s="1"/>
    </row>
    <row r="645" spans="1:15" x14ac:dyDescent="0.3">
      <c r="A645" t="s">
        <v>1939</v>
      </c>
      <c r="B645" t="s">
        <v>1940</v>
      </c>
      <c r="C645" t="s">
        <v>13</v>
      </c>
      <c r="D645" t="str">
        <f>IF(Table_EQUITY_L[[#This Row],[ SERIES]]="EQ","Intra","Not")</f>
        <v>Intra</v>
      </c>
      <c r="E645">
        <v>4</v>
      </c>
      <c r="F645">
        <v>1</v>
      </c>
      <c r="G645" t="str">
        <f t="shared" si="10"/>
        <v>Jan</v>
      </c>
      <c r="H645">
        <v>2007</v>
      </c>
      <c r="I645">
        <v>1</v>
      </c>
      <c r="J645">
        <v>1</v>
      </c>
      <c r="K645" t="s">
        <v>1941</v>
      </c>
      <c r="L645">
        <v>1</v>
      </c>
      <c r="M645" s="1"/>
      <c r="N645">
        <v>2007</v>
      </c>
      <c r="O645" s="1"/>
    </row>
    <row r="646" spans="1:15" x14ac:dyDescent="0.3">
      <c r="A646" t="s">
        <v>1942</v>
      </c>
      <c r="B646" t="s">
        <v>1943</v>
      </c>
      <c r="C646" t="s">
        <v>13</v>
      </c>
      <c r="D646" t="str">
        <f>IF(Table_EQUITY_L[[#This Row],[ SERIES]]="EQ","Intra","Not")</f>
        <v>Intra</v>
      </c>
      <c r="E646">
        <v>23</v>
      </c>
      <c r="F646">
        <v>7</v>
      </c>
      <c r="G646" t="str">
        <f t="shared" si="10"/>
        <v>Jul</v>
      </c>
      <c r="H646">
        <v>2018</v>
      </c>
      <c r="I646">
        <v>10</v>
      </c>
      <c r="J646">
        <v>1</v>
      </c>
      <c r="K646" t="s">
        <v>1944</v>
      </c>
      <c r="L646">
        <v>10</v>
      </c>
      <c r="M646" s="1"/>
      <c r="N646">
        <v>2018</v>
      </c>
      <c r="O646" s="1"/>
    </row>
    <row r="647" spans="1:15" x14ac:dyDescent="0.3">
      <c r="A647" t="s">
        <v>1945</v>
      </c>
      <c r="B647" t="s">
        <v>1946</v>
      </c>
      <c r="C647" t="s">
        <v>13</v>
      </c>
      <c r="D647" t="str">
        <f>IF(Table_EQUITY_L[[#This Row],[ SERIES]]="EQ","Intra","Not")</f>
        <v>Intra</v>
      </c>
      <c r="E647">
        <v>1</v>
      </c>
      <c r="F647">
        <v>4</v>
      </c>
      <c r="G647" t="str">
        <f t="shared" si="10"/>
        <v>Apr</v>
      </c>
      <c r="H647">
        <v>2003</v>
      </c>
      <c r="I647">
        <v>1</v>
      </c>
      <c r="J647">
        <v>1</v>
      </c>
      <c r="K647" t="s">
        <v>1947</v>
      </c>
      <c r="L647">
        <v>1</v>
      </c>
      <c r="M647" s="1"/>
      <c r="N647">
        <v>2003</v>
      </c>
      <c r="O647" s="1"/>
    </row>
    <row r="648" spans="1:15" x14ac:dyDescent="0.3">
      <c r="A648" t="s">
        <v>1948</v>
      </c>
      <c r="B648" t="s">
        <v>1949</v>
      </c>
      <c r="C648" t="s">
        <v>13</v>
      </c>
      <c r="D648" t="str">
        <f>IF(Table_EQUITY_L[[#This Row],[ SERIES]]="EQ","Intra","Not")</f>
        <v>Intra</v>
      </c>
      <c r="E648">
        <v>30</v>
      </c>
      <c r="F648">
        <v>3</v>
      </c>
      <c r="G648" t="str">
        <f t="shared" si="10"/>
        <v>Mar</v>
      </c>
      <c r="H648">
        <v>2016</v>
      </c>
      <c r="I648">
        <v>10</v>
      </c>
      <c r="J648">
        <v>1</v>
      </c>
      <c r="K648" t="s">
        <v>1950</v>
      </c>
      <c r="L648">
        <v>10</v>
      </c>
      <c r="M648" s="1"/>
      <c r="N648">
        <v>2016</v>
      </c>
      <c r="O648" s="1"/>
    </row>
    <row r="649" spans="1:15" x14ac:dyDescent="0.3">
      <c r="A649" t="s">
        <v>1951</v>
      </c>
      <c r="B649" t="s">
        <v>1952</v>
      </c>
      <c r="C649" t="s">
        <v>13</v>
      </c>
      <c r="D649" t="str">
        <f>IF(Table_EQUITY_L[[#This Row],[ SERIES]]="EQ","Intra","Not")</f>
        <v>Intra</v>
      </c>
      <c r="E649">
        <v>1</v>
      </c>
      <c r="F649">
        <v>1</v>
      </c>
      <c r="G649" t="str">
        <f t="shared" si="10"/>
        <v>Jan</v>
      </c>
      <c r="H649">
        <v>1997</v>
      </c>
      <c r="I649">
        <v>2</v>
      </c>
      <c r="J649">
        <v>1</v>
      </c>
      <c r="K649" t="s">
        <v>1953</v>
      </c>
      <c r="L649">
        <v>2</v>
      </c>
      <c r="M649" s="1"/>
      <c r="N649">
        <v>1997</v>
      </c>
      <c r="O649" s="1"/>
    </row>
    <row r="650" spans="1:15" x14ac:dyDescent="0.3">
      <c r="A650" t="s">
        <v>1954</v>
      </c>
      <c r="B650" t="s">
        <v>1955</v>
      </c>
      <c r="C650" t="s">
        <v>13</v>
      </c>
      <c r="D650" t="str">
        <f>IF(Table_EQUITY_L[[#This Row],[ SERIES]]="EQ","Intra","Not")</f>
        <v>Intra</v>
      </c>
      <c r="E650">
        <v>6</v>
      </c>
      <c r="F650">
        <v>1</v>
      </c>
      <c r="G650" t="str">
        <f t="shared" si="10"/>
        <v>Jan</v>
      </c>
      <c r="H650">
        <v>2000</v>
      </c>
      <c r="I650">
        <v>2</v>
      </c>
      <c r="J650">
        <v>1</v>
      </c>
      <c r="K650" t="s">
        <v>1956</v>
      </c>
      <c r="L650">
        <v>2</v>
      </c>
      <c r="M650" s="1"/>
      <c r="N650">
        <v>2000</v>
      </c>
      <c r="O650" s="1"/>
    </row>
    <row r="651" spans="1:15" x14ac:dyDescent="0.3">
      <c r="A651" t="s">
        <v>1957</v>
      </c>
      <c r="B651" t="s">
        <v>1958</v>
      </c>
      <c r="C651" t="s">
        <v>13</v>
      </c>
      <c r="D651" t="str">
        <f>IF(Table_EQUITY_L[[#This Row],[ SERIES]]="EQ","Intra","Not")</f>
        <v>Intra</v>
      </c>
      <c r="E651">
        <v>6</v>
      </c>
      <c r="F651">
        <v>8</v>
      </c>
      <c r="G651" t="str">
        <f t="shared" si="10"/>
        <v>Aug</v>
      </c>
      <c r="H651">
        <v>2018</v>
      </c>
      <c r="I651">
        <v>5</v>
      </c>
      <c r="J651">
        <v>1</v>
      </c>
      <c r="K651" t="s">
        <v>1959</v>
      </c>
      <c r="L651">
        <v>5</v>
      </c>
      <c r="M651" s="1"/>
      <c r="N651">
        <v>2018</v>
      </c>
      <c r="O651" s="1"/>
    </row>
    <row r="652" spans="1:15" x14ac:dyDescent="0.3">
      <c r="A652" t="s">
        <v>1960</v>
      </c>
      <c r="B652" t="s">
        <v>1961</v>
      </c>
      <c r="C652" t="s">
        <v>13</v>
      </c>
      <c r="D652" t="str">
        <f>IF(Table_EQUITY_L[[#This Row],[ SERIES]]="EQ","Intra","Not")</f>
        <v>Intra</v>
      </c>
      <c r="E652">
        <v>8</v>
      </c>
      <c r="F652">
        <v>11</v>
      </c>
      <c r="G652" t="str">
        <f t="shared" si="10"/>
        <v>Nov</v>
      </c>
      <c r="H652">
        <v>1995</v>
      </c>
      <c r="I652">
        <v>1</v>
      </c>
      <c r="J652">
        <v>1</v>
      </c>
      <c r="K652" t="s">
        <v>1962</v>
      </c>
      <c r="L652">
        <v>1</v>
      </c>
      <c r="M652" s="1"/>
      <c r="N652">
        <v>1995</v>
      </c>
      <c r="O652" s="1"/>
    </row>
    <row r="653" spans="1:15" x14ac:dyDescent="0.3">
      <c r="A653" t="s">
        <v>1963</v>
      </c>
      <c r="B653" t="s">
        <v>1964</v>
      </c>
      <c r="C653" t="s">
        <v>13</v>
      </c>
      <c r="D653" t="str">
        <f>IF(Table_EQUITY_L[[#This Row],[ SERIES]]="EQ","Intra","Not")</f>
        <v>Intra</v>
      </c>
      <c r="E653">
        <v>17</v>
      </c>
      <c r="F653">
        <v>11</v>
      </c>
      <c r="G653" t="str">
        <f t="shared" si="10"/>
        <v>Nov</v>
      </c>
      <c r="H653">
        <v>2017</v>
      </c>
      <c r="I653">
        <v>10</v>
      </c>
      <c r="J653">
        <v>1</v>
      </c>
      <c r="K653" t="s">
        <v>1965</v>
      </c>
      <c r="L653">
        <v>10</v>
      </c>
      <c r="M653" s="1"/>
      <c r="N653">
        <v>2017</v>
      </c>
      <c r="O653" s="1"/>
    </row>
    <row r="654" spans="1:15" x14ac:dyDescent="0.3">
      <c r="A654" t="s">
        <v>1966</v>
      </c>
      <c r="B654" t="s">
        <v>1967</v>
      </c>
      <c r="C654" t="s">
        <v>13</v>
      </c>
      <c r="D654" t="str">
        <f>IF(Table_EQUITY_L[[#This Row],[ SERIES]]="EQ","Intra","Not")</f>
        <v>Intra</v>
      </c>
      <c r="E654">
        <v>14</v>
      </c>
      <c r="F654">
        <v>12</v>
      </c>
      <c r="G654" t="str">
        <f t="shared" si="10"/>
        <v>Dec</v>
      </c>
      <c r="H654">
        <v>2016</v>
      </c>
      <c r="I654">
        <v>10</v>
      </c>
      <c r="J654">
        <v>1</v>
      </c>
      <c r="K654" t="s">
        <v>1968</v>
      </c>
      <c r="L654">
        <v>10</v>
      </c>
      <c r="M654" s="1"/>
      <c r="N654">
        <v>2016</v>
      </c>
      <c r="O654" s="1"/>
    </row>
    <row r="655" spans="1:15" x14ac:dyDescent="0.3">
      <c r="A655" t="s">
        <v>1969</v>
      </c>
      <c r="B655" t="s">
        <v>1970</v>
      </c>
      <c r="C655" t="s">
        <v>13</v>
      </c>
      <c r="D655" t="str">
        <f>IF(Table_EQUITY_L[[#This Row],[ SERIES]]="EQ","Intra","Not")</f>
        <v>Intra</v>
      </c>
      <c r="E655">
        <v>30</v>
      </c>
      <c r="F655">
        <v>12</v>
      </c>
      <c r="G655" t="str">
        <f t="shared" si="10"/>
        <v>Dec</v>
      </c>
      <c r="H655">
        <v>2021</v>
      </c>
      <c r="I655">
        <v>10</v>
      </c>
      <c r="J655">
        <v>1</v>
      </c>
      <c r="K655" t="s">
        <v>1971</v>
      </c>
      <c r="L655">
        <v>10</v>
      </c>
      <c r="M655" s="1"/>
      <c r="N655">
        <v>2021</v>
      </c>
      <c r="O655" s="1"/>
    </row>
    <row r="656" spans="1:15" x14ac:dyDescent="0.3">
      <c r="A656" t="s">
        <v>1972</v>
      </c>
      <c r="B656" t="s">
        <v>1973</v>
      </c>
      <c r="C656" t="s">
        <v>13</v>
      </c>
      <c r="D656" t="str">
        <f>IF(Table_EQUITY_L[[#This Row],[ SERIES]]="EQ","Intra","Not")</f>
        <v>Intra</v>
      </c>
      <c r="E656">
        <v>10</v>
      </c>
      <c r="F656">
        <v>5</v>
      </c>
      <c r="G656" t="str">
        <f t="shared" si="10"/>
        <v>May</v>
      </c>
      <c r="H656">
        <v>1995</v>
      </c>
      <c r="I656">
        <v>10</v>
      </c>
      <c r="J656">
        <v>1</v>
      </c>
      <c r="K656" t="s">
        <v>1974</v>
      </c>
      <c r="L656">
        <v>10</v>
      </c>
      <c r="M656" s="1"/>
      <c r="N656">
        <v>1995</v>
      </c>
      <c r="O656" s="1"/>
    </row>
    <row r="657" spans="1:15" x14ac:dyDescent="0.3">
      <c r="A657" t="s">
        <v>1975</v>
      </c>
      <c r="B657" t="s">
        <v>1976</v>
      </c>
      <c r="C657" t="s">
        <v>13</v>
      </c>
      <c r="D657" t="str">
        <f>IF(Table_EQUITY_L[[#This Row],[ SERIES]]="EQ","Intra","Not")</f>
        <v>Intra</v>
      </c>
      <c r="E657">
        <v>15</v>
      </c>
      <c r="F657">
        <v>3</v>
      </c>
      <c r="G657" t="str">
        <f t="shared" si="10"/>
        <v>Mar</v>
      </c>
      <c r="H657">
        <v>1995</v>
      </c>
      <c r="I657">
        <v>10</v>
      </c>
      <c r="J657">
        <v>1</v>
      </c>
      <c r="K657" t="s">
        <v>1977</v>
      </c>
      <c r="L657">
        <v>10</v>
      </c>
      <c r="M657" s="1"/>
      <c r="N657">
        <v>1995</v>
      </c>
      <c r="O657" s="1"/>
    </row>
    <row r="658" spans="1:15" x14ac:dyDescent="0.3">
      <c r="A658" t="s">
        <v>1978</v>
      </c>
      <c r="B658" t="s">
        <v>1979</v>
      </c>
      <c r="C658" t="s">
        <v>13</v>
      </c>
      <c r="D658" t="str">
        <f>IF(Table_EQUITY_L[[#This Row],[ SERIES]]="EQ","Intra","Not")</f>
        <v>Intra</v>
      </c>
      <c r="E658">
        <v>22</v>
      </c>
      <c r="F658">
        <v>10</v>
      </c>
      <c r="G658" t="str">
        <f t="shared" si="10"/>
        <v>Oct</v>
      </c>
      <c r="H658">
        <v>2020</v>
      </c>
      <c r="I658">
        <v>10</v>
      </c>
      <c r="J658">
        <v>1</v>
      </c>
      <c r="K658" t="s">
        <v>1980</v>
      </c>
      <c r="L658">
        <v>10</v>
      </c>
      <c r="M658" s="1"/>
      <c r="N658">
        <v>2020</v>
      </c>
      <c r="O658" s="1"/>
    </row>
    <row r="659" spans="1:15" x14ac:dyDescent="0.3">
      <c r="A659" t="s">
        <v>1981</v>
      </c>
      <c r="B659" t="s">
        <v>1982</v>
      </c>
      <c r="C659" t="s">
        <v>13</v>
      </c>
      <c r="D659" t="str">
        <f>IF(Table_EQUITY_L[[#This Row],[ SERIES]]="EQ","Intra","Not")</f>
        <v>Intra</v>
      </c>
      <c r="E659">
        <v>5</v>
      </c>
      <c r="F659">
        <v>3</v>
      </c>
      <c r="G659" t="str">
        <f t="shared" si="10"/>
        <v>Mar</v>
      </c>
      <c r="H659">
        <v>2021</v>
      </c>
      <c r="I659">
        <v>10</v>
      </c>
      <c r="J659">
        <v>1</v>
      </c>
      <c r="K659" t="s">
        <v>1983</v>
      </c>
      <c r="L659">
        <v>10</v>
      </c>
      <c r="M659" s="1"/>
      <c r="N659">
        <v>2021</v>
      </c>
      <c r="O659" s="1"/>
    </row>
    <row r="660" spans="1:15" x14ac:dyDescent="0.3">
      <c r="A660" t="s">
        <v>1984</v>
      </c>
      <c r="B660" t="s">
        <v>1985</v>
      </c>
      <c r="C660" t="s">
        <v>13</v>
      </c>
      <c r="D660" t="str">
        <f>IF(Table_EQUITY_L[[#This Row],[ SERIES]]="EQ","Intra","Not")</f>
        <v>Intra</v>
      </c>
      <c r="E660">
        <v>19</v>
      </c>
      <c r="F660">
        <v>2</v>
      </c>
      <c r="G660" t="str">
        <f t="shared" si="10"/>
        <v>Feb</v>
      </c>
      <c r="H660">
        <v>2008</v>
      </c>
      <c r="I660">
        <v>1</v>
      </c>
      <c r="J660">
        <v>1</v>
      </c>
      <c r="K660" t="s">
        <v>1986</v>
      </c>
      <c r="L660">
        <v>1</v>
      </c>
      <c r="M660" s="1"/>
      <c r="N660">
        <v>2008</v>
      </c>
      <c r="O660" s="1"/>
    </row>
    <row r="661" spans="1:15" x14ac:dyDescent="0.3">
      <c r="A661" t="s">
        <v>1987</v>
      </c>
      <c r="B661" t="s">
        <v>1988</v>
      </c>
      <c r="C661" t="s">
        <v>13</v>
      </c>
      <c r="D661" t="str">
        <f>IF(Table_EQUITY_L[[#This Row],[ SERIES]]="EQ","Intra","Not")</f>
        <v>Intra</v>
      </c>
      <c r="E661">
        <v>27</v>
      </c>
      <c r="F661">
        <v>11</v>
      </c>
      <c r="G661" t="str">
        <f t="shared" si="10"/>
        <v>Nov</v>
      </c>
      <c r="H661">
        <v>1996</v>
      </c>
      <c r="I661">
        <v>5</v>
      </c>
      <c r="J661">
        <v>1</v>
      </c>
      <c r="K661" t="s">
        <v>1989</v>
      </c>
      <c r="L661">
        <v>5</v>
      </c>
      <c r="M661" s="1"/>
      <c r="N661">
        <v>1996</v>
      </c>
      <c r="O661" s="1"/>
    </row>
    <row r="662" spans="1:15" x14ac:dyDescent="0.3">
      <c r="A662" t="s">
        <v>1990</v>
      </c>
      <c r="B662" t="s">
        <v>1991</v>
      </c>
      <c r="C662" t="s">
        <v>13</v>
      </c>
      <c r="D662" t="str">
        <f>IF(Table_EQUITY_L[[#This Row],[ SERIES]]="EQ","Intra","Not")</f>
        <v>Intra</v>
      </c>
      <c r="E662">
        <v>11</v>
      </c>
      <c r="F662">
        <v>4</v>
      </c>
      <c r="G662" t="str">
        <f t="shared" si="10"/>
        <v>Apr</v>
      </c>
      <c r="H662">
        <v>2003</v>
      </c>
      <c r="I662">
        <v>2</v>
      </c>
      <c r="J662">
        <v>1</v>
      </c>
      <c r="K662" t="s">
        <v>1992</v>
      </c>
      <c r="L662">
        <v>2</v>
      </c>
      <c r="M662" s="1"/>
      <c r="N662">
        <v>2003</v>
      </c>
      <c r="O662" s="1"/>
    </row>
    <row r="663" spans="1:15" x14ac:dyDescent="0.3">
      <c r="A663" t="s">
        <v>1993</v>
      </c>
      <c r="B663" t="s">
        <v>1994</v>
      </c>
      <c r="C663" t="s">
        <v>13</v>
      </c>
      <c r="D663" t="str">
        <f>IF(Table_EQUITY_L[[#This Row],[ SERIES]]="EQ","Intra","Not")</f>
        <v>Intra</v>
      </c>
      <c r="E663">
        <v>13</v>
      </c>
      <c r="F663">
        <v>3</v>
      </c>
      <c r="G663" t="str">
        <f t="shared" si="10"/>
        <v>Mar</v>
      </c>
      <c r="H663">
        <v>2015</v>
      </c>
      <c r="I663">
        <v>10</v>
      </c>
      <c r="J663">
        <v>1</v>
      </c>
      <c r="K663" t="s">
        <v>1995</v>
      </c>
      <c r="L663">
        <v>10</v>
      </c>
      <c r="M663" s="1"/>
      <c r="N663">
        <v>2015</v>
      </c>
      <c r="O663" s="1"/>
    </row>
    <row r="664" spans="1:15" x14ac:dyDescent="0.3">
      <c r="A664" t="s">
        <v>1996</v>
      </c>
      <c r="B664" t="s">
        <v>1997</v>
      </c>
      <c r="C664" t="s">
        <v>13</v>
      </c>
      <c r="D664" t="str">
        <f>IF(Table_EQUITY_L[[#This Row],[ SERIES]]="EQ","Intra","Not")</f>
        <v>Intra</v>
      </c>
      <c r="E664">
        <v>14</v>
      </c>
      <c r="F664">
        <v>6</v>
      </c>
      <c r="G664" t="str">
        <f t="shared" si="10"/>
        <v>Jun</v>
      </c>
      <c r="H664">
        <v>1995</v>
      </c>
      <c r="I664">
        <v>10</v>
      </c>
      <c r="J664">
        <v>1</v>
      </c>
      <c r="K664" t="s">
        <v>1998</v>
      </c>
      <c r="L664">
        <v>10</v>
      </c>
      <c r="M664" s="1"/>
      <c r="N664">
        <v>1995</v>
      </c>
      <c r="O664" s="1"/>
    </row>
    <row r="665" spans="1:15" x14ac:dyDescent="0.3">
      <c r="A665" t="s">
        <v>1999</v>
      </c>
      <c r="B665" t="s">
        <v>2000</v>
      </c>
      <c r="C665" t="s">
        <v>13</v>
      </c>
      <c r="D665" t="str">
        <f>IF(Table_EQUITY_L[[#This Row],[ SERIES]]="EQ","Intra","Not")</f>
        <v>Intra</v>
      </c>
      <c r="E665">
        <v>20</v>
      </c>
      <c r="F665">
        <v>4</v>
      </c>
      <c r="G665" t="str">
        <f t="shared" si="10"/>
        <v>Apr</v>
      </c>
      <c r="H665">
        <v>2012</v>
      </c>
      <c r="I665">
        <v>2</v>
      </c>
      <c r="J665">
        <v>1</v>
      </c>
      <c r="K665" t="s">
        <v>2001</v>
      </c>
      <c r="L665">
        <v>2</v>
      </c>
      <c r="M665" s="1"/>
      <c r="N665">
        <v>2012</v>
      </c>
      <c r="O665" s="1"/>
    </row>
    <row r="666" spans="1:15" x14ac:dyDescent="0.3">
      <c r="A666" t="s">
        <v>2002</v>
      </c>
      <c r="B666" t="s">
        <v>2003</v>
      </c>
      <c r="C666" t="s">
        <v>13</v>
      </c>
      <c r="D666" t="str">
        <f>IF(Table_EQUITY_L[[#This Row],[ SERIES]]="EQ","Intra","Not")</f>
        <v>Intra</v>
      </c>
      <c r="E666">
        <v>9</v>
      </c>
      <c r="F666">
        <v>3</v>
      </c>
      <c r="G666" t="str">
        <f t="shared" si="10"/>
        <v>Mar</v>
      </c>
      <c r="H666">
        <v>2011</v>
      </c>
      <c r="I666">
        <v>1</v>
      </c>
      <c r="J666">
        <v>1</v>
      </c>
      <c r="K666" t="s">
        <v>2004</v>
      </c>
      <c r="L666">
        <v>1</v>
      </c>
      <c r="M666" s="1"/>
      <c r="N666">
        <v>2011</v>
      </c>
      <c r="O666" s="1"/>
    </row>
    <row r="667" spans="1:15" x14ac:dyDescent="0.3">
      <c r="A667" t="s">
        <v>2005</v>
      </c>
      <c r="B667" t="s">
        <v>2006</v>
      </c>
      <c r="C667" t="s">
        <v>13</v>
      </c>
      <c r="D667" t="str">
        <f>IF(Table_EQUITY_L[[#This Row],[ SERIES]]="EQ","Intra","Not")</f>
        <v>Intra</v>
      </c>
      <c r="E667">
        <v>9</v>
      </c>
      <c r="F667">
        <v>3</v>
      </c>
      <c r="G667" t="str">
        <f t="shared" si="10"/>
        <v>Mar</v>
      </c>
      <c r="H667">
        <v>2018</v>
      </c>
      <c r="I667">
        <v>10</v>
      </c>
      <c r="J667">
        <v>1</v>
      </c>
      <c r="K667" t="s">
        <v>2007</v>
      </c>
      <c r="L667">
        <v>10</v>
      </c>
      <c r="M667" s="1"/>
      <c r="N667">
        <v>2018</v>
      </c>
      <c r="O667" s="1"/>
    </row>
    <row r="668" spans="1:15" x14ac:dyDescent="0.3">
      <c r="A668" t="s">
        <v>2008</v>
      </c>
      <c r="B668" t="s">
        <v>2009</v>
      </c>
      <c r="C668" t="s">
        <v>13</v>
      </c>
      <c r="D668" t="str">
        <f>IF(Table_EQUITY_L[[#This Row],[ SERIES]]="EQ","Intra","Not")</f>
        <v>Intra</v>
      </c>
      <c r="E668">
        <v>19</v>
      </c>
      <c r="F668">
        <v>6</v>
      </c>
      <c r="G668" t="str">
        <f t="shared" si="10"/>
        <v>Jun</v>
      </c>
      <c r="H668">
        <v>2007</v>
      </c>
      <c r="I668">
        <v>10</v>
      </c>
      <c r="J668">
        <v>1</v>
      </c>
      <c r="K668" t="s">
        <v>2010</v>
      </c>
      <c r="L668">
        <v>10</v>
      </c>
      <c r="M668" s="1"/>
      <c r="N668">
        <v>2007</v>
      </c>
      <c r="O668" s="1"/>
    </row>
    <row r="669" spans="1:15" x14ac:dyDescent="0.3">
      <c r="A669" t="s">
        <v>2011</v>
      </c>
      <c r="B669" t="s">
        <v>2012</v>
      </c>
      <c r="C669" t="s">
        <v>13</v>
      </c>
      <c r="D669" t="str">
        <f>IF(Table_EQUITY_L[[#This Row],[ SERIES]]="EQ","Intra","Not")</f>
        <v>Intra</v>
      </c>
      <c r="E669">
        <v>14</v>
      </c>
      <c r="F669">
        <v>2</v>
      </c>
      <c r="G669" t="str">
        <f t="shared" si="10"/>
        <v>Feb</v>
      </c>
      <c r="H669">
        <v>2001</v>
      </c>
      <c r="I669">
        <v>2</v>
      </c>
      <c r="J669">
        <v>1</v>
      </c>
      <c r="K669" t="s">
        <v>2013</v>
      </c>
      <c r="L669">
        <v>2</v>
      </c>
      <c r="M669" s="1"/>
      <c r="N669">
        <v>2001</v>
      </c>
      <c r="O669" s="1"/>
    </row>
    <row r="670" spans="1:15" x14ac:dyDescent="0.3">
      <c r="A670" t="s">
        <v>2014</v>
      </c>
      <c r="B670" t="s">
        <v>2015</v>
      </c>
      <c r="C670" t="s">
        <v>13</v>
      </c>
      <c r="D670" t="str">
        <f>IF(Table_EQUITY_L[[#This Row],[ SERIES]]="EQ","Intra","Not")</f>
        <v>Intra</v>
      </c>
      <c r="E670">
        <v>26</v>
      </c>
      <c r="F670">
        <v>4</v>
      </c>
      <c r="G670" t="str">
        <f t="shared" si="10"/>
        <v>Apr</v>
      </c>
      <c r="H670">
        <v>1995</v>
      </c>
      <c r="I670">
        <v>10</v>
      </c>
      <c r="J670">
        <v>1</v>
      </c>
      <c r="K670" t="s">
        <v>2016</v>
      </c>
      <c r="L670">
        <v>10</v>
      </c>
      <c r="M670" s="1"/>
      <c r="N670">
        <v>1995</v>
      </c>
      <c r="O670" s="1"/>
    </row>
    <row r="671" spans="1:15" x14ac:dyDescent="0.3">
      <c r="A671" t="s">
        <v>2017</v>
      </c>
      <c r="B671" t="s">
        <v>2018</v>
      </c>
      <c r="C671" t="s">
        <v>9</v>
      </c>
      <c r="D671" t="str">
        <f>IF(Table_EQUITY_L[[#This Row],[ SERIES]]="EQ","Intra","Not")</f>
        <v>Not</v>
      </c>
      <c r="E671">
        <v>24</v>
      </c>
      <c r="F671">
        <v>5</v>
      </c>
      <c r="G671" t="str">
        <f t="shared" si="10"/>
        <v>May</v>
      </c>
      <c r="H671">
        <v>2007</v>
      </c>
      <c r="I671">
        <v>10</v>
      </c>
      <c r="J671">
        <v>1</v>
      </c>
      <c r="K671" t="s">
        <v>2019</v>
      </c>
      <c r="L671">
        <v>10</v>
      </c>
      <c r="M671" s="1"/>
      <c r="N671">
        <v>2007</v>
      </c>
      <c r="O671" s="1"/>
    </row>
    <row r="672" spans="1:15" x14ac:dyDescent="0.3">
      <c r="A672" t="s">
        <v>2020</v>
      </c>
      <c r="B672" t="s">
        <v>2021</v>
      </c>
      <c r="C672" t="s">
        <v>13</v>
      </c>
      <c r="D672" t="str">
        <f>IF(Table_EQUITY_L[[#This Row],[ SERIES]]="EQ","Intra","Not")</f>
        <v>Intra</v>
      </c>
      <c r="E672">
        <v>8</v>
      </c>
      <c r="F672">
        <v>2</v>
      </c>
      <c r="G672" t="str">
        <f t="shared" si="10"/>
        <v>Feb</v>
      </c>
      <c r="H672">
        <v>1995</v>
      </c>
      <c r="I672">
        <v>5</v>
      </c>
      <c r="J672">
        <v>1</v>
      </c>
      <c r="K672" t="s">
        <v>2022</v>
      </c>
      <c r="L672">
        <v>5</v>
      </c>
      <c r="M672" s="1"/>
      <c r="N672">
        <v>1995</v>
      </c>
      <c r="O672" s="1"/>
    </row>
    <row r="673" spans="1:15" x14ac:dyDescent="0.3">
      <c r="A673" t="s">
        <v>2023</v>
      </c>
      <c r="B673" t="s">
        <v>2024</v>
      </c>
      <c r="C673" t="s">
        <v>13</v>
      </c>
      <c r="D673" t="str">
        <f>IF(Table_EQUITY_L[[#This Row],[ SERIES]]="EQ","Intra","Not")</f>
        <v>Intra</v>
      </c>
      <c r="E673">
        <v>8</v>
      </c>
      <c r="F673">
        <v>1</v>
      </c>
      <c r="G673" t="str">
        <f t="shared" si="10"/>
        <v>Jan</v>
      </c>
      <c r="H673">
        <v>1997</v>
      </c>
      <c r="I673">
        <v>1</v>
      </c>
      <c r="J673">
        <v>1</v>
      </c>
      <c r="K673" t="s">
        <v>2025</v>
      </c>
      <c r="L673">
        <v>1</v>
      </c>
      <c r="M673" s="1"/>
      <c r="N673">
        <v>1997</v>
      </c>
      <c r="O673" s="1"/>
    </row>
    <row r="674" spans="1:15" x14ac:dyDescent="0.3">
      <c r="A674" t="s">
        <v>2026</v>
      </c>
      <c r="B674" t="s">
        <v>2027</v>
      </c>
      <c r="C674" t="s">
        <v>13</v>
      </c>
      <c r="D674" t="str">
        <f>IF(Table_EQUITY_L[[#This Row],[ SERIES]]="EQ","Intra","Not")</f>
        <v>Intra</v>
      </c>
      <c r="E674">
        <v>8</v>
      </c>
      <c r="F674">
        <v>5</v>
      </c>
      <c r="G674" t="str">
        <f t="shared" si="10"/>
        <v>May</v>
      </c>
      <c r="H674">
        <v>1996</v>
      </c>
      <c r="I674">
        <v>5</v>
      </c>
      <c r="J674">
        <v>1</v>
      </c>
      <c r="K674" t="s">
        <v>2028</v>
      </c>
      <c r="L674">
        <v>5</v>
      </c>
      <c r="M674" s="1"/>
      <c r="N674">
        <v>1996</v>
      </c>
      <c r="O674" s="1"/>
    </row>
    <row r="675" spans="1:15" x14ac:dyDescent="0.3">
      <c r="A675" t="s">
        <v>2029</v>
      </c>
      <c r="B675" t="s">
        <v>2030</v>
      </c>
      <c r="C675" t="s">
        <v>13</v>
      </c>
      <c r="D675" t="str">
        <f>IF(Table_EQUITY_L[[#This Row],[ SERIES]]="EQ","Intra","Not")</f>
        <v>Intra</v>
      </c>
      <c r="E675">
        <v>5</v>
      </c>
      <c r="F675">
        <v>7</v>
      </c>
      <c r="G675" t="str">
        <f t="shared" si="10"/>
        <v>Jul</v>
      </c>
      <c r="H675">
        <v>2021</v>
      </c>
      <c r="I675">
        <v>10</v>
      </c>
      <c r="J675">
        <v>1</v>
      </c>
      <c r="K675" t="s">
        <v>2031</v>
      </c>
      <c r="L675">
        <v>10</v>
      </c>
      <c r="M675" s="1"/>
      <c r="N675">
        <v>2021</v>
      </c>
      <c r="O675" s="1"/>
    </row>
    <row r="676" spans="1:15" x14ac:dyDescent="0.3">
      <c r="A676" t="s">
        <v>2032</v>
      </c>
      <c r="B676" t="s">
        <v>2033</v>
      </c>
      <c r="C676" t="s">
        <v>13</v>
      </c>
      <c r="D676" t="str">
        <f>IF(Table_EQUITY_L[[#This Row],[ SERIES]]="EQ","Intra","Not")</f>
        <v>Intra</v>
      </c>
      <c r="E676">
        <v>15</v>
      </c>
      <c r="F676">
        <v>9</v>
      </c>
      <c r="G676" t="str">
        <f t="shared" si="10"/>
        <v>Sep</v>
      </c>
      <c r="H676">
        <v>2010</v>
      </c>
      <c r="I676">
        <v>5</v>
      </c>
      <c r="J676">
        <v>1</v>
      </c>
      <c r="K676" t="s">
        <v>2034</v>
      </c>
      <c r="L676">
        <v>5</v>
      </c>
      <c r="M676" s="1"/>
      <c r="N676">
        <v>2010</v>
      </c>
      <c r="O676" s="1"/>
    </row>
    <row r="677" spans="1:15" x14ac:dyDescent="0.3">
      <c r="A677" t="s">
        <v>2035</v>
      </c>
      <c r="B677" t="s">
        <v>2036</v>
      </c>
      <c r="C677" t="s">
        <v>13</v>
      </c>
      <c r="D677" t="str">
        <f>IF(Table_EQUITY_L[[#This Row],[ SERIES]]="EQ","Intra","Not")</f>
        <v>Intra</v>
      </c>
      <c r="E677">
        <v>21</v>
      </c>
      <c r="F677">
        <v>2</v>
      </c>
      <c r="G677" t="str">
        <f t="shared" si="10"/>
        <v>Feb</v>
      </c>
      <c r="H677">
        <v>2011</v>
      </c>
      <c r="I677">
        <v>5</v>
      </c>
      <c r="J677">
        <v>1</v>
      </c>
      <c r="K677" t="s">
        <v>2037</v>
      </c>
      <c r="L677">
        <v>5</v>
      </c>
      <c r="M677" s="1"/>
      <c r="N677">
        <v>2011</v>
      </c>
      <c r="O677" s="1"/>
    </row>
    <row r="678" spans="1:15" x14ac:dyDescent="0.3">
      <c r="A678" t="s">
        <v>2038</v>
      </c>
      <c r="B678" t="s">
        <v>2039</v>
      </c>
      <c r="C678" t="s">
        <v>13</v>
      </c>
      <c r="D678" t="str">
        <f>IF(Table_EQUITY_L[[#This Row],[ SERIES]]="EQ","Intra","Not")</f>
        <v>Intra</v>
      </c>
      <c r="E678">
        <v>23</v>
      </c>
      <c r="F678">
        <v>9</v>
      </c>
      <c r="G678" t="str">
        <f t="shared" si="10"/>
        <v>Sep</v>
      </c>
      <c r="H678">
        <v>2003</v>
      </c>
      <c r="I678">
        <v>10</v>
      </c>
      <c r="J678">
        <v>1</v>
      </c>
      <c r="K678" t="s">
        <v>2040</v>
      </c>
      <c r="L678">
        <v>10</v>
      </c>
      <c r="M678" s="1"/>
      <c r="N678">
        <v>2003</v>
      </c>
      <c r="O678" s="1"/>
    </row>
    <row r="679" spans="1:15" x14ac:dyDescent="0.3">
      <c r="A679" t="s">
        <v>2041</v>
      </c>
      <c r="B679" t="s">
        <v>2042</v>
      </c>
      <c r="C679" t="s">
        <v>13</v>
      </c>
      <c r="D679" t="str">
        <f>IF(Table_EQUITY_L[[#This Row],[ SERIES]]="EQ","Intra","Not")</f>
        <v>Intra</v>
      </c>
      <c r="E679">
        <v>17</v>
      </c>
      <c r="F679">
        <v>6</v>
      </c>
      <c r="G679" t="str">
        <f t="shared" si="10"/>
        <v>Jun</v>
      </c>
      <c r="H679">
        <v>1998</v>
      </c>
      <c r="I679">
        <v>10</v>
      </c>
      <c r="J679">
        <v>1</v>
      </c>
      <c r="K679" t="s">
        <v>2043</v>
      </c>
      <c r="L679">
        <v>10</v>
      </c>
      <c r="M679" s="1"/>
      <c r="N679">
        <v>1998</v>
      </c>
      <c r="O679" s="1"/>
    </row>
    <row r="680" spans="1:15" x14ac:dyDescent="0.3">
      <c r="A680" t="s">
        <v>2044</v>
      </c>
      <c r="B680" t="s">
        <v>2045</v>
      </c>
      <c r="C680" t="s">
        <v>13</v>
      </c>
      <c r="D680" t="str">
        <f>IF(Table_EQUITY_L[[#This Row],[ SERIES]]="EQ","Intra","Not")</f>
        <v>Intra</v>
      </c>
      <c r="E680">
        <v>6</v>
      </c>
      <c r="F680">
        <v>7</v>
      </c>
      <c r="G680" t="str">
        <f t="shared" si="10"/>
        <v>Jul</v>
      </c>
      <c r="H680">
        <v>1995</v>
      </c>
      <c r="I680">
        <v>1</v>
      </c>
      <c r="J680">
        <v>1</v>
      </c>
      <c r="K680" t="s">
        <v>2046</v>
      </c>
      <c r="L680">
        <v>1</v>
      </c>
      <c r="M680" s="1"/>
      <c r="N680">
        <v>1995</v>
      </c>
      <c r="O680" s="1"/>
    </row>
    <row r="681" spans="1:15" x14ac:dyDescent="0.3">
      <c r="A681" t="s">
        <v>2047</v>
      </c>
      <c r="B681" t="s">
        <v>2048</v>
      </c>
      <c r="C681" t="s">
        <v>13</v>
      </c>
      <c r="D681" t="str">
        <f>IF(Table_EQUITY_L[[#This Row],[ SERIES]]="EQ","Intra","Not")</f>
        <v>Intra</v>
      </c>
      <c r="E681">
        <v>26</v>
      </c>
      <c r="F681">
        <v>12</v>
      </c>
      <c r="G681" t="str">
        <f t="shared" si="10"/>
        <v>Dec</v>
      </c>
      <c r="H681">
        <v>2019</v>
      </c>
      <c r="I681">
        <v>2</v>
      </c>
      <c r="J681">
        <v>1</v>
      </c>
      <c r="K681" t="s">
        <v>2049</v>
      </c>
      <c r="L681">
        <v>2</v>
      </c>
      <c r="M681" s="1"/>
      <c r="N681">
        <v>2019</v>
      </c>
      <c r="O681" s="1"/>
    </row>
    <row r="682" spans="1:15" x14ac:dyDescent="0.3">
      <c r="A682" t="s">
        <v>2050</v>
      </c>
      <c r="B682" t="s">
        <v>2051</v>
      </c>
      <c r="C682" t="s">
        <v>13</v>
      </c>
      <c r="D682" t="str">
        <f>IF(Table_EQUITY_L[[#This Row],[ SERIES]]="EQ","Intra","Not")</f>
        <v>Intra</v>
      </c>
      <c r="E682">
        <v>21</v>
      </c>
      <c r="F682">
        <v>11</v>
      </c>
      <c r="G682" t="str">
        <f t="shared" si="10"/>
        <v>Nov</v>
      </c>
      <c r="H682">
        <v>2006</v>
      </c>
      <c r="I682">
        <v>2</v>
      </c>
      <c r="J682">
        <v>1</v>
      </c>
      <c r="K682" t="s">
        <v>2052</v>
      </c>
      <c r="L682">
        <v>2</v>
      </c>
      <c r="M682" s="1"/>
      <c r="N682">
        <v>2006</v>
      </c>
      <c r="O682" s="1"/>
    </row>
    <row r="683" spans="1:15" x14ac:dyDescent="0.3">
      <c r="A683" t="s">
        <v>2053</v>
      </c>
      <c r="B683" t="s">
        <v>2054</v>
      </c>
      <c r="C683" t="s">
        <v>9</v>
      </c>
      <c r="D683" t="str">
        <f>IF(Table_EQUITY_L[[#This Row],[ SERIES]]="EQ","Intra","Not")</f>
        <v>Not</v>
      </c>
      <c r="E683">
        <v>26</v>
      </c>
      <c r="F683">
        <v>12</v>
      </c>
      <c r="G683" t="str">
        <f t="shared" si="10"/>
        <v>Dec</v>
      </c>
      <c r="H683">
        <v>2006</v>
      </c>
      <c r="I683">
        <v>2</v>
      </c>
      <c r="J683">
        <v>1</v>
      </c>
      <c r="K683" t="s">
        <v>2055</v>
      </c>
      <c r="L683">
        <v>2</v>
      </c>
      <c r="M683" s="1"/>
      <c r="N683">
        <v>2006</v>
      </c>
      <c r="O683" s="1"/>
    </row>
    <row r="684" spans="1:15" x14ac:dyDescent="0.3">
      <c r="A684" t="s">
        <v>2056</v>
      </c>
      <c r="B684" t="s">
        <v>2057</v>
      </c>
      <c r="C684" t="s">
        <v>13</v>
      </c>
      <c r="D684" t="str">
        <f>IF(Table_EQUITY_L[[#This Row],[ SERIES]]="EQ","Intra","Not")</f>
        <v>Intra</v>
      </c>
      <c r="E684">
        <v>5</v>
      </c>
      <c r="F684">
        <v>1</v>
      </c>
      <c r="G684" t="str">
        <f t="shared" si="10"/>
        <v>Jan</v>
      </c>
      <c r="H684">
        <v>2017</v>
      </c>
      <c r="I684">
        <v>10</v>
      </c>
      <c r="J684">
        <v>1</v>
      </c>
      <c r="K684" t="s">
        <v>2058</v>
      </c>
      <c r="L684">
        <v>10</v>
      </c>
      <c r="M684" s="1"/>
      <c r="N684">
        <v>2017</v>
      </c>
      <c r="O684" s="1"/>
    </row>
    <row r="685" spans="1:15" x14ac:dyDescent="0.3">
      <c r="A685" t="s">
        <v>2059</v>
      </c>
      <c r="B685" t="s">
        <v>2060</v>
      </c>
      <c r="C685" t="s">
        <v>13</v>
      </c>
      <c r="D685" t="str">
        <f>IF(Table_EQUITY_L[[#This Row],[ SERIES]]="EQ","Intra","Not")</f>
        <v>Intra</v>
      </c>
      <c r="E685">
        <v>7</v>
      </c>
      <c r="F685">
        <v>5</v>
      </c>
      <c r="G685" t="str">
        <f t="shared" si="10"/>
        <v>May</v>
      </c>
      <c r="H685">
        <v>2018</v>
      </c>
      <c r="I685">
        <v>1</v>
      </c>
      <c r="J685">
        <v>1</v>
      </c>
      <c r="K685" t="s">
        <v>2061</v>
      </c>
      <c r="L685">
        <v>1</v>
      </c>
      <c r="M685" s="1"/>
      <c r="N685">
        <v>2018</v>
      </c>
      <c r="O685" s="1"/>
    </row>
    <row r="686" spans="1:15" x14ac:dyDescent="0.3">
      <c r="A686" t="s">
        <v>2062</v>
      </c>
      <c r="B686" t="s">
        <v>2063</v>
      </c>
      <c r="C686" t="s">
        <v>9</v>
      </c>
      <c r="D686" t="str">
        <f>IF(Table_EQUITY_L[[#This Row],[ SERIES]]="EQ","Intra","Not")</f>
        <v>Not</v>
      </c>
      <c r="E686">
        <v>20</v>
      </c>
      <c r="F686">
        <v>12</v>
      </c>
      <c r="G686" t="str">
        <f t="shared" si="10"/>
        <v>Dec</v>
      </c>
      <c r="H686">
        <v>2007</v>
      </c>
      <c r="I686">
        <v>10</v>
      </c>
      <c r="J686">
        <v>1</v>
      </c>
      <c r="K686" t="s">
        <v>2064</v>
      </c>
      <c r="L686">
        <v>10</v>
      </c>
      <c r="M686" s="1"/>
      <c r="N686">
        <v>2007</v>
      </c>
      <c r="O686" s="1"/>
    </row>
    <row r="687" spans="1:15" x14ac:dyDescent="0.3">
      <c r="A687" t="s">
        <v>2065</v>
      </c>
      <c r="B687" t="s">
        <v>2066</v>
      </c>
      <c r="C687" t="s">
        <v>13</v>
      </c>
      <c r="D687" t="str">
        <f>IF(Table_EQUITY_L[[#This Row],[ SERIES]]="EQ","Intra","Not")</f>
        <v>Intra</v>
      </c>
      <c r="E687">
        <v>21</v>
      </c>
      <c r="F687">
        <v>1</v>
      </c>
      <c r="G687" t="str">
        <f t="shared" si="10"/>
        <v>Jan</v>
      </c>
      <c r="H687">
        <v>2002</v>
      </c>
      <c r="I687">
        <v>10</v>
      </c>
      <c r="J687">
        <v>1</v>
      </c>
      <c r="K687" t="s">
        <v>2067</v>
      </c>
      <c r="L687">
        <v>10</v>
      </c>
      <c r="M687" s="1"/>
      <c r="N687">
        <v>2002</v>
      </c>
      <c r="O687" s="1"/>
    </row>
    <row r="688" spans="1:15" x14ac:dyDescent="0.3">
      <c r="A688" t="s">
        <v>2068</v>
      </c>
      <c r="B688" t="s">
        <v>2069</v>
      </c>
      <c r="C688" t="s">
        <v>13</v>
      </c>
      <c r="D688" t="str">
        <f>IF(Table_EQUITY_L[[#This Row],[ SERIES]]="EQ","Intra","Not")</f>
        <v>Intra</v>
      </c>
      <c r="E688">
        <v>9</v>
      </c>
      <c r="F688">
        <v>2</v>
      </c>
      <c r="G688" t="str">
        <f t="shared" si="10"/>
        <v>Feb</v>
      </c>
      <c r="H688">
        <v>2023</v>
      </c>
      <c r="I688">
        <v>2</v>
      </c>
      <c r="J688">
        <v>1</v>
      </c>
      <c r="K688" t="s">
        <v>2070</v>
      </c>
      <c r="L688">
        <v>2</v>
      </c>
      <c r="M688" s="1"/>
      <c r="N688">
        <v>2023</v>
      </c>
      <c r="O688" s="1"/>
    </row>
    <row r="689" spans="1:15" x14ac:dyDescent="0.3">
      <c r="A689" t="s">
        <v>2071</v>
      </c>
      <c r="B689" t="s">
        <v>2072</v>
      </c>
      <c r="C689" t="s">
        <v>13</v>
      </c>
      <c r="D689" t="str">
        <f>IF(Table_EQUITY_L[[#This Row],[ SERIES]]="EQ","Intra","Not")</f>
        <v>Intra</v>
      </c>
      <c r="E689">
        <v>19</v>
      </c>
      <c r="F689">
        <v>7</v>
      </c>
      <c r="G689" t="str">
        <f t="shared" si="10"/>
        <v>Jul</v>
      </c>
      <c r="H689">
        <v>1995</v>
      </c>
      <c r="I689">
        <v>2</v>
      </c>
      <c r="J689">
        <v>1</v>
      </c>
      <c r="K689" t="s">
        <v>2073</v>
      </c>
      <c r="L689">
        <v>2</v>
      </c>
      <c r="M689" s="1"/>
      <c r="N689">
        <v>1995</v>
      </c>
      <c r="O689" s="1"/>
    </row>
    <row r="690" spans="1:15" x14ac:dyDescent="0.3">
      <c r="A690" t="s">
        <v>2074</v>
      </c>
      <c r="B690" t="s">
        <v>2075</v>
      </c>
      <c r="C690" t="s">
        <v>13</v>
      </c>
      <c r="D690" t="str">
        <f>IF(Table_EQUITY_L[[#This Row],[ SERIES]]="EQ","Intra","Not")</f>
        <v>Intra</v>
      </c>
      <c r="E690">
        <v>4</v>
      </c>
      <c r="F690">
        <v>7</v>
      </c>
      <c r="G690" t="str">
        <f t="shared" si="10"/>
        <v>Jul</v>
      </c>
      <c r="H690">
        <v>2023</v>
      </c>
      <c r="I690">
        <v>10</v>
      </c>
      <c r="J690">
        <v>1</v>
      </c>
      <c r="K690" t="s">
        <v>2076</v>
      </c>
      <c r="L690">
        <v>10</v>
      </c>
      <c r="M690" s="1"/>
      <c r="N690">
        <v>2023</v>
      </c>
      <c r="O690" s="1"/>
    </row>
    <row r="691" spans="1:15" x14ac:dyDescent="0.3">
      <c r="A691" t="s">
        <v>2077</v>
      </c>
      <c r="B691" t="s">
        <v>2078</v>
      </c>
      <c r="C691" t="s">
        <v>779</v>
      </c>
      <c r="D691" t="str">
        <f>IF(Table_EQUITY_L[[#This Row],[ SERIES]]="EQ","Intra","Not")</f>
        <v>Not</v>
      </c>
      <c r="E691">
        <v>29</v>
      </c>
      <c r="F691">
        <v>8</v>
      </c>
      <c r="G691" t="str">
        <f t="shared" si="10"/>
        <v>Aug</v>
      </c>
      <c r="H691">
        <v>2003</v>
      </c>
      <c r="I691">
        <v>10</v>
      </c>
      <c r="J691">
        <v>1</v>
      </c>
      <c r="K691" t="s">
        <v>2079</v>
      </c>
      <c r="L691">
        <v>10</v>
      </c>
      <c r="M691" s="1"/>
      <c r="N691">
        <v>2003</v>
      </c>
      <c r="O691" s="1"/>
    </row>
    <row r="692" spans="1:15" x14ac:dyDescent="0.3">
      <c r="A692" t="s">
        <v>2080</v>
      </c>
      <c r="B692" t="s">
        <v>2081</v>
      </c>
      <c r="C692" t="s">
        <v>9</v>
      </c>
      <c r="D692" t="str">
        <f>IF(Table_EQUITY_L[[#This Row],[ SERIES]]="EQ","Intra","Not")</f>
        <v>Not</v>
      </c>
      <c r="E692">
        <v>21</v>
      </c>
      <c r="F692">
        <v>7</v>
      </c>
      <c r="G692" t="str">
        <f t="shared" si="10"/>
        <v>Jul</v>
      </c>
      <c r="H692">
        <v>2010</v>
      </c>
      <c r="I692">
        <v>10</v>
      </c>
      <c r="J692">
        <v>1</v>
      </c>
      <c r="K692" t="s">
        <v>2082</v>
      </c>
      <c r="L692">
        <v>10</v>
      </c>
      <c r="M692" s="1"/>
      <c r="N692">
        <v>2010</v>
      </c>
      <c r="O692" s="1"/>
    </row>
    <row r="693" spans="1:15" x14ac:dyDescent="0.3">
      <c r="A693" t="s">
        <v>2083</v>
      </c>
      <c r="B693" t="s">
        <v>2084</v>
      </c>
      <c r="C693" t="s">
        <v>13</v>
      </c>
      <c r="D693" t="str">
        <f>IF(Table_EQUITY_L[[#This Row],[ SERIES]]="EQ","Intra","Not")</f>
        <v>Intra</v>
      </c>
      <c r="E693">
        <v>6</v>
      </c>
      <c r="F693">
        <v>6</v>
      </c>
      <c r="G693" t="str">
        <f t="shared" si="10"/>
        <v>Jun</v>
      </c>
      <c r="H693">
        <v>2023</v>
      </c>
      <c r="I693">
        <v>2</v>
      </c>
      <c r="J693">
        <v>1</v>
      </c>
      <c r="K693" t="s">
        <v>2085</v>
      </c>
      <c r="L693">
        <v>2</v>
      </c>
      <c r="M693" s="1"/>
      <c r="N693">
        <v>2023</v>
      </c>
      <c r="O693" s="1"/>
    </row>
    <row r="694" spans="1:15" x14ac:dyDescent="0.3">
      <c r="A694" t="s">
        <v>2086</v>
      </c>
      <c r="B694" t="s">
        <v>2087</v>
      </c>
      <c r="C694" t="s">
        <v>13</v>
      </c>
      <c r="D694" t="str">
        <f>IF(Table_EQUITY_L[[#This Row],[ SERIES]]="EQ","Intra","Not")</f>
        <v>Intra</v>
      </c>
      <c r="E694">
        <v>3</v>
      </c>
      <c r="F694">
        <v>2</v>
      </c>
      <c r="G694" t="str">
        <f t="shared" si="10"/>
        <v>Feb</v>
      </c>
      <c r="H694">
        <v>2021</v>
      </c>
      <c r="I694">
        <v>2</v>
      </c>
      <c r="J694">
        <v>1</v>
      </c>
      <c r="K694" t="s">
        <v>2088</v>
      </c>
      <c r="L694">
        <v>2</v>
      </c>
      <c r="M694" s="1"/>
      <c r="N694">
        <v>2021</v>
      </c>
      <c r="O694" s="1"/>
    </row>
    <row r="695" spans="1:15" x14ac:dyDescent="0.3">
      <c r="A695" t="s">
        <v>2089</v>
      </c>
      <c r="B695" t="s">
        <v>2090</v>
      </c>
      <c r="C695" t="s">
        <v>13</v>
      </c>
      <c r="D695" t="str">
        <f>IF(Table_EQUITY_L[[#This Row],[ SERIES]]="EQ","Intra","Not")</f>
        <v>Intra</v>
      </c>
      <c r="E695">
        <v>18</v>
      </c>
      <c r="F695">
        <v>7</v>
      </c>
      <c r="G695" t="str">
        <f t="shared" si="10"/>
        <v>Jul</v>
      </c>
      <c r="H695">
        <v>2003</v>
      </c>
      <c r="I695">
        <v>10</v>
      </c>
      <c r="J695">
        <v>1</v>
      </c>
      <c r="K695" t="s">
        <v>2091</v>
      </c>
      <c r="L695">
        <v>10</v>
      </c>
      <c r="M695" s="1"/>
      <c r="N695">
        <v>2003</v>
      </c>
      <c r="O695" s="1"/>
    </row>
    <row r="696" spans="1:15" x14ac:dyDescent="0.3">
      <c r="A696" t="s">
        <v>2092</v>
      </c>
      <c r="B696" t="s">
        <v>2093</v>
      </c>
      <c r="C696" t="s">
        <v>13</v>
      </c>
      <c r="D696" t="str">
        <f>IF(Table_EQUITY_L[[#This Row],[ SERIES]]="EQ","Intra","Not")</f>
        <v>Intra</v>
      </c>
      <c r="E696">
        <v>1</v>
      </c>
      <c r="F696">
        <v>4</v>
      </c>
      <c r="G696" t="str">
        <f t="shared" si="10"/>
        <v>Apr</v>
      </c>
      <c r="H696">
        <v>2003</v>
      </c>
      <c r="I696">
        <v>10</v>
      </c>
      <c r="J696">
        <v>1</v>
      </c>
      <c r="K696" t="s">
        <v>2094</v>
      </c>
      <c r="L696">
        <v>10</v>
      </c>
      <c r="M696" s="1"/>
      <c r="N696">
        <v>2003</v>
      </c>
      <c r="O696" s="1"/>
    </row>
    <row r="697" spans="1:15" x14ac:dyDescent="0.3">
      <c r="A697" t="s">
        <v>2095</v>
      </c>
      <c r="B697" t="s">
        <v>2096</v>
      </c>
      <c r="C697" t="s">
        <v>9</v>
      </c>
      <c r="D697" t="str">
        <f>IF(Table_EQUITY_L[[#This Row],[ SERIES]]="EQ","Intra","Not")</f>
        <v>Not</v>
      </c>
      <c r="E697">
        <v>27</v>
      </c>
      <c r="F697">
        <v>9</v>
      </c>
      <c r="G697" t="str">
        <f t="shared" si="10"/>
        <v>Sep</v>
      </c>
      <c r="H697">
        <v>2006</v>
      </c>
      <c r="I697">
        <v>10</v>
      </c>
      <c r="J697">
        <v>1</v>
      </c>
      <c r="K697" t="s">
        <v>2097</v>
      </c>
      <c r="L697">
        <v>10</v>
      </c>
      <c r="M697" s="1"/>
      <c r="N697">
        <v>2006</v>
      </c>
      <c r="O697" s="1"/>
    </row>
    <row r="698" spans="1:15" x14ac:dyDescent="0.3">
      <c r="A698" t="s">
        <v>2098</v>
      </c>
      <c r="B698" t="s">
        <v>2099</v>
      </c>
      <c r="C698" t="s">
        <v>13</v>
      </c>
      <c r="D698" t="str">
        <f>IF(Table_EQUITY_L[[#This Row],[ SERIES]]="EQ","Intra","Not")</f>
        <v>Intra</v>
      </c>
      <c r="E698">
        <v>27</v>
      </c>
      <c r="F698">
        <v>12</v>
      </c>
      <c r="G698" t="str">
        <f t="shared" si="10"/>
        <v>Dec</v>
      </c>
      <c r="H698">
        <v>2021</v>
      </c>
      <c r="I698">
        <v>10</v>
      </c>
      <c r="J698">
        <v>1</v>
      </c>
      <c r="K698" t="s">
        <v>2100</v>
      </c>
      <c r="L698">
        <v>10</v>
      </c>
      <c r="M698" s="1"/>
      <c r="N698">
        <v>2021</v>
      </c>
      <c r="O698" s="1"/>
    </row>
    <row r="699" spans="1:15" x14ac:dyDescent="0.3">
      <c r="A699" t="s">
        <v>2101</v>
      </c>
      <c r="B699" t="s">
        <v>2102</v>
      </c>
      <c r="C699" t="s">
        <v>13</v>
      </c>
      <c r="D699" t="str">
        <f>IF(Table_EQUITY_L[[#This Row],[ SERIES]]="EQ","Intra","Not")</f>
        <v>Intra</v>
      </c>
      <c r="E699">
        <v>7</v>
      </c>
      <c r="F699">
        <v>11</v>
      </c>
      <c r="G699" t="str">
        <f t="shared" si="10"/>
        <v>Nov</v>
      </c>
      <c r="H699">
        <v>2022</v>
      </c>
      <c r="I699">
        <v>10</v>
      </c>
      <c r="J699">
        <v>1</v>
      </c>
      <c r="K699" t="s">
        <v>2103</v>
      </c>
      <c r="L699">
        <v>10</v>
      </c>
      <c r="M699" s="1"/>
      <c r="N699">
        <v>2022</v>
      </c>
      <c r="O699" s="1"/>
    </row>
    <row r="700" spans="1:15" x14ac:dyDescent="0.3">
      <c r="A700" t="s">
        <v>2104</v>
      </c>
      <c r="B700" t="s">
        <v>2105</v>
      </c>
      <c r="C700" t="s">
        <v>13</v>
      </c>
      <c r="D700" t="str">
        <f>IF(Table_EQUITY_L[[#This Row],[ SERIES]]="EQ","Intra","Not")</f>
        <v>Intra</v>
      </c>
      <c r="E700">
        <v>4</v>
      </c>
      <c r="F700">
        <v>10</v>
      </c>
      <c r="G700" t="str">
        <f t="shared" si="10"/>
        <v>Oct</v>
      </c>
      <c r="H700">
        <v>2016</v>
      </c>
      <c r="I700">
        <v>10</v>
      </c>
      <c r="J700">
        <v>1</v>
      </c>
      <c r="K700" t="s">
        <v>2106</v>
      </c>
      <c r="L700">
        <v>10</v>
      </c>
      <c r="M700" s="1"/>
      <c r="N700">
        <v>2016</v>
      </c>
      <c r="O700" s="1"/>
    </row>
    <row r="701" spans="1:15" x14ac:dyDescent="0.3">
      <c r="A701" t="s">
        <v>2107</v>
      </c>
      <c r="B701" t="s">
        <v>2108</v>
      </c>
      <c r="C701" t="s">
        <v>13</v>
      </c>
      <c r="D701" t="str">
        <f>IF(Table_EQUITY_L[[#This Row],[ SERIES]]="EQ","Intra","Not")</f>
        <v>Intra</v>
      </c>
      <c r="E701">
        <v>2</v>
      </c>
      <c r="F701">
        <v>3</v>
      </c>
      <c r="G701" t="str">
        <f t="shared" si="10"/>
        <v>Mar</v>
      </c>
      <c r="H701">
        <v>2007</v>
      </c>
      <c r="I701">
        <v>1</v>
      </c>
      <c r="J701">
        <v>1</v>
      </c>
      <c r="K701" t="s">
        <v>2109</v>
      </c>
      <c r="L701">
        <v>1</v>
      </c>
      <c r="M701" s="1"/>
      <c r="N701">
        <v>2007</v>
      </c>
      <c r="O701" s="1"/>
    </row>
    <row r="702" spans="1:15" x14ac:dyDescent="0.3">
      <c r="A702" t="s">
        <v>2110</v>
      </c>
      <c r="B702" t="s">
        <v>2111</v>
      </c>
      <c r="C702" t="s">
        <v>13</v>
      </c>
      <c r="D702" t="str">
        <f>IF(Table_EQUITY_L[[#This Row],[ SERIES]]="EQ","Intra","Not")</f>
        <v>Intra</v>
      </c>
      <c r="E702">
        <v>1</v>
      </c>
      <c r="F702">
        <v>9</v>
      </c>
      <c r="G702" t="str">
        <f t="shared" si="10"/>
        <v>Sep</v>
      </c>
      <c r="H702">
        <v>2005</v>
      </c>
      <c r="I702">
        <v>2</v>
      </c>
      <c r="J702">
        <v>1</v>
      </c>
      <c r="K702" t="s">
        <v>2112</v>
      </c>
      <c r="L702">
        <v>2</v>
      </c>
      <c r="M702" s="1"/>
      <c r="N702">
        <v>2005</v>
      </c>
      <c r="O702" s="1"/>
    </row>
    <row r="703" spans="1:15" x14ac:dyDescent="0.3">
      <c r="A703" t="s">
        <v>2113</v>
      </c>
      <c r="B703" t="s">
        <v>2114</v>
      </c>
      <c r="C703" t="s">
        <v>9</v>
      </c>
      <c r="D703" t="str">
        <f>IF(Table_EQUITY_L[[#This Row],[ SERIES]]="EQ","Intra","Not")</f>
        <v>Not</v>
      </c>
      <c r="E703">
        <v>7</v>
      </c>
      <c r="F703">
        <v>2</v>
      </c>
      <c r="G703" t="str">
        <f t="shared" si="10"/>
        <v>Feb</v>
      </c>
      <c r="H703">
        <v>2007</v>
      </c>
      <c r="I703">
        <v>10</v>
      </c>
      <c r="J703">
        <v>1</v>
      </c>
      <c r="K703" t="s">
        <v>2115</v>
      </c>
      <c r="L703">
        <v>10</v>
      </c>
      <c r="M703" s="1"/>
      <c r="N703">
        <v>2007</v>
      </c>
      <c r="O703" s="1"/>
    </row>
    <row r="704" spans="1:15" x14ac:dyDescent="0.3">
      <c r="A704" t="s">
        <v>2116</v>
      </c>
      <c r="B704" t="s">
        <v>2117</v>
      </c>
      <c r="C704" t="s">
        <v>13</v>
      </c>
      <c r="D704" t="str">
        <f>IF(Table_EQUITY_L[[#This Row],[ SERIES]]="EQ","Intra","Not")</f>
        <v>Intra</v>
      </c>
      <c r="E704">
        <v>19</v>
      </c>
      <c r="F704">
        <v>5</v>
      </c>
      <c r="G704" t="str">
        <f t="shared" si="10"/>
        <v>May</v>
      </c>
      <c r="H704">
        <v>2017</v>
      </c>
      <c r="I704">
        <v>10</v>
      </c>
      <c r="J704">
        <v>1</v>
      </c>
      <c r="K704" t="s">
        <v>2118</v>
      </c>
      <c r="L704">
        <v>10</v>
      </c>
      <c r="M704" s="1"/>
      <c r="N704">
        <v>2017</v>
      </c>
      <c r="O704" s="1"/>
    </row>
    <row r="705" spans="1:15" x14ac:dyDescent="0.3">
      <c r="A705" t="s">
        <v>2119</v>
      </c>
      <c r="B705" t="s">
        <v>2120</v>
      </c>
      <c r="C705" t="s">
        <v>13</v>
      </c>
      <c r="D705" t="str">
        <f>IF(Table_EQUITY_L[[#This Row],[ SERIES]]="EQ","Intra","Not")</f>
        <v>Intra</v>
      </c>
      <c r="E705">
        <v>1</v>
      </c>
      <c r="F705">
        <v>10</v>
      </c>
      <c r="G705" t="str">
        <f t="shared" si="10"/>
        <v>Oct</v>
      </c>
      <c r="H705">
        <v>2004</v>
      </c>
      <c r="I705">
        <v>2</v>
      </c>
      <c r="J705">
        <v>1</v>
      </c>
      <c r="K705" t="s">
        <v>2121</v>
      </c>
      <c r="L705">
        <v>2</v>
      </c>
      <c r="M705" s="1"/>
      <c r="N705">
        <v>2004</v>
      </c>
      <c r="O705" s="1"/>
    </row>
    <row r="706" spans="1:15" x14ac:dyDescent="0.3">
      <c r="A706" t="s">
        <v>2122</v>
      </c>
      <c r="B706" t="s">
        <v>2123</v>
      </c>
      <c r="C706" t="s">
        <v>9</v>
      </c>
      <c r="D706" t="str">
        <f>IF(Table_EQUITY_L[[#This Row],[ SERIES]]="EQ","Intra","Not")</f>
        <v>Not</v>
      </c>
      <c r="E706">
        <v>5</v>
      </c>
      <c r="F706">
        <v>12</v>
      </c>
      <c r="G706" t="str">
        <f t="shared" ref="G706:G769" si="11">_xlfn.IFS(F706=1,"Jan",F706=2,"Feb",F706=3,"Mar",F706=4,"Apr",F706=5,"May",F706=6,"Jun",F706=7,"Jul",F706=8,"Aug",F706=9,"Sep",F706=10,"Oct",F706=11,"Nov",F706=12,"Dec")</f>
        <v>Dec</v>
      </c>
      <c r="H706">
        <v>2022</v>
      </c>
      <c r="I706">
        <v>5</v>
      </c>
      <c r="J706">
        <v>1</v>
      </c>
      <c r="K706" t="s">
        <v>2124</v>
      </c>
      <c r="L706">
        <v>5</v>
      </c>
      <c r="M706" s="1"/>
      <c r="N706">
        <v>2022</v>
      </c>
      <c r="O706" s="1"/>
    </row>
    <row r="707" spans="1:15" x14ac:dyDescent="0.3">
      <c r="A707" t="s">
        <v>2125</v>
      </c>
      <c r="B707" t="s">
        <v>2126</v>
      </c>
      <c r="C707" t="s">
        <v>13</v>
      </c>
      <c r="D707" t="str">
        <f>IF(Table_EQUITY_L[[#This Row],[ SERIES]]="EQ","Intra","Not")</f>
        <v>Intra</v>
      </c>
      <c r="E707">
        <v>23</v>
      </c>
      <c r="F707">
        <v>3</v>
      </c>
      <c r="G707" t="str">
        <f t="shared" si="11"/>
        <v>Mar</v>
      </c>
      <c r="H707">
        <v>2007</v>
      </c>
      <c r="I707">
        <v>2</v>
      </c>
      <c r="J707">
        <v>1</v>
      </c>
      <c r="K707" t="s">
        <v>2127</v>
      </c>
      <c r="L707">
        <v>2</v>
      </c>
      <c r="M707" s="1"/>
      <c r="N707">
        <v>2007</v>
      </c>
      <c r="O707" s="1"/>
    </row>
    <row r="708" spans="1:15" x14ac:dyDescent="0.3">
      <c r="A708" t="s">
        <v>2128</v>
      </c>
      <c r="B708" t="s">
        <v>2129</v>
      </c>
      <c r="C708" t="s">
        <v>13</v>
      </c>
      <c r="D708" t="str">
        <f>IF(Table_EQUITY_L[[#This Row],[ SERIES]]="EQ","Intra","Not")</f>
        <v>Intra</v>
      </c>
      <c r="E708">
        <v>23</v>
      </c>
      <c r="F708">
        <v>7</v>
      </c>
      <c r="G708" t="str">
        <f t="shared" si="11"/>
        <v>Jul</v>
      </c>
      <c r="H708">
        <v>2013</v>
      </c>
      <c r="I708">
        <v>2</v>
      </c>
      <c r="J708">
        <v>1</v>
      </c>
      <c r="K708" t="s">
        <v>2130</v>
      </c>
      <c r="L708">
        <v>2</v>
      </c>
      <c r="M708" s="1"/>
      <c r="N708">
        <v>2013</v>
      </c>
      <c r="O708" s="1"/>
    </row>
    <row r="709" spans="1:15" x14ac:dyDescent="0.3">
      <c r="A709" t="s">
        <v>2131</v>
      </c>
      <c r="B709" t="s">
        <v>2132</v>
      </c>
      <c r="C709" t="s">
        <v>9</v>
      </c>
      <c r="D709" t="str">
        <f>IF(Table_EQUITY_L[[#This Row],[ SERIES]]="EQ","Intra","Not")</f>
        <v>Not</v>
      </c>
      <c r="E709">
        <v>17</v>
      </c>
      <c r="F709">
        <v>11</v>
      </c>
      <c r="G709" t="str">
        <f t="shared" si="11"/>
        <v>Nov</v>
      </c>
      <c r="H709">
        <v>1999</v>
      </c>
      <c r="I709">
        <v>10</v>
      </c>
      <c r="J709">
        <v>1</v>
      </c>
      <c r="K709" t="s">
        <v>2133</v>
      </c>
      <c r="L709">
        <v>10</v>
      </c>
      <c r="M709" s="1"/>
      <c r="N709">
        <v>1999</v>
      </c>
      <c r="O709" s="1"/>
    </row>
    <row r="710" spans="1:15" x14ac:dyDescent="0.3">
      <c r="A710" t="s">
        <v>2134</v>
      </c>
      <c r="B710" t="s">
        <v>2135</v>
      </c>
      <c r="C710" t="s">
        <v>13</v>
      </c>
      <c r="D710" t="str">
        <f>IF(Table_EQUITY_L[[#This Row],[ SERIES]]="EQ","Intra","Not")</f>
        <v>Intra</v>
      </c>
      <c r="E710">
        <v>12</v>
      </c>
      <c r="F710">
        <v>10</v>
      </c>
      <c r="G710" t="str">
        <f t="shared" si="11"/>
        <v>Oct</v>
      </c>
      <c r="H710">
        <v>2020</v>
      </c>
      <c r="I710">
        <v>10</v>
      </c>
      <c r="J710">
        <v>1</v>
      </c>
      <c r="K710" t="s">
        <v>2136</v>
      </c>
      <c r="L710">
        <v>10</v>
      </c>
      <c r="M710" s="1"/>
      <c r="N710">
        <v>2020</v>
      </c>
      <c r="O710" s="1"/>
    </row>
    <row r="711" spans="1:15" x14ac:dyDescent="0.3">
      <c r="A711" t="s">
        <v>2137</v>
      </c>
      <c r="B711" t="s">
        <v>2138</v>
      </c>
      <c r="C711" t="s">
        <v>13</v>
      </c>
      <c r="D711" t="str">
        <f>IF(Table_EQUITY_L[[#This Row],[ SERIES]]="EQ","Intra","Not")</f>
        <v>Intra</v>
      </c>
      <c r="E711">
        <v>17</v>
      </c>
      <c r="F711">
        <v>9</v>
      </c>
      <c r="G711" t="str">
        <f t="shared" si="11"/>
        <v>Sep</v>
      </c>
      <c r="H711">
        <v>1997</v>
      </c>
      <c r="I711">
        <v>2</v>
      </c>
      <c r="J711">
        <v>1</v>
      </c>
      <c r="K711" t="s">
        <v>2139</v>
      </c>
      <c r="L711">
        <v>2</v>
      </c>
      <c r="M711" s="1"/>
      <c r="N711">
        <v>1997</v>
      </c>
      <c r="O711" s="1"/>
    </row>
    <row r="712" spans="1:15" x14ac:dyDescent="0.3">
      <c r="A712" t="s">
        <v>2140</v>
      </c>
      <c r="B712" t="s">
        <v>2141</v>
      </c>
      <c r="C712" t="s">
        <v>13</v>
      </c>
      <c r="D712" t="str">
        <f>IF(Table_EQUITY_L[[#This Row],[ SERIES]]="EQ","Intra","Not")</f>
        <v>Intra</v>
      </c>
      <c r="E712">
        <v>27</v>
      </c>
      <c r="F712">
        <v>9</v>
      </c>
      <c r="G712" t="str">
        <f t="shared" si="11"/>
        <v>Sep</v>
      </c>
      <c r="H712">
        <v>2017</v>
      </c>
      <c r="I712">
        <v>10</v>
      </c>
      <c r="J712">
        <v>1</v>
      </c>
      <c r="K712" t="s">
        <v>2142</v>
      </c>
      <c r="L712">
        <v>10</v>
      </c>
      <c r="M712" s="1"/>
      <c r="N712">
        <v>2017</v>
      </c>
      <c r="O712" s="1"/>
    </row>
    <row r="713" spans="1:15" x14ac:dyDescent="0.3">
      <c r="A713" t="s">
        <v>2143</v>
      </c>
      <c r="B713" t="s">
        <v>2144</v>
      </c>
      <c r="C713" t="s">
        <v>13</v>
      </c>
      <c r="D713" t="str">
        <f>IF(Table_EQUITY_L[[#This Row],[ SERIES]]="EQ","Intra","Not")</f>
        <v>Intra</v>
      </c>
      <c r="E713">
        <v>29</v>
      </c>
      <c r="F713">
        <v>9</v>
      </c>
      <c r="G713" t="str">
        <f t="shared" si="11"/>
        <v>Sep</v>
      </c>
      <c r="H713">
        <v>2016</v>
      </c>
      <c r="I713">
        <v>10</v>
      </c>
      <c r="J713">
        <v>1</v>
      </c>
      <c r="K713" t="s">
        <v>2145</v>
      </c>
      <c r="L713">
        <v>10</v>
      </c>
      <c r="M713" s="1"/>
      <c r="N713">
        <v>2016</v>
      </c>
      <c r="O713" s="1"/>
    </row>
    <row r="714" spans="1:15" x14ac:dyDescent="0.3">
      <c r="A714" t="s">
        <v>2146</v>
      </c>
      <c r="B714" t="s">
        <v>2147</v>
      </c>
      <c r="C714" t="s">
        <v>13</v>
      </c>
      <c r="D714" t="str">
        <f>IF(Table_EQUITY_L[[#This Row],[ SERIES]]="EQ","Intra","Not")</f>
        <v>Intra</v>
      </c>
      <c r="E714">
        <v>12</v>
      </c>
      <c r="F714">
        <v>9</v>
      </c>
      <c r="G714" t="str">
        <f t="shared" si="11"/>
        <v>Sep</v>
      </c>
      <c r="H714">
        <v>2005</v>
      </c>
      <c r="I714">
        <v>2</v>
      </c>
      <c r="J714">
        <v>1</v>
      </c>
      <c r="K714" t="s">
        <v>2148</v>
      </c>
      <c r="L714">
        <v>2</v>
      </c>
      <c r="M714" s="1"/>
      <c r="N714">
        <v>2005</v>
      </c>
      <c r="O714" s="1"/>
    </row>
    <row r="715" spans="1:15" x14ac:dyDescent="0.3">
      <c r="A715" t="s">
        <v>2149</v>
      </c>
      <c r="B715" t="s">
        <v>2150</v>
      </c>
      <c r="C715" t="s">
        <v>13</v>
      </c>
      <c r="D715" t="str">
        <f>IF(Table_EQUITY_L[[#This Row],[ SERIES]]="EQ","Intra","Not")</f>
        <v>Intra</v>
      </c>
      <c r="E715">
        <v>13</v>
      </c>
      <c r="F715">
        <v>4</v>
      </c>
      <c r="G715" t="str">
        <f t="shared" si="11"/>
        <v>Apr</v>
      </c>
      <c r="H715">
        <v>2007</v>
      </c>
      <c r="I715">
        <v>10</v>
      </c>
      <c r="J715">
        <v>1</v>
      </c>
      <c r="K715" t="s">
        <v>2151</v>
      </c>
      <c r="L715">
        <v>10</v>
      </c>
      <c r="M715" s="1"/>
      <c r="N715">
        <v>2007</v>
      </c>
      <c r="O715" s="1"/>
    </row>
    <row r="716" spans="1:15" x14ac:dyDescent="0.3">
      <c r="A716" t="s">
        <v>2152</v>
      </c>
      <c r="B716" t="s">
        <v>2153</v>
      </c>
      <c r="C716" t="s">
        <v>13</v>
      </c>
      <c r="D716" t="str">
        <f>IF(Table_EQUITY_L[[#This Row],[ SERIES]]="EQ","Intra","Not")</f>
        <v>Intra</v>
      </c>
      <c r="E716">
        <v>20</v>
      </c>
      <c r="F716">
        <v>9</v>
      </c>
      <c r="G716" t="str">
        <f t="shared" si="11"/>
        <v>Sep</v>
      </c>
      <c r="H716">
        <v>1995</v>
      </c>
      <c r="I716">
        <v>10</v>
      </c>
      <c r="J716">
        <v>1</v>
      </c>
      <c r="K716" t="s">
        <v>2154</v>
      </c>
      <c r="L716">
        <v>10</v>
      </c>
      <c r="M716" s="1"/>
      <c r="N716">
        <v>1995</v>
      </c>
      <c r="O716" s="1"/>
    </row>
    <row r="717" spans="1:15" x14ac:dyDescent="0.3">
      <c r="A717" t="s">
        <v>2155</v>
      </c>
      <c r="B717" t="s">
        <v>2156</v>
      </c>
      <c r="C717" t="s">
        <v>13</v>
      </c>
      <c r="D717" t="str">
        <f>IF(Table_EQUITY_L[[#This Row],[ SERIES]]="EQ","Intra","Not")</f>
        <v>Intra</v>
      </c>
      <c r="E717">
        <v>9</v>
      </c>
      <c r="F717">
        <v>3</v>
      </c>
      <c r="G717" t="str">
        <f t="shared" si="11"/>
        <v>Mar</v>
      </c>
      <c r="H717">
        <v>2007</v>
      </c>
      <c r="I717">
        <v>10</v>
      </c>
      <c r="J717">
        <v>1</v>
      </c>
      <c r="K717" t="s">
        <v>2157</v>
      </c>
      <c r="L717">
        <v>10</v>
      </c>
      <c r="M717" s="1"/>
      <c r="N717">
        <v>2007</v>
      </c>
      <c r="O717" s="1"/>
    </row>
    <row r="718" spans="1:15" x14ac:dyDescent="0.3">
      <c r="A718" t="s">
        <v>2158</v>
      </c>
      <c r="B718" t="s">
        <v>2159</v>
      </c>
      <c r="C718" t="s">
        <v>13</v>
      </c>
      <c r="D718" t="str">
        <f>IF(Table_EQUITY_L[[#This Row],[ SERIES]]="EQ","Intra","Not")</f>
        <v>Intra</v>
      </c>
      <c r="E718">
        <v>7</v>
      </c>
      <c r="F718">
        <v>7</v>
      </c>
      <c r="G718" t="str">
        <f t="shared" si="11"/>
        <v>Jul</v>
      </c>
      <c r="H718">
        <v>2023</v>
      </c>
      <c r="I718">
        <v>10</v>
      </c>
      <c r="J718">
        <v>1</v>
      </c>
      <c r="K718" t="s">
        <v>2160</v>
      </c>
      <c r="L718">
        <v>10</v>
      </c>
      <c r="M718" s="1"/>
      <c r="N718">
        <v>2023</v>
      </c>
      <c r="O718" s="1"/>
    </row>
    <row r="719" spans="1:15" x14ac:dyDescent="0.3">
      <c r="A719" t="s">
        <v>2161</v>
      </c>
      <c r="B719" t="s">
        <v>2162</v>
      </c>
      <c r="C719" t="s">
        <v>13</v>
      </c>
      <c r="D719" t="str">
        <f>IF(Table_EQUITY_L[[#This Row],[ SERIES]]="EQ","Intra","Not")</f>
        <v>Intra</v>
      </c>
      <c r="E719">
        <v>12</v>
      </c>
      <c r="F719">
        <v>8</v>
      </c>
      <c r="G719" t="str">
        <f t="shared" si="11"/>
        <v>Aug</v>
      </c>
      <c r="H719">
        <v>2005</v>
      </c>
      <c r="I719">
        <v>10</v>
      </c>
      <c r="J719">
        <v>1</v>
      </c>
      <c r="K719" t="s">
        <v>2163</v>
      </c>
      <c r="L719">
        <v>10</v>
      </c>
      <c r="M719" s="1"/>
      <c r="N719">
        <v>2005</v>
      </c>
      <c r="O719" s="1"/>
    </row>
    <row r="720" spans="1:15" x14ac:dyDescent="0.3">
      <c r="A720" t="s">
        <v>2164</v>
      </c>
      <c r="B720" t="s">
        <v>2165</v>
      </c>
      <c r="C720" t="s">
        <v>13</v>
      </c>
      <c r="D720" t="str">
        <f>IF(Table_EQUITY_L[[#This Row],[ SERIES]]="EQ","Intra","Not")</f>
        <v>Intra</v>
      </c>
      <c r="E720">
        <v>6</v>
      </c>
      <c r="F720">
        <v>11</v>
      </c>
      <c r="G720" t="str">
        <f t="shared" si="11"/>
        <v>Nov</v>
      </c>
      <c r="H720">
        <v>2015</v>
      </c>
      <c r="I720">
        <v>10</v>
      </c>
      <c r="J720">
        <v>1</v>
      </c>
      <c r="K720" t="s">
        <v>2166</v>
      </c>
      <c r="L720">
        <v>10</v>
      </c>
      <c r="M720" s="1"/>
      <c r="N720">
        <v>2015</v>
      </c>
      <c r="O720" s="1"/>
    </row>
    <row r="721" spans="1:15" x14ac:dyDescent="0.3">
      <c r="A721" t="s">
        <v>2167</v>
      </c>
      <c r="B721" t="s">
        <v>2168</v>
      </c>
      <c r="C721" t="s">
        <v>13</v>
      </c>
      <c r="D721" t="str">
        <f>IF(Table_EQUITY_L[[#This Row],[ SERIES]]="EQ","Intra","Not")</f>
        <v>Intra</v>
      </c>
      <c r="E721">
        <v>23</v>
      </c>
      <c r="F721">
        <v>10</v>
      </c>
      <c r="G721" t="str">
        <f t="shared" si="11"/>
        <v>Oct</v>
      </c>
      <c r="H721">
        <v>2017</v>
      </c>
      <c r="I721">
        <v>1</v>
      </c>
      <c r="J721">
        <v>1</v>
      </c>
      <c r="K721" t="s">
        <v>2169</v>
      </c>
      <c r="L721">
        <v>1</v>
      </c>
      <c r="M721" s="1"/>
      <c r="N721">
        <v>2017</v>
      </c>
      <c r="O721" s="1"/>
    </row>
    <row r="722" spans="1:15" x14ac:dyDescent="0.3">
      <c r="A722" t="s">
        <v>2170</v>
      </c>
      <c r="B722" t="s">
        <v>2171</v>
      </c>
      <c r="C722" t="s">
        <v>13</v>
      </c>
      <c r="D722" t="str">
        <f>IF(Table_EQUITY_L[[#This Row],[ SERIES]]="EQ","Intra","Not")</f>
        <v>Intra</v>
      </c>
      <c r="E722">
        <v>3</v>
      </c>
      <c r="F722">
        <v>4</v>
      </c>
      <c r="G722" t="str">
        <f t="shared" si="11"/>
        <v>Apr</v>
      </c>
      <c r="H722">
        <v>1996</v>
      </c>
      <c r="I722">
        <v>10</v>
      </c>
      <c r="J722">
        <v>1</v>
      </c>
      <c r="K722" t="s">
        <v>2172</v>
      </c>
      <c r="L722">
        <v>10</v>
      </c>
      <c r="M722" s="1"/>
      <c r="N722">
        <v>1996</v>
      </c>
      <c r="O722" s="1"/>
    </row>
    <row r="723" spans="1:15" x14ac:dyDescent="0.3">
      <c r="A723" t="s">
        <v>2173</v>
      </c>
      <c r="B723" t="s">
        <v>2174</v>
      </c>
      <c r="C723" t="s">
        <v>13</v>
      </c>
      <c r="D723" t="str">
        <f>IF(Table_EQUITY_L[[#This Row],[ SERIES]]="EQ","Intra","Not")</f>
        <v>Intra</v>
      </c>
      <c r="E723">
        <v>29</v>
      </c>
      <c r="F723">
        <v>3</v>
      </c>
      <c r="G723" t="str">
        <f t="shared" si="11"/>
        <v>Mar</v>
      </c>
      <c r="H723">
        <v>1995</v>
      </c>
      <c r="I723">
        <v>10</v>
      </c>
      <c r="J723">
        <v>1</v>
      </c>
      <c r="K723" t="s">
        <v>2175</v>
      </c>
      <c r="L723">
        <v>10</v>
      </c>
      <c r="M723" s="1"/>
      <c r="N723">
        <v>1995</v>
      </c>
      <c r="O723" s="1"/>
    </row>
    <row r="724" spans="1:15" x14ac:dyDescent="0.3">
      <c r="A724" t="s">
        <v>2176</v>
      </c>
      <c r="B724" t="s">
        <v>2177</v>
      </c>
      <c r="C724" t="s">
        <v>13</v>
      </c>
      <c r="D724" t="str">
        <f>IF(Table_EQUITY_L[[#This Row],[ SERIES]]="EQ","Intra","Not")</f>
        <v>Intra</v>
      </c>
      <c r="E724">
        <v>26</v>
      </c>
      <c r="F724">
        <v>4</v>
      </c>
      <c r="G724" t="str">
        <f t="shared" si="11"/>
        <v>Apr</v>
      </c>
      <c r="H724">
        <v>1995</v>
      </c>
      <c r="I724">
        <v>10</v>
      </c>
      <c r="J724">
        <v>1</v>
      </c>
      <c r="K724" t="s">
        <v>2178</v>
      </c>
      <c r="L724">
        <v>10</v>
      </c>
      <c r="M724" s="1"/>
      <c r="N724">
        <v>1995</v>
      </c>
      <c r="O724" s="1"/>
    </row>
    <row r="725" spans="1:15" x14ac:dyDescent="0.3">
      <c r="A725" t="s">
        <v>2179</v>
      </c>
      <c r="B725" t="s">
        <v>2180</v>
      </c>
      <c r="C725" t="s">
        <v>13</v>
      </c>
      <c r="D725" t="str">
        <f>IF(Table_EQUITY_L[[#This Row],[ SERIES]]="EQ","Intra","Not")</f>
        <v>Intra</v>
      </c>
      <c r="E725">
        <v>14</v>
      </c>
      <c r="F725">
        <v>11</v>
      </c>
      <c r="G725" t="str">
        <f t="shared" si="11"/>
        <v>Nov</v>
      </c>
      <c r="H725">
        <v>2017</v>
      </c>
      <c r="I725">
        <v>10</v>
      </c>
      <c r="J725">
        <v>1</v>
      </c>
      <c r="K725" t="s">
        <v>2181</v>
      </c>
      <c r="L725">
        <v>10</v>
      </c>
      <c r="M725" s="1"/>
      <c r="N725">
        <v>2017</v>
      </c>
      <c r="O725" s="1"/>
    </row>
    <row r="726" spans="1:15" x14ac:dyDescent="0.3">
      <c r="A726" t="s">
        <v>2182</v>
      </c>
      <c r="B726" t="s">
        <v>2183</v>
      </c>
      <c r="C726" t="s">
        <v>13</v>
      </c>
      <c r="D726" t="str">
        <f>IF(Table_EQUITY_L[[#This Row],[ SERIES]]="EQ","Intra","Not")</f>
        <v>Intra</v>
      </c>
      <c r="E726">
        <v>9</v>
      </c>
      <c r="F726">
        <v>10</v>
      </c>
      <c r="G726" t="str">
        <f t="shared" si="11"/>
        <v>Oct</v>
      </c>
      <c r="H726">
        <v>2003</v>
      </c>
      <c r="I726">
        <v>10</v>
      </c>
      <c r="J726">
        <v>1</v>
      </c>
      <c r="K726" t="s">
        <v>2184</v>
      </c>
      <c r="L726">
        <v>10</v>
      </c>
      <c r="M726" s="1"/>
      <c r="N726">
        <v>2003</v>
      </c>
      <c r="O726" s="1"/>
    </row>
    <row r="727" spans="1:15" x14ac:dyDescent="0.3">
      <c r="A727" t="s">
        <v>2185</v>
      </c>
      <c r="B727" t="s">
        <v>2186</v>
      </c>
      <c r="C727" t="s">
        <v>13</v>
      </c>
      <c r="D727" t="str">
        <f>IF(Table_EQUITY_L[[#This Row],[ SERIES]]="EQ","Intra","Not")</f>
        <v>Intra</v>
      </c>
      <c r="E727">
        <v>26</v>
      </c>
      <c r="F727">
        <v>12</v>
      </c>
      <c r="G727" t="str">
        <f t="shared" si="11"/>
        <v>Dec</v>
      </c>
      <c r="H727">
        <v>2003</v>
      </c>
      <c r="I727">
        <v>2</v>
      </c>
      <c r="J727">
        <v>1</v>
      </c>
      <c r="K727" t="s">
        <v>2187</v>
      </c>
      <c r="L727">
        <v>2</v>
      </c>
      <c r="M727" s="1"/>
      <c r="N727">
        <v>2003</v>
      </c>
      <c r="O727" s="1"/>
    </row>
    <row r="728" spans="1:15" x14ac:dyDescent="0.3">
      <c r="A728" t="s">
        <v>2188</v>
      </c>
      <c r="B728" t="s">
        <v>2189</v>
      </c>
      <c r="C728" t="s">
        <v>13</v>
      </c>
      <c r="D728" t="str">
        <f>IF(Table_EQUITY_L[[#This Row],[ SERIES]]="EQ","Intra","Not")</f>
        <v>Intra</v>
      </c>
      <c r="E728">
        <v>29</v>
      </c>
      <c r="F728">
        <v>1</v>
      </c>
      <c r="G728" t="str">
        <f t="shared" si="11"/>
        <v>Jan</v>
      </c>
      <c r="H728">
        <v>2007</v>
      </c>
      <c r="I728">
        <v>10</v>
      </c>
      <c r="J728">
        <v>1</v>
      </c>
      <c r="K728" t="s">
        <v>2190</v>
      </c>
      <c r="L728">
        <v>10</v>
      </c>
      <c r="M728" s="1"/>
      <c r="N728">
        <v>2007</v>
      </c>
      <c r="O728" s="1"/>
    </row>
    <row r="729" spans="1:15" x14ac:dyDescent="0.3">
      <c r="A729" t="s">
        <v>2191</v>
      </c>
      <c r="B729" t="s">
        <v>2192</v>
      </c>
      <c r="C729" t="s">
        <v>13</v>
      </c>
      <c r="D729" t="str">
        <f>IF(Table_EQUITY_L[[#This Row],[ SERIES]]="EQ","Intra","Not")</f>
        <v>Intra</v>
      </c>
      <c r="E729">
        <v>17</v>
      </c>
      <c r="F729">
        <v>5</v>
      </c>
      <c r="G729" t="str">
        <f t="shared" si="11"/>
        <v>May</v>
      </c>
      <c r="H729">
        <v>2005</v>
      </c>
      <c r="I729">
        <v>2</v>
      </c>
      <c r="J729">
        <v>1</v>
      </c>
      <c r="K729" t="s">
        <v>2193</v>
      </c>
      <c r="L729">
        <v>2</v>
      </c>
      <c r="M729" s="1"/>
      <c r="N729">
        <v>2005</v>
      </c>
      <c r="O729" s="1"/>
    </row>
    <row r="730" spans="1:15" x14ac:dyDescent="0.3">
      <c r="A730" t="s">
        <v>2194</v>
      </c>
      <c r="B730" t="s">
        <v>2195</v>
      </c>
      <c r="C730" t="s">
        <v>13</v>
      </c>
      <c r="D730" t="str">
        <f>IF(Table_EQUITY_L[[#This Row],[ SERIES]]="EQ","Intra","Not")</f>
        <v>Intra</v>
      </c>
      <c r="E730">
        <v>20</v>
      </c>
      <c r="F730">
        <v>9</v>
      </c>
      <c r="G730" t="str">
        <f t="shared" si="11"/>
        <v>Sep</v>
      </c>
      <c r="H730">
        <v>2019</v>
      </c>
      <c r="I730">
        <v>2</v>
      </c>
      <c r="J730">
        <v>1</v>
      </c>
      <c r="K730" t="s">
        <v>2196</v>
      </c>
      <c r="L730">
        <v>2</v>
      </c>
      <c r="M730" s="1"/>
      <c r="N730">
        <v>2019</v>
      </c>
      <c r="O730" s="1"/>
    </row>
    <row r="731" spans="1:15" x14ac:dyDescent="0.3">
      <c r="A731" t="s">
        <v>2197</v>
      </c>
      <c r="B731" t="s">
        <v>2198</v>
      </c>
      <c r="C731" t="s">
        <v>9</v>
      </c>
      <c r="D731" t="str">
        <f>IF(Table_EQUITY_L[[#This Row],[ SERIES]]="EQ","Intra","Not")</f>
        <v>Not</v>
      </c>
      <c r="E731">
        <v>17</v>
      </c>
      <c r="F731">
        <v>8</v>
      </c>
      <c r="G731" t="str">
        <f t="shared" si="11"/>
        <v>Aug</v>
      </c>
      <c r="H731">
        <v>2010</v>
      </c>
      <c r="I731">
        <v>10</v>
      </c>
      <c r="J731">
        <v>1</v>
      </c>
      <c r="K731" t="s">
        <v>2199</v>
      </c>
      <c r="L731">
        <v>10</v>
      </c>
      <c r="M731" s="1"/>
      <c r="N731">
        <v>2010</v>
      </c>
      <c r="O731" s="1"/>
    </row>
    <row r="732" spans="1:15" x14ac:dyDescent="0.3">
      <c r="A732" t="s">
        <v>2200</v>
      </c>
      <c r="B732" t="s">
        <v>2201</v>
      </c>
      <c r="C732" t="s">
        <v>13</v>
      </c>
      <c r="D732" t="str">
        <f>IF(Table_EQUITY_L[[#This Row],[ SERIES]]="EQ","Intra","Not")</f>
        <v>Intra</v>
      </c>
      <c r="E732">
        <v>16</v>
      </c>
      <c r="F732">
        <v>6</v>
      </c>
      <c r="G732" t="str">
        <f t="shared" si="11"/>
        <v>Jun</v>
      </c>
      <c r="H732">
        <v>2023</v>
      </c>
      <c r="I732">
        <v>10</v>
      </c>
      <c r="J732">
        <v>1</v>
      </c>
      <c r="K732" t="s">
        <v>2202</v>
      </c>
      <c r="L732">
        <v>10</v>
      </c>
      <c r="M732" s="1"/>
      <c r="N732">
        <v>2023</v>
      </c>
      <c r="O732" s="1"/>
    </row>
    <row r="733" spans="1:15" x14ac:dyDescent="0.3">
      <c r="A733" t="s">
        <v>2203</v>
      </c>
      <c r="B733" t="s">
        <v>2204</v>
      </c>
      <c r="C733" t="s">
        <v>779</v>
      </c>
      <c r="D733" t="str">
        <f>IF(Table_EQUITY_L[[#This Row],[ SERIES]]="EQ","Intra","Not")</f>
        <v>Not</v>
      </c>
      <c r="E733">
        <v>25</v>
      </c>
      <c r="F733">
        <v>10</v>
      </c>
      <c r="G733" t="str">
        <f t="shared" si="11"/>
        <v>Oct</v>
      </c>
      <c r="H733">
        <v>2007</v>
      </c>
      <c r="I733">
        <v>10</v>
      </c>
      <c r="J733">
        <v>1</v>
      </c>
      <c r="K733" t="s">
        <v>2205</v>
      </c>
      <c r="L733">
        <v>10</v>
      </c>
      <c r="M733" s="1"/>
      <c r="N733">
        <v>2007</v>
      </c>
      <c r="O733" s="1"/>
    </row>
    <row r="734" spans="1:15" x14ac:dyDescent="0.3">
      <c r="A734" t="s">
        <v>2206</v>
      </c>
      <c r="B734" t="s">
        <v>2207</v>
      </c>
      <c r="C734" t="s">
        <v>779</v>
      </c>
      <c r="D734" t="str">
        <f>IF(Table_EQUITY_L[[#This Row],[ SERIES]]="EQ","Intra","Not")</f>
        <v>Not</v>
      </c>
      <c r="E734">
        <v>30</v>
      </c>
      <c r="F734">
        <v>3</v>
      </c>
      <c r="G734" t="str">
        <f t="shared" si="11"/>
        <v>Mar</v>
      </c>
      <c r="H734">
        <v>2010</v>
      </c>
      <c r="I734">
        <v>10</v>
      </c>
      <c r="J734">
        <v>1</v>
      </c>
      <c r="K734" t="s">
        <v>2208</v>
      </c>
      <c r="L734">
        <v>10</v>
      </c>
      <c r="M734" s="1"/>
      <c r="N734">
        <v>2010</v>
      </c>
      <c r="O734" s="1"/>
    </row>
    <row r="735" spans="1:15" x14ac:dyDescent="0.3">
      <c r="A735" t="s">
        <v>2209</v>
      </c>
      <c r="B735" t="s">
        <v>2210</v>
      </c>
      <c r="C735" t="s">
        <v>13</v>
      </c>
      <c r="D735" t="str">
        <f>IF(Table_EQUITY_L[[#This Row],[ SERIES]]="EQ","Intra","Not")</f>
        <v>Intra</v>
      </c>
      <c r="E735">
        <v>6</v>
      </c>
      <c r="F735">
        <v>4</v>
      </c>
      <c r="G735" t="str">
        <f t="shared" si="11"/>
        <v>Apr</v>
      </c>
      <c r="H735">
        <v>2015</v>
      </c>
      <c r="I735">
        <v>10</v>
      </c>
      <c r="J735">
        <v>1</v>
      </c>
      <c r="K735" t="s">
        <v>2211</v>
      </c>
      <c r="L735">
        <v>10</v>
      </c>
      <c r="M735" s="1"/>
      <c r="N735">
        <v>2015</v>
      </c>
      <c r="O735" s="1"/>
    </row>
    <row r="736" spans="1:15" x14ac:dyDescent="0.3">
      <c r="A736" t="s">
        <v>2212</v>
      </c>
      <c r="B736" t="s">
        <v>2213</v>
      </c>
      <c r="C736" t="s">
        <v>13</v>
      </c>
      <c r="D736" t="str">
        <f>IF(Table_EQUITY_L[[#This Row],[ SERIES]]="EQ","Intra","Not")</f>
        <v>Intra</v>
      </c>
      <c r="E736">
        <v>23</v>
      </c>
      <c r="F736">
        <v>7</v>
      </c>
      <c r="G736" t="str">
        <f t="shared" si="11"/>
        <v>Jul</v>
      </c>
      <c r="H736">
        <v>2010</v>
      </c>
      <c r="I736">
        <v>10</v>
      </c>
      <c r="J736">
        <v>1</v>
      </c>
      <c r="K736" t="s">
        <v>2214</v>
      </c>
      <c r="L736">
        <v>10</v>
      </c>
      <c r="M736" s="1"/>
      <c r="N736">
        <v>2010</v>
      </c>
      <c r="O736" s="1"/>
    </row>
    <row r="737" spans="1:15" x14ac:dyDescent="0.3">
      <c r="A737" t="s">
        <v>2215</v>
      </c>
      <c r="B737" t="s">
        <v>2216</v>
      </c>
      <c r="C737" t="s">
        <v>13</v>
      </c>
      <c r="D737" t="str">
        <f>IF(Table_EQUITY_L[[#This Row],[ SERIES]]="EQ","Intra","Not")</f>
        <v>Intra</v>
      </c>
      <c r="E737">
        <v>7</v>
      </c>
      <c r="F737">
        <v>10</v>
      </c>
      <c r="G737" t="str">
        <f t="shared" si="11"/>
        <v>Oct</v>
      </c>
      <c r="H737">
        <v>2005</v>
      </c>
      <c r="I737">
        <v>10</v>
      </c>
      <c r="J737">
        <v>1</v>
      </c>
      <c r="K737" t="s">
        <v>2217</v>
      </c>
      <c r="L737">
        <v>10</v>
      </c>
      <c r="M737" s="1"/>
      <c r="N737">
        <v>2005</v>
      </c>
      <c r="O737" s="1"/>
    </row>
    <row r="738" spans="1:15" x14ac:dyDescent="0.3">
      <c r="A738" t="s">
        <v>2218</v>
      </c>
      <c r="B738" t="s">
        <v>2219</v>
      </c>
      <c r="C738" t="s">
        <v>9</v>
      </c>
      <c r="D738" t="str">
        <f>IF(Table_EQUITY_L[[#This Row],[ SERIES]]="EQ","Intra","Not")</f>
        <v>Not</v>
      </c>
      <c r="E738">
        <v>3</v>
      </c>
      <c r="F738">
        <v>2</v>
      </c>
      <c r="G738" t="str">
        <f t="shared" si="11"/>
        <v>Feb</v>
      </c>
      <c r="H738">
        <v>2005</v>
      </c>
      <c r="I738">
        <v>10</v>
      </c>
      <c r="J738">
        <v>1</v>
      </c>
      <c r="K738" t="s">
        <v>2220</v>
      </c>
      <c r="L738">
        <v>10</v>
      </c>
      <c r="M738" s="1"/>
      <c r="N738">
        <v>2005</v>
      </c>
      <c r="O738" s="1"/>
    </row>
    <row r="739" spans="1:15" x14ac:dyDescent="0.3">
      <c r="A739" t="s">
        <v>2221</v>
      </c>
      <c r="B739" t="s">
        <v>2222</v>
      </c>
      <c r="C739" t="s">
        <v>13</v>
      </c>
      <c r="D739" t="str">
        <f>IF(Table_EQUITY_L[[#This Row],[ SERIES]]="EQ","Intra","Not")</f>
        <v>Intra</v>
      </c>
      <c r="E739">
        <v>1</v>
      </c>
      <c r="F739">
        <v>7</v>
      </c>
      <c r="G739" t="str">
        <f t="shared" si="11"/>
        <v>Jul</v>
      </c>
      <c r="H739">
        <v>2016</v>
      </c>
      <c r="I739">
        <v>10</v>
      </c>
      <c r="J739">
        <v>1</v>
      </c>
      <c r="K739" t="s">
        <v>2223</v>
      </c>
      <c r="L739">
        <v>10</v>
      </c>
      <c r="M739" s="1"/>
      <c r="N739">
        <v>2016</v>
      </c>
      <c r="O739" s="1"/>
    </row>
    <row r="740" spans="1:15" x14ac:dyDescent="0.3">
      <c r="A740" t="s">
        <v>2224</v>
      </c>
      <c r="B740" t="s">
        <v>2225</v>
      </c>
      <c r="C740" t="s">
        <v>13</v>
      </c>
      <c r="D740" t="str">
        <f>IF(Table_EQUITY_L[[#This Row],[ SERIES]]="EQ","Intra","Not")</f>
        <v>Intra</v>
      </c>
      <c r="E740">
        <v>8</v>
      </c>
      <c r="F740">
        <v>10</v>
      </c>
      <c r="G740" t="str">
        <f t="shared" si="11"/>
        <v>Oct</v>
      </c>
      <c r="H740">
        <v>2008</v>
      </c>
      <c r="I740">
        <v>10</v>
      </c>
      <c r="J740">
        <v>1</v>
      </c>
      <c r="K740" t="s">
        <v>2226</v>
      </c>
      <c r="L740">
        <v>10</v>
      </c>
      <c r="M740" s="1"/>
      <c r="N740">
        <v>2008</v>
      </c>
      <c r="O740" s="1"/>
    </row>
    <row r="741" spans="1:15" x14ac:dyDescent="0.3">
      <c r="A741" t="s">
        <v>2227</v>
      </c>
      <c r="B741" t="s">
        <v>2228</v>
      </c>
      <c r="C741" t="s">
        <v>13</v>
      </c>
      <c r="D741" t="str">
        <f>IF(Table_EQUITY_L[[#This Row],[ SERIES]]="EQ","Intra","Not")</f>
        <v>Intra</v>
      </c>
      <c r="E741">
        <v>3</v>
      </c>
      <c r="F741">
        <v>7</v>
      </c>
      <c r="G741" t="str">
        <f t="shared" si="11"/>
        <v>Jul</v>
      </c>
      <c r="H741">
        <v>1996</v>
      </c>
      <c r="I741">
        <v>1</v>
      </c>
      <c r="J741">
        <v>1</v>
      </c>
      <c r="K741" t="s">
        <v>2229</v>
      </c>
      <c r="L741">
        <v>1</v>
      </c>
      <c r="M741" s="1"/>
      <c r="N741">
        <v>1996</v>
      </c>
      <c r="O741" s="1"/>
    </row>
    <row r="742" spans="1:15" x14ac:dyDescent="0.3">
      <c r="A742" t="s">
        <v>2230</v>
      </c>
      <c r="B742" t="s">
        <v>2231</v>
      </c>
      <c r="C742" t="s">
        <v>13</v>
      </c>
      <c r="D742" t="str">
        <f>IF(Table_EQUITY_L[[#This Row],[ SERIES]]="EQ","Intra","Not")</f>
        <v>Intra</v>
      </c>
      <c r="E742">
        <v>31</v>
      </c>
      <c r="F742">
        <v>5</v>
      </c>
      <c r="G742" t="str">
        <f t="shared" si="11"/>
        <v>May</v>
      </c>
      <c r="H742">
        <v>2000</v>
      </c>
      <c r="I742">
        <v>10</v>
      </c>
      <c r="J742">
        <v>1</v>
      </c>
      <c r="K742" t="s">
        <v>2232</v>
      </c>
      <c r="L742">
        <v>10</v>
      </c>
      <c r="M742" s="1"/>
      <c r="N742">
        <v>2000</v>
      </c>
      <c r="O742" s="1"/>
    </row>
    <row r="743" spans="1:15" x14ac:dyDescent="0.3">
      <c r="A743" t="s">
        <v>2233</v>
      </c>
      <c r="B743" t="s">
        <v>2234</v>
      </c>
      <c r="C743" t="s">
        <v>13</v>
      </c>
      <c r="D743" t="str">
        <f>IF(Table_EQUITY_L[[#This Row],[ SERIES]]="EQ","Intra","Not")</f>
        <v>Intra</v>
      </c>
      <c r="E743">
        <v>1</v>
      </c>
      <c r="F743">
        <v>7</v>
      </c>
      <c r="G743" t="str">
        <f t="shared" si="11"/>
        <v>Jul</v>
      </c>
      <c r="H743">
        <v>2005</v>
      </c>
      <c r="I743">
        <v>10</v>
      </c>
      <c r="J743">
        <v>1</v>
      </c>
      <c r="K743" t="s">
        <v>2235</v>
      </c>
      <c r="L743">
        <v>10</v>
      </c>
      <c r="M743" s="1"/>
      <c r="N743">
        <v>2005</v>
      </c>
      <c r="O743" s="1"/>
    </row>
    <row r="744" spans="1:15" x14ac:dyDescent="0.3">
      <c r="A744" t="s">
        <v>2236</v>
      </c>
      <c r="B744" t="s">
        <v>2237</v>
      </c>
      <c r="C744" t="s">
        <v>13</v>
      </c>
      <c r="D744" t="str">
        <f>IF(Table_EQUITY_L[[#This Row],[ SERIES]]="EQ","Intra","Not")</f>
        <v>Intra</v>
      </c>
      <c r="E744">
        <v>4</v>
      </c>
      <c r="F744">
        <v>7</v>
      </c>
      <c r="G744" t="str">
        <f t="shared" si="11"/>
        <v>Jul</v>
      </c>
      <c r="H744">
        <v>2019</v>
      </c>
      <c r="I744">
        <v>10</v>
      </c>
      <c r="J744">
        <v>1</v>
      </c>
      <c r="K744" t="s">
        <v>2238</v>
      </c>
      <c r="L744">
        <v>10</v>
      </c>
      <c r="M744" s="1"/>
      <c r="N744">
        <v>2019</v>
      </c>
      <c r="O744" s="1"/>
    </row>
    <row r="745" spans="1:15" x14ac:dyDescent="0.3">
      <c r="A745" t="s">
        <v>2239</v>
      </c>
      <c r="B745" t="s">
        <v>2240</v>
      </c>
      <c r="C745" t="s">
        <v>13</v>
      </c>
      <c r="D745" t="str">
        <f>IF(Table_EQUITY_L[[#This Row],[ SERIES]]="EQ","Intra","Not")</f>
        <v>Intra</v>
      </c>
      <c r="E745">
        <v>1</v>
      </c>
      <c r="F745">
        <v>3</v>
      </c>
      <c r="G745" t="str">
        <f t="shared" si="11"/>
        <v>Mar</v>
      </c>
      <c r="H745">
        <v>2007</v>
      </c>
      <c r="I745">
        <v>10</v>
      </c>
      <c r="J745">
        <v>1</v>
      </c>
      <c r="K745" t="s">
        <v>2241</v>
      </c>
      <c r="L745">
        <v>10</v>
      </c>
      <c r="M745" s="1"/>
      <c r="N745">
        <v>2007</v>
      </c>
      <c r="O745" s="1"/>
    </row>
    <row r="746" spans="1:15" x14ac:dyDescent="0.3">
      <c r="A746" t="s">
        <v>2242</v>
      </c>
      <c r="B746" t="s">
        <v>2243</v>
      </c>
      <c r="C746" t="s">
        <v>13</v>
      </c>
      <c r="D746" t="str">
        <f>IF(Table_EQUITY_L[[#This Row],[ SERIES]]="EQ","Intra","Not")</f>
        <v>Intra</v>
      </c>
      <c r="E746">
        <v>8</v>
      </c>
      <c r="F746">
        <v>1</v>
      </c>
      <c r="G746" t="str">
        <f t="shared" si="11"/>
        <v>Jan</v>
      </c>
      <c r="H746">
        <v>1997</v>
      </c>
      <c r="I746">
        <v>10</v>
      </c>
      <c r="J746">
        <v>1</v>
      </c>
      <c r="K746" t="s">
        <v>2244</v>
      </c>
      <c r="L746">
        <v>10</v>
      </c>
      <c r="M746" s="1"/>
      <c r="N746">
        <v>1997</v>
      </c>
      <c r="O746" s="1"/>
    </row>
    <row r="747" spans="1:15" x14ac:dyDescent="0.3">
      <c r="A747" t="s">
        <v>2245</v>
      </c>
      <c r="B747" t="s">
        <v>2246</v>
      </c>
      <c r="C747" t="s">
        <v>13</v>
      </c>
      <c r="D747" t="str">
        <f>IF(Table_EQUITY_L[[#This Row],[ SERIES]]="EQ","Intra","Not")</f>
        <v>Intra</v>
      </c>
      <c r="E747">
        <v>30</v>
      </c>
      <c r="F747">
        <v>8</v>
      </c>
      <c r="G747" t="str">
        <f t="shared" si="11"/>
        <v>Aug</v>
      </c>
      <c r="H747">
        <v>1995</v>
      </c>
      <c r="I747">
        <v>2</v>
      </c>
      <c r="J747">
        <v>1</v>
      </c>
      <c r="K747" t="s">
        <v>2247</v>
      </c>
      <c r="L747">
        <v>2</v>
      </c>
      <c r="M747" s="1"/>
      <c r="N747">
        <v>1995</v>
      </c>
      <c r="O747" s="1"/>
    </row>
    <row r="748" spans="1:15" x14ac:dyDescent="0.3">
      <c r="A748" t="s">
        <v>2248</v>
      </c>
      <c r="B748" t="s">
        <v>2249</v>
      </c>
      <c r="C748" t="s">
        <v>13</v>
      </c>
      <c r="D748" t="str">
        <f>IF(Table_EQUITY_L[[#This Row],[ SERIES]]="EQ","Intra","Not")</f>
        <v>Intra</v>
      </c>
      <c r="E748">
        <v>10</v>
      </c>
      <c r="F748">
        <v>11</v>
      </c>
      <c r="G748" t="str">
        <f t="shared" si="11"/>
        <v>Nov</v>
      </c>
      <c r="H748">
        <v>2015</v>
      </c>
      <c r="I748">
        <v>10</v>
      </c>
      <c r="J748">
        <v>1</v>
      </c>
      <c r="K748" t="s">
        <v>2250</v>
      </c>
      <c r="L748">
        <v>10</v>
      </c>
      <c r="M748" s="1"/>
      <c r="N748">
        <v>2015</v>
      </c>
      <c r="O748" s="1"/>
    </row>
    <row r="749" spans="1:15" x14ac:dyDescent="0.3">
      <c r="A749" t="s">
        <v>2251</v>
      </c>
      <c r="B749" t="s">
        <v>2252</v>
      </c>
      <c r="C749" t="s">
        <v>13</v>
      </c>
      <c r="D749" t="str">
        <f>IF(Table_EQUITY_L[[#This Row],[ SERIES]]="EQ","Intra","Not")</f>
        <v>Intra</v>
      </c>
      <c r="E749">
        <v>2</v>
      </c>
      <c r="F749">
        <v>2</v>
      </c>
      <c r="G749" t="str">
        <f t="shared" si="11"/>
        <v>Feb</v>
      </c>
      <c r="H749">
        <v>2021</v>
      </c>
      <c r="I749">
        <v>10</v>
      </c>
      <c r="J749">
        <v>1</v>
      </c>
      <c r="K749" t="s">
        <v>2253</v>
      </c>
      <c r="L749">
        <v>10</v>
      </c>
      <c r="M749" s="1"/>
      <c r="N749">
        <v>2021</v>
      </c>
      <c r="O749" s="1"/>
    </row>
    <row r="750" spans="1:15" x14ac:dyDescent="0.3">
      <c r="A750" t="s">
        <v>2254</v>
      </c>
      <c r="B750" t="s">
        <v>2255</v>
      </c>
      <c r="C750" t="s">
        <v>779</v>
      </c>
      <c r="D750" t="str">
        <f>IF(Table_EQUITY_L[[#This Row],[ SERIES]]="EQ","Intra","Not")</f>
        <v>Not</v>
      </c>
      <c r="E750">
        <v>10</v>
      </c>
      <c r="F750">
        <v>1</v>
      </c>
      <c r="G750" t="str">
        <f t="shared" si="11"/>
        <v>Jan</v>
      </c>
      <c r="H750">
        <v>1996</v>
      </c>
      <c r="I750">
        <v>10</v>
      </c>
      <c r="J750">
        <v>1</v>
      </c>
      <c r="K750" t="s">
        <v>2256</v>
      </c>
      <c r="L750">
        <v>10</v>
      </c>
      <c r="M750" s="1"/>
      <c r="N750">
        <v>1996</v>
      </c>
      <c r="O750" s="1"/>
    </row>
    <row r="751" spans="1:15" x14ac:dyDescent="0.3">
      <c r="A751" t="s">
        <v>2257</v>
      </c>
      <c r="B751" t="s">
        <v>2258</v>
      </c>
      <c r="C751" t="s">
        <v>13</v>
      </c>
      <c r="D751" t="str">
        <f>IF(Table_EQUITY_L[[#This Row],[ SERIES]]="EQ","Intra","Not")</f>
        <v>Intra</v>
      </c>
      <c r="E751">
        <v>7</v>
      </c>
      <c r="F751">
        <v>5</v>
      </c>
      <c r="G751" t="str">
        <f t="shared" si="11"/>
        <v>May</v>
      </c>
      <c r="H751">
        <v>1997</v>
      </c>
      <c r="I751">
        <v>5</v>
      </c>
      <c r="J751">
        <v>1</v>
      </c>
      <c r="K751" t="s">
        <v>2259</v>
      </c>
      <c r="L751">
        <v>5</v>
      </c>
      <c r="M751" s="1"/>
      <c r="N751">
        <v>1997</v>
      </c>
      <c r="O751" s="1"/>
    </row>
    <row r="752" spans="1:15" x14ac:dyDescent="0.3">
      <c r="A752" t="s">
        <v>2260</v>
      </c>
      <c r="B752" t="s">
        <v>2261</v>
      </c>
      <c r="C752" t="s">
        <v>13</v>
      </c>
      <c r="D752" t="str">
        <f>IF(Table_EQUITY_L[[#This Row],[ SERIES]]="EQ","Intra","Not")</f>
        <v>Intra</v>
      </c>
      <c r="E752">
        <v>29</v>
      </c>
      <c r="F752">
        <v>4</v>
      </c>
      <c r="G752" t="str">
        <f t="shared" si="11"/>
        <v>Apr</v>
      </c>
      <c r="H752">
        <v>2022</v>
      </c>
      <c r="I752">
        <v>5</v>
      </c>
      <c r="J752">
        <v>1</v>
      </c>
      <c r="K752" t="s">
        <v>2262</v>
      </c>
      <c r="L752">
        <v>5</v>
      </c>
      <c r="M752" s="1"/>
      <c r="N752">
        <v>2022</v>
      </c>
      <c r="O752" s="1"/>
    </row>
    <row r="753" spans="1:15" x14ac:dyDescent="0.3">
      <c r="A753" t="s">
        <v>2263</v>
      </c>
      <c r="B753" t="s">
        <v>2264</v>
      </c>
      <c r="C753" t="s">
        <v>13</v>
      </c>
      <c r="D753" t="str">
        <f>IF(Table_EQUITY_L[[#This Row],[ SERIES]]="EQ","Intra","Not")</f>
        <v>Intra</v>
      </c>
      <c r="E753">
        <v>29</v>
      </c>
      <c r="F753">
        <v>3</v>
      </c>
      <c r="G753" t="str">
        <f t="shared" si="11"/>
        <v>Mar</v>
      </c>
      <c r="H753">
        <v>2022</v>
      </c>
      <c r="I753">
        <v>1</v>
      </c>
      <c r="J753">
        <v>1</v>
      </c>
      <c r="K753" t="s">
        <v>2265</v>
      </c>
      <c r="L753">
        <v>1</v>
      </c>
      <c r="M753" s="1"/>
      <c r="N753">
        <v>2022</v>
      </c>
      <c r="O753" s="1"/>
    </row>
    <row r="754" spans="1:15" x14ac:dyDescent="0.3">
      <c r="A754" t="s">
        <v>2266</v>
      </c>
      <c r="B754" t="s">
        <v>2267</v>
      </c>
      <c r="C754" t="s">
        <v>13</v>
      </c>
      <c r="D754" t="str">
        <f>IF(Table_EQUITY_L[[#This Row],[ SERIES]]="EQ","Intra","Not")</f>
        <v>Intra</v>
      </c>
      <c r="E754">
        <v>14</v>
      </c>
      <c r="F754">
        <v>1</v>
      </c>
      <c r="G754" t="str">
        <f t="shared" si="11"/>
        <v>Jan</v>
      </c>
      <c r="H754">
        <v>2005</v>
      </c>
      <c r="I754">
        <v>2</v>
      </c>
      <c r="J754">
        <v>1</v>
      </c>
      <c r="K754" t="s">
        <v>2268</v>
      </c>
      <c r="L754">
        <v>2</v>
      </c>
      <c r="M754" s="1"/>
      <c r="N754">
        <v>2005</v>
      </c>
      <c r="O754" s="1"/>
    </row>
    <row r="755" spans="1:15" x14ac:dyDescent="0.3">
      <c r="A755" t="s">
        <v>2269</v>
      </c>
      <c r="B755" t="s">
        <v>2270</v>
      </c>
      <c r="C755" t="s">
        <v>13</v>
      </c>
      <c r="D755" t="str">
        <f>IF(Table_EQUITY_L[[#This Row],[ SERIES]]="EQ","Intra","Not")</f>
        <v>Intra</v>
      </c>
      <c r="E755">
        <v>20</v>
      </c>
      <c r="F755">
        <v>6</v>
      </c>
      <c r="G755" t="str">
        <f t="shared" si="11"/>
        <v>Jun</v>
      </c>
      <c r="H755">
        <v>2003</v>
      </c>
      <c r="I755">
        <v>10</v>
      </c>
      <c r="J755">
        <v>1</v>
      </c>
      <c r="K755" t="s">
        <v>2271</v>
      </c>
      <c r="L755">
        <v>10</v>
      </c>
      <c r="M755" s="1"/>
      <c r="N755">
        <v>2003</v>
      </c>
      <c r="O755" s="1"/>
    </row>
    <row r="756" spans="1:15" x14ac:dyDescent="0.3">
      <c r="A756" t="s">
        <v>2272</v>
      </c>
      <c r="B756" t="s">
        <v>2273</v>
      </c>
      <c r="C756" t="s">
        <v>9</v>
      </c>
      <c r="D756" t="str">
        <f>IF(Table_EQUITY_L[[#This Row],[ SERIES]]="EQ","Intra","Not")</f>
        <v>Not</v>
      </c>
      <c r="E756">
        <v>21</v>
      </c>
      <c r="F756">
        <v>5</v>
      </c>
      <c r="G756" t="str">
        <f t="shared" si="11"/>
        <v>May</v>
      </c>
      <c r="H756">
        <v>2018</v>
      </c>
      <c r="I756">
        <v>10</v>
      </c>
      <c r="J756">
        <v>1</v>
      </c>
      <c r="K756" t="s">
        <v>2274</v>
      </c>
      <c r="L756">
        <v>10</v>
      </c>
      <c r="M756" s="1"/>
      <c r="N756">
        <v>2018</v>
      </c>
      <c r="O756" s="1"/>
    </row>
    <row r="757" spans="1:15" x14ac:dyDescent="0.3">
      <c r="A757" t="s">
        <v>2275</v>
      </c>
      <c r="B757" t="s">
        <v>2276</v>
      </c>
      <c r="C757" t="s">
        <v>9</v>
      </c>
      <c r="D757" t="str">
        <f>IF(Table_EQUITY_L[[#This Row],[ SERIES]]="EQ","Intra","Not")</f>
        <v>Not</v>
      </c>
      <c r="E757">
        <v>2</v>
      </c>
      <c r="F757">
        <v>11</v>
      </c>
      <c r="G757" t="str">
        <f t="shared" si="11"/>
        <v>Nov</v>
      </c>
      <c r="H757">
        <v>2011</v>
      </c>
      <c r="I757">
        <v>10</v>
      </c>
      <c r="J757">
        <v>1</v>
      </c>
      <c r="K757" t="s">
        <v>2277</v>
      </c>
      <c r="L757">
        <v>10</v>
      </c>
      <c r="M757" s="1"/>
      <c r="N757">
        <v>2011</v>
      </c>
      <c r="O757" s="1"/>
    </row>
    <row r="758" spans="1:15" x14ac:dyDescent="0.3">
      <c r="A758" t="s">
        <v>2278</v>
      </c>
      <c r="B758" t="s">
        <v>2279</v>
      </c>
      <c r="C758" t="s">
        <v>13</v>
      </c>
      <c r="D758" t="str">
        <f>IF(Table_EQUITY_L[[#This Row],[ SERIES]]="EQ","Intra","Not")</f>
        <v>Intra</v>
      </c>
      <c r="E758">
        <v>14</v>
      </c>
      <c r="F758">
        <v>9</v>
      </c>
      <c r="G758" t="str">
        <f t="shared" si="11"/>
        <v>Sep</v>
      </c>
      <c r="H758">
        <v>2007</v>
      </c>
      <c r="I758">
        <v>10</v>
      </c>
      <c r="J758">
        <v>1</v>
      </c>
      <c r="K758" t="s">
        <v>2280</v>
      </c>
      <c r="L758">
        <v>10</v>
      </c>
      <c r="M758" s="1"/>
      <c r="N758">
        <v>2007</v>
      </c>
      <c r="O758" s="1"/>
    </row>
    <row r="759" spans="1:15" x14ac:dyDescent="0.3">
      <c r="A759" t="s">
        <v>2281</v>
      </c>
      <c r="B759" t="s">
        <v>2282</v>
      </c>
      <c r="C759" t="s">
        <v>9</v>
      </c>
      <c r="D759" t="str">
        <f>IF(Table_EQUITY_L[[#This Row],[ SERIES]]="EQ","Intra","Not")</f>
        <v>Not</v>
      </c>
      <c r="E759">
        <v>17</v>
      </c>
      <c r="F759">
        <v>4</v>
      </c>
      <c r="G759" t="str">
        <f t="shared" si="11"/>
        <v>Apr</v>
      </c>
      <c r="H759">
        <v>1997</v>
      </c>
      <c r="I759">
        <v>10</v>
      </c>
      <c r="J759">
        <v>1</v>
      </c>
      <c r="K759" t="s">
        <v>2283</v>
      </c>
      <c r="L759">
        <v>10</v>
      </c>
      <c r="M759" s="1"/>
      <c r="N759">
        <v>1997</v>
      </c>
      <c r="O759" s="1"/>
    </row>
    <row r="760" spans="1:15" x14ac:dyDescent="0.3">
      <c r="A760" t="s">
        <v>2284</v>
      </c>
      <c r="B760" t="s">
        <v>2285</v>
      </c>
      <c r="C760" t="s">
        <v>13</v>
      </c>
      <c r="D760" t="str">
        <f>IF(Table_EQUITY_L[[#This Row],[ SERIES]]="EQ","Intra","Not")</f>
        <v>Intra</v>
      </c>
      <c r="E760">
        <v>2</v>
      </c>
      <c r="F760">
        <v>7</v>
      </c>
      <c r="G760" t="str">
        <f t="shared" si="11"/>
        <v>Jul</v>
      </c>
      <c r="H760">
        <v>1997</v>
      </c>
      <c r="I760">
        <v>10</v>
      </c>
      <c r="J760">
        <v>1</v>
      </c>
      <c r="K760" t="s">
        <v>2286</v>
      </c>
      <c r="L760">
        <v>10</v>
      </c>
      <c r="M760" s="1"/>
      <c r="N760">
        <v>1997</v>
      </c>
      <c r="O760" s="1"/>
    </row>
    <row r="761" spans="1:15" x14ac:dyDescent="0.3">
      <c r="A761" t="s">
        <v>2287</v>
      </c>
      <c r="B761" t="s">
        <v>2288</v>
      </c>
      <c r="C761" t="s">
        <v>13</v>
      </c>
      <c r="D761" t="str">
        <f>IF(Table_EQUITY_L[[#This Row],[ SERIES]]="EQ","Intra","Not")</f>
        <v>Intra</v>
      </c>
      <c r="E761">
        <v>11</v>
      </c>
      <c r="F761">
        <v>3</v>
      </c>
      <c r="G761" t="str">
        <f t="shared" si="11"/>
        <v>Mar</v>
      </c>
      <c r="H761">
        <v>2011</v>
      </c>
      <c r="I761">
        <v>2</v>
      </c>
      <c r="J761">
        <v>1</v>
      </c>
      <c r="K761" t="s">
        <v>2289</v>
      </c>
      <c r="L761">
        <v>2</v>
      </c>
      <c r="M761" s="1"/>
      <c r="N761">
        <v>2011</v>
      </c>
      <c r="O761" s="1"/>
    </row>
    <row r="762" spans="1:15" x14ac:dyDescent="0.3">
      <c r="A762" t="s">
        <v>2290</v>
      </c>
      <c r="B762" t="s">
        <v>2291</v>
      </c>
      <c r="C762" t="s">
        <v>13</v>
      </c>
      <c r="D762" t="str">
        <f>IF(Table_EQUITY_L[[#This Row],[ SERIES]]="EQ","Intra","Not")</f>
        <v>Intra</v>
      </c>
      <c r="E762">
        <v>28</v>
      </c>
      <c r="F762">
        <v>1</v>
      </c>
      <c r="G762" t="str">
        <f t="shared" si="11"/>
        <v>Jan</v>
      </c>
      <c r="H762">
        <v>1998</v>
      </c>
      <c r="I762">
        <v>10</v>
      </c>
      <c r="J762">
        <v>1</v>
      </c>
      <c r="K762" t="s">
        <v>2292</v>
      </c>
      <c r="L762">
        <v>10</v>
      </c>
      <c r="M762" s="1"/>
      <c r="N762">
        <v>1998</v>
      </c>
      <c r="O762" s="1"/>
    </row>
    <row r="763" spans="1:15" x14ac:dyDescent="0.3">
      <c r="A763" t="s">
        <v>2293</v>
      </c>
      <c r="B763" t="s">
        <v>2294</v>
      </c>
      <c r="C763" t="s">
        <v>13</v>
      </c>
      <c r="D763" t="str">
        <f>IF(Table_EQUITY_L[[#This Row],[ SERIES]]="EQ","Intra","Not")</f>
        <v>Intra</v>
      </c>
      <c r="E763">
        <v>28</v>
      </c>
      <c r="F763">
        <v>12</v>
      </c>
      <c r="G763" t="str">
        <f t="shared" si="11"/>
        <v>Dec</v>
      </c>
      <c r="H763">
        <v>2012</v>
      </c>
      <c r="I763">
        <v>10</v>
      </c>
      <c r="J763">
        <v>1</v>
      </c>
      <c r="K763" t="s">
        <v>2295</v>
      </c>
      <c r="L763">
        <v>10</v>
      </c>
      <c r="M763" s="1"/>
      <c r="N763">
        <v>2012</v>
      </c>
      <c r="O763" s="1"/>
    </row>
    <row r="764" spans="1:15" x14ac:dyDescent="0.3">
      <c r="A764" t="s">
        <v>2296</v>
      </c>
      <c r="B764" t="s">
        <v>2297</v>
      </c>
      <c r="C764" t="s">
        <v>13</v>
      </c>
      <c r="D764" t="str">
        <f>IF(Table_EQUITY_L[[#This Row],[ SERIES]]="EQ","Intra","Not")</f>
        <v>Intra</v>
      </c>
      <c r="E764">
        <v>4</v>
      </c>
      <c r="F764">
        <v>4</v>
      </c>
      <c r="G764" t="str">
        <f t="shared" si="11"/>
        <v>Apr</v>
      </c>
      <c r="H764">
        <v>2016</v>
      </c>
      <c r="I764">
        <v>1</v>
      </c>
      <c r="J764">
        <v>1</v>
      </c>
      <c r="K764" t="s">
        <v>2298</v>
      </c>
      <c r="L764">
        <v>1</v>
      </c>
      <c r="M764" s="1"/>
      <c r="N764">
        <v>2016</v>
      </c>
      <c r="O764" s="1"/>
    </row>
    <row r="765" spans="1:15" x14ac:dyDescent="0.3">
      <c r="A765" t="s">
        <v>2299</v>
      </c>
      <c r="B765" t="s">
        <v>2300</v>
      </c>
      <c r="C765" t="s">
        <v>13</v>
      </c>
      <c r="D765" t="str">
        <f>IF(Table_EQUITY_L[[#This Row],[ SERIES]]="EQ","Intra","Not")</f>
        <v>Intra</v>
      </c>
      <c r="E765">
        <v>15</v>
      </c>
      <c r="F765">
        <v>7</v>
      </c>
      <c r="G765" t="str">
        <f t="shared" si="11"/>
        <v>Jul</v>
      </c>
      <c r="H765">
        <v>2019</v>
      </c>
      <c r="I765">
        <v>10</v>
      </c>
      <c r="J765">
        <v>1</v>
      </c>
      <c r="K765" t="s">
        <v>2301</v>
      </c>
      <c r="L765">
        <v>10</v>
      </c>
      <c r="M765" s="1"/>
      <c r="N765">
        <v>2019</v>
      </c>
      <c r="O765" s="1"/>
    </row>
    <row r="766" spans="1:15" x14ac:dyDescent="0.3">
      <c r="A766" t="s">
        <v>2302</v>
      </c>
      <c r="B766" t="s">
        <v>2303</v>
      </c>
      <c r="C766" t="s">
        <v>13</v>
      </c>
      <c r="D766" t="str">
        <f>IF(Table_EQUITY_L[[#This Row],[ SERIES]]="EQ","Intra","Not")</f>
        <v>Intra</v>
      </c>
      <c r="E766">
        <v>12</v>
      </c>
      <c r="F766">
        <v>10</v>
      </c>
      <c r="G766" t="str">
        <f t="shared" si="11"/>
        <v>Oct</v>
      </c>
      <c r="H766">
        <v>2006</v>
      </c>
      <c r="I766">
        <v>10</v>
      </c>
      <c r="J766">
        <v>1</v>
      </c>
      <c r="K766" t="s">
        <v>2304</v>
      </c>
      <c r="L766">
        <v>10</v>
      </c>
      <c r="M766" s="1"/>
      <c r="N766">
        <v>2006</v>
      </c>
      <c r="O766" s="1"/>
    </row>
    <row r="767" spans="1:15" x14ac:dyDescent="0.3">
      <c r="A767" t="s">
        <v>2305</v>
      </c>
      <c r="B767" t="s">
        <v>2306</v>
      </c>
      <c r="C767" t="s">
        <v>13</v>
      </c>
      <c r="D767" t="str">
        <f>IF(Table_EQUITY_L[[#This Row],[ SERIES]]="EQ","Intra","Not")</f>
        <v>Intra</v>
      </c>
      <c r="E767">
        <v>8</v>
      </c>
      <c r="F767">
        <v>2</v>
      </c>
      <c r="G767" t="str">
        <f t="shared" si="11"/>
        <v>Feb</v>
      </c>
      <c r="H767">
        <v>1995</v>
      </c>
      <c r="I767">
        <v>5</v>
      </c>
      <c r="J767">
        <v>1</v>
      </c>
      <c r="K767" t="s">
        <v>2307</v>
      </c>
      <c r="L767">
        <v>5</v>
      </c>
      <c r="M767" s="1"/>
      <c r="N767">
        <v>1995</v>
      </c>
      <c r="O767" s="1"/>
    </row>
    <row r="768" spans="1:15" x14ac:dyDescent="0.3">
      <c r="A768" t="s">
        <v>2308</v>
      </c>
      <c r="B768" t="s">
        <v>2309</v>
      </c>
      <c r="C768" t="s">
        <v>13</v>
      </c>
      <c r="D768" t="str">
        <f>IF(Table_EQUITY_L[[#This Row],[ SERIES]]="EQ","Intra","Not")</f>
        <v>Intra</v>
      </c>
      <c r="E768">
        <v>15</v>
      </c>
      <c r="F768">
        <v>4</v>
      </c>
      <c r="G768" t="str">
        <f t="shared" si="11"/>
        <v>Apr</v>
      </c>
      <c r="H768">
        <v>1999</v>
      </c>
      <c r="I768">
        <v>10</v>
      </c>
      <c r="J768">
        <v>1</v>
      </c>
      <c r="K768" t="s">
        <v>2310</v>
      </c>
      <c r="L768">
        <v>10</v>
      </c>
      <c r="M768" s="1"/>
      <c r="N768">
        <v>1999</v>
      </c>
      <c r="O768" s="1"/>
    </row>
    <row r="769" spans="1:15" x14ac:dyDescent="0.3">
      <c r="A769" t="s">
        <v>2311</v>
      </c>
      <c r="B769" t="s">
        <v>2312</v>
      </c>
      <c r="C769" t="s">
        <v>13</v>
      </c>
      <c r="D769" t="str">
        <f>IF(Table_EQUITY_L[[#This Row],[ SERIES]]="EQ","Intra","Not")</f>
        <v>Intra</v>
      </c>
      <c r="E769">
        <v>23</v>
      </c>
      <c r="F769">
        <v>11</v>
      </c>
      <c r="G769" t="str">
        <f t="shared" si="11"/>
        <v>Nov</v>
      </c>
      <c r="H769">
        <v>2022</v>
      </c>
      <c r="I769">
        <v>10</v>
      </c>
      <c r="J769">
        <v>1</v>
      </c>
      <c r="K769" t="s">
        <v>2313</v>
      </c>
      <c r="L769">
        <v>10</v>
      </c>
      <c r="M769" s="1"/>
      <c r="N769">
        <v>2022</v>
      </c>
      <c r="O769" s="1"/>
    </row>
    <row r="770" spans="1:15" x14ac:dyDescent="0.3">
      <c r="A770" t="s">
        <v>2314</v>
      </c>
      <c r="B770" t="s">
        <v>2315</v>
      </c>
      <c r="C770" t="s">
        <v>13</v>
      </c>
      <c r="D770" t="str">
        <f>IF(Table_EQUITY_L[[#This Row],[ SERIES]]="EQ","Intra","Not")</f>
        <v>Intra</v>
      </c>
      <c r="E770">
        <v>9</v>
      </c>
      <c r="F770">
        <v>4</v>
      </c>
      <c r="G770" t="str">
        <f t="shared" ref="G770:G833" si="12">_xlfn.IFS(F770=1,"Jan",F770=2,"Feb",F770=3,"Mar",F770=4,"Apr",F770=5,"May",F770=6,"Jun",F770=7,"Jul",F770=8,"Aug",F770=9,"Sep",F770=10,"Oct",F770=11,"Nov",F770=12,"Dec")</f>
        <v>Apr</v>
      </c>
      <c r="H770">
        <v>2015</v>
      </c>
      <c r="I770">
        <v>10</v>
      </c>
      <c r="J770">
        <v>1</v>
      </c>
      <c r="K770" t="s">
        <v>2316</v>
      </c>
      <c r="L770">
        <v>10</v>
      </c>
      <c r="M770" s="1"/>
      <c r="N770">
        <v>2015</v>
      </c>
      <c r="O770" s="1"/>
    </row>
    <row r="771" spans="1:15" x14ac:dyDescent="0.3">
      <c r="A771" t="s">
        <v>2317</v>
      </c>
      <c r="B771" t="s">
        <v>2318</v>
      </c>
      <c r="C771" t="s">
        <v>13</v>
      </c>
      <c r="D771" t="str">
        <f>IF(Table_EQUITY_L[[#This Row],[ SERIES]]="EQ","Intra","Not")</f>
        <v>Intra</v>
      </c>
      <c r="E771">
        <v>30</v>
      </c>
      <c r="F771">
        <v>5</v>
      </c>
      <c r="G771" t="str">
        <f t="shared" si="12"/>
        <v>May</v>
      </c>
      <c r="H771">
        <v>2007</v>
      </c>
      <c r="I771">
        <v>10</v>
      </c>
      <c r="J771">
        <v>1</v>
      </c>
      <c r="K771" t="s">
        <v>2319</v>
      </c>
      <c r="L771">
        <v>10</v>
      </c>
      <c r="M771" s="1"/>
      <c r="N771">
        <v>2007</v>
      </c>
      <c r="O771" s="1"/>
    </row>
    <row r="772" spans="1:15" x14ac:dyDescent="0.3">
      <c r="A772" t="s">
        <v>2320</v>
      </c>
      <c r="B772" t="s">
        <v>2321</v>
      </c>
      <c r="C772" t="s">
        <v>13</v>
      </c>
      <c r="D772" t="str">
        <f>IF(Table_EQUITY_L[[#This Row],[ SERIES]]="EQ","Intra","Not")</f>
        <v>Intra</v>
      </c>
      <c r="E772">
        <v>18</v>
      </c>
      <c r="F772">
        <v>12</v>
      </c>
      <c r="G772" t="str">
        <f t="shared" si="12"/>
        <v>Dec</v>
      </c>
      <c r="H772">
        <v>2014</v>
      </c>
      <c r="I772">
        <v>5</v>
      </c>
      <c r="J772">
        <v>1</v>
      </c>
      <c r="K772" t="s">
        <v>2322</v>
      </c>
      <c r="L772">
        <v>5</v>
      </c>
      <c r="M772" s="1"/>
      <c r="N772">
        <v>2014</v>
      </c>
      <c r="O772" s="1"/>
    </row>
    <row r="773" spans="1:15" x14ac:dyDescent="0.3">
      <c r="A773" t="s">
        <v>2323</v>
      </c>
      <c r="B773" t="s">
        <v>2324</v>
      </c>
      <c r="C773" t="s">
        <v>13</v>
      </c>
      <c r="D773" t="str">
        <f>IF(Table_EQUITY_L[[#This Row],[ SERIES]]="EQ","Intra","Not")</f>
        <v>Intra</v>
      </c>
      <c r="E773">
        <v>23</v>
      </c>
      <c r="F773">
        <v>3</v>
      </c>
      <c r="G773" t="str">
        <f t="shared" si="12"/>
        <v>Mar</v>
      </c>
      <c r="H773">
        <v>2017</v>
      </c>
      <c r="I773">
        <v>2</v>
      </c>
      <c r="J773">
        <v>1</v>
      </c>
      <c r="K773" t="s">
        <v>2325</v>
      </c>
      <c r="L773">
        <v>2</v>
      </c>
      <c r="M773" s="1"/>
      <c r="N773">
        <v>2017</v>
      </c>
      <c r="O773" s="1"/>
    </row>
    <row r="774" spans="1:15" x14ac:dyDescent="0.3">
      <c r="A774" t="s">
        <v>2326</v>
      </c>
      <c r="B774" t="s">
        <v>2327</v>
      </c>
      <c r="C774" t="s">
        <v>13</v>
      </c>
      <c r="D774" t="str">
        <f>IF(Table_EQUITY_L[[#This Row],[ SERIES]]="EQ","Intra","Not")</f>
        <v>Intra</v>
      </c>
      <c r="E774">
        <v>16</v>
      </c>
      <c r="F774">
        <v>9</v>
      </c>
      <c r="G774" t="str">
        <f t="shared" si="12"/>
        <v>Sep</v>
      </c>
      <c r="H774">
        <v>2021</v>
      </c>
      <c r="I774">
        <v>1</v>
      </c>
      <c r="J774">
        <v>1</v>
      </c>
      <c r="K774" t="s">
        <v>2328</v>
      </c>
      <c r="L774">
        <v>1</v>
      </c>
      <c r="M774" s="1"/>
      <c r="N774">
        <v>2021</v>
      </c>
      <c r="O774" s="1"/>
    </row>
    <row r="775" spans="1:15" x14ac:dyDescent="0.3">
      <c r="A775" t="s">
        <v>2329</v>
      </c>
      <c r="B775" t="s">
        <v>2330</v>
      </c>
      <c r="C775" t="s">
        <v>13</v>
      </c>
      <c r="D775" t="str">
        <f>IF(Table_EQUITY_L[[#This Row],[ SERIES]]="EQ","Intra","Not")</f>
        <v>Intra</v>
      </c>
      <c r="E775">
        <v>4</v>
      </c>
      <c r="F775">
        <v>8</v>
      </c>
      <c r="G775" t="str">
        <f t="shared" si="12"/>
        <v>Aug</v>
      </c>
      <c r="H775">
        <v>2011</v>
      </c>
      <c r="I775">
        <v>1</v>
      </c>
      <c r="J775">
        <v>1</v>
      </c>
      <c r="K775" t="s">
        <v>2331</v>
      </c>
      <c r="L775">
        <v>1</v>
      </c>
      <c r="M775" s="1"/>
      <c r="N775">
        <v>2011</v>
      </c>
      <c r="O775" s="1"/>
    </row>
    <row r="776" spans="1:15" x14ac:dyDescent="0.3">
      <c r="A776" t="s">
        <v>2332</v>
      </c>
      <c r="B776" t="s">
        <v>2333</v>
      </c>
      <c r="C776" t="s">
        <v>13</v>
      </c>
      <c r="D776" t="str">
        <f>IF(Table_EQUITY_L[[#This Row],[ SERIES]]="EQ","Intra","Not")</f>
        <v>Intra</v>
      </c>
      <c r="E776">
        <v>7</v>
      </c>
      <c r="F776">
        <v>12</v>
      </c>
      <c r="G776" t="str">
        <f t="shared" si="12"/>
        <v>Dec</v>
      </c>
      <c r="H776">
        <v>2000</v>
      </c>
      <c r="I776">
        <v>10</v>
      </c>
      <c r="J776">
        <v>1</v>
      </c>
      <c r="K776" t="s">
        <v>2334</v>
      </c>
      <c r="L776">
        <v>10</v>
      </c>
      <c r="M776" s="1"/>
      <c r="N776">
        <v>2000</v>
      </c>
      <c r="O776" s="1"/>
    </row>
    <row r="777" spans="1:15" x14ac:dyDescent="0.3">
      <c r="A777" t="s">
        <v>2335</v>
      </c>
      <c r="B777" t="s">
        <v>2336</v>
      </c>
      <c r="C777" t="s">
        <v>13</v>
      </c>
      <c r="D777" t="str">
        <f>IF(Table_EQUITY_L[[#This Row],[ SERIES]]="EQ","Intra","Not")</f>
        <v>Intra</v>
      </c>
      <c r="E777">
        <v>24</v>
      </c>
      <c r="F777">
        <v>7</v>
      </c>
      <c r="G777" t="str">
        <f t="shared" si="12"/>
        <v>Jul</v>
      </c>
      <c r="H777">
        <v>1996</v>
      </c>
      <c r="I777">
        <v>10</v>
      </c>
      <c r="J777">
        <v>1</v>
      </c>
      <c r="K777" t="s">
        <v>2337</v>
      </c>
      <c r="L777">
        <v>10</v>
      </c>
      <c r="M777" s="1"/>
      <c r="N777">
        <v>1996</v>
      </c>
      <c r="O777" s="1"/>
    </row>
    <row r="778" spans="1:15" x14ac:dyDescent="0.3">
      <c r="A778" t="s">
        <v>2338</v>
      </c>
      <c r="B778" t="s">
        <v>2339</v>
      </c>
      <c r="C778" t="s">
        <v>13</v>
      </c>
      <c r="D778" t="str">
        <f>IF(Table_EQUITY_L[[#This Row],[ SERIES]]="EQ","Intra","Not")</f>
        <v>Intra</v>
      </c>
      <c r="E778">
        <v>8</v>
      </c>
      <c r="F778">
        <v>11</v>
      </c>
      <c r="G778" t="str">
        <f t="shared" si="12"/>
        <v>Nov</v>
      </c>
      <c r="H778">
        <v>2010</v>
      </c>
      <c r="I778">
        <v>10</v>
      </c>
      <c r="J778">
        <v>1</v>
      </c>
      <c r="K778" t="s">
        <v>2340</v>
      </c>
      <c r="L778">
        <v>10</v>
      </c>
      <c r="M778" s="1"/>
      <c r="N778">
        <v>2010</v>
      </c>
      <c r="O778" s="1"/>
    </row>
    <row r="779" spans="1:15" x14ac:dyDescent="0.3">
      <c r="A779" t="s">
        <v>2341</v>
      </c>
      <c r="B779" t="s">
        <v>2342</v>
      </c>
      <c r="C779" t="s">
        <v>13</v>
      </c>
      <c r="D779" t="str">
        <f>IF(Table_EQUITY_L[[#This Row],[ SERIES]]="EQ","Intra","Not")</f>
        <v>Intra</v>
      </c>
      <c r="E779">
        <v>22</v>
      </c>
      <c r="F779">
        <v>2</v>
      </c>
      <c r="G779" t="str">
        <f t="shared" si="12"/>
        <v>Feb</v>
      </c>
      <c r="H779">
        <v>2022</v>
      </c>
      <c r="I779">
        <v>1</v>
      </c>
      <c r="J779">
        <v>1</v>
      </c>
      <c r="K779" t="s">
        <v>2343</v>
      </c>
      <c r="L779">
        <v>1</v>
      </c>
      <c r="M779" s="1"/>
      <c r="N779">
        <v>2022</v>
      </c>
      <c r="O779" s="1"/>
    </row>
    <row r="780" spans="1:15" x14ac:dyDescent="0.3">
      <c r="A780" t="s">
        <v>2344</v>
      </c>
      <c r="B780" t="s">
        <v>2345</v>
      </c>
      <c r="C780" t="s">
        <v>13</v>
      </c>
      <c r="D780" t="str">
        <f>IF(Table_EQUITY_L[[#This Row],[ SERIES]]="EQ","Intra","Not")</f>
        <v>Intra</v>
      </c>
      <c r="E780">
        <v>8</v>
      </c>
      <c r="F780">
        <v>2</v>
      </c>
      <c r="G780" t="str">
        <f t="shared" si="12"/>
        <v>Feb</v>
      </c>
      <c r="H780">
        <v>1995</v>
      </c>
      <c r="I780">
        <v>1</v>
      </c>
      <c r="J780">
        <v>1</v>
      </c>
      <c r="K780" t="s">
        <v>2346</v>
      </c>
      <c r="L780">
        <v>1</v>
      </c>
      <c r="M780" s="1"/>
      <c r="N780">
        <v>1995</v>
      </c>
      <c r="O780" s="1"/>
    </row>
    <row r="781" spans="1:15" x14ac:dyDescent="0.3">
      <c r="A781" t="s">
        <v>2347</v>
      </c>
      <c r="B781" t="s">
        <v>2348</v>
      </c>
      <c r="C781" t="s">
        <v>13</v>
      </c>
      <c r="D781" t="str">
        <f>IF(Table_EQUITY_L[[#This Row],[ SERIES]]="EQ","Intra","Not")</f>
        <v>Intra</v>
      </c>
      <c r="E781">
        <v>5</v>
      </c>
      <c r="F781">
        <v>7</v>
      </c>
      <c r="G781" t="str">
        <f t="shared" si="12"/>
        <v>Jul</v>
      </c>
      <c r="H781">
        <v>2021</v>
      </c>
      <c r="I781">
        <v>1</v>
      </c>
      <c r="J781">
        <v>1</v>
      </c>
      <c r="K781" t="s">
        <v>2349</v>
      </c>
      <c r="L781">
        <v>1</v>
      </c>
      <c r="M781" s="1"/>
      <c r="N781">
        <v>2021</v>
      </c>
      <c r="O781" s="1"/>
    </row>
    <row r="782" spans="1:15" x14ac:dyDescent="0.3">
      <c r="A782" t="s">
        <v>2350</v>
      </c>
      <c r="B782" t="s">
        <v>2351</v>
      </c>
      <c r="C782" t="s">
        <v>13</v>
      </c>
      <c r="D782" t="str">
        <f>IF(Table_EQUITY_L[[#This Row],[ SERIES]]="EQ","Intra","Not")</f>
        <v>Intra</v>
      </c>
      <c r="E782">
        <v>25</v>
      </c>
      <c r="F782">
        <v>2</v>
      </c>
      <c r="G782" t="str">
        <f t="shared" si="12"/>
        <v>Feb</v>
      </c>
      <c r="H782">
        <v>2008</v>
      </c>
      <c r="I782">
        <v>1</v>
      </c>
      <c r="J782">
        <v>1</v>
      </c>
      <c r="K782" t="s">
        <v>2352</v>
      </c>
      <c r="L782">
        <v>1</v>
      </c>
      <c r="M782" s="1"/>
      <c r="N782">
        <v>2008</v>
      </c>
      <c r="O782" s="1"/>
    </row>
    <row r="783" spans="1:15" x14ac:dyDescent="0.3">
      <c r="A783" t="s">
        <v>2353</v>
      </c>
      <c r="B783" t="s">
        <v>2354</v>
      </c>
      <c r="C783" t="s">
        <v>13</v>
      </c>
      <c r="D783" t="str">
        <f>IF(Table_EQUITY_L[[#This Row],[ SERIES]]="EQ","Intra","Not")</f>
        <v>Intra</v>
      </c>
      <c r="E783">
        <v>28</v>
      </c>
      <c r="F783">
        <v>9</v>
      </c>
      <c r="G783" t="str">
        <f t="shared" si="12"/>
        <v>Sep</v>
      </c>
      <c r="H783">
        <v>2018</v>
      </c>
      <c r="I783">
        <v>2</v>
      </c>
      <c r="J783">
        <v>1</v>
      </c>
      <c r="K783" t="s">
        <v>2355</v>
      </c>
      <c r="L783">
        <v>2</v>
      </c>
      <c r="M783" s="1"/>
      <c r="N783">
        <v>2018</v>
      </c>
      <c r="O783" s="1"/>
    </row>
    <row r="784" spans="1:15" x14ac:dyDescent="0.3">
      <c r="A784" t="s">
        <v>2356</v>
      </c>
      <c r="B784" t="s">
        <v>2357</v>
      </c>
      <c r="C784" t="s">
        <v>13</v>
      </c>
      <c r="D784" t="str">
        <f>IF(Table_EQUITY_L[[#This Row],[ SERIES]]="EQ","Intra","Not")</f>
        <v>Intra</v>
      </c>
      <c r="E784">
        <v>14</v>
      </c>
      <c r="F784">
        <v>10</v>
      </c>
      <c r="G784" t="str">
        <f t="shared" si="12"/>
        <v>Oct</v>
      </c>
      <c r="H784">
        <v>2019</v>
      </c>
      <c r="I784">
        <v>2</v>
      </c>
      <c r="J784">
        <v>1</v>
      </c>
      <c r="K784" t="s">
        <v>2358</v>
      </c>
      <c r="L784">
        <v>2</v>
      </c>
      <c r="M784" s="1"/>
      <c r="N784">
        <v>2019</v>
      </c>
      <c r="O784" s="1"/>
    </row>
    <row r="785" spans="1:15" x14ac:dyDescent="0.3">
      <c r="A785" t="s">
        <v>2359</v>
      </c>
      <c r="B785" t="s">
        <v>2360</v>
      </c>
      <c r="C785" t="s">
        <v>13</v>
      </c>
      <c r="D785" t="str">
        <f>IF(Table_EQUITY_L[[#This Row],[ SERIES]]="EQ","Intra","Not")</f>
        <v>Intra</v>
      </c>
      <c r="E785">
        <v>29</v>
      </c>
      <c r="F785">
        <v>1</v>
      </c>
      <c r="G785" t="str">
        <f t="shared" si="12"/>
        <v>Jan</v>
      </c>
      <c r="H785">
        <v>2021</v>
      </c>
      <c r="I785">
        <v>10</v>
      </c>
      <c r="J785">
        <v>1</v>
      </c>
      <c r="K785" t="s">
        <v>2361</v>
      </c>
      <c r="L785">
        <v>10</v>
      </c>
      <c r="M785" s="1"/>
      <c r="N785">
        <v>2021</v>
      </c>
      <c r="O785" s="1"/>
    </row>
    <row r="786" spans="1:15" x14ac:dyDescent="0.3">
      <c r="A786" t="s">
        <v>2362</v>
      </c>
      <c r="B786" t="s">
        <v>2363</v>
      </c>
      <c r="C786" t="s">
        <v>13</v>
      </c>
      <c r="D786" t="str">
        <f>IF(Table_EQUITY_L[[#This Row],[ SERIES]]="EQ","Intra","Not")</f>
        <v>Intra</v>
      </c>
      <c r="E786">
        <v>8</v>
      </c>
      <c r="F786">
        <v>11</v>
      </c>
      <c r="G786" t="str">
        <f t="shared" si="12"/>
        <v>Nov</v>
      </c>
      <c r="H786">
        <v>2021</v>
      </c>
      <c r="I786">
        <v>10</v>
      </c>
      <c r="J786">
        <v>1</v>
      </c>
      <c r="K786" t="s">
        <v>2364</v>
      </c>
      <c r="L786">
        <v>10</v>
      </c>
      <c r="M786" s="1"/>
      <c r="N786">
        <v>2021</v>
      </c>
      <c r="O786" s="1"/>
    </row>
    <row r="787" spans="1:15" x14ac:dyDescent="0.3">
      <c r="A787" t="s">
        <v>2365</v>
      </c>
      <c r="B787" t="s">
        <v>2366</v>
      </c>
      <c r="C787" t="s">
        <v>13</v>
      </c>
      <c r="D787" t="str">
        <f>IF(Table_EQUITY_L[[#This Row],[ SERIES]]="EQ","Intra","Not")</f>
        <v>Intra</v>
      </c>
      <c r="E787">
        <v>22</v>
      </c>
      <c r="F787">
        <v>2</v>
      </c>
      <c r="G787" t="str">
        <f t="shared" si="12"/>
        <v>Feb</v>
      </c>
      <c r="H787">
        <v>2021</v>
      </c>
      <c r="I787">
        <v>10</v>
      </c>
      <c r="J787">
        <v>1</v>
      </c>
      <c r="K787" t="s">
        <v>2367</v>
      </c>
      <c r="L787">
        <v>10</v>
      </c>
      <c r="M787" s="1"/>
      <c r="N787">
        <v>2021</v>
      </c>
      <c r="O787" s="1"/>
    </row>
    <row r="788" spans="1:15" x14ac:dyDescent="0.3">
      <c r="A788" t="s">
        <v>2368</v>
      </c>
      <c r="B788" t="s">
        <v>2369</v>
      </c>
      <c r="C788" t="s">
        <v>13</v>
      </c>
      <c r="D788" t="str">
        <f>IF(Table_EQUITY_L[[#This Row],[ SERIES]]="EQ","Intra","Not")</f>
        <v>Intra</v>
      </c>
      <c r="E788">
        <v>4</v>
      </c>
      <c r="F788">
        <v>4</v>
      </c>
      <c r="G788" t="str">
        <f t="shared" si="12"/>
        <v>Apr</v>
      </c>
      <c r="H788">
        <v>2018</v>
      </c>
      <c r="I788">
        <v>5</v>
      </c>
      <c r="J788">
        <v>1</v>
      </c>
      <c r="K788" t="s">
        <v>2370</v>
      </c>
      <c r="L788">
        <v>5</v>
      </c>
      <c r="M788" s="1"/>
      <c r="N788">
        <v>2018</v>
      </c>
      <c r="O788" s="1"/>
    </row>
    <row r="789" spans="1:15" x14ac:dyDescent="0.3">
      <c r="A789" t="s">
        <v>2371</v>
      </c>
      <c r="B789" t="s">
        <v>2372</v>
      </c>
      <c r="C789" t="s">
        <v>13</v>
      </c>
      <c r="D789" t="str">
        <f>IF(Table_EQUITY_L[[#This Row],[ SERIES]]="EQ","Intra","Not")</f>
        <v>Intra</v>
      </c>
      <c r="E789">
        <v>12</v>
      </c>
      <c r="F789">
        <v>4</v>
      </c>
      <c r="G789" t="str">
        <f t="shared" si="12"/>
        <v>Apr</v>
      </c>
      <c r="H789">
        <v>2010</v>
      </c>
      <c r="I789">
        <v>10</v>
      </c>
      <c r="J789">
        <v>1</v>
      </c>
      <c r="K789" t="s">
        <v>2373</v>
      </c>
      <c r="L789">
        <v>10</v>
      </c>
      <c r="M789" s="1"/>
      <c r="N789">
        <v>2010</v>
      </c>
      <c r="O789" s="1"/>
    </row>
    <row r="790" spans="1:15" x14ac:dyDescent="0.3">
      <c r="A790" t="s">
        <v>2374</v>
      </c>
      <c r="B790" t="s">
        <v>2375</v>
      </c>
      <c r="C790" t="s">
        <v>13</v>
      </c>
      <c r="D790" t="str">
        <f>IF(Table_EQUITY_L[[#This Row],[ SERIES]]="EQ","Intra","Not")</f>
        <v>Intra</v>
      </c>
      <c r="E790">
        <v>5</v>
      </c>
      <c r="F790">
        <v>5</v>
      </c>
      <c r="G790" t="str">
        <f t="shared" si="12"/>
        <v>May</v>
      </c>
      <c r="H790">
        <v>2021</v>
      </c>
      <c r="I790">
        <v>1</v>
      </c>
      <c r="J790">
        <v>1</v>
      </c>
      <c r="K790" t="s">
        <v>2376</v>
      </c>
      <c r="L790">
        <v>1</v>
      </c>
      <c r="M790" s="1"/>
      <c r="N790">
        <v>2021</v>
      </c>
      <c r="O790" s="1"/>
    </row>
    <row r="791" spans="1:15" x14ac:dyDescent="0.3">
      <c r="A791" t="s">
        <v>2377</v>
      </c>
      <c r="B791" t="s">
        <v>2378</v>
      </c>
      <c r="C791" t="s">
        <v>13</v>
      </c>
      <c r="D791" t="str">
        <f>IF(Table_EQUITY_L[[#This Row],[ SERIES]]="EQ","Intra","Not")</f>
        <v>Intra</v>
      </c>
      <c r="E791">
        <v>28</v>
      </c>
      <c r="F791">
        <v>8</v>
      </c>
      <c r="G791" t="str">
        <f t="shared" si="12"/>
        <v>Aug</v>
      </c>
      <c r="H791">
        <v>2007</v>
      </c>
      <c r="I791">
        <v>5</v>
      </c>
      <c r="J791">
        <v>1</v>
      </c>
      <c r="K791" t="s">
        <v>2379</v>
      </c>
      <c r="L791">
        <v>5</v>
      </c>
      <c r="M791" s="1"/>
      <c r="N791">
        <v>2007</v>
      </c>
      <c r="O791" s="1"/>
    </row>
    <row r="792" spans="1:15" x14ac:dyDescent="0.3">
      <c r="A792" t="s">
        <v>2380</v>
      </c>
      <c r="B792" t="s">
        <v>2381</v>
      </c>
      <c r="C792" t="s">
        <v>13</v>
      </c>
      <c r="D792" t="str">
        <f>IF(Table_EQUITY_L[[#This Row],[ SERIES]]="EQ","Intra","Not")</f>
        <v>Intra</v>
      </c>
      <c r="E792">
        <v>23</v>
      </c>
      <c r="F792">
        <v>8</v>
      </c>
      <c r="G792" t="str">
        <f t="shared" si="12"/>
        <v>Aug</v>
      </c>
      <c r="H792">
        <v>1995</v>
      </c>
      <c r="I792">
        <v>1</v>
      </c>
      <c r="J792">
        <v>1</v>
      </c>
      <c r="K792" t="s">
        <v>2382</v>
      </c>
      <c r="L792">
        <v>1</v>
      </c>
      <c r="M792" s="1"/>
      <c r="N792">
        <v>1995</v>
      </c>
      <c r="O792" s="1"/>
    </row>
    <row r="793" spans="1:15" x14ac:dyDescent="0.3">
      <c r="A793" t="s">
        <v>2383</v>
      </c>
      <c r="B793" t="s">
        <v>2384</v>
      </c>
      <c r="C793" t="s">
        <v>13</v>
      </c>
      <c r="D793" t="str">
        <f>IF(Table_EQUITY_L[[#This Row],[ SERIES]]="EQ","Intra","Not")</f>
        <v>Intra</v>
      </c>
      <c r="E793">
        <v>30</v>
      </c>
      <c r="F793">
        <v>12</v>
      </c>
      <c r="G793" t="str">
        <f t="shared" si="12"/>
        <v>Dec</v>
      </c>
      <c r="H793">
        <v>2016</v>
      </c>
      <c r="I793">
        <v>10</v>
      </c>
      <c r="J793">
        <v>1</v>
      </c>
      <c r="K793" t="s">
        <v>2385</v>
      </c>
      <c r="L793">
        <v>10</v>
      </c>
      <c r="M793" s="1"/>
      <c r="N793">
        <v>2016</v>
      </c>
      <c r="O793" s="1"/>
    </row>
    <row r="794" spans="1:15" x14ac:dyDescent="0.3">
      <c r="A794" t="s">
        <v>2386</v>
      </c>
      <c r="B794" t="s">
        <v>2387</v>
      </c>
      <c r="C794" t="s">
        <v>13</v>
      </c>
      <c r="D794" t="str">
        <f>IF(Table_EQUITY_L[[#This Row],[ SERIES]]="EQ","Intra","Not")</f>
        <v>Intra</v>
      </c>
      <c r="E794">
        <v>10</v>
      </c>
      <c r="F794">
        <v>2</v>
      </c>
      <c r="G794" t="str">
        <f t="shared" si="12"/>
        <v>Feb</v>
      </c>
      <c r="H794">
        <v>1999</v>
      </c>
      <c r="I794">
        <v>1</v>
      </c>
      <c r="J794">
        <v>1</v>
      </c>
      <c r="K794" t="s">
        <v>2388</v>
      </c>
      <c r="L794">
        <v>1</v>
      </c>
      <c r="M794" s="1"/>
      <c r="N794">
        <v>1999</v>
      </c>
      <c r="O794" s="1"/>
    </row>
    <row r="795" spans="1:15" x14ac:dyDescent="0.3">
      <c r="A795" t="s">
        <v>2389</v>
      </c>
      <c r="B795" t="s">
        <v>2390</v>
      </c>
      <c r="C795" t="s">
        <v>13</v>
      </c>
      <c r="D795" t="str">
        <f>IF(Table_EQUITY_L[[#This Row],[ SERIES]]="EQ","Intra","Not")</f>
        <v>Intra</v>
      </c>
      <c r="E795">
        <v>15</v>
      </c>
      <c r="F795">
        <v>9</v>
      </c>
      <c r="G795" t="str">
        <f t="shared" si="12"/>
        <v>Sep</v>
      </c>
      <c r="H795">
        <v>2003</v>
      </c>
      <c r="I795">
        <v>10</v>
      </c>
      <c r="J795">
        <v>1</v>
      </c>
      <c r="K795" t="s">
        <v>2391</v>
      </c>
      <c r="L795">
        <v>10</v>
      </c>
      <c r="M795" s="1"/>
      <c r="N795">
        <v>2003</v>
      </c>
      <c r="O795" s="1"/>
    </row>
    <row r="796" spans="1:15" x14ac:dyDescent="0.3">
      <c r="A796" t="s">
        <v>2392</v>
      </c>
      <c r="B796" t="s">
        <v>2393</v>
      </c>
      <c r="C796" t="s">
        <v>13</v>
      </c>
      <c r="D796" t="str">
        <f>IF(Table_EQUITY_L[[#This Row],[ SERIES]]="EQ","Intra","Not")</f>
        <v>Intra</v>
      </c>
      <c r="E796">
        <v>15</v>
      </c>
      <c r="F796">
        <v>9</v>
      </c>
      <c r="G796" t="str">
        <f t="shared" si="12"/>
        <v>Sep</v>
      </c>
      <c r="H796">
        <v>1999</v>
      </c>
      <c r="I796">
        <v>2</v>
      </c>
      <c r="J796">
        <v>1</v>
      </c>
      <c r="K796" t="s">
        <v>2394</v>
      </c>
      <c r="L796">
        <v>2</v>
      </c>
      <c r="M796" s="1"/>
      <c r="N796">
        <v>1999</v>
      </c>
      <c r="O796" s="1"/>
    </row>
    <row r="797" spans="1:15" x14ac:dyDescent="0.3">
      <c r="A797" t="s">
        <v>2395</v>
      </c>
      <c r="B797" t="s">
        <v>2396</v>
      </c>
      <c r="C797" t="s">
        <v>9</v>
      </c>
      <c r="D797" t="str">
        <f>IF(Table_EQUITY_L[[#This Row],[ SERIES]]="EQ","Intra","Not")</f>
        <v>Not</v>
      </c>
      <c r="E797">
        <v>13</v>
      </c>
      <c r="F797">
        <v>9</v>
      </c>
      <c r="G797" t="str">
        <f t="shared" si="12"/>
        <v>Sep</v>
      </c>
      <c r="H797">
        <v>1995</v>
      </c>
      <c r="I797">
        <v>10</v>
      </c>
      <c r="J797">
        <v>1</v>
      </c>
      <c r="K797" t="s">
        <v>2397</v>
      </c>
      <c r="L797">
        <v>10</v>
      </c>
      <c r="M797" s="1"/>
      <c r="N797">
        <v>1995</v>
      </c>
      <c r="O797" s="1"/>
    </row>
    <row r="798" spans="1:15" x14ac:dyDescent="0.3">
      <c r="A798" t="s">
        <v>2398</v>
      </c>
      <c r="B798" t="s">
        <v>2399</v>
      </c>
      <c r="C798" t="s">
        <v>13</v>
      </c>
      <c r="D798" t="str">
        <f>IF(Table_EQUITY_L[[#This Row],[ SERIES]]="EQ","Intra","Not")</f>
        <v>Intra</v>
      </c>
      <c r="E798">
        <v>11</v>
      </c>
      <c r="F798">
        <v>6</v>
      </c>
      <c r="G798" t="str">
        <f t="shared" si="12"/>
        <v>Jun</v>
      </c>
      <c r="H798">
        <v>2021</v>
      </c>
      <c r="I798">
        <v>10</v>
      </c>
      <c r="J798">
        <v>1</v>
      </c>
      <c r="K798" t="s">
        <v>2400</v>
      </c>
      <c r="L798">
        <v>10</v>
      </c>
      <c r="M798" s="1"/>
      <c r="N798">
        <v>2021</v>
      </c>
      <c r="O798" s="1"/>
    </row>
    <row r="799" spans="1:15" x14ac:dyDescent="0.3">
      <c r="A799" t="s">
        <v>2401</v>
      </c>
      <c r="B799" t="s">
        <v>2402</v>
      </c>
      <c r="C799" t="s">
        <v>9</v>
      </c>
      <c r="D799" t="str">
        <f>IF(Table_EQUITY_L[[#This Row],[ SERIES]]="EQ","Intra","Not")</f>
        <v>Not</v>
      </c>
      <c r="E799">
        <v>5</v>
      </c>
      <c r="F799">
        <v>2</v>
      </c>
      <c r="G799" t="str">
        <f t="shared" si="12"/>
        <v>Feb</v>
      </c>
      <c r="H799">
        <v>2007</v>
      </c>
      <c r="I799">
        <v>10</v>
      </c>
      <c r="J799">
        <v>1</v>
      </c>
      <c r="K799" t="s">
        <v>2403</v>
      </c>
      <c r="L799">
        <v>10</v>
      </c>
      <c r="M799" s="1"/>
      <c r="N799">
        <v>2007</v>
      </c>
      <c r="O799" s="1"/>
    </row>
    <row r="800" spans="1:15" x14ac:dyDescent="0.3">
      <c r="A800" t="s">
        <v>2404</v>
      </c>
      <c r="B800" t="s">
        <v>2405</v>
      </c>
      <c r="C800" t="s">
        <v>13</v>
      </c>
      <c r="D800" t="str">
        <f>IF(Table_EQUITY_L[[#This Row],[ SERIES]]="EQ","Intra","Not")</f>
        <v>Intra</v>
      </c>
      <c r="E800">
        <v>22</v>
      </c>
      <c r="F800">
        <v>7</v>
      </c>
      <c r="G800" t="str">
        <f t="shared" si="12"/>
        <v>Jul</v>
      </c>
      <c r="H800">
        <v>1998</v>
      </c>
      <c r="I800">
        <v>1</v>
      </c>
      <c r="J800">
        <v>1</v>
      </c>
      <c r="K800" t="s">
        <v>2406</v>
      </c>
      <c r="L800">
        <v>1</v>
      </c>
      <c r="M800" s="1"/>
      <c r="N800">
        <v>1998</v>
      </c>
      <c r="O800" s="1"/>
    </row>
    <row r="801" spans="1:15" x14ac:dyDescent="0.3">
      <c r="A801" t="s">
        <v>2407</v>
      </c>
      <c r="B801" t="s">
        <v>2408</v>
      </c>
      <c r="C801" t="s">
        <v>13</v>
      </c>
      <c r="D801" t="str">
        <f>IF(Table_EQUITY_L[[#This Row],[ SERIES]]="EQ","Intra","Not")</f>
        <v>Intra</v>
      </c>
      <c r="E801">
        <v>22</v>
      </c>
      <c r="F801">
        <v>2</v>
      </c>
      <c r="G801" t="str">
        <f t="shared" si="12"/>
        <v>Feb</v>
      </c>
      <c r="H801">
        <v>2006</v>
      </c>
      <c r="I801">
        <v>2</v>
      </c>
      <c r="J801">
        <v>1</v>
      </c>
      <c r="K801" t="s">
        <v>2409</v>
      </c>
      <c r="L801">
        <v>2</v>
      </c>
      <c r="M801" s="1"/>
      <c r="N801">
        <v>2006</v>
      </c>
      <c r="O801" s="1"/>
    </row>
    <row r="802" spans="1:15" x14ac:dyDescent="0.3">
      <c r="A802" t="s">
        <v>2410</v>
      </c>
      <c r="B802" t="s">
        <v>2411</v>
      </c>
      <c r="C802" t="s">
        <v>13</v>
      </c>
      <c r="D802" t="str">
        <f>IF(Table_EQUITY_L[[#This Row],[ SERIES]]="EQ","Intra","Not")</f>
        <v>Intra</v>
      </c>
      <c r="E802">
        <v>1</v>
      </c>
      <c r="F802">
        <v>3</v>
      </c>
      <c r="G802" t="str">
        <f t="shared" si="12"/>
        <v>Mar</v>
      </c>
      <c r="H802">
        <v>2000</v>
      </c>
      <c r="I802">
        <v>5</v>
      </c>
      <c r="J802">
        <v>1</v>
      </c>
      <c r="K802" t="s">
        <v>2412</v>
      </c>
      <c r="L802">
        <v>5</v>
      </c>
      <c r="M802" s="1"/>
      <c r="N802">
        <v>2000</v>
      </c>
      <c r="O802" s="1"/>
    </row>
    <row r="803" spans="1:15" x14ac:dyDescent="0.3">
      <c r="A803" t="s">
        <v>2413</v>
      </c>
      <c r="B803" t="s">
        <v>2414</v>
      </c>
      <c r="C803" t="s">
        <v>9</v>
      </c>
      <c r="D803" t="str">
        <f>IF(Table_EQUITY_L[[#This Row],[ SERIES]]="EQ","Intra","Not")</f>
        <v>Not</v>
      </c>
      <c r="E803">
        <v>9</v>
      </c>
      <c r="F803">
        <v>12</v>
      </c>
      <c r="G803" t="str">
        <f t="shared" si="12"/>
        <v>Dec</v>
      </c>
      <c r="H803">
        <v>2003</v>
      </c>
      <c r="I803">
        <v>10</v>
      </c>
      <c r="J803">
        <v>1</v>
      </c>
      <c r="K803" t="s">
        <v>2415</v>
      </c>
      <c r="L803">
        <v>10</v>
      </c>
      <c r="M803" s="1"/>
      <c r="N803">
        <v>2003</v>
      </c>
      <c r="O803" s="1"/>
    </row>
    <row r="804" spans="1:15" x14ac:dyDescent="0.3">
      <c r="A804" t="s">
        <v>2416</v>
      </c>
      <c r="B804" t="s">
        <v>2417</v>
      </c>
      <c r="C804" t="s">
        <v>13</v>
      </c>
      <c r="D804" t="str">
        <f>IF(Table_EQUITY_L[[#This Row],[ SERIES]]="EQ","Intra","Not")</f>
        <v>Intra</v>
      </c>
      <c r="E804">
        <v>26</v>
      </c>
      <c r="F804">
        <v>11</v>
      </c>
      <c r="G804" t="str">
        <f t="shared" si="12"/>
        <v>Nov</v>
      </c>
      <c r="H804">
        <v>1997</v>
      </c>
      <c r="I804">
        <v>1</v>
      </c>
      <c r="J804">
        <v>1</v>
      </c>
      <c r="K804" t="s">
        <v>2418</v>
      </c>
      <c r="L804">
        <v>1</v>
      </c>
      <c r="M804" s="1"/>
      <c r="N804">
        <v>1997</v>
      </c>
      <c r="O804" s="1"/>
    </row>
    <row r="805" spans="1:15" x14ac:dyDescent="0.3">
      <c r="A805" t="s">
        <v>2419</v>
      </c>
      <c r="B805" t="s">
        <v>2420</v>
      </c>
      <c r="C805" t="s">
        <v>13</v>
      </c>
      <c r="D805" t="str">
        <f>IF(Table_EQUITY_L[[#This Row],[ SERIES]]="EQ","Intra","Not")</f>
        <v>Intra</v>
      </c>
      <c r="E805">
        <v>2</v>
      </c>
      <c r="F805">
        <v>9</v>
      </c>
      <c r="G805" t="str">
        <f t="shared" si="12"/>
        <v>Sep</v>
      </c>
      <c r="H805">
        <v>2021</v>
      </c>
      <c r="I805">
        <v>10</v>
      </c>
      <c r="J805">
        <v>1</v>
      </c>
      <c r="K805" t="s">
        <v>2421</v>
      </c>
      <c r="L805">
        <v>10</v>
      </c>
      <c r="M805" s="1"/>
      <c r="N805">
        <v>2021</v>
      </c>
      <c r="O805" s="1"/>
    </row>
    <row r="806" spans="1:15" x14ac:dyDescent="0.3">
      <c r="A806" t="s">
        <v>2422</v>
      </c>
      <c r="B806" t="s">
        <v>2423</v>
      </c>
      <c r="C806" t="s">
        <v>13</v>
      </c>
      <c r="D806" t="str">
        <f>IF(Table_EQUITY_L[[#This Row],[ SERIES]]="EQ","Intra","Not")</f>
        <v>Intra</v>
      </c>
      <c r="E806">
        <v>10</v>
      </c>
      <c r="F806">
        <v>12</v>
      </c>
      <c r="G806" t="str">
        <f t="shared" si="12"/>
        <v>Dec</v>
      </c>
      <c r="H806">
        <v>2010</v>
      </c>
      <c r="I806">
        <v>1</v>
      </c>
      <c r="J806">
        <v>1</v>
      </c>
      <c r="K806" t="s">
        <v>2424</v>
      </c>
      <c r="L806">
        <v>1</v>
      </c>
      <c r="M806" s="1"/>
      <c r="N806">
        <v>2010</v>
      </c>
      <c r="O806" s="1"/>
    </row>
    <row r="807" spans="1:15" x14ac:dyDescent="0.3">
      <c r="A807" t="s">
        <v>2425</v>
      </c>
      <c r="B807" t="s">
        <v>2426</v>
      </c>
      <c r="C807" t="s">
        <v>13</v>
      </c>
      <c r="D807" t="str">
        <f>IF(Table_EQUITY_L[[#This Row],[ SERIES]]="EQ","Intra","Not")</f>
        <v>Intra</v>
      </c>
      <c r="E807">
        <v>30</v>
      </c>
      <c r="F807">
        <v>10</v>
      </c>
      <c r="G807" t="str">
        <f t="shared" si="12"/>
        <v>Oct</v>
      </c>
      <c r="H807">
        <v>2019</v>
      </c>
      <c r="I807">
        <v>10</v>
      </c>
      <c r="J807">
        <v>1</v>
      </c>
      <c r="K807" t="s">
        <v>2427</v>
      </c>
      <c r="L807">
        <v>10</v>
      </c>
      <c r="M807" s="1"/>
      <c r="N807">
        <v>2019</v>
      </c>
      <c r="O807" s="1"/>
    </row>
    <row r="808" spans="1:15" x14ac:dyDescent="0.3">
      <c r="A808" t="s">
        <v>2428</v>
      </c>
      <c r="B808" t="s">
        <v>2429</v>
      </c>
      <c r="C808" t="s">
        <v>13</v>
      </c>
      <c r="D808" t="str">
        <f>IF(Table_EQUITY_L[[#This Row],[ SERIES]]="EQ","Intra","Not")</f>
        <v>Intra</v>
      </c>
      <c r="E808">
        <v>17</v>
      </c>
      <c r="F808">
        <v>4</v>
      </c>
      <c r="G808" t="str">
        <f t="shared" si="12"/>
        <v>Apr</v>
      </c>
      <c r="H808">
        <v>1996</v>
      </c>
      <c r="I808">
        <v>5</v>
      </c>
      <c r="J808">
        <v>1</v>
      </c>
      <c r="K808" t="s">
        <v>2430</v>
      </c>
      <c r="L808">
        <v>5</v>
      </c>
      <c r="M808" s="1"/>
      <c r="N808">
        <v>1996</v>
      </c>
      <c r="O808" s="1"/>
    </row>
    <row r="809" spans="1:15" x14ac:dyDescent="0.3">
      <c r="A809" t="s">
        <v>2431</v>
      </c>
      <c r="B809" t="s">
        <v>2432</v>
      </c>
      <c r="C809" t="s">
        <v>13</v>
      </c>
      <c r="D809" t="str">
        <f>IF(Table_EQUITY_L[[#This Row],[ SERIES]]="EQ","Intra","Not")</f>
        <v>Intra</v>
      </c>
      <c r="E809">
        <v>3</v>
      </c>
      <c r="F809">
        <v>1</v>
      </c>
      <c r="G809" t="str">
        <f t="shared" si="12"/>
        <v>Jan</v>
      </c>
      <c r="H809">
        <v>1996</v>
      </c>
      <c r="I809">
        <v>5</v>
      </c>
      <c r="J809">
        <v>1</v>
      </c>
      <c r="K809" t="s">
        <v>2433</v>
      </c>
      <c r="L809">
        <v>5</v>
      </c>
      <c r="M809" s="1"/>
      <c r="N809">
        <v>1996</v>
      </c>
      <c r="O809" s="1"/>
    </row>
    <row r="810" spans="1:15" x14ac:dyDescent="0.3">
      <c r="A810" t="s">
        <v>2434</v>
      </c>
      <c r="B810" t="s">
        <v>2435</v>
      </c>
      <c r="C810" t="s">
        <v>13</v>
      </c>
      <c r="D810" t="str">
        <f>IF(Table_EQUITY_L[[#This Row],[ SERIES]]="EQ","Intra","Not")</f>
        <v>Intra</v>
      </c>
      <c r="E810">
        <v>10</v>
      </c>
      <c r="F810">
        <v>5</v>
      </c>
      <c r="G810" t="str">
        <f t="shared" si="12"/>
        <v>May</v>
      </c>
      <c r="H810">
        <v>1995</v>
      </c>
      <c r="I810">
        <v>10</v>
      </c>
      <c r="J810">
        <v>1</v>
      </c>
      <c r="K810" t="s">
        <v>2436</v>
      </c>
      <c r="L810">
        <v>10</v>
      </c>
      <c r="M810" s="1"/>
      <c r="N810">
        <v>1995</v>
      </c>
      <c r="O810" s="1"/>
    </row>
    <row r="811" spans="1:15" x14ac:dyDescent="0.3">
      <c r="A811" t="s">
        <v>2437</v>
      </c>
      <c r="B811" t="s">
        <v>2438</v>
      </c>
      <c r="C811" t="s">
        <v>13</v>
      </c>
      <c r="D811" t="str">
        <f>IF(Table_EQUITY_L[[#This Row],[ SERIES]]="EQ","Intra","Not")</f>
        <v>Intra</v>
      </c>
      <c r="E811">
        <v>15</v>
      </c>
      <c r="F811">
        <v>2</v>
      </c>
      <c r="G811" t="str">
        <f t="shared" si="12"/>
        <v>Feb</v>
      </c>
      <c r="H811">
        <v>1995</v>
      </c>
      <c r="I811">
        <v>5</v>
      </c>
      <c r="J811">
        <v>1</v>
      </c>
      <c r="K811" t="s">
        <v>2439</v>
      </c>
      <c r="L811">
        <v>5</v>
      </c>
      <c r="M811" s="1"/>
      <c r="N811">
        <v>1995</v>
      </c>
      <c r="O811" s="1"/>
    </row>
    <row r="812" spans="1:15" x14ac:dyDescent="0.3">
      <c r="A812" t="s">
        <v>2440</v>
      </c>
      <c r="B812" t="s">
        <v>2441</v>
      </c>
      <c r="C812" t="s">
        <v>13</v>
      </c>
      <c r="D812" t="str">
        <f>IF(Table_EQUITY_L[[#This Row],[ SERIES]]="EQ","Intra","Not")</f>
        <v>Intra</v>
      </c>
      <c r="E812">
        <v>29</v>
      </c>
      <c r="F812">
        <v>4</v>
      </c>
      <c r="G812" t="str">
        <f t="shared" si="12"/>
        <v>Apr</v>
      </c>
      <c r="H812">
        <v>2003</v>
      </c>
      <c r="I812">
        <v>2</v>
      </c>
      <c r="J812">
        <v>1</v>
      </c>
      <c r="K812" t="s">
        <v>2442</v>
      </c>
      <c r="L812">
        <v>2</v>
      </c>
      <c r="M812" s="1"/>
      <c r="N812">
        <v>2003</v>
      </c>
      <c r="O812" s="1"/>
    </row>
    <row r="813" spans="1:15" x14ac:dyDescent="0.3">
      <c r="A813" t="s">
        <v>2443</v>
      </c>
      <c r="B813" t="s">
        <v>2444</v>
      </c>
      <c r="C813" t="s">
        <v>13</v>
      </c>
      <c r="D813" t="str">
        <f>IF(Table_EQUITY_L[[#This Row],[ SERIES]]="EQ","Intra","Not")</f>
        <v>Intra</v>
      </c>
      <c r="E813">
        <v>17</v>
      </c>
      <c r="F813">
        <v>12</v>
      </c>
      <c r="G813" t="str">
        <f t="shared" si="12"/>
        <v>Dec</v>
      </c>
      <c r="H813">
        <v>2004</v>
      </c>
      <c r="I813">
        <v>2</v>
      </c>
      <c r="J813">
        <v>1</v>
      </c>
      <c r="K813" t="s">
        <v>2445</v>
      </c>
      <c r="L813">
        <v>2</v>
      </c>
      <c r="M813" s="1"/>
      <c r="N813">
        <v>2004</v>
      </c>
      <c r="O813" s="1"/>
    </row>
    <row r="814" spans="1:15" x14ac:dyDescent="0.3">
      <c r="A814" t="s">
        <v>2446</v>
      </c>
      <c r="B814" t="s">
        <v>2447</v>
      </c>
      <c r="C814" t="s">
        <v>13</v>
      </c>
      <c r="D814" t="str">
        <f>IF(Table_EQUITY_L[[#This Row],[ SERIES]]="EQ","Intra","Not")</f>
        <v>Intra</v>
      </c>
      <c r="E814">
        <v>3</v>
      </c>
      <c r="F814">
        <v>1</v>
      </c>
      <c r="G814" t="str">
        <f t="shared" si="12"/>
        <v>Jan</v>
      </c>
      <c r="H814">
        <v>2000</v>
      </c>
      <c r="I814">
        <v>10</v>
      </c>
      <c r="J814">
        <v>1</v>
      </c>
      <c r="K814" t="s">
        <v>2448</v>
      </c>
      <c r="L814">
        <v>10</v>
      </c>
      <c r="M814" s="1"/>
      <c r="N814">
        <v>2000</v>
      </c>
      <c r="O814" s="1"/>
    </row>
    <row r="815" spans="1:15" x14ac:dyDescent="0.3">
      <c r="A815" t="s">
        <v>2449</v>
      </c>
      <c r="B815" t="s">
        <v>2450</v>
      </c>
      <c r="C815" t="s">
        <v>779</v>
      </c>
      <c r="D815" t="str">
        <f>IF(Table_EQUITY_L[[#This Row],[ SERIES]]="EQ","Intra","Not")</f>
        <v>Not</v>
      </c>
      <c r="E815">
        <v>14</v>
      </c>
      <c r="F815">
        <v>3</v>
      </c>
      <c r="G815" t="str">
        <f t="shared" si="12"/>
        <v>Mar</v>
      </c>
      <c r="H815">
        <v>2005</v>
      </c>
      <c r="I815">
        <v>10</v>
      </c>
      <c r="J815">
        <v>1</v>
      </c>
      <c r="K815" t="s">
        <v>2451</v>
      </c>
      <c r="L815">
        <v>10</v>
      </c>
      <c r="M815" s="1"/>
      <c r="N815">
        <v>2005</v>
      </c>
      <c r="O815" s="1"/>
    </row>
    <row r="816" spans="1:15" x14ac:dyDescent="0.3">
      <c r="A816" t="s">
        <v>2452</v>
      </c>
      <c r="B816" t="s">
        <v>2453</v>
      </c>
      <c r="C816" t="s">
        <v>13</v>
      </c>
      <c r="D816" t="str">
        <f>IF(Table_EQUITY_L[[#This Row],[ SERIES]]="EQ","Intra","Not")</f>
        <v>Intra</v>
      </c>
      <c r="E816">
        <v>21</v>
      </c>
      <c r="F816">
        <v>12</v>
      </c>
      <c r="G816" t="str">
        <f t="shared" si="12"/>
        <v>Dec</v>
      </c>
      <c r="H816">
        <v>2021</v>
      </c>
      <c r="I816">
        <v>5</v>
      </c>
      <c r="J816">
        <v>1</v>
      </c>
      <c r="K816" t="s">
        <v>2454</v>
      </c>
      <c r="L816">
        <v>5</v>
      </c>
      <c r="M816" s="1"/>
      <c r="N816">
        <v>2021</v>
      </c>
      <c r="O816" s="1"/>
    </row>
    <row r="817" spans="1:15" x14ac:dyDescent="0.3">
      <c r="A817" t="s">
        <v>2455</v>
      </c>
      <c r="B817" t="s">
        <v>2456</v>
      </c>
      <c r="C817" t="s">
        <v>9</v>
      </c>
      <c r="D817" t="str">
        <f>IF(Table_EQUITY_L[[#This Row],[ SERIES]]="EQ","Intra","Not")</f>
        <v>Not</v>
      </c>
      <c r="E817">
        <v>21</v>
      </c>
      <c r="F817">
        <v>10</v>
      </c>
      <c r="G817" t="str">
        <f t="shared" si="12"/>
        <v>Oct</v>
      </c>
      <c r="H817">
        <v>2006</v>
      </c>
      <c r="I817">
        <v>10</v>
      </c>
      <c r="J817">
        <v>1</v>
      </c>
      <c r="K817" t="s">
        <v>2457</v>
      </c>
      <c r="L817">
        <v>10</v>
      </c>
      <c r="M817" s="1"/>
      <c r="N817">
        <v>2006</v>
      </c>
      <c r="O817" s="1"/>
    </row>
    <row r="818" spans="1:15" x14ac:dyDescent="0.3">
      <c r="A818" t="s">
        <v>2458</v>
      </c>
      <c r="B818" t="s">
        <v>2459</v>
      </c>
      <c r="C818" t="s">
        <v>13</v>
      </c>
      <c r="D818" t="str">
        <f>IF(Table_EQUITY_L[[#This Row],[ SERIES]]="EQ","Intra","Not")</f>
        <v>Intra</v>
      </c>
      <c r="E818">
        <v>7</v>
      </c>
      <c r="F818">
        <v>4</v>
      </c>
      <c r="G818" t="str">
        <f t="shared" si="12"/>
        <v>Apr</v>
      </c>
      <c r="H818">
        <v>2005</v>
      </c>
      <c r="I818">
        <v>10</v>
      </c>
      <c r="J818">
        <v>1</v>
      </c>
      <c r="K818" t="s">
        <v>2460</v>
      </c>
      <c r="L818">
        <v>10</v>
      </c>
      <c r="M818" s="1"/>
      <c r="N818">
        <v>2005</v>
      </c>
      <c r="O818" s="1"/>
    </row>
    <row r="819" spans="1:15" x14ac:dyDescent="0.3">
      <c r="A819" t="s">
        <v>2461</v>
      </c>
      <c r="B819" t="s">
        <v>2462</v>
      </c>
      <c r="C819" t="s">
        <v>13</v>
      </c>
      <c r="D819" t="str">
        <f>IF(Table_EQUITY_L[[#This Row],[ SERIES]]="EQ","Intra","Not")</f>
        <v>Intra</v>
      </c>
      <c r="E819">
        <v>21</v>
      </c>
      <c r="F819">
        <v>1</v>
      </c>
      <c r="G819" t="str">
        <f t="shared" si="12"/>
        <v>Jan</v>
      </c>
      <c r="H819">
        <v>2002</v>
      </c>
      <c r="I819">
        <v>10</v>
      </c>
      <c r="J819">
        <v>1</v>
      </c>
      <c r="K819" t="s">
        <v>2463</v>
      </c>
      <c r="L819">
        <v>10</v>
      </c>
      <c r="M819" s="1"/>
      <c r="N819">
        <v>2002</v>
      </c>
      <c r="O819" s="1"/>
    </row>
    <row r="820" spans="1:15" x14ac:dyDescent="0.3">
      <c r="A820" t="s">
        <v>2464</v>
      </c>
      <c r="B820" t="s">
        <v>2465</v>
      </c>
      <c r="C820" t="s">
        <v>13</v>
      </c>
      <c r="D820" t="str">
        <f>IF(Table_EQUITY_L[[#This Row],[ SERIES]]="EQ","Intra","Not")</f>
        <v>Intra</v>
      </c>
      <c r="E820">
        <v>29</v>
      </c>
      <c r="F820">
        <v>4</v>
      </c>
      <c r="G820" t="str">
        <f t="shared" si="12"/>
        <v>Apr</v>
      </c>
      <c r="H820">
        <v>2003</v>
      </c>
      <c r="I820">
        <v>2</v>
      </c>
      <c r="J820">
        <v>1</v>
      </c>
      <c r="K820" t="s">
        <v>2466</v>
      </c>
      <c r="L820">
        <v>2</v>
      </c>
      <c r="M820" s="1"/>
      <c r="N820">
        <v>2003</v>
      </c>
      <c r="O820" s="1"/>
    </row>
    <row r="821" spans="1:15" x14ac:dyDescent="0.3">
      <c r="A821" t="s">
        <v>2467</v>
      </c>
      <c r="B821" t="s">
        <v>2468</v>
      </c>
      <c r="C821" t="s">
        <v>13</v>
      </c>
      <c r="D821" t="str">
        <f>IF(Table_EQUITY_L[[#This Row],[ SERIES]]="EQ","Intra","Not")</f>
        <v>Intra</v>
      </c>
      <c r="E821">
        <v>29</v>
      </c>
      <c r="F821">
        <v>12</v>
      </c>
      <c r="G821" t="str">
        <f t="shared" si="12"/>
        <v>Dec</v>
      </c>
      <c r="H821">
        <v>1999</v>
      </c>
      <c r="I821">
        <v>1</v>
      </c>
      <c r="J821">
        <v>1</v>
      </c>
      <c r="K821" t="s">
        <v>2469</v>
      </c>
      <c r="L821">
        <v>1</v>
      </c>
      <c r="M821" s="1"/>
      <c r="N821">
        <v>1999</v>
      </c>
      <c r="O821" s="1"/>
    </row>
    <row r="822" spans="1:15" x14ac:dyDescent="0.3">
      <c r="A822" t="s">
        <v>2470</v>
      </c>
      <c r="B822" t="s">
        <v>2471</v>
      </c>
      <c r="C822" t="s">
        <v>13</v>
      </c>
      <c r="D822" t="str">
        <f>IF(Table_EQUITY_L[[#This Row],[ SERIES]]="EQ","Intra","Not")</f>
        <v>Intra</v>
      </c>
      <c r="E822">
        <v>22</v>
      </c>
      <c r="F822">
        <v>12</v>
      </c>
      <c r="G822" t="str">
        <f t="shared" si="12"/>
        <v>Dec</v>
      </c>
      <c r="H822">
        <v>2006</v>
      </c>
      <c r="I822">
        <v>5</v>
      </c>
      <c r="J822">
        <v>1</v>
      </c>
      <c r="K822" t="s">
        <v>2472</v>
      </c>
      <c r="L822">
        <v>5</v>
      </c>
      <c r="M822" s="1"/>
      <c r="N822">
        <v>2006</v>
      </c>
      <c r="O822" s="1"/>
    </row>
    <row r="823" spans="1:15" x14ac:dyDescent="0.3">
      <c r="A823" t="s">
        <v>2473</v>
      </c>
      <c r="B823" t="s">
        <v>2474</v>
      </c>
      <c r="C823" t="s">
        <v>13</v>
      </c>
      <c r="D823" t="str">
        <f>IF(Table_EQUITY_L[[#This Row],[ SERIES]]="EQ","Intra","Not")</f>
        <v>Intra</v>
      </c>
      <c r="E823">
        <v>25</v>
      </c>
      <c r="F823">
        <v>11</v>
      </c>
      <c r="G823" t="str">
        <f t="shared" si="12"/>
        <v>Nov</v>
      </c>
      <c r="H823">
        <v>2010</v>
      </c>
      <c r="I823">
        <v>1</v>
      </c>
      <c r="J823">
        <v>1</v>
      </c>
      <c r="K823" t="s">
        <v>2475</v>
      </c>
      <c r="L823">
        <v>1</v>
      </c>
      <c r="M823" s="1"/>
      <c r="N823">
        <v>2010</v>
      </c>
      <c r="O823" s="1"/>
    </row>
    <row r="824" spans="1:15" x14ac:dyDescent="0.3">
      <c r="A824" t="s">
        <v>2476</v>
      </c>
      <c r="B824" t="s">
        <v>2477</v>
      </c>
      <c r="C824" t="s">
        <v>13</v>
      </c>
      <c r="D824" t="str">
        <f>IF(Table_EQUITY_L[[#This Row],[ SERIES]]="EQ","Intra","Not")</f>
        <v>Intra</v>
      </c>
      <c r="E824">
        <v>30</v>
      </c>
      <c r="F824">
        <v>11</v>
      </c>
      <c r="G824" t="str">
        <f t="shared" si="12"/>
        <v>Nov</v>
      </c>
      <c r="H824">
        <v>2011</v>
      </c>
      <c r="I824">
        <v>2</v>
      </c>
      <c r="J824">
        <v>1</v>
      </c>
      <c r="K824" t="s">
        <v>2478</v>
      </c>
      <c r="L824">
        <v>2</v>
      </c>
      <c r="M824" s="1"/>
      <c r="N824">
        <v>2011</v>
      </c>
      <c r="O824" s="1"/>
    </row>
    <row r="825" spans="1:15" x14ac:dyDescent="0.3">
      <c r="A825" t="s">
        <v>2479</v>
      </c>
      <c r="B825" t="s">
        <v>2477</v>
      </c>
      <c r="C825" t="s">
        <v>13</v>
      </c>
      <c r="D825" t="str">
        <f>IF(Table_EQUITY_L[[#This Row],[ SERIES]]="EQ","Intra","Not")</f>
        <v>Intra</v>
      </c>
      <c r="E825">
        <v>13</v>
      </c>
      <c r="F825">
        <v>8</v>
      </c>
      <c r="G825" t="str">
        <f t="shared" si="12"/>
        <v>Aug</v>
      </c>
      <c r="H825">
        <v>2001</v>
      </c>
      <c r="I825">
        <v>2</v>
      </c>
      <c r="J825">
        <v>1</v>
      </c>
      <c r="K825" t="s">
        <v>2480</v>
      </c>
      <c r="L825">
        <v>2</v>
      </c>
      <c r="M825" s="1"/>
      <c r="N825">
        <v>2001</v>
      </c>
      <c r="O825" s="1"/>
    </row>
    <row r="826" spans="1:15" x14ac:dyDescent="0.3">
      <c r="A826" t="s">
        <v>2481</v>
      </c>
      <c r="B826" t="s">
        <v>2482</v>
      </c>
      <c r="C826" t="s">
        <v>9</v>
      </c>
      <c r="D826" t="str">
        <f>IF(Table_EQUITY_L[[#This Row],[ SERIES]]="EQ","Intra","Not")</f>
        <v>Not</v>
      </c>
      <c r="E826">
        <v>27</v>
      </c>
      <c r="F826">
        <v>2</v>
      </c>
      <c r="G826" t="str">
        <f t="shared" si="12"/>
        <v>Feb</v>
      </c>
      <c r="H826">
        <v>2017</v>
      </c>
      <c r="I826">
        <v>2</v>
      </c>
      <c r="J826">
        <v>1</v>
      </c>
      <c r="K826" t="s">
        <v>2483</v>
      </c>
      <c r="L826">
        <v>2</v>
      </c>
      <c r="M826" s="1"/>
      <c r="N826">
        <v>2017</v>
      </c>
      <c r="O826" s="1"/>
    </row>
    <row r="827" spans="1:15" x14ac:dyDescent="0.3">
      <c r="A827" t="s">
        <v>2484</v>
      </c>
      <c r="B827" t="s">
        <v>2485</v>
      </c>
      <c r="C827" t="s">
        <v>13</v>
      </c>
      <c r="D827" t="str">
        <f>IF(Table_EQUITY_L[[#This Row],[ SERIES]]="EQ","Intra","Not")</f>
        <v>Intra</v>
      </c>
      <c r="E827">
        <v>14</v>
      </c>
      <c r="F827">
        <v>3</v>
      </c>
      <c r="G827" t="str">
        <f t="shared" si="12"/>
        <v>Mar</v>
      </c>
      <c r="H827">
        <v>2006</v>
      </c>
      <c r="I827">
        <v>10</v>
      </c>
      <c r="J827">
        <v>1</v>
      </c>
      <c r="K827" t="s">
        <v>2486</v>
      </c>
      <c r="L827">
        <v>10</v>
      </c>
      <c r="M827" s="1"/>
      <c r="N827">
        <v>2006</v>
      </c>
      <c r="O827" s="1"/>
    </row>
    <row r="828" spans="1:15" x14ac:dyDescent="0.3">
      <c r="A828" t="s">
        <v>2487</v>
      </c>
      <c r="B828" t="s">
        <v>2488</v>
      </c>
      <c r="C828" t="s">
        <v>13</v>
      </c>
      <c r="D828" t="str">
        <f>IF(Table_EQUITY_L[[#This Row],[ SERIES]]="EQ","Intra","Not")</f>
        <v>Intra</v>
      </c>
      <c r="E828">
        <v>12</v>
      </c>
      <c r="F828">
        <v>2</v>
      </c>
      <c r="G828" t="str">
        <f t="shared" si="12"/>
        <v>Feb</v>
      </c>
      <c r="H828">
        <v>2008</v>
      </c>
      <c r="I828">
        <v>5</v>
      </c>
      <c r="J828">
        <v>1</v>
      </c>
      <c r="K828" t="s">
        <v>2489</v>
      </c>
      <c r="L828">
        <v>5</v>
      </c>
      <c r="M828" s="1"/>
      <c r="N828">
        <v>2008</v>
      </c>
      <c r="O828" s="1"/>
    </row>
    <row r="829" spans="1:15" x14ac:dyDescent="0.3">
      <c r="A829" t="s">
        <v>2490</v>
      </c>
      <c r="B829" t="s">
        <v>2491</v>
      </c>
      <c r="C829" t="s">
        <v>13</v>
      </c>
      <c r="D829" t="str">
        <f>IF(Table_EQUITY_L[[#This Row],[ SERIES]]="EQ","Intra","Not")</f>
        <v>Intra</v>
      </c>
      <c r="E829">
        <v>19</v>
      </c>
      <c r="F829">
        <v>6</v>
      </c>
      <c r="G829" t="str">
        <f t="shared" si="12"/>
        <v>Jun</v>
      </c>
      <c r="H829">
        <v>2006</v>
      </c>
      <c r="I829">
        <v>5</v>
      </c>
      <c r="J829">
        <v>1</v>
      </c>
      <c r="K829" t="s">
        <v>2492</v>
      </c>
      <c r="L829">
        <v>5</v>
      </c>
      <c r="M829" s="1"/>
      <c r="N829">
        <v>2006</v>
      </c>
      <c r="O829" s="1"/>
    </row>
    <row r="830" spans="1:15" x14ac:dyDescent="0.3">
      <c r="A830" t="s">
        <v>2493</v>
      </c>
      <c r="B830" t="s">
        <v>2494</v>
      </c>
      <c r="C830" t="s">
        <v>13</v>
      </c>
      <c r="D830" t="str">
        <f>IF(Table_EQUITY_L[[#This Row],[ SERIES]]="EQ","Intra","Not")</f>
        <v>Intra</v>
      </c>
      <c r="E830">
        <v>16</v>
      </c>
      <c r="F830">
        <v>6</v>
      </c>
      <c r="G830" t="str">
        <f t="shared" si="12"/>
        <v>Jun</v>
      </c>
      <c r="H830">
        <v>2005</v>
      </c>
      <c r="I830">
        <v>10</v>
      </c>
      <c r="J830">
        <v>1</v>
      </c>
      <c r="K830" t="s">
        <v>2495</v>
      </c>
      <c r="L830">
        <v>10</v>
      </c>
      <c r="M830" s="1"/>
      <c r="N830">
        <v>2005</v>
      </c>
      <c r="O830" s="1"/>
    </row>
    <row r="831" spans="1:15" x14ac:dyDescent="0.3">
      <c r="A831" t="s">
        <v>2496</v>
      </c>
      <c r="B831" t="s">
        <v>2497</v>
      </c>
      <c r="C831" t="s">
        <v>13</v>
      </c>
      <c r="D831" t="str">
        <f>IF(Table_EQUITY_L[[#This Row],[ SERIES]]="EQ","Intra","Not")</f>
        <v>Intra</v>
      </c>
      <c r="E831">
        <v>19</v>
      </c>
      <c r="F831">
        <v>3</v>
      </c>
      <c r="G831" t="str">
        <f t="shared" si="12"/>
        <v>Mar</v>
      </c>
      <c r="H831">
        <v>2007</v>
      </c>
      <c r="I831">
        <v>2</v>
      </c>
      <c r="J831">
        <v>1</v>
      </c>
      <c r="K831" t="s">
        <v>2498</v>
      </c>
      <c r="L831">
        <v>2</v>
      </c>
      <c r="M831" s="1"/>
      <c r="N831">
        <v>2007</v>
      </c>
      <c r="O831" s="1"/>
    </row>
    <row r="832" spans="1:15" x14ac:dyDescent="0.3">
      <c r="A832" t="s">
        <v>2499</v>
      </c>
      <c r="B832" t="s">
        <v>2500</v>
      </c>
      <c r="C832" t="s">
        <v>13</v>
      </c>
      <c r="D832" t="str">
        <f>IF(Table_EQUITY_L[[#This Row],[ SERIES]]="EQ","Intra","Not")</f>
        <v>Intra</v>
      </c>
      <c r="E832">
        <v>16</v>
      </c>
      <c r="F832">
        <v>3</v>
      </c>
      <c r="G832" t="str">
        <f t="shared" si="12"/>
        <v>Mar</v>
      </c>
      <c r="H832">
        <v>2015</v>
      </c>
      <c r="I832">
        <v>2</v>
      </c>
      <c r="J832">
        <v>1</v>
      </c>
      <c r="K832" t="s">
        <v>2501</v>
      </c>
      <c r="L832">
        <v>2</v>
      </c>
      <c r="M832" s="1"/>
      <c r="N832">
        <v>2015</v>
      </c>
      <c r="O832" s="1"/>
    </row>
    <row r="833" spans="1:15" x14ac:dyDescent="0.3">
      <c r="A833" t="s">
        <v>2502</v>
      </c>
      <c r="B833" t="s">
        <v>2503</v>
      </c>
      <c r="C833" t="s">
        <v>13</v>
      </c>
      <c r="D833" t="str">
        <f>IF(Table_EQUITY_L[[#This Row],[ SERIES]]="EQ","Intra","Not")</f>
        <v>Intra</v>
      </c>
      <c r="E833">
        <v>10</v>
      </c>
      <c r="F833">
        <v>10</v>
      </c>
      <c r="G833" t="str">
        <f t="shared" si="12"/>
        <v>Oct</v>
      </c>
      <c r="H833">
        <v>2006</v>
      </c>
      <c r="I833">
        <v>1</v>
      </c>
      <c r="J833">
        <v>1</v>
      </c>
      <c r="K833" t="s">
        <v>2504</v>
      </c>
      <c r="L833">
        <v>1</v>
      </c>
      <c r="M833" s="1"/>
      <c r="N833">
        <v>2006</v>
      </c>
      <c r="O833" s="1"/>
    </row>
    <row r="834" spans="1:15" x14ac:dyDescent="0.3">
      <c r="A834" t="s">
        <v>2505</v>
      </c>
      <c r="B834" t="s">
        <v>2506</v>
      </c>
      <c r="C834" t="s">
        <v>13</v>
      </c>
      <c r="D834" t="str">
        <f>IF(Table_EQUITY_L[[#This Row],[ SERIES]]="EQ","Intra","Not")</f>
        <v>Intra</v>
      </c>
      <c r="E834">
        <v>8</v>
      </c>
      <c r="F834">
        <v>10</v>
      </c>
      <c r="G834" t="str">
        <f t="shared" ref="G834:G897" si="13">_xlfn.IFS(F834=1,"Jan",F834=2,"Feb",F834=3,"Mar",F834=4,"Apr",F834=5,"May",F834=6,"Jun",F834=7,"Jul",F834=8,"Aug",F834=9,"Sep",F834=10,"Oct",F834=11,"Nov",F834=12,"Dec")</f>
        <v>Oct</v>
      </c>
      <c r="H834">
        <v>2008</v>
      </c>
      <c r="I834">
        <v>10</v>
      </c>
      <c r="J834">
        <v>1</v>
      </c>
      <c r="K834" t="s">
        <v>2507</v>
      </c>
      <c r="L834">
        <v>10</v>
      </c>
      <c r="M834" s="1"/>
      <c r="N834">
        <v>2008</v>
      </c>
      <c r="O834" s="1"/>
    </row>
    <row r="835" spans="1:15" x14ac:dyDescent="0.3">
      <c r="A835" t="s">
        <v>2508</v>
      </c>
      <c r="B835" t="s">
        <v>2509</v>
      </c>
      <c r="C835" t="s">
        <v>13</v>
      </c>
      <c r="D835" t="str">
        <f>IF(Table_EQUITY_L[[#This Row],[ SERIES]]="EQ","Intra","Not")</f>
        <v>Intra</v>
      </c>
      <c r="E835">
        <v>14</v>
      </c>
      <c r="F835">
        <v>6</v>
      </c>
      <c r="G835" t="str">
        <f t="shared" si="13"/>
        <v>Jun</v>
      </c>
      <c r="H835">
        <v>2004</v>
      </c>
      <c r="I835">
        <v>2</v>
      </c>
      <c r="J835">
        <v>1</v>
      </c>
      <c r="K835" t="s">
        <v>2510</v>
      </c>
      <c r="L835">
        <v>2</v>
      </c>
      <c r="M835" s="1"/>
      <c r="N835">
        <v>2004</v>
      </c>
      <c r="O835" s="1"/>
    </row>
    <row r="836" spans="1:15" x14ac:dyDescent="0.3">
      <c r="A836" t="s">
        <v>2511</v>
      </c>
      <c r="B836" t="s">
        <v>2512</v>
      </c>
      <c r="C836" t="s">
        <v>13</v>
      </c>
      <c r="D836" t="str">
        <f>IF(Table_EQUITY_L[[#This Row],[ SERIES]]="EQ","Intra","Not")</f>
        <v>Intra</v>
      </c>
      <c r="E836">
        <v>11</v>
      </c>
      <c r="F836">
        <v>11</v>
      </c>
      <c r="G836" t="str">
        <f t="shared" si="13"/>
        <v>Nov</v>
      </c>
      <c r="H836">
        <v>2013</v>
      </c>
      <c r="I836">
        <v>10</v>
      </c>
      <c r="J836">
        <v>1</v>
      </c>
      <c r="K836" t="s">
        <v>2513</v>
      </c>
      <c r="L836">
        <v>10</v>
      </c>
      <c r="M836" s="1"/>
      <c r="N836">
        <v>2013</v>
      </c>
      <c r="O836" s="1"/>
    </row>
    <row r="837" spans="1:15" x14ac:dyDescent="0.3">
      <c r="A837" t="s">
        <v>2514</v>
      </c>
      <c r="B837" t="s">
        <v>2515</v>
      </c>
      <c r="C837" t="s">
        <v>13</v>
      </c>
      <c r="D837" t="str">
        <f>IF(Table_EQUITY_L[[#This Row],[ SERIES]]="EQ","Intra","Not")</f>
        <v>Intra</v>
      </c>
      <c r="E837">
        <v>18</v>
      </c>
      <c r="F837">
        <v>4</v>
      </c>
      <c r="G837" t="str">
        <f t="shared" si="13"/>
        <v>Apr</v>
      </c>
      <c r="H837">
        <v>2005</v>
      </c>
      <c r="I837">
        <v>10</v>
      </c>
      <c r="J837">
        <v>1</v>
      </c>
      <c r="K837" t="s">
        <v>2516</v>
      </c>
      <c r="L837">
        <v>10</v>
      </c>
      <c r="M837" s="1"/>
      <c r="N837">
        <v>2005</v>
      </c>
      <c r="O837" s="1"/>
    </row>
    <row r="838" spans="1:15" x14ac:dyDescent="0.3">
      <c r="A838" t="s">
        <v>2517</v>
      </c>
      <c r="B838" t="s">
        <v>2518</v>
      </c>
      <c r="C838" t="s">
        <v>13</v>
      </c>
      <c r="D838" t="str">
        <f>IF(Table_EQUITY_L[[#This Row],[ SERIES]]="EQ","Intra","Not")</f>
        <v>Intra</v>
      </c>
      <c r="E838">
        <v>17</v>
      </c>
      <c r="F838">
        <v>11</v>
      </c>
      <c r="G838" t="str">
        <f t="shared" si="13"/>
        <v>Nov</v>
      </c>
      <c r="H838">
        <v>2003</v>
      </c>
      <c r="I838">
        <v>2</v>
      </c>
      <c r="J838">
        <v>1</v>
      </c>
      <c r="K838" t="s">
        <v>2519</v>
      </c>
      <c r="L838">
        <v>2</v>
      </c>
      <c r="M838" s="1"/>
      <c r="N838">
        <v>2003</v>
      </c>
      <c r="O838" s="1"/>
    </row>
    <row r="839" spans="1:15" x14ac:dyDescent="0.3">
      <c r="A839" t="s">
        <v>2520</v>
      </c>
      <c r="B839" t="s">
        <v>2521</v>
      </c>
      <c r="C839" t="s">
        <v>13</v>
      </c>
      <c r="D839" t="str">
        <f>IF(Table_EQUITY_L[[#This Row],[ SERIES]]="EQ","Intra","Not")</f>
        <v>Intra</v>
      </c>
      <c r="E839">
        <v>4</v>
      </c>
      <c r="F839">
        <v>1</v>
      </c>
      <c r="G839" t="str">
        <f t="shared" si="13"/>
        <v>Jan</v>
      </c>
      <c r="H839">
        <v>2010</v>
      </c>
      <c r="I839">
        <v>10</v>
      </c>
      <c r="J839">
        <v>1</v>
      </c>
      <c r="K839" t="s">
        <v>2522</v>
      </c>
      <c r="L839">
        <v>10</v>
      </c>
      <c r="M839" s="1"/>
      <c r="N839">
        <v>2010</v>
      </c>
      <c r="O839" s="1"/>
    </row>
    <row r="840" spans="1:15" x14ac:dyDescent="0.3">
      <c r="A840" t="s">
        <v>2523</v>
      </c>
      <c r="B840" t="s">
        <v>2524</v>
      </c>
      <c r="C840" t="s">
        <v>13</v>
      </c>
      <c r="D840" t="str">
        <f>IF(Table_EQUITY_L[[#This Row],[ SERIES]]="EQ","Intra","Not")</f>
        <v>Intra</v>
      </c>
      <c r="E840">
        <v>21</v>
      </c>
      <c r="F840">
        <v>6</v>
      </c>
      <c r="G840" t="str">
        <f t="shared" si="13"/>
        <v>Jun</v>
      </c>
      <c r="H840">
        <v>2005</v>
      </c>
      <c r="I840">
        <v>10</v>
      </c>
      <c r="J840">
        <v>1</v>
      </c>
      <c r="K840" t="s">
        <v>2525</v>
      </c>
      <c r="L840">
        <v>10</v>
      </c>
      <c r="M840" s="1"/>
      <c r="N840">
        <v>2005</v>
      </c>
      <c r="O840" s="1"/>
    </row>
    <row r="841" spans="1:15" x14ac:dyDescent="0.3">
      <c r="A841" t="s">
        <v>2526</v>
      </c>
      <c r="B841" t="s">
        <v>2527</v>
      </c>
      <c r="C841" t="s">
        <v>13</v>
      </c>
      <c r="D841" t="str">
        <f>IF(Table_EQUITY_L[[#This Row],[ SERIES]]="EQ","Intra","Not")</f>
        <v>Intra</v>
      </c>
      <c r="E841">
        <v>12</v>
      </c>
      <c r="F841">
        <v>9</v>
      </c>
      <c r="G841" t="str">
        <f t="shared" si="13"/>
        <v>Sep</v>
      </c>
      <c r="H841">
        <v>2018</v>
      </c>
      <c r="I841">
        <v>10</v>
      </c>
      <c r="J841">
        <v>1</v>
      </c>
      <c r="K841" t="s">
        <v>2528</v>
      </c>
      <c r="L841">
        <v>10</v>
      </c>
      <c r="M841" s="1"/>
      <c r="N841">
        <v>2018</v>
      </c>
      <c r="O841" s="1"/>
    </row>
    <row r="842" spans="1:15" x14ac:dyDescent="0.3">
      <c r="A842" t="s">
        <v>2529</v>
      </c>
      <c r="B842" t="s">
        <v>2530</v>
      </c>
      <c r="C842" t="s">
        <v>13</v>
      </c>
      <c r="D842" t="str">
        <f>IF(Table_EQUITY_L[[#This Row],[ SERIES]]="EQ","Intra","Not")</f>
        <v>Intra</v>
      </c>
      <c r="E842">
        <v>23</v>
      </c>
      <c r="F842">
        <v>3</v>
      </c>
      <c r="G842" t="str">
        <f t="shared" si="13"/>
        <v>Mar</v>
      </c>
      <c r="H842">
        <v>2005</v>
      </c>
      <c r="I842">
        <v>1</v>
      </c>
      <c r="J842">
        <v>1</v>
      </c>
      <c r="K842" t="s">
        <v>2531</v>
      </c>
      <c r="L842">
        <v>1</v>
      </c>
      <c r="M842" s="1"/>
      <c r="N842">
        <v>2005</v>
      </c>
      <c r="O842" s="1"/>
    </row>
    <row r="843" spans="1:15" x14ac:dyDescent="0.3">
      <c r="A843" t="s">
        <v>2532</v>
      </c>
      <c r="B843" t="s">
        <v>2533</v>
      </c>
      <c r="C843" t="s">
        <v>13</v>
      </c>
      <c r="D843" t="str">
        <f>IF(Table_EQUITY_L[[#This Row],[ SERIES]]="EQ","Intra","Not")</f>
        <v>Intra</v>
      </c>
      <c r="E843">
        <v>12</v>
      </c>
      <c r="F843">
        <v>1</v>
      </c>
      <c r="G843" t="str">
        <f t="shared" si="13"/>
        <v>Jan</v>
      </c>
      <c r="H843">
        <v>2004</v>
      </c>
      <c r="I843">
        <v>1</v>
      </c>
      <c r="J843">
        <v>1</v>
      </c>
      <c r="K843" t="s">
        <v>2534</v>
      </c>
      <c r="L843">
        <v>1</v>
      </c>
      <c r="M843" s="1"/>
      <c r="N843">
        <v>2004</v>
      </c>
      <c r="O843" s="1"/>
    </row>
    <row r="844" spans="1:15" x14ac:dyDescent="0.3">
      <c r="A844" t="s">
        <v>2535</v>
      </c>
      <c r="B844" t="s">
        <v>2536</v>
      </c>
      <c r="C844" t="s">
        <v>13</v>
      </c>
      <c r="D844" t="str">
        <f>IF(Table_EQUITY_L[[#This Row],[ SERIES]]="EQ","Intra","Not")</f>
        <v>Intra</v>
      </c>
      <c r="E844">
        <v>12</v>
      </c>
      <c r="F844">
        <v>6</v>
      </c>
      <c r="G844" t="str">
        <f t="shared" si="13"/>
        <v>Jun</v>
      </c>
      <c r="H844">
        <v>2023</v>
      </c>
      <c r="I844">
        <v>2</v>
      </c>
      <c r="J844">
        <v>1</v>
      </c>
      <c r="K844" t="s">
        <v>2537</v>
      </c>
      <c r="L844">
        <v>2</v>
      </c>
      <c r="M844" s="1"/>
      <c r="N844">
        <v>2023</v>
      </c>
      <c r="O844" s="1"/>
    </row>
    <row r="845" spans="1:15" x14ac:dyDescent="0.3">
      <c r="A845" t="s">
        <v>2538</v>
      </c>
      <c r="B845" t="s">
        <v>2539</v>
      </c>
      <c r="C845" t="s">
        <v>13</v>
      </c>
      <c r="D845" t="str">
        <f>IF(Table_EQUITY_L[[#This Row],[ SERIES]]="EQ","Intra","Not")</f>
        <v>Intra</v>
      </c>
      <c r="E845">
        <v>8</v>
      </c>
      <c r="F845">
        <v>2</v>
      </c>
      <c r="G845" t="str">
        <f t="shared" si="13"/>
        <v>Feb</v>
      </c>
      <c r="H845">
        <v>2010</v>
      </c>
      <c r="I845">
        <v>2</v>
      </c>
      <c r="J845">
        <v>1</v>
      </c>
      <c r="K845" t="s">
        <v>2540</v>
      </c>
      <c r="L845">
        <v>2</v>
      </c>
      <c r="M845" s="1"/>
      <c r="N845">
        <v>2010</v>
      </c>
      <c r="O845" s="1"/>
    </row>
    <row r="846" spans="1:15" x14ac:dyDescent="0.3">
      <c r="A846" t="s">
        <v>2541</v>
      </c>
      <c r="B846" t="s">
        <v>2542</v>
      </c>
      <c r="C846" t="s">
        <v>13</v>
      </c>
      <c r="D846" t="str">
        <f>IF(Table_EQUITY_L[[#This Row],[ SERIES]]="EQ","Intra","Not")</f>
        <v>Intra</v>
      </c>
      <c r="E846">
        <v>14</v>
      </c>
      <c r="F846">
        <v>2</v>
      </c>
      <c r="G846" t="str">
        <f t="shared" si="13"/>
        <v>Feb</v>
      </c>
      <c r="H846">
        <v>2011</v>
      </c>
      <c r="I846">
        <v>10</v>
      </c>
      <c r="J846">
        <v>1</v>
      </c>
      <c r="K846" t="s">
        <v>2543</v>
      </c>
      <c r="L846">
        <v>10</v>
      </c>
      <c r="M846" s="1"/>
      <c r="N846">
        <v>2011</v>
      </c>
      <c r="O846" s="1"/>
    </row>
    <row r="847" spans="1:15" x14ac:dyDescent="0.3">
      <c r="A847" t="s">
        <v>2544</v>
      </c>
      <c r="B847" t="s">
        <v>2545</v>
      </c>
      <c r="C847" t="s">
        <v>13</v>
      </c>
      <c r="D847" t="str">
        <f>IF(Table_EQUITY_L[[#This Row],[ SERIES]]="EQ","Intra","Not")</f>
        <v>Intra</v>
      </c>
      <c r="E847">
        <v>19</v>
      </c>
      <c r="F847">
        <v>3</v>
      </c>
      <c r="G847" t="str">
        <f t="shared" si="13"/>
        <v>Mar</v>
      </c>
      <c r="H847">
        <v>2021</v>
      </c>
      <c r="I847">
        <v>1</v>
      </c>
      <c r="J847">
        <v>1</v>
      </c>
      <c r="K847" t="s">
        <v>2546</v>
      </c>
      <c r="L847">
        <v>1</v>
      </c>
      <c r="M847" s="1"/>
      <c r="N847">
        <v>2021</v>
      </c>
      <c r="O847" s="1"/>
    </row>
    <row r="848" spans="1:15" x14ac:dyDescent="0.3">
      <c r="A848" t="s">
        <v>2547</v>
      </c>
      <c r="B848" t="s">
        <v>2548</v>
      </c>
      <c r="C848" t="s">
        <v>13</v>
      </c>
      <c r="D848" t="str">
        <f>IF(Table_EQUITY_L[[#This Row],[ SERIES]]="EQ","Intra","Not")</f>
        <v>Intra</v>
      </c>
      <c r="E848">
        <v>16</v>
      </c>
      <c r="F848">
        <v>6</v>
      </c>
      <c r="G848" t="str">
        <f t="shared" si="13"/>
        <v>Jun</v>
      </c>
      <c r="H848">
        <v>2003</v>
      </c>
      <c r="I848">
        <v>1</v>
      </c>
      <c r="J848">
        <v>1</v>
      </c>
      <c r="K848" t="s">
        <v>2549</v>
      </c>
      <c r="L848">
        <v>1</v>
      </c>
      <c r="M848" s="1"/>
      <c r="N848">
        <v>2003</v>
      </c>
      <c r="O848" s="1"/>
    </row>
    <row r="849" spans="1:15" x14ac:dyDescent="0.3">
      <c r="A849" t="s">
        <v>2550</v>
      </c>
      <c r="B849" t="s">
        <v>2551</v>
      </c>
      <c r="C849" t="s">
        <v>13</v>
      </c>
      <c r="D849" t="str">
        <f>IF(Table_EQUITY_L[[#This Row],[ SERIES]]="EQ","Intra","Not")</f>
        <v>Intra</v>
      </c>
      <c r="E849">
        <v>5</v>
      </c>
      <c r="F849">
        <v>6</v>
      </c>
      <c r="G849" t="str">
        <f t="shared" si="13"/>
        <v>Jun</v>
      </c>
      <c r="H849">
        <v>2013</v>
      </c>
      <c r="I849">
        <v>10</v>
      </c>
      <c r="J849">
        <v>1</v>
      </c>
      <c r="K849" t="s">
        <v>2552</v>
      </c>
      <c r="L849">
        <v>10</v>
      </c>
      <c r="M849" s="1"/>
      <c r="N849">
        <v>2013</v>
      </c>
      <c r="O849" s="1"/>
    </row>
    <row r="850" spans="1:15" x14ac:dyDescent="0.3">
      <c r="A850" t="s">
        <v>2553</v>
      </c>
      <c r="B850" t="s">
        <v>2554</v>
      </c>
      <c r="C850" t="s">
        <v>13</v>
      </c>
      <c r="D850" t="str">
        <f>IF(Table_EQUITY_L[[#This Row],[ SERIES]]="EQ","Intra","Not")</f>
        <v>Intra</v>
      </c>
      <c r="E850">
        <v>18</v>
      </c>
      <c r="F850">
        <v>10</v>
      </c>
      <c r="G850" t="str">
        <f t="shared" si="13"/>
        <v>Oct</v>
      </c>
      <c r="H850">
        <v>2010</v>
      </c>
      <c r="I850">
        <v>10</v>
      </c>
      <c r="J850">
        <v>1</v>
      </c>
      <c r="K850" t="s">
        <v>2555</v>
      </c>
      <c r="L850">
        <v>10</v>
      </c>
      <c r="M850" s="1"/>
      <c r="N850">
        <v>2010</v>
      </c>
      <c r="O850" s="1"/>
    </row>
    <row r="851" spans="1:15" x14ac:dyDescent="0.3">
      <c r="A851" t="s">
        <v>2556</v>
      </c>
      <c r="B851" t="s">
        <v>2557</v>
      </c>
      <c r="C851" t="s">
        <v>13</v>
      </c>
      <c r="D851" t="str">
        <f>IF(Table_EQUITY_L[[#This Row],[ SERIES]]="EQ","Intra","Not")</f>
        <v>Intra</v>
      </c>
      <c r="E851">
        <v>19</v>
      </c>
      <c r="F851">
        <v>12</v>
      </c>
      <c r="G851" t="str">
        <f t="shared" si="13"/>
        <v>Dec</v>
      </c>
      <c r="H851">
        <v>2007</v>
      </c>
      <c r="I851">
        <v>1</v>
      </c>
      <c r="J851">
        <v>1</v>
      </c>
      <c r="K851" t="s">
        <v>2558</v>
      </c>
      <c r="L851">
        <v>1</v>
      </c>
      <c r="M851" s="1"/>
      <c r="N851">
        <v>2007</v>
      </c>
      <c r="O851" s="1"/>
    </row>
    <row r="852" spans="1:15" x14ac:dyDescent="0.3">
      <c r="A852" t="s">
        <v>2559</v>
      </c>
      <c r="B852" t="s">
        <v>2560</v>
      </c>
      <c r="C852" t="s">
        <v>9</v>
      </c>
      <c r="D852" t="str">
        <f>IF(Table_EQUITY_L[[#This Row],[ SERIES]]="EQ","Intra","Not")</f>
        <v>Not</v>
      </c>
      <c r="E852">
        <v>19</v>
      </c>
      <c r="F852">
        <v>7</v>
      </c>
      <c r="G852" t="str">
        <f t="shared" si="13"/>
        <v>Jul</v>
      </c>
      <c r="H852">
        <v>1995</v>
      </c>
      <c r="I852">
        <v>2</v>
      </c>
      <c r="J852">
        <v>1</v>
      </c>
      <c r="K852" t="s">
        <v>2561</v>
      </c>
      <c r="L852">
        <v>2</v>
      </c>
      <c r="M852" s="1"/>
      <c r="N852">
        <v>1995</v>
      </c>
      <c r="O852" s="1"/>
    </row>
    <row r="853" spans="1:15" x14ac:dyDescent="0.3">
      <c r="A853" t="s">
        <v>2562</v>
      </c>
      <c r="B853" t="s">
        <v>2563</v>
      </c>
      <c r="C853" t="s">
        <v>13</v>
      </c>
      <c r="D853" t="str">
        <f>IF(Table_EQUITY_L[[#This Row],[ SERIES]]="EQ","Intra","Not")</f>
        <v>Intra</v>
      </c>
      <c r="E853">
        <v>6</v>
      </c>
      <c r="F853">
        <v>9</v>
      </c>
      <c r="G853" t="str">
        <f t="shared" si="13"/>
        <v>Sep</v>
      </c>
      <c r="H853">
        <v>1995</v>
      </c>
      <c r="I853">
        <v>5</v>
      </c>
      <c r="J853">
        <v>1</v>
      </c>
      <c r="K853" t="s">
        <v>2564</v>
      </c>
      <c r="L853">
        <v>5</v>
      </c>
      <c r="M853" s="1"/>
      <c r="N853">
        <v>1995</v>
      </c>
      <c r="O853" s="1"/>
    </row>
    <row r="854" spans="1:15" x14ac:dyDescent="0.3">
      <c r="A854" t="s">
        <v>2565</v>
      </c>
      <c r="B854" t="s">
        <v>2566</v>
      </c>
      <c r="C854" t="s">
        <v>13</v>
      </c>
      <c r="D854" t="str">
        <f>IF(Table_EQUITY_L[[#This Row],[ SERIES]]="EQ","Intra","Not")</f>
        <v>Intra</v>
      </c>
      <c r="E854">
        <v>1</v>
      </c>
      <c r="F854">
        <v>6</v>
      </c>
      <c r="G854" t="str">
        <f t="shared" si="13"/>
        <v>Jun</v>
      </c>
      <c r="H854">
        <v>2004</v>
      </c>
      <c r="I854">
        <v>1</v>
      </c>
      <c r="J854">
        <v>1</v>
      </c>
      <c r="K854" t="s">
        <v>2567</v>
      </c>
      <c r="L854">
        <v>1</v>
      </c>
      <c r="M854" s="1"/>
      <c r="N854">
        <v>2004</v>
      </c>
      <c r="O854" s="1"/>
    </row>
    <row r="855" spans="1:15" x14ac:dyDescent="0.3">
      <c r="A855" t="s">
        <v>2568</v>
      </c>
      <c r="B855" t="s">
        <v>2569</v>
      </c>
      <c r="C855" t="s">
        <v>13</v>
      </c>
      <c r="D855" t="str">
        <f>IF(Table_EQUITY_L[[#This Row],[ SERIES]]="EQ","Intra","Not")</f>
        <v>Intra</v>
      </c>
      <c r="E855">
        <v>13</v>
      </c>
      <c r="F855">
        <v>12</v>
      </c>
      <c r="G855" t="str">
        <f t="shared" si="13"/>
        <v>Dec</v>
      </c>
      <c r="H855">
        <v>1995</v>
      </c>
      <c r="I855">
        <v>10</v>
      </c>
      <c r="J855">
        <v>1</v>
      </c>
      <c r="K855" t="s">
        <v>2570</v>
      </c>
      <c r="L855">
        <v>10</v>
      </c>
      <c r="M855" s="1"/>
      <c r="N855">
        <v>1995</v>
      </c>
      <c r="O855" s="1"/>
    </row>
    <row r="856" spans="1:15" x14ac:dyDescent="0.3">
      <c r="A856" t="s">
        <v>2571</v>
      </c>
      <c r="B856" t="s">
        <v>2572</v>
      </c>
      <c r="C856" t="s">
        <v>9</v>
      </c>
      <c r="D856" t="str">
        <f>IF(Table_EQUITY_L[[#This Row],[ SERIES]]="EQ","Intra","Not")</f>
        <v>Not</v>
      </c>
      <c r="E856">
        <v>13</v>
      </c>
      <c r="F856">
        <v>2</v>
      </c>
      <c r="G856" t="str">
        <f t="shared" si="13"/>
        <v>Feb</v>
      </c>
      <c r="H856">
        <v>2017</v>
      </c>
      <c r="I856">
        <v>10</v>
      </c>
      <c r="J856">
        <v>1</v>
      </c>
      <c r="K856" t="s">
        <v>2573</v>
      </c>
      <c r="L856">
        <v>10</v>
      </c>
      <c r="M856" s="1"/>
      <c r="N856">
        <v>2017</v>
      </c>
      <c r="O856" s="1"/>
    </row>
    <row r="857" spans="1:15" x14ac:dyDescent="0.3">
      <c r="A857" t="s">
        <v>2574</v>
      </c>
      <c r="B857" t="s">
        <v>2575</v>
      </c>
      <c r="C857" t="s">
        <v>9</v>
      </c>
      <c r="D857" t="str">
        <f>IF(Table_EQUITY_L[[#This Row],[ SERIES]]="EQ","Intra","Not")</f>
        <v>Not</v>
      </c>
      <c r="E857">
        <v>20</v>
      </c>
      <c r="F857">
        <v>12</v>
      </c>
      <c r="G857" t="str">
        <f t="shared" si="13"/>
        <v>Dec</v>
      </c>
      <c r="H857">
        <v>2007</v>
      </c>
      <c r="I857">
        <v>10</v>
      </c>
      <c r="J857">
        <v>1</v>
      </c>
      <c r="K857" t="s">
        <v>2576</v>
      </c>
      <c r="L857">
        <v>10</v>
      </c>
      <c r="M857" s="1"/>
      <c r="N857">
        <v>2007</v>
      </c>
      <c r="O857" s="1"/>
    </row>
    <row r="858" spans="1:15" x14ac:dyDescent="0.3">
      <c r="A858" t="s">
        <v>2577</v>
      </c>
      <c r="B858" t="s">
        <v>2578</v>
      </c>
      <c r="C858" t="s">
        <v>13</v>
      </c>
      <c r="D858" t="str">
        <f>IF(Table_EQUITY_L[[#This Row],[ SERIES]]="EQ","Intra","Not")</f>
        <v>Intra</v>
      </c>
      <c r="E858">
        <v>26</v>
      </c>
      <c r="F858">
        <v>3</v>
      </c>
      <c r="G858" t="str">
        <f t="shared" si="13"/>
        <v>Mar</v>
      </c>
      <c r="H858">
        <v>2021</v>
      </c>
      <c r="I858">
        <v>10</v>
      </c>
      <c r="J858">
        <v>1</v>
      </c>
      <c r="K858" t="s">
        <v>2579</v>
      </c>
      <c r="L858">
        <v>10</v>
      </c>
      <c r="M858" s="1"/>
      <c r="N858">
        <v>2021</v>
      </c>
      <c r="O858" s="1"/>
    </row>
    <row r="859" spans="1:15" x14ac:dyDescent="0.3">
      <c r="A859" t="s">
        <v>2580</v>
      </c>
      <c r="B859" t="s">
        <v>2581</v>
      </c>
      <c r="C859" t="s">
        <v>9</v>
      </c>
      <c r="D859" t="str">
        <f>IF(Table_EQUITY_L[[#This Row],[ SERIES]]="EQ","Intra","Not")</f>
        <v>Not</v>
      </c>
      <c r="E859">
        <v>29</v>
      </c>
      <c r="F859">
        <v>5</v>
      </c>
      <c r="G859" t="str">
        <f t="shared" si="13"/>
        <v>May</v>
      </c>
      <c r="H859">
        <v>1996</v>
      </c>
      <c r="I859">
        <v>10</v>
      </c>
      <c r="J859">
        <v>1</v>
      </c>
      <c r="K859" t="s">
        <v>2582</v>
      </c>
      <c r="L859">
        <v>10</v>
      </c>
      <c r="M859" s="1"/>
      <c r="N859">
        <v>1996</v>
      </c>
      <c r="O859" s="1"/>
    </row>
    <row r="860" spans="1:15" x14ac:dyDescent="0.3">
      <c r="A860" t="s">
        <v>2583</v>
      </c>
      <c r="B860" t="s">
        <v>2584</v>
      </c>
      <c r="C860" t="s">
        <v>13</v>
      </c>
      <c r="D860" t="str">
        <f>IF(Table_EQUITY_L[[#This Row],[ SERIES]]="EQ","Intra","Not")</f>
        <v>Intra</v>
      </c>
      <c r="E860">
        <v>9</v>
      </c>
      <c r="F860">
        <v>5</v>
      </c>
      <c r="G860" t="str">
        <f t="shared" si="13"/>
        <v>May</v>
      </c>
      <c r="H860">
        <v>2006</v>
      </c>
      <c r="I860">
        <v>10</v>
      </c>
      <c r="J860">
        <v>1</v>
      </c>
      <c r="K860" t="s">
        <v>2585</v>
      </c>
      <c r="L860">
        <v>10</v>
      </c>
      <c r="M860" s="1"/>
      <c r="N860">
        <v>2006</v>
      </c>
      <c r="O860" s="1"/>
    </row>
    <row r="861" spans="1:15" x14ac:dyDescent="0.3">
      <c r="A861" t="s">
        <v>2586</v>
      </c>
      <c r="B861" t="s">
        <v>2587</v>
      </c>
      <c r="C861" t="s">
        <v>13</v>
      </c>
      <c r="D861" t="str">
        <f>IF(Table_EQUITY_L[[#This Row],[ SERIES]]="EQ","Intra","Not")</f>
        <v>Intra</v>
      </c>
      <c r="E861">
        <v>24</v>
      </c>
      <c r="F861">
        <v>1</v>
      </c>
      <c r="G861" t="str">
        <f t="shared" si="13"/>
        <v>Jan</v>
      </c>
      <c r="H861">
        <v>2023</v>
      </c>
      <c r="I861">
        <v>5</v>
      </c>
      <c r="J861">
        <v>1</v>
      </c>
      <c r="K861" t="s">
        <v>2588</v>
      </c>
      <c r="L861">
        <v>5</v>
      </c>
      <c r="M861" s="1"/>
      <c r="N861">
        <v>2023</v>
      </c>
      <c r="O861" s="1"/>
    </row>
    <row r="862" spans="1:15" x14ac:dyDescent="0.3">
      <c r="A862" t="s">
        <v>2589</v>
      </c>
      <c r="B862" t="s">
        <v>2590</v>
      </c>
      <c r="C862" t="s">
        <v>9</v>
      </c>
      <c r="D862" t="str">
        <f>IF(Table_EQUITY_L[[#This Row],[ SERIES]]="EQ","Intra","Not")</f>
        <v>Not</v>
      </c>
      <c r="E862">
        <v>14</v>
      </c>
      <c r="F862">
        <v>12</v>
      </c>
      <c r="G862" t="str">
        <f t="shared" si="13"/>
        <v>Dec</v>
      </c>
      <c r="H862">
        <v>2011</v>
      </c>
      <c r="I862">
        <v>1</v>
      </c>
      <c r="J862">
        <v>1</v>
      </c>
      <c r="K862" t="s">
        <v>2591</v>
      </c>
      <c r="L862">
        <v>1</v>
      </c>
      <c r="M862" s="1"/>
      <c r="N862">
        <v>2011</v>
      </c>
      <c r="O862" s="1"/>
    </row>
    <row r="863" spans="1:15" x14ac:dyDescent="0.3">
      <c r="A863" t="s">
        <v>2592</v>
      </c>
      <c r="B863" t="s">
        <v>2593</v>
      </c>
      <c r="C863" t="s">
        <v>13</v>
      </c>
      <c r="D863" t="str">
        <f>IF(Table_EQUITY_L[[#This Row],[ SERIES]]="EQ","Intra","Not")</f>
        <v>Intra</v>
      </c>
      <c r="E863">
        <v>8</v>
      </c>
      <c r="F863">
        <v>2</v>
      </c>
      <c r="G863" t="str">
        <f t="shared" si="13"/>
        <v>Feb</v>
      </c>
      <c r="H863">
        <v>1995</v>
      </c>
      <c r="I863">
        <v>5</v>
      </c>
      <c r="J863">
        <v>1</v>
      </c>
      <c r="K863" t="s">
        <v>2594</v>
      </c>
      <c r="L863">
        <v>5</v>
      </c>
      <c r="M863" s="1"/>
      <c r="N863">
        <v>1995</v>
      </c>
      <c r="O863" s="1"/>
    </row>
    <row r="864" spans="1:15" x14ac:dyDescent="0.3">
      <c r="A864" t="s">
        <v>2595</v>
      </c>
      <c r="B864" t="s">
        <v>2596</v>
      </c>
      <c r="C864" t="s">
        <v>13</v>
      </c>
      <c r="D864" t="str">
        <f>IF(Table_EQUITY_L[[#This Row],[ SERIES]]="EQ","Intra","Not")</f>
        <v>Intra</v>
      </c>
      <c r="E864">
        <v>1</v>
      </c>
      <c r="F864">
        <v>1</v>
      </c>
      <c r="G864" t="str">
        <f t="shared" si="13"/>
        <v>Jan</v>
      </c>
      <c r="H864">
        <v>2021</v>
      </c>
      <c r="I864">
        <v>10</v>
      </c>
      <c r="J864">
        <v>1</v>
      </c>
      <c r="K864" t="s">
        <v>2597</v>
      </c>
      <c r="L864">
        <v>10</v>
      </c>
      <c r="M864" s="1"/>
      <c r="N864">
        <v>2021</v>
      </c>
      <c r="O864" s="1"/>
    </row>
    <row r="865" spans="1:15" x14ac:dyDescent="0.3">
      <c r="A865" t="s">
        <v>2598</v>
      </c>
      <c r="B865" t="s">
        <v>2599</v>
      </c>
      <c r="C865" t="s">
        <v>13</v>
      </c>
      <c r="D865" t="str">
        <f>IF(Table_EQUITY_L[[#This Row],[ SERIES]]="EQ","Intra","Not")</f>
        <v>Intra</v>
      </c>
      <c r="E865">
        <v>15</v>
      </c>
      <c r="F865">
        <v>9</v>
      </c>
      <c r="G865" t="str">
        <f t="shared" si="13"/>
        <v>Sep</v>
      </c>
      <c r="H865">
        <v>2003</v>
      </c>
      <c r="I865">
        <v>1</v>
      </c>
      <c r="J865">
        <v>1</v>
      </c>
      <c r="K865" t="s">
        <v>2600</v>
      </c>
      <c r="L865">
        <v>1</v>
      </c>
      <c r="M865" s="1"/>
      <c r="N865">
        <v>2003</v>
      </c>
      <c r="O865" s="1"/>
    </row>
    <row r="866" spans="1:15" x14ac:dyDescent="0.3">
      <c r="A866" t="s">
        <v>2601</v>
      </c>
      <c r="B866" t="s">
        <v>2602</v>
      </c>
      <c r="C866" t="s">
        <v>13</v>
      </c>
      <c r="D866" t="str">
        <f>IF(Table_EQUITY_L[[#This Row],[ SERIES]]="EQ","Intra","Not")</f>
        <v>Intra</v>
      </c>
      <c r="E866">
        <v>27</v>
      </c>
      <c r="F866">
        <v>5</v>
      </c>
      <c r="G866" t="str">
        <f t="shared" si="13"/>
        <v>May</v>
      </c>
      <c r="H866">
        <v>2020</v>
      </c>
      <c r="I866">
        <v>10</v>
      </c>
      <c r="J866">
        <v>1</v>
      </c>
      <c r="K866" t="s">
        <v>2603</v>
      </c>
      <c r="L866">
        <v>10</v>
      </c>
      <c r="M866" s="1"/>
      <c r="N866">
        <v>2020</v>
      </c>
      <c r="O866" s="1"/>
    </row>
    <row r="867" spans="1:15" x14ac:dyDescent="0.3">
      <c r="A867" t="s">
        <v>2604</v>
      </c>
      <c r="B867" t="s">
        <v>2605</v>
      </c>
      <c r="C867" t="s">
        <v>13</v>
      </c>
      <c r="D867" t="str">
        <f>IF(Table_EQUITY_L[[#This Row],[ SERIES]]="EQ","Intra","Not")</f>
        <v>Intra</v>
      </c>
      <c r="E867">
        <v>28</v>
      </c>
      <c r="F867">
        <v>6</v>
      </c>
      <c r="G867" t="str">
        <f t="shared" si="13"/>
        <v>Jun</v>
      </c>
      <c r="H867">
        <v>2011</v>
      </c>
      <c r="I867">
        <v>10</v>
      </c>
      <c r="J867">
        <v>1</v>
      </c>
      <c r="K867" t="s">
        <v>2606</v>
      </c>
      <c r="L867">
        <v>10</v>
      </c>
      <c r="M867" s="1"/>
      <c r="N867">
        <v>2011</v>
      </c>
      <c r="O867" s="1"/>
    </row>
    <row r="868" spans="1:15" x14ac:dyDescent="0.3">
      <c r="A868" t="s">
        <v>2607</v>
      </c>
      <c r="B868" t="s">
        <v>2608</v>
      </c>
      <c r="C868" t="s">
        <v>13</v>
      </c>
      <c r="D868" t="str">
        <f>IF(Table_EQUITY_L[[#This Row],[ SERIES]]="EQ","Intra","Not")</f>
        <v>Intra</v>
      </c>
      <c r="E868">
        <v>26</v>
      </c>
      <c r="F868">
        <v>7</v>
      </c>
      <c r="G868" t="str">
        <f t="shared" si="13"/>
        <v>Jul</v>
      </c>
      <c r="H868">
        <v>2000</v>
      </c>
      <c r="I868">
        <v>2</v>
      </c>
      <c r="J868">
        <v>1</v>
      </c>
      <c r="K868" t="s">
        <v>2609</v>
      </c>
      <c r="L868">
        <v>2</v>
      </c>
      <c r="M868" s="1"/>
      <c r="N868">
        <v>2000</v>
      </c>
      <c r="O868" s="1"/>
    </row>
    <row r="869" spans="1:15" x14ac:dyDescent="0.3">
      <c r="A869" t="s">
        <v>2610</v>
      </c>
      <c r="B869" t="s">
        <v>2611</v>
      </c>
      <c r="C869" t="s">
        <v>9</v>
      </c>
      <c r="D869" t="str">
        <f>IF(Table_EQUITY_L[[#This Row],[ SERIES]]="EQ","Intra","Not")</f>
        <v>Not</v>
      </c>
      <c r="E869">
        <v>14</v>
      </c>
      <c r="F869">
        <v>12</v>
      </c>
      <c r="G869" t="str">
        <f t="shared" si="13"/>
        <v>Dec</v>
      </c>
      <c r="H869">
        <v>2007</v>
      </c>
      <c r="I869">
        <v>10</v>
      </c>
      <c r="J869">
        <v>1</v>
      </c>
      <c r="K869" t="s">
        <v>2612</v>
      </c>
      <c r="L869">
        <v>10</v>
      </c>
      <c r="M869" s="1"/>
      <c r="N869">
        <v>2007</v>
      </c>
      <c r="O869" s="1"/>
    </row>
    <row r="870" spans="1:15" x14ac:dyDescent="0.3">
      <c r="A870" t="s">
        <v>2613</v>
      </c>
      <c r="B870" t="s">
        <v>2614</v>
      </c>
      <c r="C870" t="s">
        <v>9</v>
      </c>
      <c r="D870" t="str">
        <f>IF(Table_EQUITY_L[[#This Row],[ SERIES]]="EQ","Intra","Not")</f>
        <v>Not</v>
      </c>
      <c r="E870">
        <v>29</v>
      </c>
      <c r="F870">
        <v>1</v>
      </c>
      <c r="G870" t="str">
        <f t="shared" si="13"/>
        <v>Jan</v>
      </c>
      <c r="H870">
        <v>2008</v>
      </c>
      <c r="I870">
        <v>10</v>
      </c>
      <c r="J870">
        <v>1</v>
      </c>
      <c r="K870" t="s">
        <v>2615</v>
      </c>
      <c r="L870">
        <v>10</v>
      </c>
      <c r="M870" s="1"/>
      <c r="N870">
        <v>2008</v>
      </c>
      <c r="O870" s="1"/>
    </row>
    <row r="871" spans="1:15" x14ac:dyDescent="0.3">
      <c r="A871" t="s">
        <v>2616</v>
      </c>
      <c r="B871" t="s">
        <v>2617</v>
      </c>
      <c r="C871" t="s">
        <v>13</v>
      </c>
      <c r="D871" t="str">
        <f>IF(Table_EQUITY_L[[#This Row],[ SERIES]]="EQ","Intra","Not")</f>
        <v>Intra</v>
      </c>
      <c r="E871">
        <v>14</v>
      </c>
      <c r="F871">
        <v>8</v>
      </c>
      <c r="G871" t="str">
        <f t="shared" si="13"/>
        <v>Aug</v>
      </c>
      <c r="H871">
        <v>2015</v>
      </c>
      <c r="I871">
        <v>10</v>
      </c>
      <c r="J871">
        <v>1</v>
      </c>
      <c r="K871" t="s">
        <v>2618</v>
      </c>
      <c r="L871">
        <v>10</v>
      </c>
      <c r="M871" s="1"/>
      <c r="N871">
        <v>2015</v>
      </c>
      <c r="O871" s="1"/>
    </row>
    <row r="872" spans="1:15" x14ac:dyDescent="0.3">
      <c r="A872" t="s">
        <v>2619</v>
      </c>
      <c r="B872" t="s">
        <v>2620</v>
      </c>
      <c r="C872" t="s">
        <v>13</v>
      </c>
      <c r="D872" t="str">
        <f>IF(Table_EQUITY_L[[#This Row],[ SERIES]]="EQ","Intra","Not")</f>
        <v>Intra</v>
      </c>
      <c r="E872">
        <v>22</v>
      </c>
      <c r="F872">
        <v>11</v>
      </c>
      <c r="G872" t="str">
        <f t="shared" si="13"/>
        <v>Nov</v>
      </c>
      <c r="H872">
        <v>2022</v>
      </c>
      <c r="I872">
        <v>10</v>
      </c>
      <c r="J872">
        <v>1</v>
      </c>
      <c r="K872" t="s">
        <v>2621</v>
      </c>
      <c r="L872">
        <v>10</v>
      </c>
      <c r="M872" s="1"/>
      <c r="N872">
        <v>2022</v>
      </c>
      <c r="O872" s="1"/>
    </row>
    <row r="873" spans="1:15" x14ac:dyDescent="0.3">
      <c r="A873" t="s">
        <v>2622</v>
      </c>
      <c r="B873" t="s">
        <v>2623</v>
      </c>
      <c r="C873" t="s">
        <v>9</v>
      </c>
      <c r="D873" t="str">
        <f>IF(Table_EQUITY_L[[#This Row],[ SERIES]]="EQ","Intra","Not")</f>
        <v>Not</v>
      </c>
      <c r="E873">
        <v>2</v>
      </c>
      <c r="F873">
        <v>4</v>
      </c>
      <c r="G873" t="str">
        <f t="shared" si="13"/>
        <v>Apr</v>
      </c>
      <c r="H873">
        <v>2018</v>
      </c>
      <c r="I873">
        <v>1</v>
      </c>
      <c r="J873">
        <v>1</v>
      </c>
      <c r="K873" t="s">
        <v>2624</v>
      </c>
      <c r="L873">
        <v>1</v>
      </c>
      <c r="M873" s="1"/>
      <c r="N873">
        <v>2018</v>
      </c>
      <c r="O873" s="1"/>
    </row>
    <row r="874" spans="1:15" x14ac:dyDescent="0.3">
      <c r="A874" t="s">
        <v>2625</v>
      </c>
      <c r="B874" t="s">
        <v>2626</v>
      </c>
      <c r="C874" t="s">
        <v>13</v>
      </c>
      <c r="D874" t="str">
        <f>IF(Table_EQUITY_L[[#This Row],[ SERIES]]="EQ","Intra","Not")</f>
        <v>Intra</v>
      </c>
      <c r="E874">
        <v>9</v>
      </c>
      <c r="F874">
        <v>4</v>
      </c>
      <c r="G874" t="str">
        <f t="shared" si="13"/>
        <v>Apr</v>
      </c>
      <c r="H874">
        <v>1997</v>
      </c>
      <c r="I874">
        <v>1</v>
      </c>
      <c r="J874">
        <v>1</v>
      </c>
      <c r="K874" t="s">
        <v>2627</v>
      </c>
      <c r="L874">
        <v>1</v>
      </c>
      <c r="M874" s="1"/>
      <c r="N874">
        <v>1997</v>
      </c>
      <c r="O874" s="1"/>
    </row>
    <row r="875" spans="1:15" x14ac:dyDescent="0.3">
      <c r="A875" t="s">
        <v>2628</v>
      </c>
      <c r="B875" t="s">
        <v>2629</v>
      </c>
      <c r="C875" t="s">
        <v>13</v>
      </c>
      <c r="D875" t="str">
        <f>IF(Table_EQUITY_L[[#This Row],[ SERIES]]="EQ","Intra","Not")</f>
        <v>Intra</v>
      </c>
      <c r="E875">
        <v>11</v>
      </c>
      <c r="F875">
        <v>6</v>
      </c>
      <c r="G875" t="str">
        <f t="shared" si="13"/>
        <v>Jun</v>
      </c>
      <c r="H875">
        <v>1997</v>
      </c>
      <c r="I875">
        <v>1</v>
      </c>
      <c r="J875">
        <v>1</v>
      </c>
      <c r="K875" t="s">
        <v>2630</v>
      </c>
      <c r="L875">
        <v>1</v>
      </c>
      <c r="M875" s="1"/>
      <c r="N875">
        <v>1997</v>
      </c>
      <c r="O875" s="1"/>
    </row>
    <row r="876" spans="1:15" x14ac:dyDescent="0.3">
      <c r="A876" t="s">
        <v>2631</v>
      </c>
      <c r="B876" t="s">
        <v>2632</v>
      </c>
      <c r="C876" t="s">
        <v>13</v>
      </c>
      <c r="D876" t="str">
        <f>IF(Table_EQUITY_L[[#This Row],[ SERIES]]="EQ","Intra","Not")</f>
        <v>Intra</v>
      </c>
      <c r="E876">
        <v>23</v>
      </c>
      <c r="F876">
        <v>3</v>
      </c>
      <c r="G876" t="str">
        <f t="shared" si="13"/>
        <v>Mar</v>
      </c>
      <c r="H876">
        <v>2016</v>
      </c>
      <c r="I876">
        <v>10</v>
      </c>
      <c r="J876">
        <v>1</v>
      </c>
      <c r="K876" t="s">
        <v>2633</v>
      </c>
      <c r="L876">
        <v>10</v>
      </c>
      <c r="M876" s="1"/>
      <c r="N876">
        <v>2016</v>
      </c>
      <c r="O876" s="1"/>
    </row>
    <row r="877" spans="1:15" x14ac:dyDescent="0.3">
      <c r="A877" t="s">
        <v>2634</v>
      </c>
      <c r="B877" t="s">
        <v>2635</v>
      </c>
      <c r="C877" t="s">
        <v>13</v>
      </c>
      <c r="D877" t="str">
        <f>IF(Table_EQUITY_L[[#This Row],[ SERIES]]="EQ","Intra","Not")</f>
        <v>Intra</v>
      </c>
      <c r="E877">
        <v>10</v>
      </c>
      <c r="F877">
        <v>3</v>
      </c>
      <c r="G877" t="str">
        <f t="shared" si="13"/>
        <v>Mar</v>
      </c>
      <c r="H877">
        <v>2006</v>
      </c>
      <c r="I877">
        <v>2</v>
      </c>
      <c r="J877">
        <v>1</v>
      </c>
      <c r="K877" t="s">
        <v>2636</v>
      </c>
      <c r="L877">
        <v>2</v>
      </c>
      <c r="M877" s="1"/>
      <c r="N877">
        <v>2006</v>
      </c>
      <c r="O877" s="1"/>
    </row>
    <row r="878" spans="1:15" x14ac:dyDescent="0.3">
      <c r="A878" t="s">
        <v>2637</v>
      </c>
      <c r="B878" t="s">
        <v>2638</v>
      </c>
      <c r="C878" t="s">
        <v>9</v>
      </c>
      <c r="D878" t="str">
        <f>IF(Table_EQUITY_L[[#This Row],[ SERIES]]="EQ","Intra","Not")</f>
        <v>Not</v>
      </c>
      <c r="E878">
        <v>9</v>
      </c>
      <c r="F878">
        <v>3</v>
      </c>
      <c r="G878" t="str">
        <f t="shared" si="13"/>
        <v>Mar</v>
      </c>
      <c r="H878">
        <v>2010</v>
      </c>
      <c r="I878">
        <v>10</v>
      </c>
      <c r="J878">
        <v>1</v>
      </c>
      <c r="K878" t="s">
        <v>2639</v>
      </c>
      <c r="L878">
        <v>10</v>
      </c>
      <c r="M878" s="1"/>
      <c r="N878">
        <v>2010</v>
      </c>
      <c r="O878" s="1"/>
    </row>
    <row r="879" spans="1:15" x14ac:dyDescent="0.3">
      <c r="A879" t="s">
        <v>2640</v>
      </c>
      <c r="B879" t="s">
        <v>2641</v>
      </c>
      <c r="C879" t="s">
        <v>13</v>
      </c>
      <c r="D879" t="str">
        <f>IF(Table_EQUITY_L[[#This Row],[ SERIES]]="EQ","Intra","Not")</f>
        <v>Intra</v>
      </c>
      <c r="E879">
        <v>23</v>
      </c>
      <c r="F879">
        <v>3</v>
      </c>
      <c r="G879" t="str">
        <f t="shared" si="13"/>
        <v>Mar</v>
      </c>
      <c r="H879">
        <v>2006</v>
      </c>
      <c r="I879">
        <v>2</v>
      </c>
      <c r="J879">
        <v>1</v>
      </c>
      <c r="K879" t="s">
        <v>2642</v>
      </c>
      <c r="L879">
        <v>2</v>
      </c>
      <c r="M879" s="1"/>
      <c r="N879">
        <v>2006</v>
      </c>
      <c r="O879" s="1"/>
    </row>
    <row r="880" spans="1:15" x14ac:dyDescent="0.3">
      <c r="A880" t="s">
        <v>2643</v>
      </c>
      <c r="B880" t="s">
        <v>2644</v>
      </c>
      <c r="C880" t="s">
        <v>13</v>
      </c>
      <c r="D880" t="str">
        <f>IF(Table_EQUITY_L[[#This Row],[ SERIES]]="EQ","Intra","Not")</f>
        <v>Intra</v>
      </c>
      <c r="E880">
        <v>2</v>
      </c>
      <c r="F880">
        <v>3</v>
      </c>
      <c r="G880" t="str">
        <f t="shared" si="13"/>
        <v>Mar</v>
      </c>
      <c r="H880">
        <v>2016</v>
      </c>
      <c r="I880">
        <v>5</v>
      </c>
      <c r="J880">
        <v>1</v>
      </c>
      <c r="K880" t="s">
        <v>2645</v>
      </c>
      <c r="L880">
        <v>5</v>
      </c>
      <c r="M880" s="1"/>
      <c r="N880">
        <v>2016</v>
      </c>
      <c r="O880" s="1"/>
    </row>
    <row r="881" spans="1:15" x14ac:dyDescent="0.3">
      <c r="A881" t="s">
        <v>2646</v>
      </c>
      <c r="B881" t="s">
        <v>2647</v>
      </c>
      <c r="C881" t="s">
        <v>13</v>
      </c>
      <c r="D881" t="str">
        <f>IF(Table_EQUITY_L[[#This Row],[ SERIES]]="EQ","Intra","Not")</f>
        <v>Intra</v>
      </c>
      <c r="E881">
        <v>3</v>
      </c>
      <c r="F881">
        <v>11</v>
      </c>
      <c r="G881" t="str">
        <f t="shared" si="13"/>
        <v>Nov</v>
      </c>
      <c r="H881">
        <v>1994</v>
      </c>
      <c r="I881">
        <v>10</v>
      </c>
      <c r="J881">
        <v>1</v>
      </c>
      <c r="K881" t="s">
        <v>2648</v>
      </c>
      <c r="L881">
        <v>10</v>
      </c>
      <c r="M881" s="1"/>
      <c r="N881">
        <v>1994</v>
      </c>
      <c r="O881" s="1"/>
    </row>
    <row r="882" spans="1:15" x14ac:dyDescent="0.3">
      <c r="A882" t="s">
        <v>2649</v>
      </c>
      <c r="B882" t="s">
        <v>2650</v>
      </c>
      <c r="C882" t="s">
        <v>9</v>
      </c>
      <c r="D882" t="str">
        <f>IF(Table_EQUITY_L[[#This Row],[ SERIES]]="EQ","Intra","Not")</f>
        <v>Not</v>
      </c>
      <c r="E882">
        <v>20</v>
      </c>
      <c r="F882">
        <v>12</v>
      </c>
      <c r="G882" t="str">
        <f t="shared" si="13"/>
        <v>Dec</v>
      </c>
      <c r="H882">
        <v>2005</v>
      </c>
      <c r="I882">
        <v>10</v>
      </c>
      <c r="J882">
        <v>1</v>
      </c>
      <c r="K882" t="s">
        <v>2651</v>
      </c>
      <c r="L882">
        <v>10</v>
      </c>
      <c r="M882" s="1"/>
      <c r="N882">
        <v>2005</v>
      </c>
      <c r="O882" s="1"/>
    </row>
    <row r="883" spans="1:15" x14ac:dyDescent="0.3">
      <c r="A883" t="s">
        <v>2652</v>
      </c>
      <c r="B883" t="s">
        <v>2653</v>
      </c>
      <c r="C883" t="s">
        <v>13</v>
      </c>
      <c r="D883" t="str">
        <f>IF(Table_EQUITY_L[[#This Row],[ SERIES]]="EQ","Intra","Not")</f>
        <v>Intra</v>
      </c>
      <c r="E883">
        <v>6</v>
      </c>
      <c r="F883">
        <v>9</v>
      </c>
      <c r="G883" t="str">
        <f t="shared" si="13"/>
        <v>Sep</v>
      </c>
      <c r="H883">
        <v>1995</v>
      </c>
      <c r="I883">
        <v>10</v>
      </c>
      <c r="J883">
        <v>1</v>
      </c>
      <c r="K883" t="s">
        <v>2654</v>
      </c>
      <c r="L883">
        <v>10</v>
      </c>
      <c r="M883" s="1"/>
      <c r="N883">
        <v>1995</v>
      </c>
      <c r="O883" s="1"/>
    </row>
    <row r="884" spans="1:15" x14ac:dyDescent="0.3">
      <c r="A884" t="s">
        <v>2655</v>
      </c>
      <c r="B884" t="s">
        <v>2656</v>
      </c>
      <c r="C884" t="s">
        <v>13</v>
      </c>
      <c r="D884" t="str">
        <f>IF(Table_EQUITY_L[[#This Row],[ SERIES]]="EQ","Intra","Not")</f>
        <v>Intra</v>
      </c>
      <c r="E884">
        <v>26</v>
      </c>
      <c r="F884">
        <v>6</v>
      </c>
      <c r="G884" t="str">
        <f t="shared" si="13"/>
        <v>Jun</v>
      </c>
      <c r="H884">
        <v>1996</v>
      </c>
      <c r="I884">
        <v>10</v>
      </c>
      <c r="J884">
        <v>1</v>
      </c>
      <c r="K884" t="s">
        <v>2657</v>
      </c>
      <c r="L884">
        <v>10</v>
      </c>
      <c r="M884" s="1"/>
      <c r="N884">
        <v>1996</v>
      </c>
      <c r="O884" s="1"/>
    </row>
    <row r="885" spans="1:15" x14ac:dyDescent="0.3">
      <c r="A885" t="s">
        <v>2658</v>
      </c>
      <c r="B885" t="s">
        <v>2659</v>
      </c>
      <c r="C885" t="s">
        <v>13</v>
      </c>
      <c r="D885" t="str">
        <f>IF(Table_EQUITY_L[[#This Row],[ SERIES]]="EQ","Intra","Not")</f>
        <v>Intra</v>
      </c>
      <c r="E885">
        <v>29</v>
      </c>
      <c r="F885">
        <v>12</v>
      </c>
      <c r="G885" t="str">
        <f t="shared" si="13"/>
        <v>Dec</v>
      </c>
      <c r="H885">
        <v>2022</v>
      </c>
      <c r="I885">
        <v>10</v>
      </c>
      <c r="J885">
        <v>1</v>
      </c>
      <c r="K885" t="s">
        <v>2660</v>
      </c>
      <c r="L885">
        <v>10</v>
      </c>
      <c r="M885" s="1"/>
      <c r="N885">
        <v>2022</v>
      </c>
      <c r="O885" s="1"/>
    </row>
    <row r="886" spans="1:15" x14ac:dyDescent="0.3">
      <c r="A886" t="s">
        <v>2661</v>
      </c>
      <c r="B886" t="s">
        <v>2662</v>
      </c>
      <c r="C886" t="s">
        <v>13</v>
      </c>
      <c r="D886" t="str">
        <f>IF(Table_EQUITY_L[[#This Row],[ SERIES]]="EQ","Intra","Not")</f>
        <v>Intra</v>
      </c>
      <c r="E886">
        <v>14</v>
      </c>
      <c r="F886">
        <v>11</v>
      </c>
      <c r="G886" t="str">
        <f t="shared" si="13"/>
        <v>Nov</v>
      </c>
      <c r="H886">
        <v>2017</v>
      </c>
      <c r="I886">
        <v>10</v>
      </c>
      <c r="J886">
        <v>1</v>
      </c>
      <c r="K886" t="s">
        <v>2663</v>
      </c>
      <c r="L886">
        <v>10</v>
      </c>
      <c r="M886" s="1"/>
      <c r="N886">
        <v>2017</v>
      </c>
      <c r="O886" s="1"/>
    </row>
    <row r="887" spans="1:15" x14ac:dyDescent="0.3">
      <c r="A887" t="s">
        <v>2664</v>
      </c>
      <c r="B887" t="s">
        <v>2665</v>
      </c>
      <c r="C887" t="s">
        <v>13</v>
      </c>
      <c r="D887" t="str">
        <f>IF(Table_EQUITY_L[[#This Row],[ SERIES]]="EQ","Intra","Not")</f>
        <v>Intra</v>
      </c>
      <c r="E887">
        <v>30</v>
      </c>
      <c r="F887">
        <v>10</v>
      </c>
      <c r="G887" t="str">
        <f t="shared" si="13"/>
        <v>Oct</v>
      </c>
      <c r="H887">
        <v>2020</v>
      </c>
      <c r="I887">
        <v>1</v>
      </c>
      <c r="J887">
        <v>1</v>
      </c>
      <c r="K887" t="s">
        <v>2666</v>
      </c>
      <c r="L887">
        <v>1</v>
      </c>
      <c r="M887" s="1"/>
      <c r="N887">
        <v>2020</v>
      </c>
      <c r="O887" s="1"/>
    </row>
    <row r="888" spans="1:15" x14ac:dyDescent="0.3">
      <c r="A888" t="s">
        <v>2667</v>
      </c>
      <c r="B888" t="s">
        <v>2668</v>
      </c>
      <c r="C888" t="s">
        <v>13</v>
      </c>
      <c r="D888" t="str">
        <f>IF(Table_EQUITY_L[[#This Row],[ SERIES]]="EQ","Intra","Not")</f>
        <v>Intra</v>
      </c>
      <c r="E888">
        <v>20</v>
      </c>
      <c r="F888">
        <v>12</v>
      </c>
      <c r="G888" t="str">
        <f t="shared" si="13"/>
        <v>Dec</v>
      </c>
      <c r="H888">
        <v>1995</v>
      </c>
      <c r="I888">
        <v>10</v>
      </c>
      <c r="J888">
        <v>1</v>
      </c>
      <c r="K888" t="s">
        <v>2669</v>
      </c>
      <c r="L888">
        <v>10</v>
      </c>
      <c r="M888" s="1"/>
      <c r="N888">
        <v>1995</v>
      </c>
      <c r="O888" s="1"/>
    </row>
    <row r="889" spans="1:15" x14ac:dyDescent="0.3">
      <c r="A889" t="s">
        <v>2670</v>
      </c>
      <c r="B889" t="s">
        <v>2671</v>
      </c>
      <c r="C889" t="s">
        <v>9</v>
      </c>
      <c r="D889" t="str">
        <f>IF(Table_EQUITY_L[[#This Row],[ SERIES]]="EQ","Intra","Not")</f>
        <v>Not</v>
      </c>
      <c r="E889">
        <v>7</v>
      </c>
      <c r="F889">
        <v>2</v>
      </c>
      <c r="G889" t="str">
        <f t="shared" si="13"/>
        <v>Feb</v>
      </c>
      <c r="H889">
        <v>2001</v>
      </c>
      <c r="I889">
        <v>10</v>
      </c>
      <c r="J889">
        <v>1</v>
      </c>
      <c r="K889" t="s">
        <v>2672</v>
      </c>
      <c r="L889">
        <v>10</v>
      </c>
      <c r="M889" s="1"/>
      <c r="N889">
        <v>2001</v>
      </c>
      <c r="O889" s="1"/>
    </row>
    <row r="890" spans="1:15" x14ac:dyDescent="0.3">
      <c r="A890" t="s">
        <v>2673</v>
      </c>
      <c r="B890" t="s">
        <v>2674</v>
      </c>
      <c r="C890" t="s">
        <v>13</v>
      </c>
      <c r="D890" t="str">
        <f>IF(Table_EQUITY_L[[#This Row],[ SERIES]]="EQ","Intra","Not")</f>
        <v>Intra</v>
      </c>
      <c r="E890">
        <v>14</v>
      </c>
      <c r="F890">
        <v>1</v>
      </c>
      <c r="G890" t="str">
        <f t="shared" si="13"/>
        <v>Jan</v>
      </c>
      <c r="H890">
        <v>2011</v>
      </c>
      <c r="I890">
        <v>10</v>
      </c>
      <c r="J890">
        <v>1</v>
      </c>
      <c r="K890" t="s">
        <v>2675</v>
      </c>
      <c r="L890">
        <v>10</v>
      </c>
      <c r="M890" s="1"/>
      <c r="N890">
        <v>2011</v>
      </c>
      <c r="O890" s="1"/>
    </row>
    <row r="891" spans="1:15" x14ac:dyDescent="0.3">
      <c r="A891" t="s">
        <v>2676</v>
      </c>
      <c r="B891" t="s">
        <v>2677</v>
      </c>
      <c r="C891" t="s">
        <v>9</v>
      </c>
      <c r="D891" t="str">
        <f>IF(Table_EQUITY_L[[#This Row],[ SERIES]]="EQ","Intra","Not")</f>
        <v>Not</v>
      </c>
      <c r="E891">
        <v>29</v>
      </c>
      <c r="F891">
        <v>9</v>
      </c>
      <c r="G891" t="str">
        <f t="shared" si="13"/>
        <v>Sep</v>
      </c>
      <c r="H891">
        <v>2010</v>
      </c>
      <c r="I891">
        <v>10</v>
      </c>
      <c r="J891">
        <v>1</v>
      </c>
      <c r="K891" t="s">
        <v>2678</v>
      </c>
      <c r="L891">
        <v>10</v>
      </c>
      <c r="M891" s="1"/>
      <c r="N891">
        <v>2010</v>
      </c>
      <c r="O891" s="1"/>
    </row>
    <row r="892" spans="1:15" x14ac:dyDescent="0.3">
      <c r="A892" t="s">
        <v>2679</v>
      </c>
      <c r="B892" t="s">
        <v>2680</v>
      </c>
      <c r="C892" t="s">
        <v>13</v>
      </c>
      <c r="D892" t="str">
        <f>IF(Table_EQUITY_L[[#This Row],[ SERIES]]="EQ","Intra","Not")</f>
        <v>Intra</v>
      </c>
      <c r="E892">
        <v>28</v>
      </c>
      <c r="F892">
        <v>6</v>
      </c>
      <c r="G892" t="str">
        <f t="shared" si="13"/>
        <v>Jun</v>
      </c>
      <c r="H892">
        <v>2021</v>
      </c>
      <c r="I892">
        <v>10</v>
      </c>
      <c r="J892">
        <v>1</v>
      </c>
      <c r="K892" t="s">
        <v>2681</v>
      </c>
      <c r="L892">
        <v>10</v>
      </c>
      <c r="M892" s="1"/>
      <c r="N892">
        <v>2021</v>
      </c>
      <c r="O892" s="1"/>
    </row>
    <row r="893" spans="1:15" x14ac:dyDescent="0.3">
      <c r="A893" t="s">
        <v>2682</v>
      </c>
      <c r="B893" t="s">
        <v>2683</v>
      </c>
      <c r="C893" t="s">
        <v>13</v>
      </c>
      <c r="D893" t="str">
        <f>IF(Table_EQUITY_L[[#This Row],[ SERIES]]="EQ","Intra","Not")</f>
        <v>Intra</v>
      </c>
      <c r="E893">
        <v>15</v>
      </c>
      <c r="F893">
        <v>11</v>
      </c>
      <c r="G893" t="str">
        <f t="shared" si="13"/>
        <v>Nov</v>
      </c>
      <c r="H893">
        <v>2016</v>
      </c>
      <c r="I893">
        <v>10</v>
      </c>
      <c r="J893">
        <v>1</v>
      </c>
      <c r="K893" t="s">
        <v>2684</v>
      </c>
      <c r="L893">
        <v>10</v>
      </c>
      <c r="M893" s="1"/>
      <c r="N893">
        <v>2016</v>
      </c>
      <c r="O893" s="1"/>
    </row>
    <row r="894" spans="1:15" x14ac:dyDescent="0.3">
      <c r="A894" t="s">
        <v>2685</v>
      </c>
      <c r="B894" t="s">
        <v>2686</v>
      </c>
      <c r="C894" t="s">
        <v>13</v>
      </c>
      <c r="D894" t="str">
        <f>IF(Table_EQUITY_L[[#This Row],[ SERIES]]="EQ","Intra","Not")</f>
        <v>Intra</v>
      </c>
      <c r="E894">
        <v>29</v>
      </c>
      <c r="F894">
        <v>11</v>
      </c>
      <c r="G894" t="str">
        <f t="shared" si="13"/>
        <v>Nov</v>
      </c>
      <c r="H894">
        <v>2016</v>
      </c>
      <c r="I894">
        <v>10</v>
      </c>
      <c r="J894">
        <v>1</v>
      </c>
      <c r="K894" t="s">
        <v>2687</v>
      </c>
      <c r="L894">
        <v>10</v>
      </c>
      <c r="M894" s="1"/>
      <c r="N894">
        <v>2016</v>
      </c>
      <c r="O894" s="1"/>
    </row>
    <row r="895" spans="1:15" x14ac:dyDescent="0.3">
      <c r="A895" t="s">
        <v>2688</v>
      </c>
      <c r="B895" t="s">
        <v>2689</v>
      </c>
      <c r="C895" t="s">
        <v>13</v>
      </c>
      <c r="D895" t="str">
        <f>IF(Table_EQUITY_L[[#This Row],[ SERIES]]="EQ","Intra","Not")</f>
        <v>Intra</v>
      </c>
      <c r="E895">
        <v>22</v>
      </c>
      <c r="F895">
        <v>4</v>
      </c>
      <c r="G895" t="str">
        <f t="shared" si="13"/>
        <v>Apr</v>
      </c>
      <c r="H895">
        <v>2008</v>
      </c>
      <c r="I895">
        <v>10</v>
      </c>
      <c r="J895">
        <v>1</v>
      </c>
      <c r="K895" t="s">
        <v>2690</v>
      </c>
      <c r="L895">
        <v>10</v>
      </c>
      <c r="M895" s="1"/>
      <c r="N895">
        <v>2008</v>
      </c>
      <c r="O895" s="1"/>
    </row>
    <row r="896" spans="1:15" x14ac:dyDescent="0.3">
      <c r="A896" t="s">
        <v>2691</v>
      </c>
      <c r="B896" t="s">
        <v>2692</v>
      </c>
      <c r="C896" t="s">
        <v>13</v>
      </c>
      <c r="D896" t="str">
        <f>IF(Table_EQUITY_L[[#This Row],[ SERIES]]="EQ","Intra","Not")</f>
        <v>Intra</v>
      </c>
      <c r="E896">
        <v>13</v>
      </c>
      <c r="F896">
        <v>11</v>
      </c>
      <c r="G896" t="str">
        <f t="shared" si="13"/>
        <v>Nov</v>
      </c>
      <c r="H896">
        <v>2019</v>
      </c>
      <c r="I896">
        <v>5</v>
      </c>
      <c r="J896">
        <v>1</v>
      </c>
      <c r="K896" t="s">
        <v>2693</v>
      </c>
      <c r="L896">
        <v>5</v>
      </c>
      <c r="M896" s="1"/>
      <c r="N896">
        <v>2019</v>
      </c>
      <c r="O896" s="1"/>
    </row>
    <row r="897" spans="1:15" x14ac:dyDescent="0.3">
      <c r="A897" t="s">
        <v>2694</v>
      </c>
      <c r="B897" t="s">
        <v>2695</v>
      </c>
      <c r="C897" t="s">
        <v>13</v>
      </c>
      <c r="D897" t="str">
        <f>IF(Table_EQUITY_L[[#This Row],[ SERIES]]="EQ","Intra","Not")</f>
        <v>Intra</v>
      </c>
      <c r="E897">
        <v>20</v>
      </c>
      <c r="F897">
        <v>4</v>
      </c>
      <c r="G897" t="str">
        <f t="shared" si="13"/>
        <v>Apr</v>
      </c>
      <c r="H897">
        <v>2010</v>
      </c>
      <c r="I897">
        <v>2</v>
      </c>
      <c r="J897">
        <v>1</v>
      </c>
      <c r="K897" t="s">
        <v>2696</v>
      </c>
      <c r="L897">
        <v>2</v>
      </c>
      <c r="M897" s="1"/>
      <c r="N897">
        <v>2010</v>
      </c>
      <c r="O897" s="1"/>
    </row>
    <row r="898" spans="1:15" x14ac:dyDescent="0.3">
      <c r="A898" t="s">
        <v>2697</v>
      </c>
      <c r="B898" t="s">
        <v>2698</v>
      </c>
      <c r="C898" t="s">
        <v>13</v>
      </c>
      <c r="D898" t="str">
        <f>IF(Table_EQUITY_L[[#This Row],[ SERIES]]="EQ","Intra","Not")</f>
        <v>Intra</v>
      </c>
      <c r="E898">
        <v>24</v>
      </c>
      <c r="F898">
        <v>12</v>
      </c>
      <c r="G898" t="str">
        <f t="shared" ref="G898:G961" si="14">_xlfn.IFS(F898=1,"Jan",F898=2,"Feb",F898=3,"Mar",F898=4,"Apr",F898=5,"May",F898=6,"Jun",F898=7,"Jul",F898=8,"Aug",F898=9,"Sep",F898=10,"Oct",F898=11,"Nov",F898=12,"Dec")</f>
        <v>Dec</v>
      </c>
      <c r="H898">
        <v>2010</v>
      </c>
      <c r="I898">
        <v>2</v>
      </c>
      <c r="J898">
        <v>1</v>
      </c>
      <c r="K898" t="s">
        <v>2699</v>
      </c>
      <c r="L898">
        <v>2</v>
      </c>
      <c r="M898" s="1"/>
      <c r="N898">
        <v>2010</v>
      </c>
      <c r="O898" s="1"/>
    </row>
    <row r="899" spans="1:15" x14ac:dyDescent="0.3">
      <c r="A899" t="s">
        <v>2700</v>
      </c>
      <c r="B899" t="s">
        <v>2701</v>
      </c>
      <c r="C899" t="s">
        <v>13</v>
      </c>
      <c r="D899" t="str">
        <f>IF(Table_EQUITY_L[[#This Row],[ SERIES]]="EQ","Intra","Not")</f>
        <v>Intra</v>
      </c>
      <c r="E899">
        <v>24</v>
      </c>
      <c r="F899">
        <v>6</v>
      </c>
      <c r="G899" t="str">
        <f t="shared" si="14"/>
        <v>Jun</v>
      </c>
      <c r="H899">
        <v>2010</v>
      </c>
      <c r="I899">
        <v>10</v>
      </c>
      <c r="J899">
        <v>1</v>
      </c>
      <c r="K899" t="s">
        <v>2702</v>
      </c>
      <c r="L899">
        <v>10</v>
      </c>
      <c r="M899" s="1"/>
      <c r="N899">
        <v>2010</v>
      </c>
      <c r="O899" s="1"/>
    </row>
    <row r="900" spans="1:15" x14ac:dyDescent="0.3">
      <c r="A900" t="s">
        <v>2703</v>
      </c>
      <c r="B900" t="s">
        <v>2704</v>
      </c>
      <c r="C900" t="s">
        <v>13</v>
      </c>
      <c r="D900" t="str">
        <f>IF(Table_EQUITY_L[[#This Row],[ SERIES]]="EQ","Intra","Not")</f>
        <v>Intra</v>
      </c>
      <c r="E900">
        <v>26</v>
      </c>
      <c r="F900">
        <v>4</v>
      </c>
      <c r="G900" t="str">
        <f t="shared" si="14"/>
        <v>Apr</v>
      </c>
      <c r="H900">
        <v>2023</v>
      </c>
      <c r="I900">
        <v>2</v>
      </c>
      <c r="J900">
        <v>1</v>
      </c>
      <c r="K900" t="s">
        <v>2705</v>
      </c>
      <c r="L900">
        <v>2</v>
      </c>
      <c r="M900" s="1"/>
      <c r="N900">
        <v>2023</v>
      </c>
      <c r="O900" s="1"/>
    </row>
    <row r="901" spans="1:15" x14ac:dyDescent="0.3">
      <c r="A901" t="s">
        <v>2706</v>
      </c>
      <c r="B901" t="s">
        <v>2707</v>
      </c>
      <c r="C901" t="s">
        <v>13</v>
      </c>
      <c r="D901" t="str">
        <f>IF(Table_EQUITY_L[[#This Row],[ SERIES]]="EQ","Intra","Not")</f>
        <v>Intra</v>
      </c>
      <c r="E901">
        <v>25</v>
      </c>
      <c r="F901">
        <v>9</v>
      </c>
      <c r="G901" t="str">
        <f t="shared" si="14"/>
        <v>Sep</v>
      </c>
      <c r="H901">
        <v>2012</v>
      </c>
      <c r="I901">
        <v>1</v>
      </c>
      <c r="J901">
        <v>1</v>
      </c>
      <c r="K901" t="s">
        <v>2708</v>
      </c>
      <c r="L901">
        <v>1</v>
      </c>
      <c r="M901" s="1"/>
      <c r="N901">
        <v>2012</v>
      </c>
      <c r="O901" s="1"/>
    </row>
    <row r="902" spans="1:15" x14ac:dyDescent="0.3">
      <c r="A902" t="s">
        <v>2709</v>
      </c>
      <c r="B902" t="s">
        <v>2710</v>
      </c>
      <c r="C902" t="s">
        <v>13</v>
      </c>
      <c r="D902" t="str">
        <f>IF(Table_EQUITY_L[[#This Row],[ SERIES]]="EQ","Intra","Not")</f>
        <v>Intra</v>
      </c>
      <c r="E902">
        <v>13</v>
      </c>
      <c r="F902">
        <v>4</v>
      </c>
      <c r="G902" t="str">
        <f t="shared" si="14"/>
        <v>Apr</v>
      </c>
      <c r="H902">
        <v>2006</v>
      </c>
      <c r="I902">
        <v>10</v>
      </c>
      <c r="J902">
        <v>1</v>
      </c>
      <c r="K902" t="s">
        <v>2711</v>
      </c>
      <c r="L902">
        <v>10</v>
      </c>
      <c r="M902" s="1"/>
      <c r="N902">
        <v>2006</v>
      </c>
      <c r="O902" s="1"/>
    </row>
    <row r="903" spans="1:15" x14ac:dyDescent="0.3">
      <c r="A903" t="s">
        <v>2712</v>
      </c>
      <c r="B903" t="s">
        <v>2713</v>
      </c>
      <c r="C903" t="s">
        <v>13</v>
      </c>
      <c r="D903" t="str">
        <f>IF(Table_EQUITY_L[[#This Row],[ SERIES]]="EQ","Intra","Not")</f>
        <v>Intra</v>
      </c>
      <c r="E903">
        <v>31</v>
      </c>
      <c r="F903">
        <v>5</v>
      </c>
      <c r="G903" t="str">
        <f t="shared" si="14"/>
        <v>May</v>
      </c>
      <c r="H903">
        <v>2007</v>
      </c>
      <c r="I903">
        <v>2</v>
      </c>
      <c r="J903">
        <v>1</v>
      </c>
      <c r="K903" t="s">
        <v>2714</v>
      </c>
      <c r="L903">
        <v>2</v>
      </c>
      <c r="M903" s="1"/>
      <c r="N903">
        <v>2007</v>
      </c>
      <c r="O903" s="1"/>
    </row>
    <row r="904" spans="1:15" x14ac:dyDescent="0.3">
      <c r="A904" t="s">
        <v>2715</v>
      </c>
      <c r="B904" t="s">
        <v>2716</v>
      </c>
      <c r="C904" t="s">
        <v>13</v>
      </c>
      <c r="D904" t="str">
        <f>IF(Table_EQUITY_L[[#This Row],[ SERIES]]="EQ","Intra","Not")</f>
        <v>Intra</v>
      </c>
      <c r="E904">
        <v>18</v>
      </c>
      <c r="F904">
        <v>2</v>
      </c>
      <c r="G904" t="str">
        <f t="shared" si="14"/>
        <v>Feb</v>
      </c>
      <c r="H904">
        <v>2008</v>
      </c>
      <c r="I904">
        <v>2</v>
      </c>
      <c r="J904">
        <v>1</v>
      </c>
      <c r="K904" t="s">
        <v>2717</v>
      </c>
      <c r="L904">
        <v>2</v>
      </c>
      <c r="M904" s="1"/>
      <c r="N904">
        <v>2008</v>
      </c>
      <c r="O904" s="1"/>
    </row>
    <row r="905" spans="1:15" x14ac:dyDescent="0.3">
      <c r="A905" t="s">
        <v>2718</v>
      </c>
      <c r="B905" t="s">
        <v>2719</v>
      </c>
      <c r="C905" t="s">
        <v>9</v>
      </c>
      <c r="D905" t="str">
        <f>IF(Table_EQUITY_L[[#This Row],[ SERIES]]="EQ","Intra","Not")</f>
        <v>Not</v>
      </c>
      <c r="E905">
        <v>20</v>
      </c>
      <c r="F905">
        <v>10</v>
      </c>
      <c r="G905" t="str">
        <f t="shared" si="14"/>
        <v>Oct</v>
      </c>
      <c r="H905">
        <v>1999</v>
      </c>
      <c r="I905">
        <v>10</v>
      </c>
      <c r="J905">
        <v>1</v>
      </c>
      <c r="K905" t="s">
        <v>2720</v>
      </c>
      <c r="L905">
        <v>10</v>
      </c>
      <c r="M905" s="1"/>
      <c r="N905">
        <v>1999</v>
      </c>
      <c r="O905" s="1"/>
    </row>
    <row r="906" spans="1:15" x14ac:dyDescent="0.3">
      <c r="A906" t="s">
        <v>2721</v>
      </c>
      <c r="B906" t="s">
        <v>2722</v>
      </c>
      <c r="C906" t="s">
        <v>13</v>
      </c>
      <c r="D906" t="str">
        <f>IF(Table_EQUITY_L[[#This Row],[ SERIES]]="EQ","Intra","Not")</f>
        <v>Intra</v>
      </c>
      <c r="E906">
        <v>28</v>
      </c>
      <c r="F906">
        <v>7</v>
      </c>
      <c r="G906" t="str">
        <f t="shared" si="14"/>
        <v>Jul</v>
      </c>
      <c r="H906">
        <v>2008</v>
      </c>
      <c r="I906">
        <v>1</v>
      </c>
      <c r="J906">
        <v>1</v>
      </c>
      <c r="K906" t="s">
        <v>2723</v>
      </c>
      <c r="L906">
        <v>1</v>
      </c>
      <c r="M906" s="1"/>
      <c r="N906">
        <v>2008</v>
      </c>
      <c r="O906" s="1"/>
    </row>
    <row r="907" spans="1:15" x14ac:dyDescent="0.3">
      <c r="A907" t="s">
        <v>2724</v>
      </c>
      <c r="B907" t="s">
        <v>2725</v>
      </c>
      <c r="C907" t="s">
        <v>13</v>
      </c>
      <c r="D907" t="str">
        <f>IF(Table_EQUITY_L[[#This Row],[ SERIES]]="EQ","Intra","Not")</f>
        <v>Intra</v>
      </c>
      <c r="E907">
        <v>13</v>
      </c>
      <c r="F907">
        <v>12</v>
      </c>
      <c r="G907" t="str">
        <f t="shared" si="14"/>
        <v>Dec</v>
      </c>
      <c r="H907">
        <v>2007</v>
      </c>
      <c r="I907">
        <v>10</v>
      </c>
      <c r="J907">
        <v>1</v>
      </c>
      <c r="K907" t="s">
        <v>2726</v>
      </c>
      <c r="L907">
        <v>10</v>
      </c>
      <c r="M907" s="1"/>
      <c r="N907">
        <v>2007</v>
      </c>
      <c r="O907" s="1"/>
    </row>
    <row r="908" spans="1:15" x14ac:dyDescent="0.3">
      <c r="A908" t="s">
        <v>2727</v>
      </c>
      <c r="B908" t="s">
        <v>2728</v>
      </c>
      <c r="C908" t="s">
        <v>13</v>
      </c>
      <c r="D908" t="str">
        <f>IF(Table_EQUITY_L[[#This Row],[ SERIES]]="EQ","Intra","Not")</f>
        <v>Intra</v>
      </c>
      <c r="E908">
        <v>9</v>
      </c>
      <c r="F908">
        <v>6</v>
      </c>
      <c r="G908" t="str">
        <f t="shared" si="14"/>
        <v>Jun</v>
      </c>
      <c r="H908">
        <v>1999</v>
      </c>
      <c r="I908">
        <v>10</v>
      </c>
      <c r="J908">
        <v>1</v>
      </c>
      <c r="K908" t="s">
        <v>2729</v>
      </c>
      <c r="L908">
        <v>10</v>
      </c>
      <c r="M908" s="1"/>
      <c r="N908">
        <v>1999</v>
      </c>
      <c r="O908" s="1"/>
    </row>
    <row r="909" spans="1:15" x14ac:dyDescent="0.3">
      <c r="A909" t="s">
        <v>2730</v>
      </c>
      <c r="B909" t="s">
        <v>2731</v>
      </c>
      <c r="C909" t="s">
        <v>13</v>
      </c>
      <c r="D909" t="str">
        <f>IF(Table_EQUITY_L[[#This Row],[ SERIES]]="EQ","Intra","Not")</f>
        <v>Intra</v>
      </c>
      <c r="E909">
        <v>20</v>
      </c>
      <c r="F909">
        <v>12</v>
      </c>
      <c r="G909" t="str">
        <f t="shared" si="14"/>
        <v>Dec</v>
      </c>
      <c r="H909">
        <v>1995</v>
      </c>
      <c r="I909">
        <v>5</v>
      </c>
      <c r="J909">
        <v>1</v>
      </c>
      <c r="K909" t="s">
        <v>2732</v>
      </c>
      <c r="L909">
        <v>5</v>
      </c>
      <c r="M909" s="1"/>
      <c r="N909">
        <v>1995</v>
      </c>
      <c r="O909" s="1"/>
    </row>
    <row r="910" spans="1:15" x14ac:dyDescent="0.3">
      <c r="A910" t="s">
        <v>2733</v>
      </c>
      <c r="B910" t="s">
        <v>2734</v>
      </c>
      <c r="C910" t="s">
        <v>13</v>
      </c>
      <c r="D910" t="str">
        <f>IF(Table_EQUITY_L[[#This Row],[ SERIES]]="EQ","Intra","Not")</f>
        <v>Intra</v>
      </c>
      <c r="E910">
        <v>13</v>
      </c>
      <c r="F910">
        <v>12</v>
      </c>
      <c r="G910" t="str">
        <f t="shared" si="14"/>
        <v>Dec</v>
      </c>
      <c r="H910">
        <v>2004</v>
      </c>
      <c r="I910">
        <v>10</v>
      </c>
      <c r="J910">
        <v>1</v>
      </c>
      <c r="K910" t="s">
        <v>2735</v>
      </c>
      <c r="L910">
        <v>10</v>
      </c>
      <c r="M910" s="1"/>
      <c r="N910">
        <v>2004</v>
      </c>
      <c r="O910" s="1"/>
    </row>
    <row r="911" spans="1:15" x14ac:dyDescent="0.3">
      <c r="A911" t="s">
        <v>2736</v>
      </c>
      <c r="B911" t="s">
        <v>2737</v>
      </c>
      <c r="C911" t="s">
        <v>13</v>
      </c>
      <c r="D911" t="str">
        <f>IF(Table_EQUITY_L[[#This Row],[ SERIES]]="EQ","Intra","Not")</f>
        <v>Intra</v>
      </c>
      <c r="E911">
        <v>2</v>
      </c>
      <c r="F911">
        <v>11</v>
      </c>
      <c r="G911" t="str">
        <f t="shared" si="14"/>
        <v>Nov</v>
      </c>
      <c r="H911">
        <v>1996</v>
      </c>
      <c r="I911">
        <v>10</v>
      </c>
      <c r="J911">
        <v>1</v>
      </c>
      <c r="K911" t="s">
        <v>2738</v>
      </c>
      <c r="L911">
        <v>10</v>
      </c>
      <c r="M911" s="1"/>
      <c r="N911">
        <v>1996</v>
      </c>
      <c r="O911" s="1"/>
    </row>
    <row r="912" spans="1:15" x14ac:dyDescent="0.3">
      <c r="A912" t="s">
        <v>2739</v>
      </c>
      <c r="B912" t="s">
        <v>2740</v>
      </c>
      <c r="C912" t="s">
        <v>13</v>
      </c>
      <c r="D912" t="str">
        <f>IF(Table_EQUITY_L[[#This Row],[ SERIES]]="EQ","Intra","Not")</f>
        <v>Intra</v>
      </c>
      <c r="E912">
        <v>3</v>
      </c>
      <c r="F912">
        <v>6</v>
      </c>
      <c r="G912" t="str">
        <f t="shared" si="14"/>
        <v>Jun</v>
      </c>
      <c r="H912">
        <v>1998</v>
      </c>
      <c r="I912">
        <v>10</v>
      </c>
      <c r="J912">
        <v>1</v>
      </c>
      <c r="K912" t="s">
        <v>2741</v>
      </c>
      <c r="L912">
        <v>10</v>
      </c>
      <c r="M912" s="1"/>
      <c r="N912">
        <v>1998</v>
      </c>
      <c r="O912" s="1"/>
    </row>
    <row r="913" spans="1:15" x14ac:dyDescent="0.3">
      <c r="A913" t="s">
        <v>2742</v>
      </c>
      <c r="B913" t="s">
        <v>2743</v>
      </c>
      <c r="C913" t="s">
        <v>13</v>
      </c>
      <c r="D913" t="str">
        <f>IF(Table_EQUITY_L[[#This Row],[ SERIES]]="EQ","Intra","Not")</f>
        <v>Intra</v>
      </c>
      <c r="E913">
        <v>5</v>
      </c>
      <c r="F913">
        <v>8</v>
      </c>
      <c r="G913" t="str">
        <f t="shared" si="14"/>
        <v>Aug</v>
      </c>
      <c r="H913">
        <v>2021</v>
      </c>
      <c r="I913">
        <v>10</v>
      </c>
      <c r="J913">
        <v>1</v>
      </c>
      <c r="K913" t="s">
        <v>2744</v>
      </c>
      <c r="L913">
        <v>10</v>
      </c>
      <c r="M913" s="1"/>
      <c r="N913">
        <v>2021</v>
      </c>
      <c r="O913" s="1"/>
    </row>
    <row r="914" spans="1:15" x14ac:dyDescent="0.3">
      <c r="A914" t="s">
        <v>2745</v>
      </c>
      <c r="B914" t="s">
        <v>2746</v>
      </c>
      <c r="C914" t="s">
        <v>13</v>
      </c>
      <c r="D914" t="str">
        <f>IF(Table_EQUITY_L[[#This Row],[ SERIES]]="EQ","Intra","Not")</f>
        <v>Intra</v>
      </c>
      <c r="E914">
        <v>27</v>
      </c>
      <c r="F914">
        <v>7</v>
      </c>
      <c r="G914" t="str">
        <f t="shared" si="14"/>
        <v>Jul</v>
      </c>
      <c r="H914">
        <v>2021</v>
      </c>
      <c r="I914">
        <v>10</v>
      </c>
      <c r="J914">
        <v>1</v>
      </c>
      <c r="K914" t="s">
        <v>2747</v>
      </c>
      <c r="L914">
        <v>10</v>
      </c>
      <c r="M914" s="1"/>
      <c r="N914">
        <v>2021</v>
      </c>
      <c r="O914" s="1"/>
    </row>
    <row r="915" spans="1:15" x14ac:dyDescent="0.3">
      <c r="A915" t="s">
        <v>2748</v>
      </c>
      <c r="B915" t="s">
        <v>2749</v>
      </c>
      <c r="C915" t="s">
        <v>13</v>
      </c>
      <c r="D915" t="str">
        <f>IF(Table_EQUITY_L[[#This Row],[ SERIES]]="EQ","Intra","Not")</f>
        <v>Intra</v>
      </c>
      <c r="E915">
        <v>15</v>
      </c>
      <c r="F915">
        <v>12</v>
      </c>
      <c r="G915" t="str">
        <f t="shared" si="14"/>
        <v>Dec</v>
      </c>
      <c r="H915">
        <v>2000</v>
      </c>
      <c r="I915">
        <v>2</v>
      </c>
      <c r="J915">
        <v>1</v>
      </c>
      <c r="K915" t="s">
        <v>2750</v>
      </c>
      <c r="L915">
        <v>2</v>
      </c>
      <c r="M915" s="1"/>
      <c r="N915">
        <v>2000</v>
      </c>
      <c r="O915" s="1"/>
    </row>
    <row r="916" spans="1:15" x14ac:dyDescent="0.3">
      <c r="A916" t="s">
        <v>2751</v>
      </c>
      <c r="B916" t="s">
        <v>2752</v>
      </c>
      <c r="C916" t="s">
        <v>13</v>
      </c>
      <c r="D916" t="str">
        <f>IF(Table_EQUITY_L[[#This Row],[ SERIES]]="EQ","Intra","Not")</f>
        <v>Intra</v>
      </c>
      <c r="E916">
        <v>22</v>
      </c>
      <c r="F916">
        <v>4</v>
      </c>
      <c r="G916" t="str">
        <f t="shared" si="14"/>
        <v>Apr</v>
      </c>
      <c r="H916">
        <v>2019</v>
      </c>
      <c r="I916">
        <v>10</v>
      </c>
      <c r="J916">
        <v>1</v>
      </c>
      <c r="K916" t="s">
        <v>2753</v>
      </c>
      <c r="L916">
        <v>10</v>
      </c>
      <c r="M916" s="1"/>
      <c r="N916">
        <v>2019</v>
      </c>
      <c r="O916" s="1"/>
    </row>
    <row r="917" spans="1:15" x14ac:dyDescent="0.3">
      <c r="A917" t="s">
        <v>2754</v>
      </c>
      <c r="B917" t="s">
        <v>2755</v>
      </c>
      <c r="C917" t="s">
        <v>13</v>
      </c>
      <c r="D917" t="str">
        <f>IF(Table_EQUITY_L[[#This Row],[ SERIES]]="EQ","Intra","Not")</f>
        <v>Intra</v>
      </c>
      <c r="E917">
        <v>28</v>
      </c>
      <c r="F917">
        <v>8</v>
      </c>
      <c r="G917" t="str">
        <f t="shared" si="14"/>
        <v>Aug</v>
      </c>
      <c r="H917">
        <v>2007</v>
      </c>
      <c r="I917">
        <v>1</v>
      </c>
      <c r="J917">
        <v>1</v>
      </c>
      <c r="K917" t="s">
        <v>2756</v>
      </c>
      <c r="L917">
        <v>1</v>
      </c>
      <c r="M917" s="1"/>
      <c r="N917">
        <v>2007</v>
      </c>
      <c r="O917" s="1"/>
    </row>
    <row r="918" spans="1:15" x14ac:dyDescent="0.3">
      <c r="A918" t="s">
        <v>2757</v>
      </c>
      <c r="B918" t="s">
        <v>2758</v>
      </c>
      <c r="C918" t="s">
        <v>13</v>
      </c>
      <c r="D918" t="str">
        <f>IF(Table_EQUITY_L[[#This Row],[ SERIES]]="EQ","Intra","Not")</f>
        <v>Intra</v>
      </c>
      <c r="E918">
        <v>21</v>
      </c>
      <c r="F918">
        <v>1</v>
      </c>
      <c r="G918" t="str">
        <f t="shared" si="14"/>
        <v>Jan</v>
      </c>
      <c r="H918">
        <v>2002</v>
      </c>
      <c r="I918">
        <v>1</v>
      </c>
      <c r="J918">
        <v>1</v>
      </c>
      <c r="K918" t="s">
        <v>2759</v>
      </c>
      <c r="L918">
        <v>1</v>
      </c>
      <c r="M918" s="1"/>
      <c r="N918">
        <v>2002</v>
      </c>
      <c r="O918" s="1"/>
    </row>
    <row r="919" spans="1:15" x14ac:dyDescent="0.3">
      <c r="A919" t="s">
        <v>2760</v>
      </c>
      <c r="B919" t="s">
        <v>2761</v>
      </c>
      <c r="C919" t="s">
        <v>9</v>
      </c>
      <c r="D919" t="str">
        <f>IF(Table_EQUITY_L[[#This Row],[ SERIES]]="EQ","Intra","Not")</f>
        <v>Not</v>
      </c>
      <c r="E919">
        <v>3</v>
      </c>
      <c r="F919">
        <v>1</v>
      </c>
      <c r="G919" t="str">
        <f t="shared" si="14"/>
        <v>Jan</v>
      </c>
      <c r="H919">
        <v>1996</v>
      </c>
      <c r="I919">
        <v>10</v>
      </c>
      <c r="J919">
        <v>1</v>
      </c>
      <c r="K919" t="s">
        <v>2762</v>
      </c>
      <c r="L919">
        <v>10</v>
      </c>
      <c r="M919" s="1"/>
      <c r="N919">
        <v>1996</v>
      </c>
      <c r="O919" s="1"/>
    </row>
    <row r="920" spans="1:15" x14ac:dyDescent="0.3">
      <c r="A920" t="s">
        <v>2763</v>
      </c>
      <c r="B920" t="s">
        <v>2764</v>
      </c>
      <c r="C920" t="s">
        <v>9</v>
      </c>
      <c r="D920" t="str">
        <f>IF(Table_EQUITY_L[[#This Row],[ SERIES]]="EQ","Intra","Not")</f>
        <v>Not</v>
      </c>
      <c r="E920">
        <v>11</v>
      </c>
      <c r="F920">
        <v>12</v>
      </c>
      <c r="G920" t="str">
        <f t="shared" si="14"/>
        <v>Dec</v>
      </c>
      <c r="H920">
        <v>2015</v>
      </c>
      <c r="I920">
        <v>2</v>
      </c>
      <c r="J920">
        <v>1</v>
      </c>
      <c r="K920" t="s">
        <v>2765</v>
      </c>
      <c r="L920">
        <v>2</v>
      </c>
      <c r="M920" s="1"/>
      <c r="N920">
        <v>2015</v>
      </c>
      <c r="O920" s="1"/>
    </row>
    <row r="921" spans="1:15" x14ac:dyDescent="0.3">
      <c r="A921" t="s">
        <v>2766</v>
      </c>
      <c r="B921" t="s">
        <v>2767</v>
      </c>
      <c r="C921" t="s">
        <v>13</v>
      </c>
      <c r="D921" t="str">
        <f>IF(Table_EQUITY_L[[#This Row],[ SERIES]]="EQ","Intra","Not")</f>
        <v>Intra</v>
      </c>
      <c r="E921">
        <v>22</v>
      </c>
      <c r="F921">
        <v>8</v>
      </c>
      <c r="G921" t="str">
        <f t="shared" si="14"/>
        <v>Aug</v>
      </c>
      <c r="H921">
        <v>2019</v>
      </c>
      <c r="I921">
        <v>10</v>
      </c>
      <c r="J921">
        <v>1</v>
      </c>
      <c r="K921" t="s">
        <v>2768</v>
      </c>
      <c r="L921">
        <v>10</v>
      </c>
      <c r="M921" s="1"/>
      <c r="N921">
        <v>2019</v>
      </c>
      <c r="O921" s="1"/>
    </row>
    <row r="922" spans="1:15" x14ac:dyDescent="0.3">
      <c r="A922" t="s">
        <v>2769</v>
      </c>
      <c r="B922" t="s">
        <v>2770</v>
      </c>
      <c r="C922" t="s">
        <v>13</v>
      </c>
      <c r="D922" t="str">
        <f>IF(Table_EQUITY_L[[#This Row],[ SERIES]]="EQ","Intra","Not")</f>
        <v>Intra</v>
      </c>
      <c r="E922">
        <v>1</v>
      </c>
      <c r="F922">
        <v>11</v>
      </c>
      <c r="G922" t="str">
        <f t="shared" si="14"/>
        <v>Nov</v>
      </c>
      <c r="H922">
        <v>2021</v>
      </c>
      <c r="I922">
        <v>1</v>
      </c>
      <c r="J922">
        <v>1</v>
      </c>
      <c r="K922" t="s">
        <v>2771</v>
      </c>
      <c r="L922">
        <v>1</v>
      </c>
      <c r="M922" s="1"/>
      <c r="N922">
        <v>2021</v>
      </c>
      <c r="O922" s="1"/>
    </row>
    <row r="923" spans="1:15" x14ac:dyDescent="0.3">
      <c r="A923" t="s">
        <v>2772</v>
      </c>
      <c r="B923" t="s">
        <v>2773</v>
      </c>
      <c r="C923" t="s">
        <v>9</v>
      </c>
      <c r="D923" t="str">
        <f>IF(Table_EQUITY_L[[#This Row],[ SERIES]]="EQ","Intra","Not")</f>
        <v>Not</v>
      </c>
      <c r="E923">
        <v>4</v>
      </c>
      <c r="F923">
        <v>5</v>
      </c>
      <c r="G923" t="str">
        <f t="shared" si="14"/>
        <v>May</v>
      </c>
      <c r="H923">
        <v>2022</v>
      </c>
      <c r="I923">
        <v>2</v>
      </c>
      <c r="J923">
        <v>1</v>
      </c>
      <c r="K923" t="s">
        <v>2774</v>
      </c>
      <c r="L923">
        <v>2</v>
      </c>
      <c r="M923" s="1"/>
      <c r="N923">
        <v>2022</v>
      </c>
      <c r="O923" s="1"/>
    </row>
    <row r="924" spans="1:15" x14ac:dyDescent="0.3">
      <c r="A924" t="s">
        <v>2775</v>
      </c>
      <c r="B924" t="s">
        <v>2776</v>
      </c>
      <c r="C924" t="s">
        <v>13</v>
      </c>
      <c r="D924" t="str">
        <f>IF(Table_EQUITY_L[[#This Row],[ SERIES]]="EQ","Intra","Not")</f>
        <v>Intra</v>
      </c>
      <c r="E924">
        <v>7</v>
      </c>
      <c r="F924">
        <v>10</v>
      </c>
      <c r="G924" t="str">
        <f t="shared" si="14"/>
        <v>Oct</v>
      </c>
      <c r="H924">
        <v>2022</v>
      </c>
      <c r="I924">
        <v>1</v>
      </c>
      <c r="J924">
        <v>1</v>
      </c>
      <c r="K924" t="s">
        <v>2777</v>
      </c>
      <c r="L924">
        <v>1</v>
      </c>
      <c r="M924" s="1"/>
      <c r="N924">
        <v>2022</v>
      </c>
      <c r="O924" s="1"/>
    </row>
    <row r="925" spans="1:15" x14ac:dyDescent="0.3">
      <c r="A925" t="s">
        <v>2778</v>
      </c>
      <c r="B925" t="s">
        <v>2779</v>
      </c>
      <c r="C925" t="s">
        <v>13</v>
      </c>
      <c r="D925" t="str">
        <f>IF(Table_EQUITY_L[[#This Row],[ SERIES]]="EQ","Intra","Not")</f>
        <v>Intra</v>
      </c>
      <c r="E925">
        <v>16</v>
      </c>
      <c r="F925">
        <v>8</v>
      </c>
      <c r="G925" t="str">
        <f t="shared" si="14"/>
        <v>Aug</v>
      </c>
      <c r="H925">
        <v>2021</v>
      </c>
      <c r="I925">
        <v>5</v>
      </c>
      <c r="J925">
        <v>1</v>
      </c>
      <c r="K925" t="s">
        <v>2780</v>
      </c>
      <c r="L925">
        <v>5</v>
      </c>
      <c r="M925" s="1"/>
      <c r="N925">
        <v>2021</v>
      </c>
      <c r="O925" s="1"/>
    </row>
    <row r="926" spans="1:15" x14ac:dyDescent="0.3">
      <c r="A926" t="s">
        <v>2781</v>
      </c>
      <c r="B926" t="s">
        <v>2782</v>
      </c>
      <c r="C926" t="s">
        <v>13</v>
      </c>
      <c r="D926" t="str">
        <f>IF(Table_EQUITY_L[[#This Row],[ SERIES]]="EQ","Intra","Not")</f>
        <v>Intra</v>
      </c>
      <c r="E926">
        <v>8</v>
      </c>
      <c r="F926">
        <v>2</v>
      </c>
      <c r="G926" t="str">
        <f t="shared" si="14"/>
        <v>Feb</v>
      </c>
      <c r="H926">
        <v>1995</v>
      </c>
      <c r="I926">
        <v>10</v>
      </c>
      <c r="J926">
        <v>1</v>
      </c>
      <c r="K926" t="s">
        <v>2783</v>
      </c>
      <c r="L926">
        <v>10</v>
      </c>
      <c r="M926" s="1"/>
      <c r="N926">
        <v>1995</v>
      </c>
      <c r="O926" s="1"/>
    </row>
    <row r="927" spans="1:15" x14ac:dyDescent="0.3">
      <c r="A927" t="s">
        <v>2784</v>
      </c>
      <c r="B927" t="s">
        <v>2785</v>
      </c>
      <c r="C927" t="s">
        <v>13</v>
      </c>
      <c r="D927" t="str">
        <f>IF(Table_EQUITY_L[[#This Row],[ SERIES]]="EQ","Intra","Not")</f>
        <v>Intra</v>
      </c>
      <c r="E927">
        <v>4</v>
      </c>
      <c r="F927">
        <v>10</v>
      </c>
      <c r="G927" t="str">
        <f t="shared" si="14"/>
        <v>Oct</v>
      </c>
      <c r="H927">
        <v>2007</v>
      </c>
      <c r="I927">
        <v>2</v>
      </c>
      <c r="J927">
        <v>1</v>
      </c>
      <c r="K927" t="s">
        <v>2786</v>
      </c>
      <c r="L927">
        <v>2</v>
      </c>
      <c r="M927" s="1"/>
      <c r="N927">
        <v>2007</v>
      </c>
      <c r="O927" s="1"/>
    </row>
    <row r="928" spans="1:15" x14ac:dyDescent="0.3">
      <c r="A928" t="s">
        <v>2787</v>
      </c>
      <c r="B928" t="s">
        <v>2788</v>
      </c>
      <c r="C928" t="s">
        <v>13</v>
      </c>
      <c r="D928" t="str">
        <f>IF(Table_EQUITY_L[[#This Row],[ SERIES]]="EQ","Intra","Not")</f>
        <v>Intra</v>
      </c>
      <c r="E928">
        <v>19</v>
      </c>
      <c r="F928">
        <v>5</v>
      </c>
      <c r="G928" t="str">
        <f t="shared" si="14"/>
        <v>May</v>
      </c>
      <c r="H928">
        <v>2010</v>
      </c>
      <c r="I928">
        <v>5</v>
      </c>
      <c r="J928">
        <v>1</v>
      </c>
      <c r="K928" t="s">
        <v>2789</v>
      </c>
      <c r="L928">
        <v>5</v>
      </c>
      <c r="M928" s="1"/>
      <c r="N928">
        <v>2010</v>
      </c>
      <c r="O928" s="1"/>
    </row>
    <row r="929" spans="1:15" x14ac:dyDescent="0.3">
      <c r="A929" t="s">
        <v>2790</v>
      </c>
      <c r="B929" t="s">
        <v>2791</v>
      </c>
      <c r="C929" t="s">
        <v>13</v>
      </c>
      <c r="D929" t="str">
        <f>IF(Table_EQUITY_L[[#This Row],[ SERIES]]="EQ","Intra","Not")</f>
        <v>Intra</v>
      </c>
      <c r="E929">
        <v>23</v>
      </c>
      <c r="F929">
        <v>9</v>
      </c>
      <c r="G929" t="str">
        <f t="shared" si="14"/>
        <v>Sep</v>
      </c>
      <c r="H929">
        <v>2022</v>
      </c>
      <c r="I929">
        <v>10</v>
      </c>
      <c r="J929">
        <v>1</v>
      </c>
      <c r="K929" t="s">
        <v>2792</v>
      </c>
      <c r="L929">
        <v>10</v>
      </c>
      <c r="M929" s="1"/>
      <c r="N929">
        <v>2022</v>
      </c>
      <c r="O929" s="1"/>
    </row>
    <row r="930" spans="1:15" x14ac:dyDescent="0.3">
      <c r="A930" t="s">
        <v>2793</v>
      </c>
      <c r="B930" t="s">
        <v>2794</v>
      </c>
      <c r="C930" t="s">
        <v>13</v>
      </c>
      <c r="D930" t="str">
        <f>IF(Table_EQUITY_L[[#This Row],[ SERIES]]="EQ","Intra","Not")</f>
        <v>Intra</v>
      </c>
      <c r="E930">
        <v>10</v>
      </c>
      <c r="F930">
        <v>5</v>
      </c>
      <c r="G930" t="str">
        <f t="shared" si="14"/>
        <v>May</v>
      </c>
      <c r="H930">
        <v>2000</v>
      </c>
      <c r="I930">
        <v>10</v>
      </c>
      <c r="J930">
        <v>1</v>
      </c>
      <c r="K930" t="s">
        <v>2795</v>
      </c>
      <c r="L930">
        <v>10</v>
      </c>
      <c r="M930" s="1"/>
      <c r="N930">
        <v>2000</v>
      </c>
      <c r="O930" s="1"/>
    </row>
    <row r="931" spans="1:15" x14ac:dyDescent="0.3">
      <c r="A931" t="s">
        <v>2796</v>
      </c>
      <c r="B931" t="s">
        <v>2797</v>
      </c>
      <c r="C931" t="s">
        <v>13</v>
      </c>
      <c r="D931" t="str">
        <f>IF(Table_EQUITY_L[[#This Row],[ SERIES]]="EQ","Intra","Not")</f>
        <v>Intra</v>
      </c>
      <c r="E931">
        <v>23</v>
      </c>
      <c r="F931">
        <v>10</v>
      </c>
      <c r="G931" t="str">
        <f t="shared" si="14"/>
        <v>Oct</v>
      </c>
      <c r="H931">
        <v>2019</v>
      </c>
      <c r="I931">
        <v>1</v>
      </c>
      <c r="J931">
        <v>1</v>
      </c>
      <c r="K931" t="s">
        <v>2798</v>
      </c>
      <c r="L931">
        <v>1</v>
      </c>
      <c r="M931" s="1"/>
      <c r="N931">
        <v>2019</v>
      </c>
      <c r="O931" s="1"/>
    </row>
    <row r="932" spans="1:15" x14ac:dyDescent="0.3">
      <c r="A932" t="s">
        <v>2799</v>
      </c>
      <c r="B932" t="s">
        <v>2800</v>
      </c>
      <c r="C932" t="s">
        <v>13</v>
      </c>
      <c r="D932" t="str">
        <f>IF(Table_EQUITY_L[[#This Row],[ SERIES]]="EQ","Intra","Not")</f>
        <v>Intra</v>
      </c>
      <c r="E932">
        <v>12</v>
      </c>
      <c r="F932">
        <v>8</v>
      </c>
      <c r="G932" t="str">
        <f t="shared" si="14"/>
        <v>Aug</v>
      </c>
      <c r="H932">
        <v>2011</v>
      </c>
      <c r="I932">
        <v>10</v>
      </c>
      <c r="J932">
        <v>1</v>
      </c>
      <c r="K932" t="s">
        <v>2801</v>
      </c>
      <c r="L932">
        <v>10</v>
      </c>
      <c r="M932" s="1"/>
      <c r="N932">
        <v>2011</v>
      </c>
      <c r="O932" s="1"/>
    </row>
    <row r="933" spans="1:15" x14ac:dyDescent="0.3">
      <c r="A933" t="s">
        <v>2802</v>
      </c>
      <c r="B933" t="s">
        <v>2803</v>
      </c>
      <c r="C933" t="s">
        <v>13</v>
      </c>
      <c r="D933" t="str">
        <f>IF(Table_EQUITY_L[[#This Row],[ SERIES]]="EQ","Intra","Not")</f>
        <v>Intra</v>
      </c>
      <c r="E933">
        <v>30</v>
      </c>
      <c r="F933">
        <v>9</v>
      </c>
      <c r="G933" t="str">
        <f t="shared" si="14"/>
        <v>Sep</v>
      </c>
      <c r="H933">
        <v>2021</v>
      </c>
      <c r="I933">
        <v>10</v>
      </c>
      <c r="J933">
        <v>1</v>
      </c>
      <c r="K933" t="s">
        <v>2804</v>
      </c>
      <c r="L933">
        <v>10</v>
      </c>
      <c r="M933" s="1"/>
      <c r="N933">
        <v>2021</v>
      </c>
      <c r="O933" s="1"/>
    </row>
    <row r="934" spans="1:15" x14ac:dyDescent="0.3">
      <c r="A934" t="s">
        <v>2805</v>
      </c>
      <c r="B934" t="s">
        <v>2806</v>
      </c>
      <c r="C934" t="s">
        <v>779</v>
      </c>
      <c r="D934" t="str">
        <f>IF(Table_EQUITY_L[[#This Row],[ SERIES]]="EQ","Intra","Not")</f>
        <v>Not</v>
      </c>
      <c r="E934">
        <v>26</v>
      </c>
      <c r="F934">
        <v>9</v>
      </c>
      <c r="G934" t="str">
        <f t="shared" si="14"/>
        <v>Sep</v>
      </c>
      <c r="H934">
        <v>2006</v>
      </c>
      <c r="I934">
        <v>10</v>
      </c>
      <c r="J934">
        <v>1</v>
      </c>
      <c r="K934" t="s">
        <v>2807</v>
      </c>
      <c r="L934">
        <v>10</v>
      </c>
      <c r="M934" s="1"/>
      <c r="N934">
        <v>2006</v>
      </c>
      <c r="O934" s="1"/>
    </row>
    <row r="935" spans="1:15" x14ac:dyDescent="0.3">
      <c r="A935" t="s">
        <v>2808</v>
      </c>
      <c r="B935" t="s">
        <v>2809</v>
      </c>
      <c r="C935" t="s">
        <v>9</v>
      </c>
      <c r="D935" t="str">
        <f>IF(Table_EQUITY_L[[#This Row],[ SERIES]]="EQ","Intra","Not")</f>
        <v>Not</v>
      </c>
      <c r="E935">
        <v>10</v>
      </c>
      <c r="F935">
        <v>4</v>
      </c>
      <c r="G935" t="str">
        <f t="shared" si="14"/>
        <v>Apr</v>
      </c>
      <c r="H935">
        <v>2023</v>
      </c>
      <c r="I935">
        <v>10</v>
      </c>
      <c r="J935">
        <v>1</v>
      </c>
      <c r="K935" t="s">
        <v>2810</v>
      </c>
      <c r="L935">
        <v>10</v>
      </c>
      <c r="M935" s="1"/>
      <c r="N935">
        <v>2023</v>
      </c>
      <c r="O935" s="1"/>
    </row>
    <row r="936" spans="1:15" x14ac:dyDescent="0.3">
      <c r="A936" t="s">
        <v>2811</v>
      </c>
      <c r="B936" t="s">
        <v>2812</v>
      </c>
      <c r="C936" t="s">
        <v>13</v>
      </c>
      <c r="D936" t="str">
        <f>IF(Table_EQUITY_L[[#This Row],[ SERIES]]="EQ","Intra","Not")</f>
        <v>Intra</v>
      </c>
      <c r="E936">
        <v>23</v>
      </c>
      <c r="F936">
        <v>12</v>
      </c>
      <c r="G936" t="str">
        <f t="shared" si="14"/>
        <v>Dec</v>
      </c>
      <c r="H936">
        <v>2015</v>
      </c>
      <c r="I936">
        <v>10</v>
      </c>
      <c r="J936">
        <v>1</v>
      </c>
      <c r="K936" t="s">
        <v>2813</v>
      </c>
      <c r="L936">
        <v>10</v>
      </c>
      <c r="M936" s="1"/>
      <c r="N936">
        <v>2015</v>
      </c>
      <c r="O936" s="1"/>
    </row>
    <row r="937" spans="1:15" x14ac:dyDescent="0.3">
      <c r="A937" t="s">
        <v>2814</v>
      </c>
      <c r="B937" t="s">
        <v>2815</v>
      </c>
      <c r="C937" t="s">
        <v>9</v>
      </c>
      <c r="D937" t="str">
        <f>IF(Table_EQUITY_L[[#This Row],[ SERIES]]="EQ","Intra","Not")</f>
        <v>Not</v>
      </c>
      <c r="E937">
        <v>4</v>
      </c>
      <c r="F937">
        <v>2</v>
      </c>
      <c r="G937" t="str">
        <f t="shared" si="14"/>
        <v>Feb</v>
      </c>
      <c r="H937">
        <v>2015</v>
      </c>
      <c r="I937">
        <v>5</v>
      </c>
      <c r="J937">
        <v>1</v>
      </c>
      <c r="K937" t="s">
        <v>2816</v>
      </c>
      <c r="L937">
        <v>5</v>
      </c>
      <c r="M937" s="1"/>
      <c r="N937">
        <v>2015</v>
      </c>
      <c r="O937" s="1"/>
    </row>
    <row r="938" spans="1:15" x14ac:dyDescent="0.3">
      <c r="A938" t="s">
        <v>2817</v>
      </c>
      <c r="B938" t="s">
        <v>2818</v>
      </c>
      <c r="C938" t="s">
        <v>13</v>
      </c>
      <c r="D938" t="str">
        <f>IF(Table_EQUITY_L[[#This Row],[ SERIES]]="EQ","Intra","Not")</f>
        <v>Intra</v>
      </c>
      <c r="E938">
        <v>23</v>
      </c>
      <c r="F938">
        <v>12</v>
      </c>
      <c r="G938" t="str">
        <f t="shared" si="14"/>
        <v>Dec</v>
      </c>
      <c r="H938">
        <v>2022</v>
      </c>
      <c r="I938">
        <v>5</v>
      </c>
      <c r="J938">
        <v>1</v>
      </c>
      <c r="K938" t="s">
        <v>2819</v>
      </c>
      <c r="L938">
        <v>5</v>
      </c>
      <c r="M938" s="1"/>
      <c r="N938">
        <v>2022</v>
      </c>
      <c r="O938" s="1"/>
    </row>
    <row r="939" spans="1:15" x14ac:dyDescent="0.3">
      <c r="A939" t="s">
        <v>2820</v>
      </c>
      <c r="B939" t="s">
        <v>2821</v>
      </c>
      <c r="C939" t="s">
        <v>13</v>
      </c>
      <c r="D939" t="str">
        <f>IF(Table_EQUITY_L[[#This Row],[ SERIES]]="EQ","Intra","Not")</f>
        <v>Intra</v>
      </c>
      <c r="E939">
        <v>16</v>
      </c>
      <c r="F939">
        <v>3</v>
      </c>
      <c r="G939" t="str">
        <f t="shared" si="14"/>
        <v>Mar</v>
      </c>
      <c r="H939">
        <v>2007</v>
      </c>
      <c r="I939">
        <v>2</v>
      </c>
      <c r="J939">
        <v>1</v>
      </c>
      <c r="K939" t="s">
        <v>2822</v>
      </c>
      <c r="L939">
        <v>2</v>
      </c>
      <c r="M939" s="1"/>
      <c r="N939">
        <v>2007</v>
      </c>
      <c r="O939" s="1"/>
    </row>
    <row r="940" spans="1:15" x14ac:dyDescent="0.3">
      <c r="A940" t="s">
        <v>2823</v>
      </c>
      <c r="B940" t="s">
        <v>2824</v>
      </c>
      <c r="C940" t="s">
        <v>13</v>
      </c>
      <c r="D940" t="str">
        <f>IF(Table_EQUITY_L[[#This Row],[ SERIES]]="EQ","Intra","Not")</f>
        <v>Intra</v>
      </c>
      <c r="E940">
        <v>21</v>
      </c>
      <c r="F940">
        <v>9</v>
      </c>
      <c r="G940" t="str">
        <f t="shared" si="14"/>
        <v>Sep</v>
      </c>
      <c r="H940">
        <v>2017</v>
      </c>
      <c r="I940">
        <v>10</v>
      </c>
      <c r="J940">
        <v>1</v>
      </c>
      <c r="K940" t="s">
        <v>2825</v>
      </c>
      <c r="L940">
        <v>10</v>
      </c>
      <c r="M940" s="1"/>
      <c r="N940">
        <v>2017</v>
      </c>
      <c r="O940" s="1"/>
    </row>
    <row r="941" spans="1:15" x14ac:dyDescent="0.3">
      <c r="A941" t="s">
        <v>2826</v>
      </c>
      <c r="B941" t="s">
        <v>2827</v>
      </c>
      <c r="C941" t="s">
        <v>13</v>
      </c>
      <c r="D941" t="str">
        <f>IF(Table_EQUITY_L[[#This Row],[ SERIES]]="EQ","Intra","Not")</f>
        <v>Intra</v>
      </c>
      <c r="E941">
        <v>23</v>
      </c>
      <c r="F941">
        <v>11</v>
      </c>
      <c r="G941" t="str">
        <f t="shared" si="14"/>
        <v>Nov</v>
      </c>
      <c r="H941">
        <v>2021</v>
      </c>
      <c r="I941">
        <v>1</v>
      </c>
      <c r="J941">
        <v>1</v>
      </c>
      <c r="K941" t="s">
        <v>2828</v>
      </c>
      <c r="L941">
        <v>1</v>
      </c>
      <c r="M941" s="1"/>
      <c r="N941">
        <v>2021</v>
      </c>
      <c r="O941" s="1"/>
    </row>
    <row r="942" spans="1:15" x14ac:dyDescent="0.3">
      <c r="A942" t="s">
        <v>2829</v>
      </c>
      <c r="B942" t="s">
        <v>2830</v>
      </c>
      <c r="C942" t="s">
        <v>9</v>
      </c>
      <c r="D942" t="str">
        <f>IF(Table_EQUITY_L[[#This Row],[ SERIES]]="EQ","Intra","Not")</f>
        <v>Not</v>
      </c>
      <c r="E942">
        <v>23</v>
      </c>
      <c r="F942">
        <v>5</v>
      </c>
      <c r="G942" t="str">
        <f t="shared" si="14"/>
        <v>May</v>
      </c>
      <c r="H942">
        <v>2023</v>
      </c>
      <c r="I942">
        <v>2</v>
      </c>
      <c r="J942">
        <v>1</v>
      </c>
      <c r="K942" t="s">
        <v>2831</v>
      </c>
      <c r="L942">
        <v>2</v>
      </c>
      <c r="M942" s="1"/>
      <c r="N942">
        <v>2023</v>
      </c>
      <c r="O942" s="1"/>
    </row>
    <row r="943" spans="1:15" x14ac:dyDescent="0.3">
      <c r="A943" t="s">
        <v>2832</v>
      </c>
      <c r="B943" t="s">
        <v>2833</v>
      </c>
      <c r="C943" t="s">
        <v>13</v>
      </c>
      <c r="D943" t="str">
        <f>IF(Table_EQUITY_L[[#This Row],[ SERIES]]="EQ","Intra","Not")</f>
        <v>Intra</v>
      </c>
      <c r="E943">
        <v>19</v>
      </c>
      <c r="F943">
        <v>12</v>
      </c>
      <c r="G943" t="str">
        <f t="shared" si="14"/>
        <v>Dec</v>
      </c>
      <c r="H943">
        <v>2016</v>
      </c>
      <c r="I943">
        <v>2</v>
      </c>
      <c r="J943">
        <v>1</v>
      </c>
      <c r="K943" t="s">
        <v>2834</v>
      </c>
      <c r="L943">
        <v>2</v>
      </c>
      <c r="M943" s="1"/>
      <c r="N943">
        <v>2016</v>
      </c>
      <c r="O943" s="1"/>
    </row>
    <row r="944" spans="1:15" x14ac:dyDescent="0.3">
      <c r="A944" t="s">
        <v>2835</v>
      </c>
      <c r="B944" t="s">
        <v>2836</v>
      </c>
      <c r="C944" t="s">
        <v>13</v>
      </c>
      <c r="D944" t="str">
        <f>IF(Table_EQUITY_L[[#This Row],[ SERIES]]="EQ","Intra","Not")</f>
        <v>Intra</v>
      </c>
      <c r="E944">
        <v>12</v>
      </c>
      <c r="F944">
        <v>11</v>
      </c>
      <c r="G944" t="str">
        <f t="shared" si="14"/>
        <v>Nov</v>
      </c>
      <c r="H944">
        <v>2021</v>
      </c>
      <c r="I944">
        <v>10</v>
      </c>
      <c r="J944">
        <v>1</v>
      </c>
      <c r="K944" t="s">
        <v>2837</v>
      </c>
      <c r="L944">
        <v>10</v>
      </c>
      <c r="M944" s="1"/>
      <c r="N944">
        <v>2021</v>
      </c>
      <c r="O944" s="1"/>
    </row>
    <row r="945" spans="1:15" x14ac:dyDescent="0.3">
      <c r="A945" t="s">
        <v>2838</v>
      </c>
      <c r="B945" t="s">
        <v>2839</v>
      </c>
      <c r="C945" t="s">
        <v>13</v>
      </c>
      <c r="D945" t="str">
        <f>IF(Table_EQUITY_L[[#This Row],[ SERIES]]="EQ","Intra","Not")</f>
        <v>Intra</v>
      </c>
      <c r="E945">
        <v>29</v>
      </c>
      <c r="F945">
        <v>3</v>
      </c>
      <c r="G945" t="str">
        <f t="shared" si="14"/>
        <v>Mar</v>
      </c>
      <c r="H945">
        <v>1995</v>
      </c>
      <c r="I945">
        <v>10</v>
      </c>
      <c r="J945">
        <v>1</v>
      </c>
      <c r="K945" t="s">
        <v>2840</v>
      </c>
      <c r="L945">
        <v>10</v>
      </c>
      <c r="M945" s="1"/>
      <c r="N945">
        <v>1995</v>
      </c>
      <c r="O945" s="1"/>
    </row>
    <row r="946" spans="1:15" x14ac:dyDescent="0.3">
      <c r="A946" t="s">
        <v>2841</v>
      </c>
      <c r="B946" t="s">
        <v>2842</v>
      </c>
      <c r="C946" t="s">
        <v>13</v>
      </c>
      <c r="D946" t="str">
        <f>IF(Table_EQUITY_L[[#This Row],[ SERIES]]="EQ","Intra","Not")</f>
        <v>Intra</v>
      </c>
      <c r="E946">
        <v>9</v>
      </c>
      <c r="F946">
        <v>4</v>
      </c>
      <c r="G946" t="str">
        <f t="shared" si="14"/>
        <v>Apr</v>
      </c>
      <c r="H946">
        <v>2018</v>
      </c>
      <c r="I946">
        <v>10</v>
      </c>
      <c r="J946">
        <v>1</v>
      </c>
      <c r="K946" t="s">
        <v>2843</v>
      </c>
      <c r="L946">
        <v>10</v>
      </c>
      <c r="M946" s="1"/>
      <c r="N946">
        <v>2018</v>
      </c>
      <c r="O946" s="1"/>
    </row>
    <row r="947" spans="1:15" x14ac:dyDescent="0.3">
      <c r="A947" t="s">
        <v>2844</v>
      </c>
      <c r="B947" t="s">
        <v>2845</v>
      </c>
      <c r="C947" t="s">
        <v>9</v>
      </c>
      <c r="D947" t="str">
        <f>IF(Table_EQUITY_L[[#This Row],[ SERIES]]="EQ","Intra","Not")</f>
        <v>Not</v>
      </c>
      <c r="E947">
        <v>13</v>
      </c>
      <c r="F947">
        <v>3</v>
      </c>
      <c r="G947" t="str">
        <f t="shared" si="14"/>
        <v>Mar</v>
      </c>
      <c r="H947">
        <v>2023</v>
      </c>
      <c r="I947">
        <v>10</v>
      </c>
      <c r="J947">
        <v>1</v>
      </c>
      <c r="K947" t="s">
        <v>2846</v>
      </c>
      <c r="L947">
        <v>10</v>
      </c>
      <c r="M947" s="1"/>
      <c r="N947">
        <v>2023</v>
      </c>
      <c r="O947" s="1"/>
    </row>
    <row r="948" spans="1:15" x14ac:dyDescent="0.3">
      <c r="A948" t="s">
        <v>2847</v>
      </c>
      <c r="B948" t="s">
        <v>2848</v>
      </c>
      <c r="C948" t="s">
        <v>13</v>
      </c>
      <c r="D948" t="str">
        <f>IF(Table_EQUITY_L[[#This Row],[ SERIES]]="EQ","Intra","Not")</f>
        <v>Intra</v>
      </c>
      <c r="E948">
        <v>15</v>
      </c>
      <c r="F948">
        <v>4</v>
      </c>
      <c r="G948" t="str">
        <f t="shared" si="14"/>
        <v>Apr</v>
      </c>
      <c r="H948">
        <v>2015</v>
      </c>
      <c r="I948">
        <v>10</v>
      </c>
      <c r="J948">
        <v>1</v>
      </c>
      <c r="K948" t="s">
        <v>2849</v>
      </c>
      <c r="L948">
        <v>10</v>
      </c>
      <c r="M948" s="1"/>
      <c r="N948">
        <v>2015</v>
      </c>
      <c r="O948" s="1"/>
    </row>
    <row r="949" spans="1:15" x14ac:dyDescent="0.3">
      <c r="A949" t="s">
        <v>2850</v>
      </c>
      <c r="B949" t="s">
        <v>2851</v>
      </c>
      <c r="C949" t="s">
        <v>13</v>
      </c>
      <c r="D949" t="str">
        <f>IF(Table_EQUITY_L[[#This Row],[ SERIES]]="EQ","Intra","Not")</f>
        <v>Intra</v>
      </c>
      <c r="E949">
        <v>30</v>
      </c>
      <c r="F949">
        <v>3</v>
      </c>
      <c r="G949" t="str">
        <f t="shared" si="14"/>
        <v>Mar</v>
      </c>
      <c r="H949">
        <v>2010</v>
      </c>
      <c r="I949">
        <v>10</v>
      </c>
      <c r="J949">
        <v>1</v>
      </c>
      <c r="K949" t="s">
        <v>2852</v>
      </c>
      <c r="L949">
        <v>10</v>
      </c>
      <c r="M949" s="1"/>
      <c r="N949">
        <v>2010</v>
      </c>
      <c r="O949" s="1"/>
    </row>
    <row r="950" spans="1:15" x14ac:dyDescent="0.3">
      <c r="A950" t="s">
        <v>2853</v>
      </c>
      <c r="B950" t="s">
        <v>2854</v>
      </c>
      <c r="C950" t="s">
        <v>13</v>
      </c>
      <c r="D950" t="str">
        <f>IF(Table_EQUITY_L[[#This Row],[ SERIES]]="EQ","Intra","Not")</f>
        <v>Intra</v>
      </c>
      <c r="E950">
        <v>1</v>
      </c>
      <c r="F950">
        <v>8</v>
      </c>
      <c r="G950" t="str">
        <f t="shared" si="14"/>
        <v>Aug</v>
      </c>
      <c r="H950">
        <v>2008</v>
      </c>
      <c r="I950">
        <v>1</v>
      </c>
      <c r="J950">
        <v>1</v>
      </c>
      <c r="K950" t="s">
        <v>2855</v>
      </c>
      <c r="L950">
        <v>1</v>
      </c>
      <c r="M950" s="1"/>
      <c r="N950">
        <v>2008</v>
      </c>
      <c r="O950" s="1"/>
    </row>
    <row r="951" spans="1:15" x14ac:dyDescent="0.3">
      <c r="A951" t="s">
        <v>2856</v>
      </c>
      <c r="B951" t="s">
        <v>2857</v>
      </c>
      <c r="C951" t="s">
        <v>13</v>
      </c>
      <c r="D951" t="str">
        <f>IF(Table_EQUITY_L[[#This Row],[ SERIES]]="EQ","Intra","Not")</f>
        <v>Intra</v>
      </c>
      <c r="E951">
        <v>23</v>
      </c>
      <c r="F951">
        <v>7</v>
      </c>
      <c r="G951" t="str">
        <f t="shared" si="14"/>
        <v>Jul</v>
      </c>
      <c r="H951">
        <v>2019</v>
      </c>
      <c r="I951">
        <v>10</v>
      </c>
      <c r="J951">
        <v>1</v>
      </c>
      <c r="K951" t="s">
        <v>2858</v>
      </c>
      <c r="L951">
        <v>10</v>
      </c>
      <c r="M951" s="1"/>
      <c r="N951">
        <v>2019</v>
      </c>
      <c r="O951" s="1"/>
    </row>
    <row r="952" spans="1:15" x14ac:dyDescent="0.3">
      <c r="A952" t="s">
        <v>2859</v>
      </c>
      <c r="B952" t="s">
        <v>2860</v>
      </c>
      <c r="C952" t="s">
        <v>13</v>
      </c>
      <c r="D952" t="str">
        <f>IF(Table_EQUITY_L[[#This Row],[ SERIES]]="EQ","Intra","Not")</f>
        <v>Intra</v>
      </c>
      <c r="E952">
        <v>27</v>
      </c>
      <c r="F952">
        <v>9</v>
      </c>
      <c r="G952" t="str">
        <f t="shared" si="14"/>
        <v>Sep</v>
      </c>
      <c r="H952">
        <v>1995</v>
      </c>
      <c r="I952">
        <v>10</v>
      </c>
      <c r="J952">
        <v>1</v>
      </c>
      <c r="K952" t="s">
        <v>2861</v>
      </c>
      <c r="L952">
        <v>10</v>
      </c>
      <c r="M952" s="1"/>
      <c r="N952">
        <v>1995</v>
      </c>
      <c r="O952" s="1"/>
    </row>
    <row r="953" spans="1:15" x14ac:dyDescent="0.3">
      <c r="A953" t="s">
        <v>2862</v>
      </c>
      <c r="B953" t="s">
        <v>2863</v>
      </c>
      <c r="C953" t="s">
        <v>13</v>
      </c>
      <c r="D953" t="str">
        <f>IF(Table_EQUITY_L[[#This Row],[ SERIES]]="EQ","Intra","Not")</f>
        <v>Intra</v>
      </c>
      <c r="E953">
        <v>29</v>
      </c>
      <c r="F953">
        <v>7</v>
      </c>
      <c r="G953" t="str">
        <f t="shared" si="14"/>
        <v>Jul</v>
      </c>
      <c r="H953">
        <v>1998</v>
      </c>
      <c r="I953">
        <v>2</v>
      </c>
      <c r="J953">
        <v>1</v>
      </c>
      <c r="K953" t="s">
        <v>2864</v>
      </c>
      <c r="L953">
        <v>2</v>
      </c>
      <c r="M953" s="1"/>
      <c r="N953">
        <v>1998</v>
      </c>
      <c r="O953" s="1"/>
    </row>
    <row r="954" spans="1:15" x14ac:dyDescent="0.3">
      <c r="A954" t="s">
        <v>2865</v>
      </c>
      <c r="B954" t="s">
        <v>2866</v>
      </c>
      <c r="C954" t="s">
        <v>13</v>
      </c>
      <c r="D954" t="str">
        <f>IF(Table_EQUITY_L[[#This Row],[ SERIES]]="EQ","Intra","Not")</f>
        <v>Intra</v>
      </c>
      <c r="E954">
        <v>17</v>
      </c>
      <c r="F954">
        <v>5</v>
      </c>
      <c r="G954" t="str">
        <f t="shared" si="14"/>
        <v>May</v>
      </c>
      <c r="H954">
        <v>2022</v>
      </c>
      <c r="I954">
        <v>10</v>
      </c>
      <c r="J954">
        <v>1</v>
      </c>
      <c r="K954" t="s">
        <v>2867</v>
      </c>
      <c r="L954">
        <v>10</v>
      </c>
      <c r="M954" s="1"/>
      <c r="N954">
        <v>2022</v>
      </c>
      <c r="O954" s="1"/>
    </row>
    <row r="955" spans="1:15" x14ac:dyDescent="0.3">
      <c r="A955" t="s">
        <v>2868</v>
      </c>
      <c r="B955" t="s">
        <v>2869</v>
      </c>
      <c r="C955" t="s">
        <v>13</v>
      </c>
      <c r="D955" t="str">
        <f>IF(Table_EQUITY_L[[#This Row],[ SERIES]]="EQ","Intra","Not")</f>
        <v>Intra</v>
      </c>
      <c r="E955">
        <v>15</v>
      </c>
      <c r="F955">
        <v>10</v>
      </c>
      <c r="G955" t="str">
        <f t="shared" si="14"/>
        <v>Oct</v>
      </c>
      <c r="H955">
        <v>2020</v>
      </c>
      <c r="I955">
        <v>5</v>
      </c>
      <c r="J955">
        <v>1</v>
      </c>
      <c r="K955" t="s">
        <v>2870</v>
      </c>
      <c r="L955">
        <v>5</v>
      </c>
      <c r="M955" s="1"/>
      <c r="N955">
        <v>2020</v>
      </c>
      <c r="O955" s="1"/>
    </row>
    <row r="956" spans="1:15" x14ac:dyDescent="0.3">
      <c r="A956" t="s">
        <v>2871</v>
      </c>
      <c r="B956" t="s">
        <v>2872</v>
      </c>
      <c r="C956" t="s">
        <v>13</v>
      </c>
      <c r="D956" t="str">
        <f>IF(Table_EQUITY_L[[#This Row],[ SERIES]]="EQ","Intra","Not")</f>
        <v>Intra</v>
      </c>
      <c r="E956">
        <v>9</v>
      </c>
      <c r="F956">
        <v>3</v>
      </c>
      <c r="G956" t="str">
        <f t="shared" si="14"/>
        <v>Mar</v>
      </c>
      <c r="H956">
        <v>2015</v>
      </c>
      <c r="I956">
        <v>10</v>
      </c>
      <c r="J956">
        <v>1</v>
      </c>
      <c r="K956" t="s">
        <v>2873</v>
      </c>
      <c r="L956">
        <v>10</v>
      </c>
      <c r="M956" s="1"/>
      <c r="N956">
        <v>2015</v>
      </c>
      <c r="O956" s="1"/>
    </row>
    <row r="957" spans="1:15" x14ac:dyDescent="0.3">
      <c r="A957" t="s">
        <v>2874</v>
      </c>
      <c r="B957" t="s">
        <v>2875</v>
      </c>
      <c r="C957" t="s">
        <v>13</v>
      </c>
      <c r="D957" t="str">
        <f>IF(Table_EQUITY_L[[#This Row],[ SERIES]]="EQ","Intra","Not")</f>
        <v>Intra</v>
      </c>
      <c r="E957">
        <v>17</v>
      </c>
      <c r="F957">
        <v>12</v>
      </c>
      <c r="G957" t="str">
        <f t="shared" si="14"/>
        <v>Dec</v>
      </c>
      <c r="H957">
        <v>2015</v>
      </c>
      <c r="I957">
        <v>10</v>
      </c>
      <c r="J957">
        <v>1</v>
      </c>
      <c r="K957" t="s">
        <v>2876</v>
      </c>
      <c r="L957">
        <v>10</v>
      </c>
      <c r="M957" s="1"/>
      <c r="N957">
        <v>2015</v>
      </c>
      <c r="O957" s="1"/>
    </row>
    <row r="958" spans="1:15" x14ac:dyDescent="0.3">
      <c r="A958" t="s">
        <v>2877</v>
      </c>
      <c r="B958" t="s">
        <v>2878</v>
      </c>
      <c r="C958" t="s">
        <v>13</v>
      </c>
      <c r="D958" t="str">
        <f>IF(Table_EQUITY_L[[#This Row],[ SERIES]]="EQ","Intra","Not")</f>
        <v>Intra</v>
      </c>
      <c r="E958">
        <v>16</v>
      </c>
      <c r="F958">
        <v>6</v>
      </c>
      <c r="G958" t="str">
        <f t="shared" si="14"/>
        <v>Jun</v>
      </c>
      <c r="H958">
        <v>1999</v>
      </c>
      <c r="I958">
        <v>10</v>
      </c>
      <c r="J958">
        <v>1</v>
      </c>
      <c r="K958" t="s">
        <v>2879</v>
      </c>
      <c r="L958">
        <v>10</v>
      </c>
      <c r="M958" s="1"/>
      <c r="N958">
        <v>1999</v>
      </c>
      <c r="O958" s="1"/>
    </row>
    <row r="959" spans="1:15" x14ac:dyDescent="0.3">
      <c r="A959" t="s">
        <v>2880</v>
      </c>
      <c r="B959" t="s">
        <v>2881</v>
      </c>
      <c r="C959" t="s">
        <v>13</v>
      </c>
      <c r="D959" t="str">
        <f>IF(Table_EQUITY_L[[#This Row],[ SERIES]]="EQ","Intra","Not")</f>
        <v>Intra</v>
      </c>
      <c r="E959">
        <v>17</v>
      </c>
      <c r="F959">
        <v>7</v>
      </c>
      <c r="G959" t="str">
        <f t="shared" si="14"/>
        <v>Jul</v>
      </c>
      <c r="H959">
        <v>2023</v>
      </c>
      <c r="I959">
        <v>1</v>
      </c>
      <c r="J959">
        <v>1</v>
      </c>
      <c r="K959" t="s">
        <v>2882</v>
      </c>
      <c r="L959">
        <v>1</v>
      </c>
      <c r="M959" s="1"/>
      <c r="N959">
        <v>2023</v>
      </c>
      <c r="O959" s="1"/>
    </row>
    <row r="960" spans="1:15" x14ac:dyDescent="0.3">
      <c r="A960" t="s">
        <v>2883</v>
      </c>
      <c r="B960" t="s">
        <v>2884</v>
      </c>
      <c r="C960" t="s">
        <v>13</v>
      </c>
      <c r="D960" t="str">
        <f>IF(Table_EQUITY_L[[#This Row],[ SERIES]]="EQ","Intra","Not")</f>
        <v>Intra</v>
      </c>
      <c r="E960">
        <v>19</v>
      </c>
      <c r="F960">
        <v>4</v>
      </c>
      <c r="G960" t="str">
        <f t="shared" si="14"/>
        <v>Apr</v>
      </c>
      <c r="H960">
        <v>2021</v>
      </c>
      <c r="I960">
        <v>10</v>
      </c>
      <c r="J960">
        <v>1</v>
      </c>
      <c r="K960" t="s">
        <v>2885</v>
      </c>
      <c r="L960">
        <v>10</v>
      </c>
      <c r="M960" s="1"/>
      <c r="N960">
        <v>2021</v>
      </c>
      <c r="O960" s="1"/>
    </row>
    <row r="961" spans="1:15" x14ac:dyDescent="0.3">
      <c r="A961" t="s">
        <v>2886</v>
      </c>
      <c r="B961" t="s">
        <v>2887</v>
      </c>
      <c r="C961" t="s">
        <v>9</v>
      </c>
      <c r="D961" t="str">
        <f>IF(Table_EQUITY_L[[#This Row],[ SERIES]]="EQ","Intra","Not")</f>
        <v>Not</v>
      </c>
      <c r="E961">
        <v>5</v>
      </c>
      <c r="F961">
        <v>5</v>
      </c>
      <c r="G961" t="str">
        <f t="shared" si="14"/>
        <v>May</v>
      </c>
      <c r="H961">
        <v>2006</v>
      </c>
      <c r="I961">
        <v>10</v>
      </c>
      <c r="J961">
        <v>1</v>
      </c>
      <c r="K961" t="s">
        <v>2888</v>
      </c>
      <c r="L961">
        <v>10</v>
      </c>
      <c r="M961" s="1"/>
      <c r="N961">
        <v>2006</v>
      </c>
      <c r="O961" s="1"/>
    </row>
    <row r="962" spans="1:15" x14ac:dyDescent="0.3">
      <c r="A962" t="s">
        <v>2889</v>
      </c>
      <c r="B962" t="s">
        <v>2890</v>
      </c>
      <c r="C962" t="s">
        <v>13</v>
      </c>
      <c r="D962" t="str">
        <f>IF(Table_EQUITY_L[[#This Row],[ SERIES]]="EQ","Intra","Not")</f>
        <v>Intra</v>
      </c>
      <c r="E962">
        <v>11</v>
      </c>
      <c r="F962">
        <v>7</v>
      </c>
      <c r="G962" t="str">
        <f t="shared" ref="G962:G1025" si="15">_xlfn.IFS(F962=1,"Jan",F962=2,"Feb",F962=3,"Mar",F962=4,"Apr",F962=5,"May",F962=6,"Jun",F962=7,"Jul",F962=8,"Aug",F962=9,"Sep",F962=10,"Oct",F962=11,"Nov",F962=12,"Dec")</f>
        <v>Jul</v>
      </c>
      <c r="H962">
        <v>2008</v>
      </c>
      <c r="I962">
        <v>10</v>
      </c>
      <c r="J962">
        <v>1</v>
      </c>
      <c r="K962" t="s">
        <v>2891</v>
      </c>
      <c r="L962">
        <v>10</v>
      </c>
      <c r="M962" s="1"/>
      <c r="N962">
        <v>2008</v>
      </c>
      <c r="O962" s="1"/>
    </row>
    <row r="963" spans="1:15" x14ac:dyDescent="0.3">
      <c r="A963" t="s">
        <v>2892</v>
      </c>
      <c r="B963" t="s">
        <v>2893</v>
      </c>
      <c r="C963" t="s">
        <v>13</v>
      </c>
      <c r="D963" t="str">
        <f>IF(Table_EQUITY_L[[#This Row],[ SERIES]]="EQ","Intra","Not")</f>
        <v>Intra</v>
      </c>
      <c r="E963">
        <v>24</v>
      </c>
      <c r="F963">
        <v>3</v>
      </c>
      <c r="G963" t="str">
        <f t="shared" si="15"/>
        <v>Mar</v>
      </c>
      <c r="H963">
        <v>2011</v>
      </c>
      <c r="I963">
        <v>10</v>
      </c>
      <c r="J963">
        <v>1</v>
      </c>
      <c r="K963" t="s">
        <v>2894</v>
      </c>
      <c r="L963">
        <v>10</v>
      </c>
      <c r="M963" s="1"/>
      <c r="N963">
        <v>2011</v>
      </c>
      <c r="O963" s="1"/>
    </row>
    <row r="964" spans="1:15" x14ac:dyDescent="0.3">
      <c r="A964" t="s">
        <v>2895</v>
      </c>
      <c r="B964" t="s">
        <v>2896</v>
      </c>
      <c r="C964" t="s">
        <v>13</v>
      </c>
      <c r="D964" t="str">
        <f>IF(Table_EQUITY_L[[#This Row],[ SERIES]]="EQ","Intra","Not")</f>
        <v>Intra</v>
      </c>
      <c r="E964">
        <v>11</v>
      </c>
      <c r="F964">
        <v>8</v>
      </c>
      <c r="G964" t="str">
        <f t="shared" si="15"/>
        <v>Aug</v>
      </c>
      <c r="H964">
        <v>2022</v>
      </c>
      <c r="I964">
        <v>10</v>
      </c>
      <c r="J964">
        <v>1</v>
      </c>
      <c r="K964" t="s">
        <v>2897</v>
      </c>
      <c r="L964">
        <v>10</v>
      </c>
      <c r="M964" s="1"/>
      <c r="N964">
        <v>2022</v>
      </c>
      <c r="O964" s="1"/>
    </row>
    <row r="965" spans="1:15" x14ac:dyDescent="0.3">
      <c r="A965" t="s">
        <v>2898</v>
      </c>
      <c r="B965" t="s">
        <v>2899</v>
      </c>
      <c r="C965" t="s">
        <v>13</v>
      </c>
      <c r="D965" t="str">
        <f>IF(Table_EQUITY_L[[#This Row],[ SERIES]]="EQ","Intra","Not")</f>
        <v>Intra</v>
      </c>
      <c r="E965">
        <v>12</v>
      </c>
      <c r="F965">
        <v>8</v>
      </c>
      <c r="G965" t="str">
        <f t="shared" si="15"/>
        <v>Aug</v>
      </c>
      <c r="H965">
        <v>2008</v>
      </c>
      <c r="I965">
        <v>1</v>
      </c>
      <c r="J965">
        <v>1</v>
      </c>
      <c r="K965" t="s">
        <v>2900</v>
      </c>
      <c r="L965">
        <v>1</v>
      </c>
      <c r="M965" s="1"/>
      <c r="N965">
        <v>2008</v>
      </c>
      <c r="O965" s="1"/>
    </row>
    <row r="966" spans="1:15" x14ac:dyDescent="0.3">
      <c r="A966" t="s">
        <v>2901</v>
      </c>
      <c r="B966" t="s">
        <v>2902</v>
      </c>
      <c r="C966" t="s">
        <v>13</v>
      </c>
      <c r="D966" t="str">
        <f>IF(Table_EQUITY_L[[#This Row],[ SERIES]]="EQ","Intra","Not")</f>
        <v>Intra</v>
      </c>
      <c r="E966">
        <v>18</v>
      </c>
      <c r="F966">
        <v>7</v>
      </c>
      <c r="G966" t="str">
        <f t="shared" si="15"/>
        <v>Jul</v>
      </c>
      <c r="H966">
        <v>2016</v>
      </c>
      <c r="I966">
        <v>1</v>
      </c>
      <c r="J966">
        <v>1</v>
      </c>
      <c r="K966" t="s">
        <v>2903</v>
      </c>
      <c r="L966">
        <v>1</v>
      </c>
      <c r="M966" s="1"/>
      <c r="N966">
        <v>2016</v>
      </c>
      <c r="O966" s="1"/>
    </row>
    <row r="967" spans="1:15" x14ac:dyDescent="0.3">
      <c r="A967" t="s">
        <v>2904</v>
      </c>
      <c r="B967" t="s">
        <v>2905</v>
      </c>
      <c r="C967" t="s">
        <v>13</v>
      </c>
      <c r="D967" t="str">
        <f>IF(Table_EQUITY_L[[#This Row],[ SERIES]]="EQ","Intra","Not")</f>
        <v>Intra</v>
      </c>
      <c r="E967">
        <v>23</v>
      </c>
      <c r="F967">
        <v>6</v>
      </c>
      <c r="G967" t="str">
        <f t="shared" si="15"/>
        <v>Jun</v>
      </c>
      <c r="H967">
        <v>2004</v>
      </c>
      <c r="I967">
        <v>2</v>
      </c>
      <c r="J967">
        <v>1</v>
      </c>
      <c r="K967" t="s">
        <v>2906</v>
      </c>
      <c r="L967">
        <v>2</v>
      </c>
      <c r="M967" s="1"/>
      <c r="N967">
        <v>2004</v>
      </c>
      <c r="O967" s="1"/>
    </row>
    <row r="968" spans="1:15" x14ac:dyDescent="0.3">
      <c r="A968" t="s">
        <v>2907</v>
      </c>
      <c r="B968" t="s">
        <v>2908</v>
      </c>
      <c r="C968" t="s">
        <v>13</v>
      </c>
      <c r="D968" t="str">
        <f>IF(Table_EQUITY_L[[#This Row],[ SERIES]]="EQ","Intra","Not")</f>
        <v>Intra</v>
      </c>
      <c r="E968">
        <v>21</v>
      </c>
      <c r="F968">
        <v>7</v>
      </c>
      <c r="G968" t="str">
        <f t="shared" si="15"/>
        <v>Jul</v>
      </c>
      <c r="H968">
        <v>2016</v>
      </c>
      <c r="I968">
        <v>1</v>
      </c>
      <c r="J968">
        <v>1</v>
      </c>
      <c r="K968" t="s">
        <v>2909</v>
      </c>
      <c r="L968">
        <v>1</v>
      </c>
      <c r="M968" s="1"/>
      <c r="N968">
        <v>2016</v>
      </c>
      <c r="O968" s="1"/>
    </row>
    <row r="969" spans="1:15" x14ac:dyDescent="0.3">
      <c r="A969" t="s">
        <v>2910</v>
      </c>
      <c r="B969" t="s">
        <v>2911</v>
      </c>
      <c r="C969" t="s">
        <v>13</v>
      </c>
      <c r="D969" t="str">
        <f>IF(Table_EQUITY_L[[#This Row],[ SERIES]]="EQ","Intra","Not")</f>
        <v>Intra</v>
      </c>
      <c r="E969">
        <v>23</v>
      </c>
      <c r="F969">
        <v>9</v>
      </c>
      <c r="G969" t="str">
        <f t="shared" si="15"/>
        <v>Sep</v>
      </c>
      <c r="H969">
        <v>2016</v>
      </c>
      <c r="I969">
        <v>2</v>
      </c>
      <c r="J969">
        <v>1</v>
      </c>
      <c r="K969" t="s">
        <v>2912</v>
      </c>
      <c r="L969">
        <v>2</v>
      </c>
      <c r="M969" s="1"/>
      <c r="N969">
        <v>2016</v>
      </c>
      <c r="O969" s="1"/>
    </row>
    <row r="970" spans="1:15" x14ac:dyDescent="0.3">
      <c r="A970" t="s">
        <v>2913</v>
      </c>
      <c r="B970" t="s">
        <v>2914</v>
      </c>
      <c r="C970" t="s">
        <v>13</v>
      </c>
      <c r="D970" t="str">
        <f>IF(Table_EQUITY_L[[#This Row],[ SERIES]]="EQ","Intra","Not")</f>
        <v>Intra</v>
      </c>
      <c r="E970">
        <v>6</v>
      </c>
      <c r="F970">
        <v>9</v>
      </c>
      <c r="G970" t="str">
        <f t="shared" si="15"/>
        <v>Sep</v>
      </c>
      <c r="H970">
        <v>1995</v>
      </c>
      <c r="I970">
        <v>10</v>
      </c>
      <c r="J970">
        <v>1</v>
      </c>
      <c r="K970" t="s">
        <v>2915</v>
      </c>
      <c r="L970">
        <v>10</v>
      </c>
      <c r="M970" s="1"/>
      <c r="N970">
        <v>1995</v>
      </c>
      <c r="O970" s="1"/>
    </row>
    <row r="971" spans="1:15" x14ac:dyDescent="0.3">
      <c r="A971" t="s">
        <v>2916</v>
      </c>
      <c r="B971" t="s">
        <v>2917</v>
      </c>
      <c r="C971" t="s">
        <v>13</v>
      </c>
      <c r="D971" t="str">
        <f>IF(Table_EQUITY_L[[#This Row],[ SERIES]]="EQ","Intra","Not")</f>
        <v>Intra</v>
      </c>
      <c r="E971">
        <v>16</v>
      </c>
      <c r="F971">
        <v>1</v>
      </c>
      <c r="G971" t="str">
        <f t="shared" si="15"/>
        <v>Jan</v>
      </c>
      <c r="H971">
        <v>2007</v>
      </c>
      <c r="I971">
        <v>2</v>
      </c>
      <c r="J971">
        <v>1</v>
      </c>
      <c r="K971" t="s">
        <v>2918</v>
      </c>
      <c r="L971">
        <v>2</v>
      </c>
      <c r="M971" s="1"/>
      <c r="N971">
        <v>2007</v>
      </c>
      <c r="O971" s="1"/>
    </row>
    <row r="972" spans="1:15" x14ac:dyDescent="0.3">
      <c r="A972" t="s">
        <v>2919</v>
      </c>
      <c r="B972" t="s">
        <v>2920</v>
      </c>
      <c r="C972" t="s">
        <v>13</v>
      </c>
      <c r="D972" t="str">
        <f>IF(Table_EQUITY_L[[#This Row],[ SERIES]]="EQ","Intra","Not")</f>
        <v>Intra</v>
      </c>
      <c r="E972">
        <v>10</v>
      </c>
      <c r="F972">
        <v>9</v>
      </c>
      <c r="G972" t="str">
        <f t="shared" si="15"/>
        <v>Sep</v>
      </c>
      <c r="H972">
        <v>2001</v>
      </c>
      <c r="I972">
        <v>2</v>
      </c>
      <c r="J972">
        <v>1</v>
      </c>
      <c r="K972" t="s">
        <v>2921</v>
      </c>
      <c r="L972">
        <v>2</v>
      </c>
      <c r="M972" s="1"/>
      <c r="N972">
        <v>2001</v>
      </c>
      <c r="O972" s="1"/>
    </row>
    <row r="973" spans="1:15" x14ac:dyDescent="0.3">
      <c r="A973" t="s">
        <v>2922</v>
      </c>
      <c r="B973" t="s">
        <v>2923</v>
      </c>
      <c r="C973" t="s">
        <v>13</v>
      </c>
      <c r="D973" t="str">
        <f>IF(Table_EQUITY_L[[#This Row],[ SERIES]]="EQ","Intra","Not")</f>
        <v>Intra</v>
      </c>
      <c r="E973">
        <v>30</v>
      </c>
      <c r="F973">
        <v>11</v>
      </c>
      <c r="G973" t="str">
        <f t="shared" si="15"/>
        <v>Nov</v>
      </c>
      <c r="H973">
        <v>2015</v>
      </c>
      <c r="I973">
        <v>2</v>
      </c>
      <c r="J973">
        <v>1</v>
      </c>
      <c r="K973" t="s">
        <v>2924</v>
      </c>
      <c r="L973">
        <v>2</v>
      </c>
      <c r="M973" s="1"/>
      <c r="N973">
        <v>2015</v>
      </c>
      <c r="O973" s="1"/>
    </row>
    <row r="974" spans="1:15" x14ac:dyDescent="0.3">
      <c r="A974" t="s">
        <v>2925</v>
      </c>
      <c r="B974" t="s">
        <v>2926</v>
      </c>
      <c r="C974" t="s">
        <v>13</v>
      </c>
      <c r="D974" t="str">
        <f>IF(Table_EQUITY_L[[#This Row],[ SERIES]]="EQ","Intra","Not")</f>
        <v>Intra</v>
      </c>
      <c r="E974">
        <v>25</v>
      </c>
      <c r="F974">
        <v>3</v>
      </c>
      <c r="G974" t="str">
        <f t="shared" si="15"/>
        <v>Mar</v>
      </c>
      <c r="H974">
        <v>2021</v>
      </c>
      <c r="I974">
        <v>2</v>
      </c>
      <c r="J974">
        <v>1</v>
      </c>
      <c r="K974" t="s">
        <v>2927</v>
      </c>
      <c r="L974">
        <v>2</v>
      </c>
      <c r="M974" s="1"/>
      <c r="N974">
        <v>2021</v>
      </c>
      <c r="O974" s="1"/>
    </row>
    <row r="975" spans="1:15" x14ac:dyDescent="0.3">
      <c r="A975" t="s">
        <v>2928</v>
      </c>
      <c r="B975" t="s">
        <v>2929</v>
      </c>
      <c r="C975" t="s">
        <v>13</v>
      </c>
      <c r="D975" t="str">
        <f>IF(Table_EQUITY_L[[#This Row],[ SERIES]]="EQ","Intra","Not")</f>
        <v>Intra</v>
      </c>
      <c r="E975">
        <v>8</v>
      </c>
      <c r="F975">
        <v>2</v>
      </c>
      <c r="G975" t="str">
        <f t="shared" si="15"/>
        <v>Feb</v>
      </c>
      <c r="H975">
        <v>1995</v>
      </c>
      <c r="I975">
        <v>10</v>
      </c>
      <c r="J975">
        <v>1</v>
      </c>
      <c r="K975" t="s">
        <v>2930</v>
      </c>
      <c r="L975">
        <v>10</v>
      </c>
      <c r="M975" s="1"/>
      <c r="N975">
        <v>1995</v>
      </c>
      <c r="O975" s="1"/>
    </row>
    <row r="976" spans="1:15" x14ac:dyDescent="0.3">
      <c r="A976" t="s">
        <v>2931</v>
      </c>
      <c r="B976" t="s">
        <v>2932</v>
      </c>
      <c r="C976" t="s">
        <v>13</v>
      </c>
      <c r="D976" t="str">
        <f>IF(Table_EQUITY_L[[#This Row],[ SERIES]]="EQ","Intra","Not")</f>
        <v>Intra</v>
      </c>
      <c r="E976">
        <v>5</v>
      </c>
      <c r="F976">
        <v>11</v>
      </c>
      <c r="G976" t="str">
        <f t="shared" si="15"/>
        <v>Nov</v>
      </c>
      <c r="H976">
        <v>2013</v>
      </c>
      <c r="I976">
        <v>10</v>
      </c>
      <c r="J976">
        <v>1</v>
      </c>
      <c r="K976" t="s">
        <v>2933</v>
      </c>
      <c r="L976">
        <v>10</v>
      </c>
      <c r="M976" s="1"/>
      <c r="N976">
        <v>2013</v>
      </c>
      <c r="O976" s="1"/>
    </row>
    <row r="977" spans="1:15" x14ac:dyDescent="0.3">
      <c r="A977" t="s">
        <v>2934</v>
      </c>
      <c r="B977" t="s">
        <v>2935</v>
      </c>
      <c r="C977" t="s">
        <v>13</v>
      </c>
      <c r="D977" t="str">
        <f>IF(Table_EQUITY_L[[#This Row],[ SERIES]]="EQ","Intra","Not")</f>
        <v>Intra</v>
      </c>
      <c r="E977">
        <v>3</v>
      </c>
      <c r="F977">
        <v>1</v>
      </c>
      <c r="G977" t="str">
        <f t="shared" si="15"/>
        <v>Jan</v>
      </c>
      <c r="H977">
        <v>1996</v>
      </c>
      <c r="I977">
        <v>5</v>
      </c>
      <c r="J977">
        <v>1</v>
      </c>
      <c r="K977" t="s">
        <v>2936</v>
      </c>
      <c r="L977">
        <v>5</v>
      </c>
      <c r="M977" s="1"/>
      <c r="N977">
        <v>1996</v>
      </c>
      <c r="O977" s="1"/>
    </row>
    <row r="978" spans="1:15" x14ac:dyDescent="0.3">
      <c r="A978" t="s">
        <v>2937</v>
      </c>
      <c r="B978" t="s">
        <v>2938</v>
      </c>
      <c r="C978" t="s">
        <v>13</v>
      </c>
      <c r="D978" t="str">
        <f>IF(Table_EQUITY_L[[#This Row],[ SERIES]]="EQ","Intra","Not")</f>
        <v>Intra</v>
      </c>
      <c r="E978">
        <v>17</v>
      </c>
      <c r="F978">
        <v>3</v>
      </c>
      <c r="G978" t="str">
        <f t="shared" si="15"/>
        <v>Mar</v>
      </c>
      <c r="H978">
        <v>2006</v>
      </c>
      <c r="I978">
        <v>2</v>
      </c>
      <c r="J978">
        <v>1</v>
      </c>
      <c r="K978" t="s">
        <v>2939</v>
      </c>
      <c r="L978">
        <v>2</v>
      </c>
      <c r="M978" s="1"/>
      <c r="N978">
        <v>2006</v>
      </c>
      <c r="O978" s="1"/>
    </row>
    <row r="979" spans="1:15" x14ac:dyDescent="0.3">
      <c r="A979" t="s">
        <v>2940</v>
      </c>
      <c r="B979" t="s">
        <v>2941</v>
      </c>
      <c r="C979" t="s">
        <v>9</v>
      </c>
      <c r="D979" t="str">
        <f>IF(Table_EQUITY_L[[#This Row],[ SERIES]]="EQ","Intra","Not")</f>
        <v>Not</v>
      </c>
      <c r="E979">
        <v>22</v>
      </c>
      <c r="F979">
        <v>10</v>
      </c>
      <c r="G979" t="str">
        <f t="shared" si="15"/>
        <v>Oct</v>
      </c>
      <c r="H979">
        <v>2007</v>
      </c>
      <c r="I979">
        <v>10</v>
      </c>
      <c r="J979">
        <v>1</v>
      </c>
      <c r="K979" t="s">
        <v>2942</v>
      </c>
      <c r="L979">
        <v>10</v>
      </c>
      <c r="M979" s="1"/>
      <c r="N979">
        <v>2007</v>
      </c>
      <c r="O979" s="1"/>
    </row>
    <row r="980" spans="1:15" x14ac:dyDescent="0.3">
      <c r="A980" t="s">
        <v>2943</v>
      </c>
      <c r="B980" t="s">
        <v>2944</v>
      </c>
      <c r="C980" t="s">
        <v>13</v>
      </c>
      <c r="D980" t="str">
        <f>IF(Table_EQUITY_L[[#This Row],[ SERIES]]="EQ","Intra","Not")</f>
        <v>Intra</v>
      </c>
      <c r="E980">
        <v>19</v>
      </c>
      <c r="F980">
        <v>8</v>
      </c>
      <c r="G980" t="str">
        <f t="shared" si="15"/>
        <v>Aug</v>
      </c>
      <c r="H980">
        <v>2020</v>
      </c>
      <c r="I980">
        <v>10</v>
      </c>
      <c r="J980">
        <v>1</v>
      </c>
      <c r="K980" t="s">
        <v>2945</v>
      </c>
      <c r="L980">
        <v>10</v>
      </c>
      <c r="M980" s="1"/>
      <c r="N980">
        <v>2020</v>
      </c>
      <c r="O980" s="1"/>
    </row>
    <row r="981" spans="1:15" x14ac:dyDescent="0.3">
      <c r="A981" t="s">
        <v>2946</v>
      </c>
      <c r="B981" t="s">
        <v>2947</v>
      </c>
      <c r="C981" t="s">
        <v>13</v>
      </c>
      <c r="D981" t="str">
        <f>IF(Table_EQUITY_L[[#This Row],[ SERIES]]="EQ","Intra","Not")</f>
        <v>Intra</v>
      </c>
      <c r="E981">
        <v>20</v>
      </c>
      <c r="F981">
        <v>12</v>
      </c>
      <c r="G981" t="str">
        <f t="shared" si="15"/>
        <v>Dec</v>
      </c>
      <c r="H981">
        <v>2007</v>
      </c>
      <c r="I981">
        <v>10</v>
      </c>
      <c r="J981">
        <v>1</v>
      </c>
      <c r="K981" t="s">
        <v>2948</v>
      </c>
      <c r="L981">
        <v>10</v>
      </c>
      <c r="M981" s="1"/>
      <c r="N981">
        <v>2007</v>
      </c>
      <c r="O981" s="1"/>
    </row>
    <row r="982" spans="1:15" x14ac:dyDescent="0.3">
      <c r="A982" t="s">
        <v>2949</v>
      </c>
      <c r="B982" t="s">
        <v>2950</v>
      </c>
      <c r="C982" t="s">
        <v>9</v>
      </c>
      <c r="D982" t="str">
        <f>IF(Table_EQUITY_L[[#This Row],[ SERIES]]="EQ","Intra","Not")</f>
        <v>Not</v>
      </c>
      <c r="E982">
        <v>5</v>
      </c>
      <c r="F982">
        <v>10</v>
      </c>
      <c r="G982" t="str">
        <f t="shared" si="15"/>
        <v>Oct</v>
      </c>
      <c r="H982">
        <v>2006</v>
      </c>
      <c r="I982">
        <v>1</v>
      </c>
      <c r="J982">
        <v>1</v>
      </c>
      <c r="K982" t="s">
        <v>2951</v>
      </c>
      <c r="L982">
        <v>1</v>
      </c>
      <c r="M982" s="1"/>
      <c r="N982">
        <v>2006</v>
      </c>
      <c r="O982" s="1"/>
    </row>
    <row r="983" spans="1:15" x14ac:dyDescent="0.3">
      <c r="A983" t="s">
        <v>2952</v>
      </c>
      <c r="B983" t="s">
        <v>2953</v>
      </c>
      <c r="C983" t="s">
        <v>13</v>
      </c>
      <c r="D983" t="str">
        <f>IF(Table_EQUITY_L[[#This Row],[ SERIES]]="EQ","Intra","Not")</f>
        <v>Intra</v>
      </c>
      <c r="E983">
        <v>25</v>
      </c>
      <c r="F983">
        <v>7</v>
      </c>
      <c r="G983" t="str">
        <f t="shared" si="15"/>
        <v>Jul</v>
      </c>
      <c r="H983">
        <v>1997</v>
      </c>
      <c r="I983">
        <v>10</v>
      </c>
      <c r="J983">
        <v>1</v>
      </c>
      <c r="K983" t="s">
        <v>2954</v>
      </c>
      <c r="L983">
        <v>10</v>
      </c>
      <c r="M983" s="1"/>
      <c r="N983">
        <v>1997</v>
      </c>
      <c r="O983" s="1"/>
    </row>
    <row r="984" spans="1:15" x14ac:dyDescent="0.3">
      <c r="A984" t="s">
        <v>2955</v>
      </c>
      <c r="B984" t="s">
        <v>2956</v>
      </c>
      <c r="C984" t="s">
        <v>13</v>
      </c>
      <c r="D984" t="str">
        <f>IF(Table_EQUITY_L[[#This Row],[ SERIES]]="EQ","Intra","Not")</f>
        <v>Intra</v>
      </c>
      <c r="E984">
        <v>28</v>
      </c>
      <c r="F984">
        <v>7</v>
      </c>
      <c r="G984" t="str">
        <f t="shared" si="15"/>
        <v>Jul</v>
      </c>
      <c r="H984">
        <v>2017</v>
      </c>
      <c r="I984">
        <v>10</v>
      </c>
      <c r="J984">
        <v>1</v>
      </c>
      <c r="K984" t="s">
        <v>2957</v>
      </c>
      <c r="L984">
        <v>10</v>
      </c>
      <c r="M984" s="1"/>
      <c r="N984">
        <v>2017</v>
      </c>
      <c r="O984" s="1"/>
    </row>
    <row r="985" spans="1:15" x14ac:dyDescent="0.3">
      <c r="A985" t="s">
        <v>2958</v>
      </c>
      <c r="B985" t="s">
        <v>2959</v>
      </c>
      <c r="C985" t="s">
        <v>9</v>
      </c>
      <c r="D985" t="str">
        <f>IF(Table_EQUITY_L[[#This Row],[ SERIES]]="EQ","Intra","Not")</f>
        <v>Not</v>
      </c>
      <c r="E985">
        <v>20</v>
      </c>
      <c r="F985">
        <v>9</v>
      </c>
      <c r="G985" t="str">
        <f t="shared" si="15"/>
        <v>Sep</v>
      </c>
      <c r="H985">
        <v>2007</v>
      </c>
      <c r="I985">
        <v>10</v>
      </c>
      <c r="J985">
        <v>1</v>
      </c>
      <c r="K985" t="s">
        <v>2960</v>
      </c>
      <c r="L985">
        <v>10</v>
      </c>
      <c r="M985" s="1"/>
      <c r="N985">
        <v>2007</v>
      </c>
      <c r="O985" s="1"/>
    </row>
    <row r="986" spans="1:15" x14ac:dyDescent="0.3">
      <c r="A986" t="s">
        <v>2961</v>
      </c>
      <c r="B986" t="s">
        <v>2962</v>
      </c>
      <c r="C986" t="s">
        <v>13</v>
      </c>
      <c r="D986" t="str">
        <f>IF(Table_EQUITY_L[[#This Row],[ SERIES]]="EQ","Intra","Not")</f>
        <v>Intra</v>
      </c>
      <c r="E986">
        <v>12</v>
      </c>
      <c r="F986">
        <v>4</v>
      </c>
      <c r="G986" t="str">
        <f t="shared" si="15"/>
        <v>Apr</v>
      </c>
      <c r="H986">
        <v>2004</v>
      </c>
      <c r="I986">
        <v>10</v>
      </c>
      <c r="J986">
        <v>1</v>
      </c>
      <c r="K986" t="s">
        <v>2963</v>
      </c>
      <c r="L986">
        <v>10</v>
      </c>
      <c r="M986" s="1"/>
      <c r="N986">
        <v>2004</v>
      </c>
      <c r="O986" s="1"/>
    </row>
    <row r="987" spans="1:15" x14ac:dyDescent="0.3">
      <c r="A987" t="s">
        <v>2964</v>
      </c>
      <c r="B987" t="s">
        <v>2965</v>
      </c>
      <c r="C987" t="s">
        <v>9</v>
      </c>
      <c r="D987" t="str">
        <f>IF(Table_EQUITY_L[[#This Row],[ SERIES]]="EQ","Intra","Not")</f>
        <v>Not</v>
      </c>
      <c r="E987">
        <v>1</v>
      </c>
      <c r="F987">
        <v>7</v>
      </c>
      <c r="G987" t="str">
        <f t="shared" si="15"/>
        <v>Jul</v>
      </c>
      <c r="H987">
        <v>2016</v>
      </c>
      <c r="I987">
        <v>10</v>
      </c>
      <c r="J987">
        <v>1</v>
      </c>
      <c r="K987" t="s">
        <v>2966</v>
      </c>
      <c r="L987">
        <v>10</v>
      </c>
      <c r="M987" s="1"/>
      <c r="N987">
        <v>2016</v>
      </c>
      <c r="O987" s="1"/>
    </row>
    <row r="988" spans="1:15" x14ac:dyDescent="0.3">
      <c r="A988" t="s">
        <v>2967</v>
      </c>
      <c r="B988" t="s">
        <v>2968</v>
      </c>
      <c r="C988" t="s">
        <v>13</v>
      </c>
      <c r="D988" t="str">
        <f>IF(Table_EQUITY_L[[#This Row],[ SERIES]]="EQ","Intra","Not")</f>
        <v>Intra</v>
      </c>
      <c r="E988">
        <v>14</v>
      </c>
      <c r="F988">
        <v>2</v>
      </c>
      <c r="G988" t="str">
        <f t="shared" si="15"/>
        <v>Feb</v>
      </c>
      <c r="H988">
        <v>2020</v>
      </c>
      <c r="I988">
        <v>10</v>
      </c>
      <c r="J988">
        <v>1</v>
      </c>
      <c r="K988" t="s">
        <v>2969</v>
      </c>
      <c r="L988">
        <v>10</v>
      </c>
      <c r="M988" s="1"/>
      <c r="N988">
        <v>2020</v>
      </c>
      <c r="O988" s="1"/>
    </row>
    <row r="989" spans="1:15" x14ac:dyDescent="0.3">
      <c r="A989" t="s">
        <v>2970</v>
      </c>
      <c r="B989" t="s">
        <v>2971</v>
      </c>
      <c r="C989" t="s">
        <v>9</v>
      </c>
      <c r="D989" t="str">
        <f>IF(Table_EQUITY_L[[#This Row],[ SERIES]]="EQ","Intra","Not")</f>
        <v>Not</v>
      </c>
      <c r="E989">
        <v>15</v>
      </c>
      <c r="F989">
        <v>4</v>
      </c>
      <c r="G989" t="str">
        <f t="shared" si="15"/>
        <v>Apr</v>
      </c>
      <c r="H989">
        <v>2019</v>
      </c>
      <c r="I989">
        <v>10</v>
      </c>
      <c r="J989">
        <v>1</v>
      </c>
      <c r="K989" t="s">
        <v>2972</v>
      </c>
      <c r="L989">
        <v>10</v>
      </c>
      <c r="M989" s="1"/>
      <c r="N989">
        <v>2019</v>
      </c>
      <c r="O989" s="1"/>
    </row>
    <row r="990" spans="1:15" x14ac:dyDescent="0.3">
      <c r="A990" t="s">
        <v>2973</v>
      </c>
      <c r="B990" t="s">
        <v>2974</v>
      </c>
      <c r="C990" t="s">
        <v>13</v>
      </c>
      <c r="D990" t="str">
        <f>IF(Table_EQUITY_L[[#This Row],[ SERIES]]="EQ","Intra","Not")</f>
        <v>Intra</v>
      </c>
      <c r="E990">
        <v>10</v>
      </c>
      <c r="F990">
        <v>5</v>
      </c>
      <c r="G990" t="str">
        <f t="shared" si="15"/>
        <v>May</v>
      </c>
      <c r="H990">
        <v>2000</v>
      </c>
      <c r="I990">
        <v>10</v>
      </c>
      <c r="J990">
        <v>1</v>
      </c>
      <c r="K990" t="s">
        <v>2975</v>
      </c>
      <c r="L990">
        <v>10</v>
      </c>
      <c r="M990" s="1"/>
      <c r="N990">
        <v>2000</v>
      </c>
      <c r="O990" s="1"/>
    </row>
    <row r="991" spans="1:15" x14ac:dyDescent="0.3">
      <c r="A991" t="s">
        <v>2976</v>
      </c>
      <c r="B991" t="s">
        <v>2977</v>
      </c>
      <c r="C991" t="s">
        <v>13</v>
      </c>
      <c r="D991" t="str">
        <f>IF(Table_EQUITY_L[[#This Row],[ SERIES]]="EQ","Intra","Not")</f>
        <v>Intra</v>
      </c>
      <c r="E991">
        <v>10</v>
      </c>
      <c r="F991">
        <v>11</v>
      </c>
      <c r="G991" t="str">
        <f t="shared" si="15"/>
        <v>Nov</v>
      </c>
      <c r="H991">
        <v>2017</v>
      </c>
      <c r="I991">
        <v>10</v>
      </c>
      <c r="J991">
        <v>1</v>
      </c>
      <c r="K991" t="s">
        <v>2978</v>
      </c>
      <c r="L991">
        <v>10</v>
      </c>
      <c r="M991" s="1"/>
      <c r="N991">
        <v>2017</v>
      </c>
      <c r="O991" s="1"/>
    </row>
    <row r="992" spans="1:15" x14ac:dyDescent="0.3">
      <c r="A992" t="s">
        <v>2979</v>
      </c>
      <c r="B992" t="s">
        <v>2980</v>
      </c>
      <c r="C992" t="s">
        <v>13</v>
      </c>
      <c r="D992" t="str">
        <f>IF(Table_EQUITY_L[[#This Row],[ SERIES]]="EQ","Intra","Not")</f>
        <v>Intra</v>
      </c>
      <c r="E992">
        <v>8</v>
      </c>
      <c r="F992">
        <v>2</v>
      </c>
      <c r="G992" t="str">
        <f t="shared" si="15"/>
        <v>Feb</v>
      </c>
      <c r="H992">
        <v>1995</v>
      </c>
      <c r="I992">
        <v>10</v>
      </c>
      <c r="J992">
        <v>1</v>
      </c>
      <c r="K992" t="s">
        <v>2981</v>
      </c>
      <c r="L992">
        <v>10</v>
      </c>
      <c r="M992" s="1"/>
      <c r="N992">
        <v>1995</v>
      </c>
      <c r="O992" s="1"/>
    </row>
    <row r="993" spans="1:15" x14ac:dyDescent="0.3">
      <c r="A993" t="s">
        <v>2982</v>
      </c>
      <c r="B993" t="s">
        <v>2983</v>
      </c>
      <c r="C993" t="s">
        <v>13</v>
      </c>
      <c r="D993" t="str">
        <f>IF(Table_EQUITY_L[[#This Row],[ SERIES]]="EQ","Intra","Not")</f>
        <v>Intra</v>
      </c>
      <c r="E993">
        <v>25</v>
      </c>
      <c r="F993">
        <v>8</v>
      </c>
      <c r="G993" t="str">
        <f t="shared" si="15"/>
        <v>Aug</v>
      </c>
      <c r="H993">
        <v>2004</v>
      </c>
      <c r="I993">
        <v>5</v>
      </c>
      <c r="J993">
        <v>1</v>
      </c>
      <c r="K993" t="s">
        <v>2984</v>
      </c>
      <c r="L993">
        <v>5</v>
      </c>
      <c r="M993" s="1"/>
      <c r="N993">
        <v>2004</v>
      </c>
      <c r="O993" s="1"/>
    </row>
    <row r="994" spans="1:15" x14ac:dyDescent="0.3">
      <c r="A994" t="s">
        <v>2985</v>
      </c>
      <c r="B994" t="s">
        <v>2986</v>
      </c>
      <c r="C994" t="s">
        <v>13</v>
      </c>
      <c r="D994" t="str">
        <f>IF(Table_EQUITY_L[[#This Row],[ SERIES]]="EQ","Intra","Not")</f>
        <v>Intra</v>
      </c>
      <c r="E994">
        <v>5</v>
      </c>
      <c r="F994">
        <v>7</v>
      </c>
      <c r="G994" t="str">
        <f t="shared" si="15"/>
        <v>Jul</v>
      </c>
      <c r="H994">
        <v>2011</v>
      </c>
      <c r="I994">
        <v>10</v>
      </c>
      <c r="J994">
        <v>1</v>
      </c>
      <c r="K994" t="s">
        <v>2987</v>
      </c>
      <c r="L994">
        <v>10</v>
      </c>
      <c r="M994" s="1"/>
      <c r="N994">
        <v>2011</v>
      </c>
      <c r="O994" s="1"/>
    </row>
    <row r="995" spans="1:15" x14ac:dyDescent="0.3">
      <c r="A995" t="s">
        <v>2988</v>
      </c>
      <c r="B995" t="s">
        <v>2989</v>
      </c>
      <c r="C995" t="s">
        <v>13</v>
      </c>
      <c r="D995" t="str">
        <f>IF(Table_EQUITY_L[[#This Row],[ SERIES]]="EQ","Intra","Not")</f>
        <v>Intra</v>
      </c>
      <c r="E995">
        <v>2</v>
      </c>
      <c r="F995">
        <v>2</v>
      </c>
      <c r="G995" t="str">
        <f t="shared" si="15"/>
        <v>Feb</v>
      </c>
      <c r="H995">
        <v>2022</v>
      </c>
      <c r="I995">
        <v>10</v>
      </c>
      <c r="J995">
        <v>1</v>
      </c>
      <c r="K995" t="s">
        <v>2990</v>
      </c>
      <c r="L995">
        <v>10</v>
      </c>
      <c r="M995" s="1"/>
      <c r="N995">
        <v>2022</v>
      </c>
      <c r="O995" s="1"/>
    </row>
    <row r="996" spans="1:15" x14ac:dyDescent="0.3">
      <c r="A996" t="s">
        <v>2991</v>
      </c>
      <c r="B996" t="s">
        <v>2992</v>
      </c>
      <c r="C996" t="s">
        <v>13</v>
      </c>
      <c r="D996" t="str">
        <f>IF(Table_EQUITY_L[[#This Row],[ SERIES]]="EQ","Intra","Not")</f>
        <v>Intra</v>
      </c>
      <c r="E996">
        <v>5</v>
      </c>
      <c r="F996">
        <v>4</v>
      </c>
      <c r="G996" t="str">
        <f t="shared" si="15"/>
        <v>Apr</v>
      </c>
      <c r="H996">
        <v>2006</v>
      </c>
      <c r="I996">
        <v>10</v>
      </c>
      <c r="J996">
        <v>1</v>
      </c>
      <c r="K996" t="s">
        <v>2993</v>
      </c>
      <c r="L996">
        <v>10</v>
      </c>
      <c r="M996" s="1"/>
      <c r="N996">
        <v>2006</v>
      </c>
      <c r="O996" s="1"/>
    </row>
    <row r="997" spans="1:15" x14ac:dyDescent="0.3">
      <c r="A997" t="s">
        <v>2994</v>
      </c>
      <c r="B997" t="s">
        <v>2995</v>
      </c>
      <c r="C997" t="s">
        <v>13</v>
      </c>
      <c r="D997" t="str">
        <f>IF(Table_EQUITY_L[[#This Row],[ SERIES]]="EQ","Intra","Not")</f>
        <v>Intra</v>
      </c>
      <c r="E997">
        <v>30</v>
      </c>
      <c r="F997">
        <v>3</v>
      </c>
      <c r="G997" t="str">
        <f t="shared" si="15"/>
        <v>Mar</v>
      </c>
      <c r="H997">
        <v>2015</v>
      </c>
      <c r="I997">
        <v>1</v>
      </c>
      <c r="J997">
        <v>1</v>
      </c>
      <c r="K997" t="s">
        <v>2996</v>
      </c>
      <c r="L997">
        <v>1</v>
      </c>
      <c r="M997" s="1"/>
      <c r="N997">
        <v>2015</v>
      </c>
      <c r="O997" s="1"/>
    </row>
    <row r="998" spans="1:15" x14ac:dyDescent="0.3">
      <c r="A998" t="s">
        <v>2997</v>
      </c>
      <c r="B998" t="s">
        <v>2998</v>
      </c>
      <c r="C998" t="s">
        <v>13</v>
      </c>
      <c r="D998" t="str">
        <f>IF(Table_EQUITY_L[[#This Row],[ SERIES]]="EQ","Intra","Not")</f>
        <v>Intra</v>
      </c>
      <c r="E998">
        <v>30</v>
      </c>
      <c r="F998">
        <v>3</v>
      </c>
      <c r="G998" t="str">
        <f t="shared" si="15"/>
        <v>Mar</v>
      </c>
      <c r="H998">
        <v>2015</v>
      </c>
      <c r="I998">
        <v>1</v>
      </c>
      <c r="J998">
        <v>1</v>
      </c>
      <c r="K998" t="s">
        <v>2999</v>
      </c>
      <c r="L998">
        <v>1</v>
      </c>
      <c r="M998" s="1"/>
      <c r="N998">
        <v>2015</v>
      </c>
      <c r="O998" s="1"/>
    </row>
    <row r="999" spans="1:15" x14ac:dyDescent="0.3">
      <c r="A999" t="s">
        <v>3000</v>
      </c>
      <c r="B999" t="s">
        <v>3001</v>
      </c>
      <c r="C999" t="s">
        <v>13</v>
      </c>
      <c r="D999" t="str">
        <f>IF(Table_EQUITY_L[[#This Row],[ SERIES]]="EQ","Intra","Not")</f>
        <v>Intra</v>
      </c>
      <c r="E999">
        <v>8</v>
      </c>
      <c r="F999">
        <v>1</v>
      </c>
      <c r="G999" t="str">
        <f t="shared" si="15"/>
        <v>Jan</v>
      </c>
      <c r="H999">
        <v>2008</v>
      </c>
      <c r="I999">
        <v>2</v>
      </c>
      <c r="J999">
        <v>1</v>
      </c>
      <c r="K999" t="s">
        <v>3002</v>
      </c>
      <c r="L999">
        <v>2</v>
      </c>
      <c r="M999" s="1"/>
      <c r="N999">
        <v>2008</v>
      </c>
      <c r="O999" s="1"/>
    </row>
    <row r="1000" spans="1:15" x14ac:dyDescent="0.3">
      <c r="A1000" t="s">
        <v>3003</v>
      </c>
      <c r="B1000" t="s">
        <v>3004</v>
      </c>
      <c r="C1000" t="s">
        <v>13</v>
      </c>
      <c r="D1000" t="str">
        <f>IF(Table_EQUITY_L[[#This Row],[ SERIES]]="EQ","Intra","Not")</f>
        <v>Intra</v>
      </c>
      <c r="E1000">
        <v>30</v>
      </c>
      <c r="F1000">
        <v>3</v>
      </c>
      <c r="G1000" t="str">
        <f t="shared" si="15"/>
        <v>Mar</v>
      </c>
      <c r="H1000">
        <v>2015</v>
      </c>
      <c r="I1000">
        <v>1</v>
      </c>
      <c r="J1000">
        <v>1</v>
      </c>
      <c r="K1000" t="s">
        <v>3005</v>
      </c>
      <c r="L1000">
        <v>1</v>
      </c>
      <c r="M1000" s="1"/>
      <c r="N1000">
        <v>2015</v>
      </c>
      <c r="O1000" s="1"/>
    </row>
    <row r="1001" spans="1:15" x14ac:dyDescent="0.3">
      <c r="A1001" t="s">
        <v>3006</v>
      </c>
      <c r="B1001" t="s">
        <v>3007</v>
      </c>
      <c r="C1001" t="s">
        <v>13</v>
      </c>
      <c r="D1001" t="str">
        <f>IF(Table_EQUITY_L[[#This Row],[ SERIES]]="EQ","Intra","Not")</f>
        <v>Intra</v>
      </c>
      <c r="E1001">
        <v>6</v>
      </c>
      <c r="F1001">
        <v>12</v>
      </c>
      <c r="G1001" t="str">
        <f t="shared" si="15"/>
        <v>Dec</v>
      </c>
      <c r="H1001">
        <v>2006</v>
      </c>
      <c r="I1001">
        <v>5</v>
      </c>
      <c r="J1001">
        <v>1</v>
      </c>
      <c r="K1001" t="s">
        <v>3008</v>
      </c>
      <c r="L1001">
        <v>5</v>
      </c>
      <c r="M1001" s="1"/>
      <c r="N1001">
        <v>2006</v>
      </c>
      <c r="O1001" s="1"/>
    </row>
    <row r="1002" spans="1:15" x14ac:dyDescent="0.3">
      <c r="A1002" t="s">
        <v>3009</v>
      </c>
      <c r="B1002" t="s">
        <v>3010</v>
      </c>
      <c r="C1002" t="s">
        <v>13</v>
      </c>
      <c r="D1002" t="str">
        <f>IF(Table_EQUITY_L[[#This Row],[ SERIES]]="EQ","Intra","Not")</f>
        <v>Intra</v>
      </c>
      <c r="E1002">
        <v>1</v>
      </c>
      <c r="F1002">
        <v>12</v>
      </c>
      <c r="G1002" t="str">
        <f t="shared" si="15"/>
        <v>Dec</v>
      </c>
      <c r="H1002">
        <v>2014</v>
      </c>
      <c r="I1002">
        <v>2</v>
      </c>
      <c r="J1002">
        <v>1</v>
      </c>
      <c r="K1002" t="s">
        <v>3011</v>
      </c>
      <c r="L1002">
        <v>2</v>
      </c>
      <c r="M1002" s="1"/>
      <c r="N1002">
        <v>2014</v>
      </c>
      <c r="O1002" s="1"/>
    </row>
    <row r="1003" spans="1:15" x14ac:dyDescent="0.3">
      <c r="A1003" t="s">
        <v>3012</v>
      </c>
      <c r="B1003" t="s">
        <v>3013</v>
      </c>
      <c r="C1003" t="s">
        <v>13</v>
      </c>
      <c r="D1003" t="str">
        <f>IF(Table_EQUITY_L[[#This Row],[ SERIES]]="EQ","Intra","Not")</f>
        <v>Intra</v>
      </c>
      <c r="E1003">
        <v>23</v>
      </c>
      <c r="F1003">
        <v>5</v>
      </c>
      <c r="G1003" t="str">
        <f t="shared" si="15"/>
        <v>May</v>
      </c>
      <c r="H1003">
        <v>2005</v>
      </c>
      <c r="I1003">
        <v>10</v>
      </c>
      <c r="J1003">
        <v>1</v>
      </c>
      <c r="K1003" t="s">
        <v>3014</v>
      </c>
      <c r="L1003">
        <v>10</v>
      </c>
      <c r="M1003" s="1"/>
      <c r="N1003">
        <v>2005</v>
      </c>
      <c r="O1003" s="1"/>
    </row>
    <row r="1004" spans="1:15" x14ac:dyDescent="0.3">
      <c r="A1004" t="s">
        <v>3015</v>
      </c>
      <c r="B1004" t="s">
        <v>3016</v>
      </c>
      <c r="C1004" t="s">
        <v>13</v>
      </c>
      <c r="D1004" t="str">
        <f>IF(Table_EQUITY_L[[#This Row],[ SERIES]]="EQ","Intra","Not")</f>
        <v>Intra</v>
      </c>
      <c r="E1004">
        <v>22</v>
      </c>
      <c r="F1004">
        <v>10</v>
      </c>
      <c r="G1004" t="str">
        <f t="shared" si="15"/>
        <v>Oct</v>
      </c>
      <c r="H1004">
        <v>2007</v>
      </c>
      <c r="I1004">
        <v>10</v>
      </c>
      <c r="J1004">
        <v>1</v>
      </c>
      <c r="K1004" t="s">
        <v>3017</v>
      </c>
      <c r="L1004">
        <v>10</v>
      </c>
      <c r="M1004" s="1"/>
      <c r="N1004">
        <v>2007</v>
      </c>
      <c r="O1004" s="1"/>
    </row>
    <row r="1005" spans="1:15" x14ac:dyDescent="0.3">
      <c r="A1005" t="s">
        <v>3018</v>
      </c>
      <c r="B1005" t="s">
        <v>3019</v>
      </c>
      <c r="C1005" t="s">
        <v>13</v>
      </c>
      <c r="D1005" t="str">
        <f>IF(Table_EQUITY_L[[#This Row],[ SERIES]]="EQ","Intra","Not")</f>
        <v>Intra</v>
      </c>
      <c r="E1005">
        <v>3</v>
      </c>
      <c r="F1005">
        <v>1</v>
      </c>
      <c r="G1005" t="str">
        <f t="shared" si="15"/>
        <v>Jan</v>
      </c>
      <c r="H1005">
        <v>1996</v>
      </c>
      <c r="I1005">
        <v>10</v>
      </c>
      <c r="J1005">
        <v>1</v>
      </c>
      <c r="K1005" t="s">
        <v>3020</v>
      </c>
      <c r="L1005">
        <v>10</v>
      </c>
      <c r="M1005" s="1"/>
      <c r="N1005">
        <v>1996</v>
      </c>
      <c r="O1005" s="1"/>
    </row>
    <row r="1006" spans="1:15" x14ac:dyDescent="0.3">
      <c r="A1006" t="s">
        <v>3021</v>
      </c>
      <c r="B1006" t="s">
        <v>3022</v>
      </c>
      <c r="C1006" t="s">
        <v>13</v>
      </c>
      <c r="D1006" t="str">
        <f>IF(Table_EQUITY_L[[#This Row],[ SERIES]]="EQ","Intra","Not")</f>
        <v>Intra</v>
      </c>
      <c r="E1006">
        <v>24</v>
      </c>
      <c r="F1006">
        <v>6</v>
      </c>
      <c r="G1006" t="str">
        <f t="shared" si="15"/>
        <v>Jun</v>
      </c>
      <c r="H1006">
        <v>2005</v>
      </c>
      <c r="I1006">
        <v>5</v>
      </c>
      <c r="J1006">
        <v>1</v>
      </c>
      <c r="K1006" t="s">
        <v>3023</v>
      </c>
      <c r="L1006">
        <v>5</v>
      </c>
      <c r="M1006" s="1"/>
      <c r="N1006">
        <v>2005</v>
      </c>
      <c r="O1006" s="1"/>
    </row>
    <row r="1007" spans="1:15" x14ac:dyDescent="0.3">
      <c r="A1007" t="s">
        <v>3024</v>
      </c>
      <c r="B1007" t="s">
        <v>3025</v>
      </c>
      <c r="C1007" t="s">
        <v>13</v>
      </c>
      <c r="D1007" t="str">
        <f>IF(Table_EQUITY_L[[#This Row],[ SERIES]]="EQ","Intra","Not")</f>
        <v>Intra</v>
      </c>
      <c r="E1007">
        <v>11</v>
      </c>
      <c r="F1007">
        <v>3</v>
      </c>
      <c r="G1007" t="str">
        <f t="shared" si="15"/>
        <v>Mar</v>
      </c>
      <c r="H1007">
        <v>2010</v>
      </c>
      <c r="I1007">
        <v>2</v>
      </c>
      <c r="J1007">
        <v>1</v>
      </c>
      <c r="K1007" t="s">
        <v>3026</v>
      </c>
      <c r="L1007">
        <v>2</v>
      </c>
      <c r="M1007" s="1"/>
      <c r="N1007">
        <v>2010</v>
      </c>
      <c r="O1007" s="1"/>
    </row>
    <row r="1008" spans="1:15" x14ac:dyDescent="0.3">
      <c r="A1008" t="s">
        <v>3027</v>
      </c>
      <c r="B1008" t="s">
        <v>3028</v>
      </c>
      <c r="C1008" t="s">
        <v>13</v>
      </c>
      <c r="D1008" t="str">
        <f>IF(Table_EQUITY_L[[#This Row],[ SERIES]]="EQ","Intra","Not")</f>
        <v>Intra</v>
      </c>
      <c r="E1008">
        <v>9</v>
      </c>
      <c r="F1008">
        <v>5</v>
      </c>
      <c r="G1008" t="str">
        <f t="shared" si="15"/>
        <v>May</v>
      </c>
      <c r="H1008">
        <v>2023</v>
      </c>
      <c r="I1008">
        <v>1</v>
      </c>
      <c r="J1008">
        <v>1</v>
      </c>
      <c r="K1008" t="s">
        <v>3029</v>
      </c>
      <c r="L1008">
        <v>1</v>
      </c>
      <c r="M1008" s="1"/>
      <c r="N1008">
        <v>2023</v>
      </c>
      <c r="O1008" s="1"/>
    </row>
    <row r="1009" spans="1:15" x14ac:dyDescent="0.3">
      <c r="A1009" t="s">
        <v>3030</v>
      </c>
      <c r="B1009" t="s">
        <v>3031</v>
      </c>
      <c r="C1009" t="s">
        <v>9</v>
      </c>
      <c r="D1009" t="str">
        <f>IF(Table_EQUITY_L[[#This Row],[ SERIES]]="EQ","Intra","Not")</f>
        <v>Not</v>
      </c>
      <c r="E1009">
        <v>18</v>
      </c>
      <c r="F1009">
        <v>1</v>
      </c>
      <c r="G1009" t="str">
        <f t="shared" si="15"/>
        <v>Jan</v>
      </c>
      <c r="H1009">
        <v>2023</v>
      </c>
      <c r="I1009">
        <v>10</v>
      </c>
      <c r="J1009">
        <v>1</v>
      </c>
      <c r="K1009" t="s">
        <v>3032</v>
      </c>
      <c r="L1009">
        <v>10</v>
      </c>
      <c r="M1009" s="1"/>
      <c r="N1009">
        <v>2023</v>
      </c>
      <c r="O1009" s="1"/>
    </row>
    <row r="1010" spans="1:15" x14ac:dyDescent="0.3">
      <c r="A1010" t="s">
        <v>3033</v>
      </c>
      <c r="B1010" t="s">
        <v>3034</v>
      </c>
      <c r="C1010" t="s">
        <v>9</v>
      </c>
      <c r="D1010" t="str">
        <f>IF(Table_EQUITY_L[[#This Row],[ SERIES]]="EQ","Intra","Not")</f>
        <v>Not</v>
      </c>
      <c r="E1010">
        <v>1</v>
      </c>
      <c r="F1010">
        <v>7</v>
      </c>
      <c r="G1010" t="str">
        <f t="shared" si="15"/>
        <v>Jul</v>
      </c>
      <c r="H1010">
        <v>2022</v>
      </c>
      <c r="I1010">
        <v>10</v>
      </c>
      <c r="J1010">
        <v>1</v>
      </c>
      <c r="K1010" t="s">
        <v>3035</v>
      </c>
      <c r="L1010">
        <v>10</v>
      </c>
      <c r="M1010" s="1"/>
      <c r="N1010">
        <v>2022</v>
      </c>
      <c r="O1010" s="1"/>
    </row>
    <row r="1011" spans="1:15" x14ac:dyDescent="0.3">
      <c r="A1011" t="s">
        <v>3036</v>
      </c>
      <c r="B1011" t="s">
        <v>3037</v>
      </c>
      <c r="C1011" t="s">
        <v>13</v>
      </c>
      <c r="D1011" t="str">
        <f>IF(Table_EQUITY_L[[#This Row],[ SERIES]]="EQ","Intra","Not")</f>
        <v>Intra</v>
      </c>
      <c r="E1011">
        <v>2</v>
      </c>
      <c r="F1011">
        <v>11</v>
      </c>
      <c r="G1011" t="str">
        <f t="shared" si="15"/>
        <v>Nov</v>
      </c>
      <c r="H1011">
        <v>2021</v>
      </c>
      <c r="I1011">
        <v>10</v>
      </c>
      <c r="J1011">
        <v>1</v>
      </c>
      <c r="K1011" t="s">
        <v>3038</v>
      </c>
      <c r="L1011">
        <v>10</v>
      </c>
      <c r="M1011" s="1"/>
      <c r="N1011">
        <v>2021</v>
      </c>
      <c r="O1011" s="1"/>
    </row>
    <row r="1012" spans="1:15" x14ac:dyDescent="0.3">
      <c r="A1012" t="s">
        <v>3039</v>
      </c>
      <c r="B1012" t="s">
        <v>3040</v>
      </c>
      <c r="C1012" t="s">
        <v>13</v>
      </c>
      <c r="D1012" t="str">
        <f>IF(Table_EQUITY_L[[#This Row],[ SERIES]]="EQ","Intra","Not")</f>
        <v>Intra</v>
      </c>
      <c r="E1012">
        <v>14</v>
      </c>
      <c r="F1012">
        <v>9</v>
      </c>
      <c r="G1012" t="str">
        <f t="shared" si="15"/>
        <v>Sep</v>
      </c>
      <c r="H1012">
        <v>2006</v>
      </c>
      <c r="I1012">
        <v>2</v>
      </c>
      <c r="J1012">
        <v>1</v>
      </c>
      <c r="K1012" t="s">
        <v>3041</v>
      </c>
      <c r="L1012">
        <v>2</v>
      </c>
      <c r="M1012" s="1"/>
      <c r="N1012">
        <v>2006</v>
      </c>
      <c r="O1012" s="1"/>
    </row>
    <row r="1013" spans="1:15" x14ac:dyDescent="0.3">
      <c r="A1013" t="s">
        <v>3042</v>
      </c>
      <c r="B1013" t="s">
        <v>3043</v>
      </c>
      <c r="C1013" t="s">
        <v>13</v>
      </c>
      <c r="D1013" t="str">
        <f>IF(Table_EQUITY_L[[#This Row],[ SERIES]]="EQ","Intra","Not")</f>
        <v>Intra</v>
      </c>
      <c r="E1013">
        <v>16</v>
      </c>
      <c r="F1013">
        <v>2</v>
      </c>
      <c r="G1013" t="str">
        <f t="shared" si="15"/>
        <v>Feb</v>
      </c>
      <c r="H1013">
        <v>2022</v>
      </c>
      <c r="I1013">
        <v>1</v>
      </c>
      <c r="J1013">
        <v>1</v>
      </c>
      <c r="K1013" t="s">
        <v>3044</v>
      </c>
      <c r="L1013">
        <v>1</v>
      </c>
      <c r="M1013" s="1"/>
      <c r="N1013">
        <v>2022</v>
      </c>
      <c r="O1013" s="1"/>
    </row>
    <row r="1014" spans="1:15" x14ac:dyDescent="0.3">
      <c r="A1014" t="s">
        <v>3045</v>
      </c>
      <c r="B1014" t="s">
        <v>3046</v>
      </c>
      <c r="C1014" t="s">
        <v>13</v>
      </c>
      <c r="D1014" t="str">
        <f>IF(Table_EQUITY_L[[#This Row],[ SERIES]]="EQ","Intra","Not")</f>
        <v>Intra</v>
      </c>
      <c r="E1014">
        <v>21</v>
      </c>
      <c r="F1014">
        <v>12</v>
      </c>
      <c r="G1014" t="str">
        <f t="shared" si="15"/>
        <v>Dec</v>
      </c>
      <c r="H1014">
        <v>2021</v>
      </c>
      <c r="I1014">
        <v>2</v>
      </c>
      <c r="J1014">
        <v>1</v>
      </c>
      <c r="K1014" t="s">
        <v>3047</v>
      </c>
      <c r="L1014">
        <v>2</v>
      </c>
      <c r="M1014" s="1"/>
      <c r="N1014">
        <v>2021</v>
      </c>
      <c r="O1014" s="1"/>
    </row>
    <row r="1015" spans="1:15" x14ac:dyDescent="0.3">
      <c r="A1015" t="s">
        <v>3048</v>
      </c>
      <c r="B1015" t="s">
        <v>3049</v>
      </c>
      <c r="C1015" t="s">
        <v>13</v>
      </c>
      <c r="D1015" t="str">
        <f>IF(Table_EQUITY_L[[#This Row],[ SERIES]]="EQ","Intra","Not")</f>
        <v>Intra</v>
      </c>
      <c r="E1015">
        <v>8</v>
      </c>
      <c r="F1015">
        <v>2</v>
      </c>
      <c r="G1015" t="str">
        <f t="shared" si="15"/>
        <v>Feb</v>
      </c>
      <c r="H1015">
        <v>1995</v>
      </c>
      <c r="I1015">
        <v>10</v>
      </c>
      <c r="J1015">
        <v>1</v>
      </c>
      <c r="K1015" t="s">
        <v>3050</v>
      </c>
      <c r="L1015">
        <v>10</v>
      </c>
      <c r="M1015" s="1"/>
      <c r="N1015">
        <v>1995</v>
      </c>
      <c r="O1015" s="1"/>
    </row>
    <row r="1016" spans="1:15" x14ac:dyDescent="0.3">
      <c r="A1016" t="s">
        <v>3051</v>
      </c>
      <c r="B1016" t="s">
        <v>3052</v>
      </c>
      <c r="C1016" t="s">
        <v>13</v>
      </c>
      <c r="D1016" t="str">
        <f>IF(Table_EQUITY_L[[#This Row],[ SERIES]]="EQ","Intra","Not")</f>
        <v>Intra</v>
      </c>
      <c r="E1016">
        <v>29</v>
      </c>
      <c r="F1016">
        <v>9</v>
      </c>
      <c r="G1016" t="str">
        <f t="shared" si="15"/>
        <v>Sep</v>
      </c>
      <c r="H1016">
        <v>2016</v>
      </c>
      <c r="I1016">
        <v>5</v>
      </c>
      <c r="J1016">
        <v>1</v>
      </c>
      <c r="K1016" t="s">
        <v>3053</v>
      </c>
      <c r="L1016">
        <v>5</v>
      </c>
      <c r="M1016" s="1"/>
      <c r="N1016">
        <v>2016</v>
      </c>
      <c r="O1016" s="1"/>
    </row>
    <row r="1017" spans="1:15" x14ac:dyDescent="0.3">
      <c r="A1017" t="s">
        <v>3054</v>
      </c>
      <c r="B1017" t="s">
        <v>3055</v>
      </c>
      <c r="C1017" t="s">
        <v>13</v>
      </c>
      <c r="D1017" t="str">
        <f>IF(Table_EQUITY_L[[#This Row],[ SERIES]]="EQ","Intra","Not")</f>
        <v>Intra</v>
      </c>
      <c r="E1017">
        <v>1</v>
      </c>
      <c r="F1017">
        <v>5</v>
      </c>
      <c r="G1017" t="str">
        <f t="shared" si="15"/>
        <v>May</v>
      </c>
      <c r="H1017">
        <v>1996</v>
      </c>
      <c r="I1017">
        <v>1</v>
      </c>
      <c r="J1017">
        <v>1</v>
      </c>
      <c r="K1017" t="s">
        <v>3056</v>
      </c>
      <c r="L1017">
        <v>1</v>
      </c>
      <c r="M1017" s="1"/>
      <c r="N1017">
        <v>1996</v>
      </c>
      <c r="O1017" s="1"/>
    </row>
    <row r="1018" spans="1:15" x14ac:dyDescent="0.3">
      <c r="A1018" t="s">
        <v>3057</v>
      </c>
      <c r="B1018" t="s">
        <v>3058</v>
      </c>
      <c r="C1018" t="s">
        <v>13</v>
      </c>
      <c r="D1018" t="str">
        <f>IF(Table_EQUITY_L[[#This Row],[ SERIES]]="EQ","Intra","Not")</f>
        <v>Intra</v>
      </c>
      <c r="E1018">
        <v>2</v>
      </c>
      <c r="F1018">
        <v>12</v>
      </c>
      <c r="G1018" t="str">
        <f t="shared" si="15"/>
        <v>Dec</v>
      </c>
      <c r="H1018">
        <v>2020</v>
      </c>
      <c r="I1018">
        <v>2</v>
      </c>
      <c r="J1018">
        <v>1</v>
      </c>
      <c r="K1018" t="s">
        <v>3059</v>
      </c>
      <c r="L1018">
        <v>2</v>
      </c>
      <c r="M1018" s="1"/>
      <c r="N1018">
        <v>2020</v>
      </c>
      <c r="O1018" s="1"/>
    </row>
    <row r="1019" spans="1:15" x14ac:dyDescent="0.3">
      <c r="A1019" t="s">
        <v>3060</v>
      </c>
      <c r="B1019" t="s">
        <v>3061</v>
      </c>
      <c r="C1019" t="s">
        <v>13</v>
      </c>
      <c r="D1019" t="str">
        <f>IF(Table_EQUITY_L[[#This Row],[ SERIES]]="EQ","Intra","Not")</f>
        <v>Intra</v>
      </c>
      <c r="E1019">
        <v>21</v>
      </c>
      <c r="F1019">
        <v>1</v>
      </c>
      <c r="G1019" t="str">
        <f t="shared" si="15"/>
        <v>Jan</v>
      </c>
      <c r="H1019">
        <v>2002</v>
      </c>
      <c r="I1019">
        <v>1</v>
      </c>
      <c r="J1019">
        <v>1</v>
      </c>
      <c r="K1019" t="s">
        <v>3062</v>
      </c>
      <c r="L1019">
        <v>1</v>
      </c>
      <c r="M1019" s="1"/>
      <c r="N1019">
        <v>2002</v>
      </c>
      <c r="O1019" s="1"/>
    </row>
    <row r="1020" spans="1:15" x14ac:dyDescent="0.3">
      <c r="A1020" t="s">
        <v>3063</v>
      </c>
      <c r="B1020" t="s">
        <v>3064</v>
      </c>
      <c r="C1020" t="s">
        <v>9</v>
      </c>
      <c r="D1020" t="str">
        <f>IF(Table_EQUITY_L[[#This Row],[ SERIES]]="EQ","Intra","Not")</f>
        <v>Not</v>
      </c>
      <c r="E1020">
        <v>22</v>
      </c>
      <c r="F1020">
        <v>11</v>
      </c>
      <c r="G1020" t="str">
        <f t="shared" si="15"/>
        <v>Nov</v>
      </c>
      <c r="H1020">
        <v>2021</v>
      </c>
      <c r="I1020">
        <v>10</v>
      </c>
      <c r="J1020">
        <v>1</v>
      </c>
      <c r="K1020" t="s">
        <v>3065</v>
      </c>
      <c r="L1020">
        <v>10</v>
      </c>
      <c r="M1020" s="1"/>
      <c r="N1020">
        <v>2021</v>
      </c>
      <c r="O1020" s="1"/>
    </row>
    <row r="1021" spans="1:15" x14ac:dyDescent="0.3">
      <c r="A1021" t="s">
        <v>3066</v>
      </c>
      <c r="B1021" t="s">
        <v>3067</v>
      </c>
      <c r="C1021" t="s">
        <v>13</v>
      </c>
      <c r="D1021" t="str">
        <f>IF(Table_EQUITY_L[[#This Row],[ SERIES]]="EQ","Intra","Not")</f>
        <v>Intra</v>
      </c>
      <c r="E1021">
        <v>9</v>
      </c>
      <c r="F1021">
        <v>7</v>
      </c>
      <c r="G1021" t="str">
        <f t="shared" si="15"/>
        <v>Jul</v>
      </c>
      <c r="H1021">
        <v>2003</v>
      </c>
      <c r="I1021">
        <v>5</v>
      </c>
      <c r="J1021">
        <v>1</v>
      </c>
      <c r="K1021" t="s">
        <v>3068</v>
      </c>
      <c r="L1021">
        <v>5</v>
      </c>
      <c r="M1021" s="1"/>
      <c r="N1021">
        <v>2003</v>
      </c>
      <c r="O1021" s="1"/>
    </row>
    <row r="1022" spans="1:15" x14ac:dyDescent="0.3">
      <c r="A1022" t="s">
        <v>3069</v>
      </c>
      <c r="B1022" t="s">
        <v>3070</v>
      </c>
      <c r="C1022" t="s">
        <v>13</v>
      </c>
      <c r="D1022" t="str">
        <f>IF(Table_EQUITY_L[[#This Row],[ SERIES]]="EQ","Intra","Not")</f>
        <v>Intra</v>
      </c>
      <c r="E1022">
        <v>18</v>
      </c>
      <c r="F1022">
        <v>10</v>
      </c>
      <c r="G1022" t="str">
        <f t="shared" si="15"/>
        <v>Oct</v>
      </c>
      <c r="H1022">
        <v>2017</v>
      </c>
      <c r="I1022">
        <v>10</v>
      </c>
      <c r="J1022">
        <v>1</v>
      </c>
      <c r="K1022" t="s">
        <v>3071</v>
      </c>
      <c r="L1022">
        <v>10</v>
      </c>
      <c r="M1022" s="1"/>
      <c r="N1022">
        <v>2017</v>
      </c>
      <c r="O1022" s="1"/>
    </row>
    <row r="1023" spans="1:15" x14ac:dyDescent="0.3">
      <c r="A1023" t="s">
        <v>3072</v>
      </c>
      <c r="B1023" t="s">
        <v>3073</v>
      </c>
      <c r="C1023" t="s">
        <v>9</v>
      </c>
      <c r="D1023" t="str">
        <f>IF(Table_EQUITY_L[[#This Row],[ SERIES]]="EQ","Intra","Not")</f>
        <v>Not</v>
      </c>
      <c r="E1023">
        <v>14</v>
      </c>
      <c r="F1023">
        <v>10</v>
      </c>
      <c r="G1023" t="str">
        <f t="shared" si="15"/>
        <v>Oct</v>
      </c>
      <c r="H1023">
        <v>2016</v>
      </c>
      <c r="I1023">
        <v>10</v>
      </c>
      <c r="J1023">
        <v>1</v>
      </c>
      <c r="K1023" t="s">
        <v>3074</v>
      </c>
      <c r="L1023">
        <v>10</v>
      </c>
      <c r="M1023" s="1"/>
      <c r="N1023">
        <v>2016</v>
      </c>
      <c r="O1023" s="1"/>
    </row>
    <row r="1024" spans="1:15" x14ac:dyDescent="0.3">
      <c r="A1024" t="s">
        <v>3075</v>
      </c>
      <c r="B1024" t="s">
        <v>3076</v>
      </c>
      <c r="C1024" t="s">
        <v>13</v>
      </c>
      <c r="D1024" t="str">
        <f>IF(Table_EQUITY_L[[#This Row],[ SERIES]]="EQ","Intra","Not")</f>
        <v>Intra</v>
      </c>
      <c r="E1024">
        <v>10</v>
      </c>
      <c r="F1024">
        <v>5</v>
      </c>
      <c r="G1024" t="str">
        <f t="shared" si="15"/>
        <v>May</v>
      </c>
      <c r="H1024">
        <v>1995</v>
      </c>
      <c r="I1024">
        <v>5</v>
      </c>
      <c r="J1024">
        <v>1</v>
      </c>
      <c r="K1024" t="s">
        <v>3077</v>
      </c>
      <c r="L1024">
        <v>5</v>
      </c>
      <c r="M1024" s="1"/>
      <c r="N1024">
        <v>1995</v>
      </c>
      <c r="O1024" s="1"/>
    </row>
    <row r="1025" spans="1:15" x14ac:dyDescent="0.3">
      <c r="A1025" t="s">
        <v>3078</v>
      </c>
      <c r="B1025" t="s">
        <v>3079</v>
      </c>
      <c r="C1025" t="s">
        <v>13</v>
      </c>
      <c r="D1025" t="str">
        <f>IF(Table_EQUITY_L[[#This Row],[ SERIES]]="EQ","Intra","Not")</f>
        <v>Intra</v>
      </c>
      <c r="E1025">
        <v>21</v>
      </c>
      <c r="F1025">
        <v>9</v>
      </c>
      <c r="G1025" t="str">
        <f t="shared" si="15"/>
        <v>Sep</v>
      </c>
      <c r="H1025">
        <v>2017</v>
      </c>
      <c r="I1025">
        <v>5</v>
      </c>
      <c r="J1025">
        <v>1</v>
      </c>
      <c r="K1025" t="s">
        <v>3080</v>
      </c>
      <c r="L1025">
        <v>5</v>
      </c>
      <c r="M1025" s="1"/>
      <c r="N1025">
        <v>2017</v>
      </c>
      <c r="O1025" s="1"/>
    </row>
    <row r="1026" spans="1:15" x14ac:dyDescent="0.3">
      <c r="A1026" t="s">
        <v>3081</v>
      </c>
      <c r="B1026" t="s">
        <v>3082</v>
      </c>
      <c r="C1026" t="s">
        <v>13</v>
      </c>
      <c r="D1026" t="str">
        <f>IF(Table_EQUITY_L[[#This Row],[ SERIES]]="EQ","Intra","Not")</f>
        <v>Intra</v>
      </c>
      <c r="E1026">
        <v>20</v>
      </c>
      <c r="F1026">
        <v>3</v>
      </c>
      <c r="G1026" t="str">
        <f t="shared" ref="G1026:G1089" si="16">_xlfn.IFS(F1026=1,"Jan",F1026=2,"Feb",F1026=3,"Mar",F1026=4,"Apr",F1026=5,"May",F1026=6,"Jun",F1026=7,"Jul",F1026=8,"Aug",F1026=9,"Sep",F1026=10,"Oct",F1026=11,"Nov",F1026=12,"Dec")</f>
        <v>Mar</v>
      </c>
      <c r="H1026">
        <v>2009</v>
      </c>
      <c r="I1026">
        <v>10</v>
      </c>
      <c r="J1026">
        <v>1</v>
      </c>
      <c r="K1026" t="s">
        <v>3083</v>
      </c>
      <c r="L1026">
        <v>10</v>
      </c>
      <c r="M1026" s="1"/>
      <c r="N1026">
        <v>2009</v>
      </c>
      <c r="O1026" s="1"/>
    </row>
    <row r="1027" spans="1:15" x14ac:dyDescent="0.3">
      <c r="A1027" t="s">
        <v>3084</v>
      </c>
      <c r="B1027" t="s">
        <v>3085</v>
      </c>
      <c r="C1027" t="s">
        <v>13</v>
      </c>
      <c r="D1027" t="str">
        <f>IF(Table_EQUITY_L[[#This Row],[ SERIES]]="EQ","Intra","Not")</f>
        <v>Intra</v>
      </c>
      <c r="E1027">
        <v>21</v>
      </c>
      <c r="F1027">
        <v>8</v>
      </c>
      <c r="G1027" t="str">
        <f t="shared" si="16"/>
        <v>Aug</v>
      </c>
      <c r="H1027">
        <v>2020</v>
      </c>
      <c r="I1027">
        <v>10</v>
      </c>
      <c r="J1027">
        <v>1</v>
      </c>
      <c r="K1027" t="s">
        <v>3086</v>
      </c>
      <c r="L1027">
        <v>10</v>
      </c>
      <c r="M1027" s="1"/>
      <c r="N1027">
        <v>2020</v>
      </c>
      <c r="O1027" s="1"/>
    </row>
    <row r="1028" spans="1:15" x14ac:dyDescent="0.3">
      <c r="A1028" t="s">
        <v>3087</v>
      </c>
      <c r="B1028" t="s">
        <v>3088</v>
      </c>
      <c r="C1028" t="s">
        <v>13</v>
      </c>
      <c r="D1028" t="str">
        <f>IF(Table_EQUITY_L[[#This Row],[ SERIES]]="EQ","Intra","Not")</f>
        <v>Intra</v>
      </c>
      <c r="E1028">
        <v>28</v>
      </c>
      <c r="F1028">
        <v>8</v>
      </c>
      <c r="G1028" t="str">
        <f t="shared" si="16"/>
        <v>Aug</v>
      </c>
      <c r="H1028">
        <v>2020</v>
      </c>
      <c r="I1028">
        <v>10</v>
      </c>
      <c r="J1028">
        <v>1</v>
      </c>
      <c r="K1028" t="s">
        <v>3089</v>
      </c>
      <c r="L1028">
        <v>10</v>
      </c>
      <c r="M1028" s="1"/>
      <c r="N1028">
        <v>2020</v>
      </c>
      <c r="O1028" s="1"/>
    </row>
    <row r="1029" spans="1:15" x14ac:dyDescent="0.3">
      <c r="A1029" t="s">
        <v>3090</v>
      </c>
      <c r="B1029" t="s">
        <v>3091</v>
      </c>
      <c r="C1029" t="s">
        <v>13</v>
      </c>
      <c r="D1029" t="str">
        <f>IF(Table_EQUITY_L[[#This Row],[ SERIES]]="EQ","Intra","Not")</f>
        <v>Intra</v>
      </c>
      <c r="E1029">
        <v>22</v>
      </c>
      <c r="F1029">
        <v>6</v>
      </c>
      <c r="G1029" t="str">
        <f t="shared" si="16"/>
        <v>Jun</v>
      </c>
      <c r="H1029">
        <v>2016</v>
      </c>
      <c r="I1029">
        <v>10</v>
      </c>
      <c r="J1029">
        <v>1</v>
      </c>
      <c r="K1029" t="s">
        <v>3092</v>
      </c>
      <c r="L1029">
        <v>10</v>
      </c>
      <c r="M1029" s="1"/>
      <c r="N1029">
        <v>2016</v>
      </c>
      <c r="O1029" s="1"/>
    </row>
    <row r="1030" spans="1:15" x14ac:dyDescent="0.3">
      <c r="A1030" t="s">
        <v>3093</v>
      </c>
      <c r="B1030" t="s">
        <v>3094</v>
      </c>
      <c r="C1030" t="s">
        <v>13</v>
      </c>
      <c r="D1030" t="str">
        <f>IF(Table_EQUITY_L[[#This Row],[ SERIES]]="EQ","Intra","Not")</f>
        <v>Intra</v>
      </c>
      <c r="E1030">
        <v>25</v>
      </c>
      <c r="F1030">
        <v>9</v>
      </c>
      <c r="G1030" t="str">
        <f t="shared" si="16"/>
        <v>Sep</v>
      </c>
      <c r="H1030">
        <v>2012</v>
      </c>
      <c r="I1030">
        <v>5</v>
      </c>
      <c r="J1030">
        <v>1</v>
      </c>
      <c r="K1030" t="s">
        <v>3095</v>
      </c>
      <c r="L1030">
        <v>5</v>
      </c>
      <c r="M1030" s="1"/>
      <c r="N1030">
        <v>2012</v>
      </c>
      <c r="O1030" s="1"/>
    </row>
    <row r="1031" spans="1:15" x14ac:dyDescent="0.3">
      <c r="A1031" t="s">
        <v>3096</v>
      </c>
      <c r="B1031" t="s">
        <v>3097</v>
      </c>
      <c r="C1031" t="s">
        <v>9</v>
      </c>
      <c r="D1031" t="str">
        <f>IF(Table_EQUITY_L[[#This Row],[ SERIES]]="EQ","Intra","Not")</f>
        <v>Not</v>
      </c>
      <c r="E1031">
        <v>1</v>
      </c>
      <c r="F1031">
        <v>11</v>
      </c>
      <c r="G1031" t="str">
        <f t="shared" si="16"/>
        <v>Nov</v>
      </c>
      <c r="H1031">
        <v>2016</v>
      </c>
      <c r="I1031">
        <v>10</v>
      </c>
      <c r="J1031">
        <v>1</v>
      </c>
      <c r="K1031" t="s">
        <v>3098</v>
      </c>
      <c r="L1031">
        <v>10</v>
      </c>
      <c r="M1031" s="1"/>
      <c r="N1031">
        <v>2016</v>
      </c>
      <c r="O1031" s="1"/>
    </row>
    <row r="1032" spans="1:15" x14ac:dyDescent="0.3">
      <c r="A1032" t="s">
        <v>3099</v>
      </c>
      <c r="B1032" t="s">
        <v>3100</v>
      </c>
      <c r="C1032" t="s">
        <v>13</v>
      </c>
      <c r="D1032" t="str">
        <f>IF(Table_EQUITY_L[[#This Row],[ SERIES]]="EQ","Intra","Not")</f>
        <v>Intra</v>
      </c>
      <c r="E1032">
        <v>12</v>
      </c>
      <c r="F1032">
        <v>10</v>
      </c>
      <c r="G1032" t="str">
        <f t="shared" si="16"/>
        <v>Oct</v>
      </c>
      <c r="H1032">
        <v>2020</v>
      </c>
      <c r="I1032">
        <v>10</v>
      </c>
      <c r="J1032">
        <v>1</v>
      </c>
      <c r="K1032" t="s">
        <v>3101</v>
      </c>
      <c r="L1032">
        <v>10</v>
      </c>
      <c r="M1032" s="1"/>
      <c r="N1032">
        <v>2020</v>
      </c>
      <c r="O1032" s="1"/>
    </row>
    <row r="1033" spans="1:15" x14ac:dyDescent="0.3">
      <c r="A1033" t="s">
        <v>3102</v>
      </c>
      <c r="B1033" t="s">
        <v>3103</v>
      </c>
      <c r="C1033" t="s">
        <v>13</v>
      </c>
      <c r="D1033" t="str">
        <f>IF(Table_EQUITY_L[[#This Row],[ SERIES]]="EQ","Intra","Not")</f>
        <v>Intra</v>
      </c>
      <c r="E1033">
        <v>22</v>
      </c>
      <c r="F1033">
        <v>8</v>
      </c>
      <c r="G1033" t="str">
        <f t="shared" si="16"/>
        <v>Aug</v>
      </c>
      <c r="H1033">
        <v>2019</v>
      </c>
      <c r="I1033">
        <v>10</v>
      </c>
      <c r="J1033">
        <v>1</v>
      </c>
      <c r="K1033" t="s">
        <v>3104</v>
      </c>
      <c r="L1033">
        <v>10</v>
      </c>
      <c r="M1033" s="1"/>
      <c r="N1033">
        <v>2019</v>
      </c>
      <c r="O1033" s="1"/>
    </row>
    <row r="1034" spans="1:15" x14ac:dyDescent="0.3">
      <c r="A1034" t="s">
        <v>3105</v>
      </c>
      <c r="B1034" t="s">
        <v>3106</v>
      </c>
      <c r="C1034" t="s">
        <v>9</v>
      </c>
      <c r="D1034" t="str">
        <f>IF(Table_EQUITY_L[[#This Row],[ SERIES]]="EQ","Intra","Not")</f>
        <v>Not</v>
      </c>
      <c r="E1034">
        <v>11</v>
      </c>
      <c r="F1034">
        <v>1</v>
      </c>
      <c r="G1034" t="str">
        <f t="shared" si="16"/>
        <v>Jan</v>
      </c>
      <c r="H1034">
        <v>2010</v>
      </c>
      <c r="I1034">
        <v>10</v>
      </c>
      <c r="J1034">
        <v>1</v>
      </c>
      <c r="K1034" t="s">
        <v>3107</v>
      </c>
      <c r="L1034">
        <v>10</v>
      </c>
      <c r="M1034" s="1"/>
      <c r="N1034">
        <v>2010</v>
      </c>
      <c r="O1034" s="1"/>
    </row>
    <row r="1035" spans="1:15" x14ac:dyDescent="0.3">
      <c r="A1035" t="s">
        <v>3108</v>
      </c>
      <c r="B1035" t="s">
        <v>3109</v>
      </c>
      <c r="C1035" t="s">
        <v>13</v>
      </c>
      <c r="D1035" t="str">
        <f>IF(Table_EQUITY_L[[#This Row],[ SERIES]]="EQ","Intra","Not")</f>
        <v>Intra</v>
      </c>
      <c r="E1035">
        <v>27</v>
      </c>
      <c r="F1035">
        <v>9</v>
      </c>
      <c r="G1035" t="str">
        <f t="shared" si="16"/>
        <v>Sep</v>
      </c>
      <c r="H1035">
        <v>2001</v>
      </c>
      <c r="I1035">
        <v>2</v>
      </c>
      <c r="J1035">
        <v>1</v>
      </c>
      <c r="K1035" t="s">
        <v>3110</v>
      </c>
      <c r="L1035">
        <v>2</v>
      </c>
      <c r="M1035" s="1"/>
      <c r="N1035">
        <v>2001</v>
      </c>
      <c r="O1035" s="1"/>
    </row>
    <row r="1036" spans="1:15" x14ac:dyDescent="0.3">
      <c r="A1036" t="s">
        <v>3111</v>
      </c>
      <c r="B1036" t="s">
        <v>3112</v>
      </c>
      <c r="C1036" t="s">
        <v>13</v>
      </c>
      <c r="D1036" t="str">
        <f>IF(Table_EQUITY_L[[#This Row],[ SERIES]]="EQ","Intra","Not")</f>
        <v>Intra</v>
      </c>
      <c r="E1036">
        <v>19</v>
      </c>
      <c r="F1036">
        <v>8</v>
      </c>
      <c r="G1036" t="str">
        <f t="shared" si="16"/>
        <v>Aug</v>
      </c>
      <c r="H1036">
        <v>2020</v>
      </c>
      <c r="I1036">
        <v>5</v>
      </c>
      <c r="J1036">
        <v>1</v>
      </c>
      <c r="K1036" t="s">
        <v>3113</v>
      </c>
      <c r="L1036">
        <v>5</v>
      </c>
      <c r="M1036" s="1"/>
      <c r="N1036">
        <v>2020</v>
      </c>
      <c r="O1036" s="1"/>
    </row>
    <row r="1037" spans="1:15" x14ac:dyDescent="0.3">
      <c r="A1037" t="s">
        <v>3114</v>
      </c>
      <c r="B1037" t="s">
        <v>3115</v>
      </c>
      <c r="C1037" t="s">
        <v>13</v>
      </c>
      <c r="D1037" t="str">
        <f>IF(Table_EQUITY_L[[#This Row],[ SERIES]]="EQ","Intra","Not")</f>
        <v>Intra</v>
      </c>
      <c r="E1037">
        <v>29</v>
      </c>
      <c r="F1037">
        <v>7</v>
      </c>
      <c r="G1037" t="str">
        <f t="shared" si="16"/>
        <v>Jul</v>
      </c>
      <c r="H1037">
        <v>2005</v>
      </c>
      <c r="I1037">
        <v>5</v>
      </c>
      <c r="J1037">
        <v>1</v>
      </c>
      <c r="K1037" t="s">
        <v>3116</v>
      </c>
      <c r="L1037">
        <v>5</v>
      </c>
      <c r="M1037" s="1"/>
      <c r="N1037">
        <v>2005</v>
      </c>
      <c r="O1037" s="1"/>
    </row>
    <row r="1038" spans="1:15" x14ac:dyDescent="0.3">
      <c r="A1038" t="s">
        <v>3117</v>
      </c>
      <c r="B1038" t="s">
        <v>3118</v>
      </c>
      <c r="C1038" t="s">
        <v>13</v>
      </c>
      <c r="D1038" t="str">
        <f>IF(Table_EQUITY_L[[#This Row],[ SERIES]]="EQ","Intra","Not")</f>
        <v>Intra</v>
      </c>
      <c r="E1038">
        <v>9</v>
      </c>
      <c r="F1038">
        <v>3</v>
      </c>
      <c r="G1038" t="str">
        <f t="shared" si="16"/>
        <v>Mar</v>
      </c>
      <c r="H1038">
        <v>2012</v>
      </c>
      <c r="I1038">
        <v>10</v>
      </c>
      <c r="J1038">
        <v>1</v>
      </c>
      <c r="K1038" t="s">
        <v>3119</v>
      </c>
      <c r="L1038">
        <v>10</v>
      </c>
      <c r="M1038" s="1"/>
      <c r="N1038">
        <v>2012</v>
      </c>
      <c r="O1038" s="1"/>
    </row>
    <row r="1039" spans="1:15" x14ac:dyDescent="0.3">
      <c r="A1039" t="s">
        <v>3120</v>
      </c>
      <c r="B1039" t="s">
        <v>3121</v>
      </c>
      <c r="C1039" t="s">
        <v>13</v>
      </c>
      <c r="D1039" t="str">
        <f>IF(Table_EQUITY_L[[#This Row],[ SERIES]]="EQ","Intra","Not")</f>
        <v>Intra</v>
      </c>
      <c r="E1039">
        <v>16</v>
      </c>
      <c r="F1039">
        <v>11</v>
      </c>
      <c r="G1039" t="str">
        <f t="shared" si="16"/>
        <v>Nov</v>
      </c>
      <c r="H1039">
        <v>2022</v>
      </c>
      <c r="I1039">
        <v>2</v>
      </c>
      <c r="J1039">
        <v>1</v>
      </c>
      <c r="K1039" t="s">
        <v>3122</v>
      </c>
      <c r="L1039">
        <v>2</v>
      </c>
      <c r="M1039" s="1"/>
      <c r="N1039">
        <v>2022</v>
      </c>
      <c r="O1039" s="1"/>
    </row>
    <row r="1040" spans="1:15" x14ac:dyDescent="0.3">
      <c r="A1040" t="s">
        <v>3123</v>
      </c>
      <c r="B1040" t="s">
        <v>3124</v>
      </c>
      <c r="C1040" t="s">
        <v>13</v>
      </c>
      <c r="D1040" t="str">
        <f>IF(Table_EQUITY_L[[#This Row],[ SERIES]]="EQ","Intra","Not")</f>
        <v>Intra</v>
      </c>
      <c r="E1040">
        <v>27</v>
      </c>
      <c r="F1040">
        <v>10</v>
      </c>
      <c r="G1040" t="str">
        <f t="shared" si="16"/>
        <v>Oct</v>
      </c>
      <c r="H1040">
        <v>2021</v>
      </c>
      <c r="I1040">
        <v>10</v>
      </c>
      <c r="J1040">
        <v>1</v>
      </c>
      <c r="K1040" t="s">
        <v>3125</v>
      </c>
      <c r="L1040">
        <v>10</v>
      </c>
      <c r="M1040" s="1"/>
      <c r="N1040">
        <v>2021</v>
      </c>
      <c r="O1040" s="1"/>
    </row>
    <row r="1041" spans="1:15" x14ac:dyDescent="0.3">
      <c r="A1041" t="s">
        <v>3126</v>
      </c>
      <c r="B1041" t="s">
        <v>3127</v>
      </c>
      <c r="C1041" t="s">
        <v>13</v>
      </c>
      <c r="D1041" t="str">
        <f>IF(Table_EQUITY_L[[#This Row],[ SERIES]]="EQ","Intra","Not")</f>
        <v>Intra</v>
      </c>
      <c r="E1041">
        <v>26</v>
      </c>
      <c r="F1041">
        <v>5</v>
      </c>
      <c r="G1041" t="str">
        <f t="shared" si="16"/>
        <v>May</v>
      </c>
      <c r="H1041">
        <v>2022</v>
      </c>
      <c r="I1041">
        <v>2</v>
      </c>
      <c r="J1041">
        <v>1</v>
      </c>
      <c r="K1041" t="s">
        <v>3128</v>
      </c>
      <c r="L1041">
        <v>2</v>
      </c>
      <c r="M1041" s="1"/>
      <c r="N1041">
        <v>2022</v>
      </c>
      <c r="O1041" s="1"/>
    </row>
    <row r="1042" spans="1:15" x14ac:dyDescent="0.3">
      <c r="A1042" t="s">
        <v>3129</v>
      </c>
      <c r="B1042" t="s">
        <v>3130</v>
      </c>
      <c r="C1042" t="s">
        <v>13</v>
      </c>
      <c r="D1042" t="str">
        <f>IF(Table_EQUITY_L[[#This Row],[ SERIES]]="EQ","Intra","Not")</f>
        <v>Intra</v>
      </c>
      <c r="E1042">
        <v>23</v>
      </c>
      <c r="F1042">
        <v>12</v>
      </c>
      <c r="G1042" t="str">
        <f t="shared" si="16"/>
        <v>Dec</v>
      </c>
      <c r="H1042">
        <v>2021</v>
      </c>
      <c r="I1042">
        <v>2</v>
      </c>
      <c r="J1042">
        <v>1</v>
      </c>
      <c r="K1042" t="s">
        <v>3131</v>
      </c>
      <c r="L1042">
        <v>2</v>
      </c>
      <c r="M1042" s="1"/>
      <c r="N1042">
        <v>2021</v>
      </c>
      <c r="O1042" s="1"/>
    </row>
    <row r="1043" spans="1:15" x14ac:dyDescent="0.3">
      <c r="A1043" t="s">
        <v>3132</v>
      </c>
      <c r="B1043" t="s">
        <v>3133</v>
      </c>
      <c r="C1043" t="s">
        <v>13</v>
      </c>
      <c r="D1043" t="str">
        <f>IF(Table_EQUITY_L[[#This Row],[ SERIES]]="EQ","Intra","Not")</f>
        <v>Intra</v>
      </c>
      <c r="E1043">
        <v>19</v>
      </c>
      <c r="F1043">
        <v>7</v>
      </c>
      <c r="G1043" t="str">
        <f t="shared" si="16"/>
        <v>Jul</v>
      </c>
      <c r="H1043">
        <v>2007</v>
      </c>
      <c r="I1043">
        <v>10</v>
      </c>
      <c r="J1043">
        <v>1</v>
      </c>
      <c r="K1043" t="s">
        <v>3134</v>
      </c>
      <c r="L1043">
        <v>10</v>
      </c>
      <c r="M1043" s="1"/>
      <c r="N1043">
        <v>2007</v>
      </c>
      <c r="O1043" s="1"/>
    </row>
    <row r="1044" spans="1:15" x14ac:dyDescent="0.3">
      <c r="A1044" t="s">
        <v>3135</v>
      </c>
      <c r="B1044" t="s">
        <v>3136</v>
      </c>
      <c r="C1044" t="s">
        <v>9</v>
      </c>
      <c r="D1044" t="str">
        <f>IF(Table_EQUITY_L[[#This Row],[ SERIES]]="EQ","Intra","Not")</f>
        <v>Not</v>
      </c>
      <c r="E1044">
        <v>16</v>
      </c>
      <c r="F1044">
        <v>2</v>
      </c>
      <c r="G1044" t="str">
        <f t="shared" si="16"/>
        <v>Feb</v>
      </c>
      <c r="H1044">
        <v>2022</v>
      </c>
      <c r="I1044">
        <v>10</v>
      </c>
      <c r="J1044">
        <v>1</v>
      </c>
      <c r="K1044" t="s">
        <v>3137</v>
      </c>
      <c r="L1044">
        <v>10</v>
      </c>
      <c r="M1044" s="1"/>
      <c r="N1044">
        <v>2022</v>
      </c>
      <c r="O1044" s="1"/>
    </row>
    <row r="1045" spans="1:15" x14ac:dyDescent="0.3">
      <c r="A1045" t="s">
        <v>3138</v>
      </c>
      <c r="B1045" t="s">
        <v>3139</v>
      </c>
      <c r="C1045" t="s">
        <v>779</v>
      </c>
      <c r="D1045" t="str">
        <f>IF(Table_EQUITY_L[[#This Row],[ SERIES]]="EQ","Intra","Not")</f>
        <v>Not</v>
      </c>
      <c r="E1045">
        <v>7</v>
      </c>
      <c r="F1045">
        <v>3</v>
      </c>
      <c r="G1045" t="str">
        <f t="shared" si="16"/>
        <v>Mar</v>
      </c>
      <c r="H1045">
        <v>2000</v>
      </c>
      <c r="I1045">
        <v>10</v>
      </c>
      <c r="J1045">
        <v>1</v>
      </c>
      <c r="K1045" t="s">
        <v>3140</v>
      </c>
      <c r="L1045">
        <v>10</v>
      </c>
      <c r="M1045" s="1"/>
      <c r="N1045">
        <v>2000</v>
      </c>
      <c r="O1045" s="1"/>
    </row>
    <row r="1046" spans="1:15" x14ac:dyDescent="0.3">
      <c r="A1046" t="s">
        <v>3141</v>
      </c>
      <c r="B1046" t="s">
        <v>3142</v>
      </c>
      <c r="C1046" t="s">
        <v>13</v>
      </c>
      <c r="D1046" t="str">
        <f>IF(Table_EQUITY_L[[#This Row],[ SERIES]]="EQ","Intra","Not")</f>
        <v>Intra</v>
      </c>
      <c r="E1046">
        <v>9</v>
      </c>
      <c r="F1046">
        <v>3</v>
      </c>
      <c r="G1046" t="str">
        <f t="shared" si="16"/>
        <v>Mar</v>
      </c>
      <c r="H1046">
        <v>2015</v>
      </c>
      <c r="I1046">
        <v>1</v>
      </c>
      <c r="J1046">
        <v>1</v>
      </c>
      <c r="K1046" t="s">
        <v>3143</v>
      </c>
      <c r="L1046">
        <v>1</v>
      </c>
      <c r="M1046" s="1"/>
      <c r="N1046">
        <v>2015</v>
      </c>
      <c r="O1046" s="1"/>
    </row>
    <row r="1047" spans="1:15" x14ac:dyDescent="0.3">
      <c r="A1047" t="s">
        <v>3144</v>
      </c>
      <c r="B1047" t="s">
        <v>3145</v>
      </c>
      <c r="C1047" t="s">
        <v>13</v>
      </c>
      <c r="D1047" t="str">
        <f>IF(Table_EQUITY_L[[#This Row],[ SERIES]]="EQ","Intra","Not")</f>
        <v>Intra</v>
      </c>
      <c r="E1047">
        <v>6</v>
      </c>
      <c r="F1047">
        <v>5</v>
      </c>
      <c r="G1047" t="str">
        <f t="shared" si="16"/>
        <v>May</v>
      </c>
      <c r="H1047">
        <v>2015</v>
      </c>
      <c r="I1047">
        <v>10</v>
      </c>
      <c r="J1047">
        <v>1</v>
      </c>
      <c r="K1047" t="s">
        <v>3146</v>
      </c>
      <c r="L1047">
        <v>10</v>
      </c>
      <c r="M1047" s="1"/>
      <c r="N1047">
        <v>2015</v>
      </c>
      <c r="O1047" s="1"/>
    </row>
    <row r="1048" spans="1:15" x14ac:dyDescent="0.3">
      <c r="A1048" t="s">
        <v>3147</v>
      </c>
      <c r="B1048" t="s">
        <v>3148</v>
      </c>
      <c r="C1048" t="s">
        <v>779</v>
      </c>
      <c r="D1048" t="str">
        <f>IF(Table_EQUITY_L[[#This Row],[ SERIES]]="EQ","Intra","Not")</f>
        <v>Not</v>
      </c>
      <c r="E1048">
        <v>23</v>
      </c>
      <c r="F1048">
        <v>8</v>
      </c>
      <c r="G1048" t="str">
        <f t="shared" si="16"/>
        <v>Aug</v>
      </c>
      <c r="H1048">
        <v>1995</v>
      </c>
      <c r="I1048">
        <v>10</v>
      </c>
      <c r="J1048">
        <v>1</v>
      </c>
      <c r="K1048" t="s">
        <v>3149</v>
      </c>
      <c r="L1048">
        <v>10</v>
      </c>
      <c r="M1048" s="1"/>
      <c r="N1048">
        <v>1995</v>
      </c>
      <c r="O1048" s="1"/>
    </row>
    <row r="1049" spans="1:15" x14ac:dyDescent="0.3">
      <c r="A1049" t="s">
        <v>3150</v>
      </c>
      <c r="B1049" t="s">
        <v>3151</v>
      </c>
      <c r="C1049" t="s">
        <v>13</v>
      </c>
      <c r="D1049" t="str">
        <f>IF(Table_EQUITY_L[[#This Row],[ SERIES]]="EQ","Intra","Not")</f>
        <v>Intra</v>
      </c>
      <c r="E1049">
        <v>22</v>
      </c>
      <c r="F1049">
        <v>12</v>
      </c>
      <c r="G1049" t="str">
        <f t="shared" si="16"/>
        <v>Dec</v>
      </c>
      <c r="H1049">
        <v>2021</v>
      </c>
      <c r="I1049">
        <v>5</v>
      </c>
      <c r="J1049">
        <v>1</v>
      </c>
      <c r="K1049" t="s">
        <v>3152</v>
      </c>
      <c r="L1049">
        <v>5</v>
      </c>
      <c r="M1049" s="1"/>
      <c r="N1049">
        <v>2021</v>
      </c>
      <c r="O1049" s="1"/>
    </row>
    <row r="1050" spans="1:15" x14ac:dyDescent="0.3">
      <c r="A1050" t="s">
        <v>3153</v>
      </c>
      <c r="B1050" t="s">
        <v>3154</v>
      </c>
      <c r="C1050" t="s">
        <v>13</v>
      </c>
      <c r="D1050" t="str">
        <f>IF(Table_EQUITY_L[[#This Row],[ SERIES]]="EQ","Intra","Not")</f>
        <v>Intra</v>
      </c>
      <c r="E1050">
        <v>15</v>
      </c>
      <c r="F1050">
        <v>4</v>
      </c>
      <c r="G1050" t="str">
        <f t="shared" si="16"/>
        <v>Apr</v>
      </c>
      <c r="H1050">
        <v>2019</v>
      </c>
      <c r="I1050">
        <v>2</v>
      </c>
      <c r="J1050">
        <v>1</v>
      </c>
      <c r="K1050" t="s">
        <v>3155</v>
      </c>
      <c r="L1050">
        <v>2</v>
      </c>
      <c r="M1050" s="1"/>
      <c r="N1050">
        <v>2019</v>
      </c>
      <c r="O1050" s="1"/>
    </row>
    <row r="1051" spans="1:15" x14ac:dyDescent="0.3">
      <c r="A1051" t="s">
        <v>3156</v>
      </c>
      <c r="B1051" t="s">
        <v>3157</v>
      </c>
      <c r="C1051" t="s">
        <v>13</v>
      </c>
      <c r="D1051" t="str">
        <f>IF(Table_EQUITY_L[[#This Row],[ SERIES]]="EQ","Intra","Not")</f>
        <v>Intra</v>
      </c>
      <c r="E1051">
        <v>18</v>
      </c>
      <c r="F1051">
        <v>8</v>
      </c>
      <c r="G1051" t="str">
        <f t="shared" si="16"/>
        <v>Aug</v>
      </c>
      <c r="H1051">
        <v>2021</v>
      </c>
      <c r="I1051">
        <v>10</v>
      </c>
      <c r="J1051">
        <v>1</v>
      </c>
      <c r="K1051" t="s">
        <v>3158</v>
      </c>
      <c r="L1051">
        <v>10</v>
      </c>
      <c r="M1051" s="1"/>
      <c r="N1051">
        <v>2021</v>
      </c>
      <c r="O1051" s="1"/>
    </row>
    <row r="1052" spans="1:15" x14ac:dyDescent="0.3">
      <c r="A1052" t="s">
        <v>3159</v>
      </c>
      <c r="B1052" t="s">
        <v>3160</v>
      </c>
      <c r="C1052" t="s">
        <v>13</v>
      </c>
      <c r="D1052" t="str">
        <f>IF(Table_EQUITY_L[[#This Row],[ SERIES]]="EQ","Intra","Not")</f>
        <v>Intra</v>
      </c>
      <c r="E1052">
        <v>17</v>
      </c>
      <c r="F1052">
        <v>5</v>
      </c>
      <c r="G1052" t="str">
        <f t="shared" si="16"/>
        <v>May</v>
      </c>
      <c r="H1052">
        <v>2000</v>
      </c>
      <c r="I1052">
        <v>2</v>
      </c>
      <c r="J1052">
        <v>1</v>
      </c>
      <c r="K1052" t="s">
        <v>3161</v>
      </c>
      <c r="L1052">
        <v>2</v>
      </c>
      <c r="M1052" s="1"/>
      <c r="N1052">
        <v>2000</v>
      </c>
      <c r="O1052" s="1"/>
    </row>
    <row r="1053" spans="1:15" x14ac:dyDescent="0.3">
      <c r="A1053" t="s">
        <v>3162</v>
      </c>
      <c r="B1053" t="s">
        <v>3163</v>
      </c>
      <c r="C1053" t="s">
        <v>9</v>
      </c>
      <c r="D1053" t="str">
        <f>IF(Table_EQUITY_L[[#This Row],[ SERIES]]="EQ","Intra","Not")</f>
        <v>Not</v>
      </c>
      <c r="E1053">
        <v>23</v>
      </c>
      <c r="F1053">
        <v>12</v>
      </c>
      <c r="G1053" t="str">
        <f t="shared" si="16"/>
        <v>Dec</v>
      </c>
      <c r="H1053">
        <v>2020</v>
      </c>
      <c r="I1053">
        <v>2</v>
      </c>
      <c r="J1053">
        <v>1</v>
      </c>
      <c r="K1053" t="s">
        <v>3164</v>
      </c>
      <c r="L1053">
        <v>2</v>
      </c>
      <c r="M1053" s="1"/>
      <c r="N1053">
        <v>2020</v>
      </c>
      <c r="O1053" s="1"/>
    </row>
    <row r="1054" spans="1:15" x14ac:dyDescent="0.3">
      <c r="A1054" t="s">
        <v>3165</v>
      </c>
      <c r="B1054" t="s">
        <v>3166</v>
      </c>
      <c r="C1054" t="s">
        <v>13</v>
      </c>
      <c r="D1054" t="str">
        <f>IF(Table_EQUITY_L[[#This Row],[ SERIES]]="EQ","Intra","Not")</f>
        <v>Intra</v>
      </c>
      <c r="E1054">
        <v>1</v>
      </c>
      <c r="F1054">
        <v>7</v>
      </c>
      <c r="G1054" t="str">
        <f t="shared" si="16"/>
        <v>Jul</v>
      </c>
      <c r="H1054">
        <v>2016</v>
      </c>
      <c r="I1054">
        <v>10</v>
      </c>
      <c r="J1054">
        <v>1</v>
      </c>
      <c r="K1054" t="s">
        <v>3167</v>
      </c>
      <c r="L1054">
        <v>10</v>
      </c>
      <c r="M1054" s="1"/>
      <c r="N1054">
        <v>2016</v>
      </c>
      <c r="O1054" s="1"/>
    </row>
    <row r="1055" spans="1:15" x14ac:dyDescent="0.3">
      <c r="A1055" t="s">
        <v>3168</v>
      </c>
      <c r="B1055" t="s">
        <v>3169</v>
      </c>
      <c r="C1055" t="s">
        <v>9</v>
      </c>
      <c r="D1055" t="str">
        <f>IF(Table_EQUITY_L[[#This Row],[ SERIES]]="EQ","Intra","Not")</f>
        <v>Not</v>
      </c>
      <c r="E1055">
        <v>27</v>
      </c>
      <c r="F1055">
        <v>1</v>
      </c>
      <c r="G1055" t="str">
        <f t="shared" si="16"/>
        <v>Jan</v>
      </c>
      <c r="H1055">
        <v>2022</v>
      </c>
      <c r="I1055">
        <v>10</v>
      </c>
      <c r="J1055">
        <v>1</v>
      </c>
      <c r="K1055" t="s">
        <v>3170</v>
      </c>
      <c r="L1055">
        <v>10</v>
      </c>
      <c r="M1055" s="1"/>
      <c r="N1055">
        <v>2022</v>
      </c>
      <c r="O1055" s="1"/>
    </row>
    <row r="1056" spans="1:15" x14ac:dyDescent="0.3">
      <c r="A1056" t="s">
        <v>3171</v>
      </c>
      <c r="B1056" t="s">
        <v>3172</v>
      </c>
      <c r="C1056" t="s">
        <v>13</v>
      </c>
      <c r="D1056" t="str">
        <f>IF(Table_EQUITY_L[[#This Row],[ SERIES]]="EQ","Intra","Not")</f>
        <v>Intra</v>
      </c>
      <c r="E1056">
        <v>16</v>
      </c>
      <c r="F1056">
        <v>7</v>
      </c>
      <c r="G1056" t="str">
        <f t="shared" si="16"/>
        <v>Jul</v>
      </c>
      <c r="H1056">
        <v>2009</v>
      </c>
      <c r="I1056">
        <v>10</v>
      </c>
      <c r="J1056">
        <v>1</v>
      </c>
      <c r="K1056" t="s">
        <v>3173</v>
      </c>
      <c r="L1056">
        <v>10</v>
      </c>
      <c r="M1056" s="1"/>
      <c r="N1056">
        <v>2009</v>
      </c>
      <c r="O1056" s="1"/>
    </row>
    <row r="1057" spans="1:15" x14ac:dyDescent="0.3">
      <c r="A1057" t="s">
        <v>3174</v>
      </c>
      <c r="B1057" t="s">
        <v>3175</v>
      </c>
      <c r="C1057" t="s">
        <v>13</v>
      </c>
      <c r="D1057" t="str">
        <f>IF(Table_EQUITY_L[[#This Row],[ SERIES]]="EQ","Intra","Not")</f>
        <v>Intra</v>
      </c>
      <c r="E1057">
        <v>4</v>
      </c>
      <c r="F1057">
        <v>4</v>
      </c>
      <c r="G1057" t="str">
        <f t="shared" si="16"/>
        <v>Apr</v>
      </c>
      <c r="H1057">
        <v>2018</v>
      </c>
      <c r="I1057">
        <v>10</v>
      </c>
      <c r="J1057">
        <v>1</v>
      </c>
      <c r="K1057" t="s">
        <v>3176</v>
      </c>
      <c r="L1057">
        <v>10</v>
      </c>
      <c r="M1057" s="1"/>
      <c r="N1057">
        <v>2018</v>
      </c>
      <c r="O1057" s="1"/>
    </row>
    <row r="1058" spans="1:15" x14ac:dyDescent="0.3">
      <c r="A1058" t="s">
        <v>3177</v>
      </c>
      <c r="B1058" t="s">
        <v>3178</v>
      </c>
      <c r="C1058" t="s">
        <v>13</v>
      </c>
      <c r="D1058" t="str">
        <f>IF(Table_EQUITY_L[[#This Row],[ SERIES]]="EQ","Intra","Not")</f>
        <v>Intra</v>
      </c>
      <c r="E1058">
        <v>16</v>
      </c>
      <c r="F1058">
        <v>10</v>
      </c>
      <c r="G1058" t="str">
        <f t="shared" si="16"/>
        <v>Oct</v>
      </c>
      <c r="H1058">
        <v>2014</v>
      </c>
      <c r="I1058">
        <v>2</v>
      </c>
      <c r="J1058">
        <v>1</v>
      </c>
      <c r="K1058" t="s">
        <v>3179</v>
      </c>
      <c r="L1058">
        <v>2</v>
      </c>
      <c r="M1058" s="1"/>
      <c r="N1058">
        <v>2014</v>
      </c>
      <c r="O1058" s="1"/>
    </row>
    <row r="1059" spans="1:15" x14ac:dyDescent="0.3">
      <c r="A1059" t="s">
        <v>3180</v>
      </c>
      <c r="B1059" t="s">
        <v>3181</v>
      </c>
      <c r="C1059" t="s">
        <v>9</v>
      </c>
      <c r="D1059" t="str">
        <f>IF(Table_EQUITY_L[[#This Row],[ SERIES]]="EQ","Intra","Not")</f>
        <v>Not</v>
      </c>
      <c r="E1059">
        <v>2</v>
      </c>
      <c r="F1059">
        <v>8</v>
      </c>
      <c r="G1059" t="str">
        <f t="shared" si="16"/>
        <v>Aug</v>
      </c>
      <c r="H1059">
        <v>2016</v>
      </c>
      <c r="I1059">
        <v>10</v>
      </c>
      <c r="J1059">
        <v>1</v>
      </c>
      <c r="K1059" t="s">
        <v>3182</v>
      </c>
      <c r="L1059">
        <v>10</v>
      </c>
      <c r="M1059" s="1"/>
      <c r="N1059">
        <v>2016</v>
      </c>
      <c r="O1059" s="1"/>
    </row>
    <row r="1060" spans="1:15" x14ac:dyDescent="0.3">
      <c r="A1060" t="s">
        <v>3183</v>
      </c>
      <c r="B1060" t="s">
        <v>3184</v>
      </c>
      <c r="C1060" t="s">
        <v>13</v>
      </c>
      <c r="D1060" t="str">
        <f>IF(Table_EQUITY_L[[#This Row],[ SERIES]]="EQ","Intra","Not")</f>
        <v>Intra</v>
      </c>
      <c r="E1060">
        <v>24</v>
      </c>
      <c r="F1060">
        <v>5</v>
      </c>
      <c r="G1060" t="str">
        <f t="shared" si="16"/>
        <v>May</v>
      </c>
      <c r="H1060">
        <v>2004</v>
      </c>
      <c r="I1060">
        <v>1</v>
      </c>
      <c r="J1060">
        <v>1</v>
      </c>
      <c r="K1060" t="s">
        <v>3185</v>
      </c>
      <c r="L1060">
        <v>1</v>
      </c>
      <c r="M1060" s="1"/>
      <c r="N1060">
        <v>2004</v>
      </c>
      <c r="O1060" s="1"/>
    </row>
    <row r="1061" spans="1:15" x14ac:dyDescent="0.3">
      <c r="A1061" t="s">
        <v>3186</v>
      </c>
      <c r="B1061" t="s">
        <v>3187</v>
      </c>
      <c r="C1061" t="s">
        <v>9</v>
      </c>
      <c r="D1061" t="str">
        <f>IF(Table_EQUITY_L[[#This Row],[ SERIES]]="EQ","Intra","Not")</f>
        <v>Not</v>
      </c>
      <c r="E1061">
        <v>28</v>
      </c>
      <c r="F1061">
        <v>4</v>
      </c>
      <c r="G1061" t="str">
        <f t="shared" si="16"/>
        <v>Apr</v>
      </c>
      <c r="H1061">
        <v>1999</v>
      </c>
      <c r="I1061">
        <v>2</v>
      </c>
      <c r="J1061">
        <v>1</v>
      </c>
      <c r="K1061" t="s">
        <v>3188</v>
      </c>
      <c r="L1061">
        <v>2</v>
      </c>
      <c r="M1061" s="1"/>
      <c r="N1061">
        <v>1999</v>
      </c>
      <c r="O1061" s="1"/>
    </row>
    <row r="1062" spans="1:15" x14ac:dyDescent="0.3">
      <c r="A1062" t="s">
        <v>3189</v>
      </c>
      <c r="B1062" t="s">
        <v>3190</v>
      </c>
      <c r="C1062" t="s">
        <v>13</v>
      </c>
      <c r="D1062" t="str">
        <f>IF(Table_EQUITY_L[[#This Row],[ SERIES]]="EQ","Intra","Not")</f>
        <v>Intra</v>
      </c>
      <c r="E1062">
        <v>17</v>
      </c>
      <c r="F1062">
        <v>3</v>
      </c>
      <c r="G1062" t="str">
        <f t="shared" si="16"/>
        <v>Mar</v>
      </c>
      <c r="H1062">
        <v>2022</v>
      </c>
      <c r="I1062">
        <v>10</v>
      </c>
      <c r="J1062">
        <v>1</v>
      </c>
      <c r="K1062" t="s">
        <v>3191</v>
      </c>
      <c r="L1062">
        <v>10</v>
      </c>
      <c r="M1062" s="1"/>
      <c r="N1062">
        <v>2022</v>
      </c>
      <c r="O1062" s="1"/>
    </row>
    <row r="1063" spans="1:15" x14ac:dyDescent="0.3">
      <c r="A1063" t="s">
        <v>3192</v>
      </c>
      <c r="B1063" t="s">
        <v>3193</v>
      </c>
      <c r="C1063" t="s">
        <v>9</v>
      </c>
      <c r="D1063" t="str">
        <f>IF(Table_EQUITY_L[[#This Row],[ SERIES]]="EQ","Intra","Not")</f>
        <v>Not</v>
      </c>
      <c r="E1063">
        <v>29</v>
      </c>
      <c r="F1063">
        <v>4</v>
      </c>
      <c r="G1063" t="str">
        <f t="shared" si="16"/>
        <v>Apr</v>
      </c>
      <c r="H1063">
        <v>2020</v>
      </c>
      <c r="I1063">
        <v>10</v>
      </c>
      <c r="J1063">
        <v>1</v>
      </c>
      <c r="K1063" t="s">
        <v>3194</v>
      </c>
      <c r="L1063">
        <v>10</v>
      </c>
      <c r="M1063" s="1"/>
      <c r="N1063">
        <v>2020</v>
      </c>
      <c r="O1063" s="1"/>
    </row>
    <row r="1064" spans="1:15" x14ac:dyDescent="0.3">
      <c r="A1064" t="s">
        <v>3195</v>
      </c>
      <c r="B1064" t="s">
        <v>3196</v>
      </c>
      <c r="C1064" t="s">
        <v>13</v>
      </c>
      <c r="D1064" t="str">
        <f>IF(Table_EQUITY_L[[#This Row],[ SERIES]]="EQ","Intra","Not")</f>
        <v>Intra</v>
      </c>
      <c r="E1064">
        <v>13</v>
      </c>
      <c r="F1064">
        <v>6</v>
      </c>
      <c r="G1064" t="str">
        <f t="shared" si="16"/>
        <v>Jun</v>
      </c>
      <c r="H1064">
        <v>2023</v>
      </c>
      <c r="I1064">
        <v>10</v>
      </c>
      <c r="J1064">
        <v>1</v>
      </c>
      <c r="K1064" t="s">
        <v>3197</v>
      </c>
      <c r="L1064">
        <v>10</v>
      </c>
      <c r="M1064" s="1"/>
      <c r="N1064">
        <v>2023</v>
      </c>
      <c r="O1064" s="1"/>
    </row>
    <row r="1065" spans="1:15" x14ac:dyDescent="0.3">
      <c r="A1065" t="s">
        <v>3198</v>
      </c>
      <c r="B1065" t="s">
        <v>3199</v>
      </c>
      <c r="C1065" t="s">
        <v>13</v>
      </c>
      <c r="D1065" t="str">
        <f>IF(Table_EQUITY_L[[#This Row],[ SERIES]]="EQ","Intra","Not")</f>
        <v>Intra</v>
      </c>
      <c r="E1065">
        <v>20</v>
      </c>
      <c r="F1065">
        <v>12</v>
      </c>
      <c r="G1065" t="str">
        <f t="shared" si="16"/>
        <v>Dec</v>
      </c>
      <c r="H1065">
        <v>2006</v>
      </c>
      <c r="I1065">
        <v>10</v>
      </c>
      <c r="J1065">
        <v>1</v>
      </c>
      <c r="K1065" t="s">
        <v>3200</v>
      </c>
      <c r="L1065">
        <v>10</v>
      </c>
      <c r="M1065" s="1"/>
      <c r="N1065">
        <v>2006</v>
      </c>
      <c r="O1065" s="1"/>
    </row>
    <row r="1066" spans="1:15" x14ac:dyDescent="0.3">
      <c r="A1066" t="s">
        <v>3201</v>
      </c>
      <c r="B1066" t="s">
        <v>3202</v>
      </c>
      <c r="C1066" t="s">
        <v>13</v>
      </c>
      <c r="D1066" t="str">
        <f>IF(Table_EQUITY_L[[#This Row],[ SERIES]]="EQ","Intra","Not")</f>
        <v>Intra</v>
      </c>
      <c r="E1066">
        <v>9</v>
      </c>
      <c r="F1066">
        <v>4</v>
      </c>
      <c r="G1066" t="str">
        <f t="shared" si="16"/>
        <v>Apr</v>
      </c>
      <c r="H1066">
        <v>2012</v>
      </c>
      <c r="I1066">
        <v>1</v>
      </c>
      <c r="J1066">
        <v>1</v>
      </c>
      <c r="K1066" t="s">
        <v>3203</v>
      </c>
      <c r="L1066">
        <v>1</v>
      </c>
      <c r="M1066" s="1"/>
      <c r="N1066">
        <v>2012</v>
      </c>
      <c r="O1066" s="1"/>
    </row>
    <row r="1067" spans="1:15" x14ac:dyDescent="0.3">
      <c r="A1067" t="s">
        <v>3204</v>
      </c>
      <c r="B1067" t="s">
        <v>3205</v>
      </c>
      <c r="C1067" t="s">
        <v>9</v>
      </c>
      <c r="D1067" t="str">
        <f>IF(Table_EQUITY_L[[#This Row],[ SERIES]]="EQ","Intra","Not")</f>
        <v>Not</v>
      </c>
      <c r="E1067">
        <v>7</v>
      </c>
      <c r="F1067">
        <v>2</v>
      </c>
      <c r="G1067" t="str">
        <f t="shared" si="16"/>
        <v>Feb</v>
      </c>
      <c r="H1067">
        <v>1996</v>
      </c>
      <c r="I1067">
        <v>10</v>
      </c>
      <c r="J1067">
        <v>1</v>
      </c>
      <c r="K1067" t="s">
        <v>3206</v>
      </c>
      <c r="L1067">
        <v>10</v>
      </c>
      <c r="M1067" s="1"/>
      <c r="N1067">
        <v>1996</v>
      </c>
      <c r="O1067" s="1"/>
    </row>
    <row r="1068" spans="1:15" x14ac:dyDescent="0.3">
      <c r="A1068" t="s">
        <v>3207</v>
      </c>
      <c r="B1068" t="s">
        <v>3208</v>
      </c>
      <c r="C1068" t="s">
        <v>13</v>
      </c>
      <c r="D1068" t="str">
        <f>IF(Table_EQUITY_L[[#This Row],[ SERIES]]="EQ","Intra","Not")</f>
        <v>Intra</v>
      </c>
      <c r="E1068">
        <v>3</v>
      </c>
      <c r="F1068">
        <v>5</v>
      </c>
      <c r="G1068" t="str">
        <f t="shared" si="16"/>
        <v>May</v>
      </c>
      <c r="H1068">
        <v>2021</v>
      </c>
      <c r="I1068">
        <v>1</v>
      </c>
      <c r="J1068">
        <v>1</v>
      </c>
      <c r="K1068" t="s">
        <v>3209</v>
      </c>
      <c r="L1068">
        <v>1</v>
      </c>
      <c r="M1068" s="1"/>
      <c r="N1068">
        <v>2021</v>
      </c>
      <c r="O1068" s="1"/>
    </row>
    <row r="1069" spans="1:15" x14ac:dyDescent="0.3">
      <c r="A1069" t="s">
        <v>3210</v>
      </c>
      <c r="B1069" t="s">
        <v>3211</v>
      </c>
      <c r="C1069" t="s">
        <v>13</v>
      </c>
      <c r="D1069" t="str">
        <f>IF(Table_EQUITY_L[[#This Row],[ SERIES]]="EQ","Intra","Not")</f>
        <v>Intra</v>
      </c>
      <c r="E1069">
        <v>14</v>
      </c>
      <c r="F1069">
        <v>3</v>
      </c>
      <c r="G1069" t="str">
        <f t="shared" si="16"/>
        <v>Mar</v>
      </c>
      <c r="H1069">
        <v>2013</v>
      </c>
      <c r="I1069">
        <v>10</v>
      </c>
      <c r="J1069">
        <v>1</v>
      </c>
      <c r="K1069" t="s">
        <v>3212</v>
      </c>
      <c r="L1069">
        <v>10</v>
      </c>
      <c r="M1069" s="1"/>
      <c r="N1069">
        <v>2013</v>
      </c>
      <c r="O1069" s="1"/>
    </row>
    <row r="1070" spans="1:15" x14ac:dyDescent="0.3">
      <c r="A1070" t="s">
        <v>3213</v>
      </c>
      <c r="B1070" t="s">
        <v>3214</v>
      </c>
      <c r="C1070" t="s">
        <v>13</v>
      </c>
      <c r="D1070" t="str">
        <f>IF(Table_EQUITY_L[[#This Row],[ SERIES]]="EQ","Intra","Not")</f>
        <v>Intra</v>
      </c>
      <c r="E1070">
        <v>15</v>
      </c>
      <c r="F1070">
        <v>12</v>
      </c>
      <c r="G1070" t="str">
        <f t="shared" si="16"/>
        <v>Dec</v>
      </c>
      <c r="H1070">
        <v>2010</v>
      </c>
      <c r="I1070">
        <v>10</v>
      </c>
      <c r="J1070">
        <v>1</v>
      </c>
      <c r="K1070" t="s">
        <v>3215</v>
      </c>
      <c r="L1070">
        <v>10</v>
      </c>
      <c r="M1070" s="1"/>
      <c r="N1070">
        <v>2010</v>
      </c>
      <c r="O1070" s="1"/>
    </row>
    <row r="1071" spans="1:15" x14ac:dyDescent="0.3">
      <c r="A1071" t="s">
        <v>3216</v>
      </c>
      <c r="B1071" t="s">
        <v>3217</v>
      </c>
      <c r="C1071" t="s">
        <v>13</v>
      </c>
      <c r="D1071" t="str">
        <f>IF(Table_EQUITY_L[[#This Row],[ SERIES]]="EQ","Intra","Not")</f>
        <v>Intra</v>
      </c>
      <c r="E1071">
        <v>21</v>
      </c>
      <c r="F1071">
        <v>5</v>
      </c>
      <c r="G1071" t="str">
        <f t="shared" si="16"/>
        <v>May</v>
      </c>
      <c r="H1071">
        <v>2021</v>
      </c>
      <c r="I1071">
        <v>2</v>
      </c>
      <c r="J1071">
        <v>1</v>
      </c>
      <c r="K1071" t="s">
        <v>3218</v>
      </c>
      <c r="L1071">
        <v>2</v>
      </c>
      <c r="M1071" s="1"/>
      <c r="N1071">
        <v>2021</v>
      </c>
      <c r="O1071" s="1"/>
    </row>
    <row r="1072" spans="1:15" x14ac:dyDescent="0.3">
      <c r="A1072" t="s">
        <v>3219</v>
      </c>
      <c r="B1072" t="s">
        <v>3220</v>
      </c>
      <c r="C1072" t="s">
        <v>13</v>
      </c>
      <c r="D1072" t="str">
        <f>IF(Table_EQUITY_L[[#This Row],[ SERIES]]="EQ","Intra","Not")</f>
        <v>Intra</v>
      </c>
      <c r="E1072">
        <v>18</v>
      </c>
      <c r="F1072">
        <v>8</v>
      </c>
      <c r="G1072" t="str">
        <f t="shared" si="16"/>
        <v>Aug</v>
      </c>
      <c r="H1072">
        <v>2021</v>
      </c>
      <c r="I1072">
        <v>1</v>
      </c>
      <c r="J1072">
        <v>1</v>
      </c>
      <c r="K1072" t="s">
        <v>3221</v>
      </c>
      <c r="L1072">
        <v>1</v>
      </c>
      <c r="M1072" s="1"/>
      <c r="N1072">
        <v>2021</v>
      </c>
      <c r="O1072" s="1"/>
    </row>
    <row r="1073" spans="1:15" x14ac:dyDescent="0.3">
      <c r="A1073" t="s">
        <v>3222</v>
      </c>
      <c r="B1073" t="s">
        <v>3223</v>
      </c>
      <c r="C1073" t="s">
        <v>13</v>
      </c>
      <c r="D1073" t="str">
        <f>IF(Table_EQUITY_L[[#This Row],[ SERIES]]="EQ","Intra","Not")</f>
        <v>Intra</v>
      </c>
      <c r="E1073">
        <v>7</v>
      </c>
      <c r="F1073">
        <v>7</v>
      </c>
      <c r="G1073" t="str">
        <f t="shared" si="16"/>
        <v>Jul</v>
      </c>
      <c r="H1073">
        <v>2016</v>
      </c>
      <c r="I1073">
        <v>2</v>
      </c>
      <c r="J1073">
        <v>1</v>
      </c>
      <c r="K1073" t="s">
        <v>3224</v>
      </c>
      <c r="L1073">
        <v>2</v>
      </c>
      <c r="M1073" s="1"/>
      <c r="N1073">
        <v>2016</v>
      </c>
      <c r="O1073" s="1"/>
    </row>
    <row r="1074" spans="1:15" x14ac:dyDescent="0.3">
      <c r="A1074" t="s">
        <v>3225</v>
      </c>
      <c r="B1074" t="s">
        <v>3226</v>
      </c>
      <c r="C1074" t="s">
        <v>13</v>
      </c>
      <c r="D1074" t="str">
        <f>IF(Table_EQUITY_L[[#This Row],[ SERIES]]="EQ","Intra","Not")</f>
        <v>Intra</v>
      </c>
      <c r="E1074">
        <v>23</v>
      </c>
      <c r="F1074">
        <v>2</v>
      </c>
      <c r="G1074" t="str">
        <f t="shared" si="16"/>
        <v>Feb</v>
      </c>
      <c r="H1074">
        <v>2015</v>
      </c>
      <c r="I1074">
        <v>5</v>
      </c>
      <c r="J1074">
        <v>1</v>
      </c>
      <c r="K1074" t="s">
        <v>3227</v>
      </c>
      <c r="L1074">
        <v>5</v>
      </c>
      <c r="M1074" s="1"/>
      <c r="N1074">
        <v>2015</v>
      </c>
      <c r="O1074" s="1"/>
    </row>
    <row r="1075" spans="1:15" x14ac:dyDescent="0.3">
      <c r="A1075" t="s">
        <v>3228</v>
      </c>
      <c r="B1075" t="s">
        <v>3229</v>
      </c>
      <c r="C1075" t="s">
        <v>13</v>
      </c>
      <c r="D1075" t="str">
        <f>IF(Table_EQUITY_L[[#This Row],[ SERIES]]="EQ","Intra","Not")</f>
        <v>Intra</v>
      </c>
      <c r="E1075">
        <v>6</v>
      </c>
      <c r="F1075">
        <v>1</v>
      </c>
      <c r="G1075" t="str">
        <f t="shared" si="16"/>
        <v>Jan</v>
      </c>
      <c r="H1075">
        <v>2022</v>
      </c>
      <c r="I1075">
        <v>10</v>
      </c>
      <c r="J1075">
        <v>1</v>
      </c>
      <c r="K1075" t="s">
        <v>3230</v>
      </c>
      <c r="L1075">
        <v>10</v>
      </c>
      <c r="M1075" s="1"/>
      <c r="N1075">
        <v>2022</v>
      </c>
      <c r="O1075" s="1"/>
    </row>
    <row r="1076" spans="1:15" x14ac:dyDescent="0.3">
      <c r="A1076" t="s">
        <v>3231</v>
      </c>
      <c r="B1076" t="s">
        <v>3232</v>
      </c>
      <c r="C1076" t="s">
        <v>13</v>
      </c>
      <c r="D1076" t="str">
        <f>IF(Table_EQUITY_L[[#This Row],[ SERIES]]="EQ","Intra","Not")</f>
        <v>Intra</v>
      </c>
      <c r="E1076">
        <v>19</v>
      </c>
      <c r="F1076">
        <v>12</v>
      </c>
      <c r="G1076" t="str">
        <f t="shared" si="16"/>
        <v>Dec</v>
      </c>
      <c r="H1076">
        <v>2014</v>
      </c>
      <c r="I1076">
        <v>10</v>
      </c>
      <c r="J1076">
        <v>1</v>
      </c>
      <c r="K1076" t="s">
        <v>3233</v>
      </c>
      <c r="L1076">
        <v>10</v>
      </c>
      <c r="M1076" s="1"/>
      <c r="N1076">
        <v>2014</v>
      </c>
      <c r="O1076" s="1"/>
    </row>
    <row r="1077" spans="1:15" x14ac:dyDescent="0.3">
      <c r="A1077" t="s">
        <v>3234</v>
      </c>
      <c r="B1077" t="s">
        <v>3235</v>
      </c>
      <c r="C1077" t="s">
        <v>13</v>
      </c>
      <c r="D1077" t="str">
        <f>IF(Table_EQUITY_L[[#This Row],[ SERIES]]="EQ","Intra","Not")</f>
        <v>Intra</v>
      </c>
      <c r="E1077">
        <v>14</v>
      </c>
      <c r="F1077">
        <v>9</v>
      </c>
      <c r="G1077" t="str">
        <f t="shared" si="16"/>
        <v>Sep</v>
      </c>
      <c r="H1077">
        <v>2012</v>
      </c>
      <c r="I1077">
        <v>7</v>
      </c>
      <c r="J1077">
        <v>1</v>
      </c>
      <c r="K1077" t="s">
        <v>3236</v>
      </c>
      <c r="L1077">
        <v>7</v>
      </c>
      <c r="M1077" s="1"/>
      <c r="N1077">
        <v>2012</v>
      </c>
      <c r="O1077" s="1"/>
    </row>
    <row r="1078" spans="1:15" x14ac:dyDescent="0.3">
      <c r="A1078" t="s">
        <v>3237</v>
      </c>
      <c r="B1078" t="s">
        <v>3238</v>
      </c>
      <c r="C1078" t="s">
        <v>13</v>
      </c>
      <c r="D1078" t="str">
        <f>IF(Table_EQUITY_L[[#This Row],[ SERIES]]="EQ","Intra","Not")</f>
        <v>Intra</v>
      </c>
      <c r="E1078">
        <v>24</v>
      </c>
      <c r="F1078">
        <v>11</v>
      </c>
      <c r="G1078" t="str">
        <f t="shared" si="16"/>
        <v>Nov</v>
      </c>
      <c r="H1078">
        <v>1999</v>
      </c>
      <c r="I1078">
        <v>2</v>
      </c>
      <c r="J1078">
        <v>1</v>
      </c>
      <c r="K1078" t="s">
        <v>3239</v>
      </c>
      <c r="L1078">
        <v>2</v>
      </c>
      <c r="M1078" s="1"/>
      <c r="N1078">
        <v>1999</v>
      </c>
      <c r="O1078" s="1"/>
    </row>
    <row r="1079" spans="1:15" x14ac:dyDescent="0.3">
      <c r="A1079" t="s">
        <v>3240</v>
      </c>
      <c r="B1079" t="s">
        <v>3241</v>
      </c>
      <c r="C1079" t="s">
        <v>13</v>
      </c>
      <c r="D1079" t="str">
        <f>IF(Table_EQUITY_L[[#This Row],[ SERIES]]="EQ","Intra","Not")</f>
        <v>Intra</v>
      </c>
      <c r="E1079">
        <v>14</v>
      </c>
      <c r="F1079">
        <v>8</v>
      </c>
      <c r="G1079" t="str">
        <f t="shared" si="16"/>
        <v>Aug</v>
      </c>
      <c r="H1079">
        <v>1996</v>
      </c>
      <c r="I1079">
        <v>1</v>
      </c>
      <c r="J1079">
        <v>1</v>
      </c>
      <c r="K1079" t="s">
        <v>3242</v>
      </c>
      <c r="L1079">
        <v>1</v>
      </c>
      <c r="M1079" s="1"/>
      <c r="N1079">
        <v>1996</v>
      </c>
      <c r="O1079" s="1"/>
    </row>
    <row r="1080" spans="1:15" x14ac:dyDescent="0.3">
      <c r="A1080" t="s">
        <v>3243</v>
      </c>
      <c r="B1080" t="s">
        <v>3244</v>
      </c>
      <c r="C1080" t="s">
        <v>13</v>
      </c>
      <c r="D1080" t="str">
        <f>IF(Table_EQUITY_L[[#This Row],[ SERIES]]="EQ","Intra","Not")</f>
        <v>Intra</v>
      </c>
      <c r="E1080">
        <v>11</v>
      </c>
      <c r="F1080">
        <v>9</v>
      </c>
      <c r="G1080" t="str">
        <f t="shared" si="16"/>
        <v>Sep</v>
      </c>
      <c r="H1080">
        <v>2007</v>
      </c>
      <c r="I1080">
        <v>1</v>
      </c>
      <c r="J1080">
        <v>1</v>
      </c>
      <c r="K1080" t="s">
        <v>3245</v>
      </c>
      <c r="L1080">
        <v>1</v>
      </c>
      <c r="M1080" s="1"/>
      <c r="N1080">
        <v>2007</v>
      </c>
      <c r="O1080" s="1"/>
    </row>
    <row r="1081" spans="1:15" x14ac:dyDescent="0.3">
      <c r="A1081" t="s">
        <v>3246</v>
      </c>
      <c r="B1081" t="s">
        <v>3247</v>
      </c>
      <c r="C1081" t="s">
        <v>13</v>
      </c>
      <c r="D1081" t="str">
        <f>IF(Table_EQUITY_L[[#This Row],[ SERIES]]="EQ","Intra","Not")</f>
        <v>Intra</v>
      </c>
      <c r="E1081">
        <v>8</v>
      </c>
      <c r="F1081">
        <v>2</v>
      </c>
      <c r="G1081" t="str">
        <f t="shared" si="16"/>
        <v>Feb</v>
      </c>
      <c r="H1081">
        <v>1995</v>
      </c>
      <c r="I1081">
        <v>5</v>
      </c>
      <c r="J1081">
        <v>1</v>
      </c>
      <c r="K1081" t="s">
        <v>3248</v>
      </c>
      <c r="L1081">
        <v>5</v>
      </c>
      <c r="M1081" s="1"/>
      <c r="N1081">
        <v>1995</v>
      </c>
      <c r="O1081" s="1"/>
    </row>
    <row r="1082" spans="1:15" x14ac:dyDescent="0.3">
      <c r="A1082" t="s">
        <v>3249</v>
      </c>
      <c r="B1082" t="s">
        <v>3250</v>
      </c>
      <c r="C1082" t="s">
        <v>13</v>
      </c>
      <c r="D1082" t="str">
        <f>IF(Table_EQUITY_L[[#This Row],[ SERIES]]="EQ","Intra","Not")</f>
        <v>Intra</v>
      </c>
      <c r="E1082">
        <v>4</v>
      </c>
      <c r="F1082">
        <v>6</v>
      </c>
      <c r="G1082" t="str">
        <f t="shared" si="16"/>
        <v>Jun</v>
      </c>
      <c r="H1082">
        <v>2004</v>
      </c>
      <c r="I1082">
        <v>10</v>
      </c>
      <c r="J1082">
        <v>1</v>
      </c>
      <c r="K1082" t="s">
        <v>3251</v>
      </c>
      <c r="L1082">
        <v>10</v>
      </c>
      <c r="M1082" s="1"/>
      <c r="N1082">
        <v>2004</v>
      </c>
      <c r="O1082" s="1"/>
    </row>
    <row r="1083" spans="1:15" x14ac:dyDescent="0.3">
      <c r="A1083" t="s">
        <v>3252</v>
      </c>
      <c r="B1083" t="s">
        <v>3253</v>
      </c>
      <c r="C1083" t="s">
        <v>13</v>
      </c>
      <c r="D1083" t="str">
        <f>IF(Table_EQUITY_L[[#This Row],[ SERIES]]="EQ","Intra","Not")</f>
        <v>Intra</v>
      </c>
      <c r="E1083">
        <v>21</v>
      </c>
      <c r="F1083">
        <v>1</v>
      </c>
      <c r="G1083" t="str">
        <f t="shared" si="16"/>
        <v>Jan</v>
      </c>
      <c r="H1083">
        <v>2002</v>
      </c>
      <c r="I1083">
        <v>10</v>
      </c>
      <c r="J1083">
        <v>1</v>
      </c>
      <c r="K1083" t="s">
        <v>3254</v>
      </c>
      <c r="L1083">
        <v>10</v>
      </c>
      <c r="M1083" s="1"/>
      <c r="N1083">
        <v>2002</v>
      </c>
      <c r="O1083" s="1"/>
    </row>
    <row r="1084" spans="1:15" x14ac:dyDescent="0.3">
      <c r="A1084" t="s">
        <v>3255</v>
      </c>
      <c r="B1084" t="s">
        <v>3256</v>
      </c>
      <c r="C1084" t="s">
        <v>13</v>
      </c>
      <c r="D1084" t="str">
        <f>IF(Table_EQUITY_L[[#This Row],[ SERIES]]="EQ","Intra","Not")</f>
        <v>Intra</v>
      </c>
      <c r="E1084">
        <v>18</v>
      </c>
      <c r="F1084">
        <v>9</v>
      </c>
      <c r="G1084" t="str">
        <f t="shared" si="16"/>
        <v>Sep</v>
      </c>
      <c r="H1084">
        <v>1996</v>
      </c>
      <c r="I1084">
        <v>10</v>
      </c>
      <c r="J1084">
        <v>1</v>
      </c>
      <c r="K1084" t="s">
        <v>3257</v>
      </c>
      <c r="L1084">
        <v>10</v>
      </c>
      <c r="M1084" s="1"/>
      <c r="N1084">
        <v>1996</v>
      </c>
      <c r="O1084" s="1"/>
    </row>
    <row r="1085" spans="1:15" x14ac:dyDescent="0.3">
      <c r="A1085" t="s">
        <v>3258</v>
      </c>
      <c r="B1085" t="s">
        <v>3259</v>
      </c>
      <c r="C1085" t="s">
        <v>13</v>
      </c>
      <c r="D1085" t="str">
        <f>IF(Table_EQUITY_L[[#This Row],[ SERIES]]="EQ","Intra","Not")</f>
        <v>Intra</v>
      </c>
      <c r="E1085">
        <v>1</v>
      </c>
      <c r="F1085">
        <v>11</v>
      </c>
      <c r="G1085" t="str">
        <f t="shared" si="16"/>
        <v>Nov</v>
      </c>
      <c r="H1085">
        <v>2000</v>
      </c>
      <c r="I1085">
        <v>5</v>
      </c>
      <c r="J1085">
        <v>1</v>
      </c>
      <c r="K1085" t="s">
        <v>3260</v>
      </c>
      <c r="L1085">
        <v>5</v>
      </c>
      <c r="M1085" s="1"/>
      <c r="N1085">
        <v>2000</v>
      </c>
      <c r="O1085" s="1"/>
    </row>
    <row r="1086" spans="1:15" x14ac:dyDescent="0.3">
      <c r="A1086" t="s">
        <v>3261</v>
      </c>
      <c r="B1086" t="s">
        <v>3262</v>
      </c>
      <c r="C1086" t="s">
        <v>13</v>
      </c>
      <c r="D1086" t="str">
        <f>IF(Table_EQUITY_L[[#This Row],[ SERIES]]="EQ","Intra","Not")</f>
        <v>Intra</v>
      </c>
      <c r="E1086">
        <v>7</v>
      </c>
      <c r="F1086">
        <v>1</v>
      </c>
      <c r="G1086" t="str">
        <f t="shared" si="16"/>
        <v>Jan</v>
      </c>
      <c r="H1086">
        <v>2005</v>
      </c>
      <c r="I1086">
        <v>10</v>
      </c>
      <c r="J1086">
        <v>1</v>
      </c>
      <c r="K1086" t="s">
        <v>3263</v>
      </c>
      <c r="L1086">
        <v>10</v>
      </c>
      <c r="M1086" s="1"/>
      <c r="N1086">
        <v>2005</v>
      </c>
      <c r="O1086" s="1"/>
    </row>
    <row r="1087" spans="1:15" x14ac:dyDescent="0.3">
      <c r="A1087" t="s">
        <v>3264</v>
      </c>
      <c r="B1087" t="s">
        <v>3265</v>
      </c>
      <c r="C1087" t="s">
        <v>13</v>
      </c>
      <c r="D1087" t="str">
        <f>IF(Table_EQUITY_L[[#This Row],[ SERIES]]="EQ","Intra","Not")</f>
        <v>Intra</v>
      </c>
      <c r="E1087">
        <v>18</v>
      </c>
      <c r="F1087">
        <v>7</v>
      </c>
      <c r="G1087" t="str">
        <f t="shared" si="16"/>
        <v>Jul</v>
      </c>
      <c r="H1087">
        <v>2005</v>
      </c>
      <c r="I1087">
        <v>10</v>
      </c>
      <c r="J1087">
        <v>1</v>
      </c>
      <c r="K1087" t="s">
        <v>3266</v>
      </c>
      <c r="L1087">
        <v>10</v>
      </c>
      <c r="M1087" s="1"/>
      <c r="N1087">
        <v>2005</v>
      </c>
      <c r="O1087" s="1"/>
    </row>
    <row r="1088" spans="1:15" x14ac:dyDescent="0.3">
      <c r="A1088" t="s">
        <v>3267</v>
      </c>
      <c r="B1088" t="s">
        <v>3268</v>
      </c>
      <c r="C1088" t="s">
        <v>13</v>
      </c>
      <c r="D1088" t="str">
        <f>IF(Table_EQUITY_L[[#This Row],[ SERIES]]="EQ","Intra","Not")</f>
        <v>Intra</v>
      </c>
      <c r="E1088">
        <v>29</v>
      </c>
      <c r="F1088">
        <v>3</v>
      </c>
      <c r="G1088" t="str">
        <f t="shared" si="16"/>
        <v>Mar</v>
      </c>
      <c r="H1088">
        <v>2019</v>
      </c>
      <c r="I1088">
        <v>10</v>
      </c>
      <c r="J1088">
        <v>1</v>
      </c>
      <c r="K1088" t="s">
        <v>3269</v>
      </c>
      <c r="L1088">
        <v>10</v>
      </c>
      <c r="M1088" s="1"/>
      <c r="N1088">
        <v>2019</v>
      </c>
      <c r="O1088" s="1"/>
    </row>
    <row r="1089" spans="1:15" x14ac:dyDescent="0.3">
      <c r="A1089" t="s">
        <v>3270</v>
      </c>
      <c r="B1089" t="s">
        <v>3271</v>
      </c>
      <c r="C1089" t="s">
        <v>13</v>
      </c>
      <c r="D1089" t="str">
        <f>IF(Table_EQUITY_L[[#This Row],[ SERIES]]="EQ","Intra","Not")</f>
        <v>Intra</v>
      </c>
      <c r="E1089">
        <v>28</v>
      </c>
      <c r="F1089">
        <v>3</v>
      </c>
      <c r="G1089" t="str">
        <f t="shared" si="16"/>
        <v>Mar</v>
      </c>
      <c r="H1089">
        <v>2022</v>
      </c>
      <c r="I1089">
        <v>1</v>
      </c>
      <c r="J1089">
        <v>1</v>
      </c>
      <c r="K1089" t="s">
        <v>3272</v>
      </c>
      <c r="L1089">
        <v>1</v>
      </c>
      <c r="M1089" s="1"/>
      <c r="N1089">
        <v>2022</v>
      </c>
      <c r="O1089" s="1"/>
    </row>
    <row r="1090" spans="1:15" x14ac:dyDescent="0.3">
      <c r="A1090" t="s">
        <v>3273</v>
      </c>
      <c r="B1090" t="s">
        <v>3274</v>
      </c>
      <c r="C1090" t="s">
        <v>13</v>
      </c>
      <c r="D1090" t="str">
        <f>IF(Table_EQUITY_L[[#This Row],[ SERIES]]="EQ","Intra","Not")</f>
        <v>Intra</v>
      </c>
      <c r="E1090">
        <v>15</v>
      </c>
      <c r="F1090">
        <v>3</v>
      </c>
      <c r="G1090" t="str">
        <f t="shared" ref="G1090:G1153" si="17">_xlfn.IFS(F1090=1,"Jan",F1090=2,"Feb",F1090=3,"Mar",F1090=4,"Apr",F1090=5,"May",F1090=6,"Jun",F1090=7,"Jul",F1090=8,"Aug",F1090=9,"Sep",F1090=10,"Oct",F1090=11,"Nov",F1090=12,"Dec")</f>
        <v>Mar</v>
      </c>
      <c r="H1090">
        <v>2021</v>
      </c>
      <c r="I1090">
        <v>10</v>
      </c>
      <c r="J1090">
        <v>1</v>
      </c>
      <c r="K1090" t="s">
        <v>3275</v>
      </c>
      <c r="L1090">
        <v>10</v>
      </c>
      <c r="M1090" s="1"/>
      <c r="N1090">
        <v>2021</v>
      </c>
      <c r="O1090" s="1"/>
    </row>
    <row r="1091" spans="1:15" x14ac:dyDescent="0.3">
      <c r="A1091" t="s">
        <v>3276</v>
      </c>
      <c r="B1091" t="s">
        <v>3277</v>
      </c>
      <c r="C1091" t="s">
        <v>9</v>
      </c>
      <c r="D1091" t="str">
        <f>IF(Table_EQUITY_L[[#This Row],[ SERIES]]="EQ","Intra","Not")</f>
        <v>Not</v>
      </c>
      <c r="E1091">
        <v>12</v>
      </c>
      <c r="F1091">
        <v>4</v>
      </c>
      <c r="G1091" t="str">
        <f t="shared" si="17"/>
        <v>Apr</v>
      </c>
      <c r="H1091">
        <v>2012</v>
      </c>
      <c r="I1091">
        <v>10</v>
      </c>
      <c r="J1091">
        <v>1</v>
      </c>
      <c r="K1091" t="s">
        <v>3278</v>
      </c>
      <c r="L1091">
        <v>10</v>
      </c>
      <c r="M1091" s="1"/>
      <c r="N1091">
        <v>2012</v>
      </c>
      <c r="O1091" s="1"/>
    </row>
    <row r="1092" spans="1:15" x14ac:dyDescent="0.3">
      <c r="A1092" t="s">
        <v>3279</v>
      </c>
      <c r="B1092" t="s">
        <v>3280</v>
      </c>
      <c r="C1092" t="s">
        <v>13</v>
      </c>
      <c r="D1092" t="str">
        <f>IF(Table_EQUITY_L[[#This Row],[ SERIES]]="EQ","Intra","Not")</f>
        <v>Intra</v>
      </c>
      <c r="E1092">
        <v>17</v>
      </c>
      <c r="F1092">
        <v>2</v>
      </c>
      <c r="G1092" t="str">
        <f t="shared" si="17"/>
        <v>Feb</v>
      </c>
      <c r="H1092">
        <v>1999</v>
      </c>
      <c r="I1092">
        <v>10</v>
      </c>
      <c r="J1092">
        <v>1</v>
      </c>
      <c r="K1092" t="s">
        <v>3281</v>
      </c>
      <c r="L1092">
        <v>10</v>
      </c>
      <c r="M1092" s="1"/>
      <c r="N1092">
        <v>1999</v>
      </c>
      <c r="O1092" s="1"/>
    </row>
    <row r="1093" spans="1:15" x14ac:dyDescent="0.3">
      <c r="A1093" t="s">
        <v>3282</v>
      </c>
      <c r="B1093" t="s">
        <v>3283</v>
      </c>
      <c r="C1093" t="s">
        <v>13</v>
      </c>
      <c r="D1093" t="str">
        <f>IF(Table_EQUITY_L[[#This Row],[ SERIES]]="EQ","Intra","Not")</f>
        <v>Intra</v>
      </c>
      <c r="E1093">
        <v>23</v>
      </c>
      <c r="F1093">
        <v>2</v>
      </c>
      <c r="G1093" t="str">
        <f t="shared" si="17"/>
        <v>Feb</v>
      </c>
      <c r="H1093">
        <v>2004</v>
      </c>
      <c r="I1093">
        <v>10</v>
      </c>
      <c r="J1093">
        <v>1</v>
      </c>
      <c r="K1093" t="s">
        <v>3284</v>
      </c>
      <c r="L1093">
        <v>10</v>
      </c>
      <c r="M1093" s="1"/>
      <c r="N1093">
        <v>2004</v>
      </c>
      <c r="O1093" s="1"/>
    </row>
    <row r="1094" spans="1:15" x14ac:dyDescent="0.3">
      <c r="A1094" t="s">
        <v>3285</v>
      </c>
      <c r="B1094" t="s">
        <v>3286</v>
      </c>
      <c r="C1094" t="s">
        <v>13</v>
      </c>
      <c r="D1094" t="str">
        <f>IF(Table_EQUITY_L[[#This Row],[ SERIES]]="EQ","Intra","Not")</f>
        <v>Intra</v>
      </c>
      <c r="E1094">
        <v>12</v>
      </c>
      <c r="F1094">
        <v>9</v>
      </c>
      <c r="G1094" t="str">
        <f t="shared" si="17"/>
        <v>Sep</v>
      </c>
      <c r="H1094">
        <v>2000</v>
      </c>
      <c r="I1094">
        <v>5</v>
      </c>
      <c r="J1094">
        <v>1</v>
      </c>
      <c r="K1094" t="s">
        <v>3287</v>
      </c>
      <c r="L1094">
        <v>5</v>
      </c>
      <c r="M1094" s="1"/>
      <c r="N1094">
        <v>2000</v>
      </c>
      <c r="O1094" s="1"/>
    </row>
    <row r="1095" spans="1:15" x14ac:dyDescent="0.3">
      <c r="A1095" t="s">
        <v>3288</v>
      </c>
      <c r="B1095" t="s">
        <v>3289</v>
      </c>
      <c r="C1095" t="s">
        <v>13</v>
      </c>
      <c r="D1095" t="str">
        <f>IF(Table_EQUITY_L[[#This Row],[ SERIES]]="EQ","Intra","Not")</f>
        <v>Intra</v>
      </c>
      <c r="E1095">
        <v>19</v>
      </c>
      <c r="F1095">
        <v>7</v>
      </c>
      <c r="G1095" t="str">
        <f t="shared" si="17"/>
        <v>Jul</v>
      </c>
      <c r="H1095">
        <v>2006</v>
      </c>
      <c r="I1095">
        <v>2</v>
      </c>
      <c r="J1095">
        <v>1</v>
      </c>
      <c r="K1095" t="s">
        <v>3290</v>
      </c>
      <c r="L1095">
        <v>2</v>
      </c>
      <c r="M1095" s="1"/>
      <c r="N1095">
        <v>2006</v>
      </c>
      <c r="O1095" s="1"/>
    </row>
    <row r="1096" spans="1:15" x14ac:dyDescent="0.3">
      <c r="A1096" t="s">
        <v>3291</v>
      </c>
      <c r="B1096" t="s">
        <v>3292</v>
      </c>
      <c r="C1096" t="s">
        <v>13</v>
      </c>
      <c r="D1096" t="str">
        <f>IF(Table_EQUITY_L[[#This Row],[ SERIES]]="EQ","Intra","Not")</f>
        <v>Intra</v>
      </c>
      <c r="E1096">
        <v>12</v>
      </c>
      <c r="F1096">
        <v>5</v>
      </c>
      <c r="G1096" t="str">
        <f t="shared" si="17"/>
        <v>May</v>
      </c>
      <c r="H1096">
        <v>2003</v>
      </c>
      <c r="I1096">
        <v>2</v>
      </c>
      <c r="J1096">
        <v>1</v>
      </c>
      <c r="K1096" t="s">
        <v>3293</v>
      </c>
      <c r="L1096">
        <v>2</v>
      </c>
      <c r="M1096" s="1"/>
      <c r="N1096">
        <v>2003</v>
      </c>
      <c r="O1096" s="1"/>
    </row>
    <row r="1097" spans="1:15" x14ac:dyDescent="0.3">
      <c r="A1097" t="s">
        <v>3294</v>
      </c>
      <c r="B1097" t="s">
        <v>3295</v>
      </c>
      <c r="C1097" t="s">
        <v>9</v>
      </c>
      <c r="D1097" t="str">
        <f>IF(Table_EQUITY_L[[#This Row],[ SERIES]]="EQ","Intra","Not")</f>
        <v>Not</v>
      </c>
      <c r="E1097">
        <v>28</v>
      </c>
      <c r="F1097">
        <v>5</v>
      </c>
      <c r="G1097" t="str">
        <f t="shared" si="17"/>
        <v>May</v>
      </c>
      <c r="H1097">
        <v>2004</v>
      </c>
      <c r="I1097">
        <v>10</v>
      </c>
      <c r="J1097">
        <v>1</v>
      </c>
      <c r="K1097" t="s">
        <v>3296</v>
      </c>
      <c r="L1097">
        <v>10</v>
      </c>
      <c r="M1097" s="1"/>
      <c r="N1097">
        <v>2004</v>
      </c>
      <c r="O1097" s="1"/>
    </row>
    <row r="1098" spans="1:15" x14ac:dyDescent="0.3">
      <c r="A1098" t="s">
        <v>3297</v>
      </c>
      <c r="B1098" t="s">
        <v>3298</v>
      </c>
      <c r="C1098" t="s">
        <v>13</v>
      </c>
      <c r="D1098" t="str">
        <f>IF(Table_EQUITY_L[[#This Row],[ SERIES]]="EQ","Intra","Not")</f>
        <v>Intra</v>
      </c>
      <c r="E1098">
        <v>24</v>
      </c>
      <c r="F1098">
        <v>8</v>
      </c>
      <c r="G1098" t="str">
        <f t="shared" si="17"/>
        <v>Aug</v>
      </c>
      <c r="H1098">
        <v>2015</v>
      </c>
      <c r="I1098">
        <v>10</v>
      </c>
      <c r="J1098">
        <v>1</v>
      </c>
      <c r="K1098" t="s">
        <v>3299</v>
      </c>
      <c r="L1098">
        <v>10</v>
      </c>
      <c r="M1098" s="1"/>
      <c r="N1098">
        <v>2015</v>
      </c>
      <c r="O1098" s="1"/>
    </row>
    <row r="1099" spans="1:15" x14ac:dyDescent="0.3">
      <c r="A1099" t="s">
        <v>3300</v>
      </c>
      <c r="B1099" t="s">
        <v>3301</v>
      </c>
      <c r="C1099" t="s">
        <v>13</v>
      </c>
      <c r="D1099" t="str">
        <f>IF(Table_EQUITY_L[[#This Row],[ SERIES]]="EQ","Intra","Not")</f>
        <v>Intra</v>
      </c>
      <c r="E1099">
        <v>6</v>
      </c>
      <c r="F1099">
        <v>5</v>
      </c>
      <c r="G1099" t="str">
        <f t="shared" si="17"/>
        <v>May</v>
      </c>
      <c r="H1099">
        <v>2011</v>
      </c>
      <c r="I1099">
        <v>10</v>
      </c>
      <c r="J1099">
        <v>1</v>
      </c>
      <c r="K1099" t="s">
        <v>3302</v>
      </c>
      <c r="L1099">
        <v>10</v>
      </c>
      <c r="M1099" s="1"/>
      <c r="N1099">
        <v>2011</v>
      </c>
      <c r="O1099" s="1"/>
    </row>
    <row r="1100" spans="1:15" x14ac:dyDescent="0.3">
      <c r="A1100" t="s">
        <v>3303</v>
      </c>
      <c r="B1100" t="s">
        <v>3304</v>
      </c>
      <c r="C1100" t="s">
        <v>13</v>
      </c>
      <c r="D1100" t="str">
        <f>IF(Table_EQUITY_L[[#This Row],[ SERIES]]="EQ","Intra","Not")</f>
        <v>Intra</v>
      </c>
      <c r="E1100">
        <v>7</v>
      </c>
      <c r="F1100">
        <v>4</v>
      </c>
      <c r="G1100" t="str">
        <f t="shared" si="17"/>
        <v>Apr</v>
      </c>
      <c r="H1100">
        <v>2017</v>
      </c>
      <c r="I1100">
        <v>1</v>
      </c>
      <c r="J1100">
        <v>1</v>
      </c>
      <c r="K1100" t="s">
        <v>3305</v>
      </c>
      <c r="L1100">
        <v>1</v>
      </c>
      <c r="M1100" s="1"/>
      <c r="N1100">
        <v>2017</v>
      </c>
      <c r="O1100" s="1"/>
    </row>
    <row r="1101" spans="1:15" x14ac:dyDescent="0.3">
      <c r="A1101" t="s">
        <v>3306</v>
      </c>
      <c r="B1101" t="s">
        <v>3307</v>
      </c>
      <c r="C1101" t="s">
        <v>13</v>
      </c>
      <c r="D1101" t="str">
        <f>IF(Table_EQUITY_L[[#This Row],[ SERIES]]="EQ","Intra","Not")</f>
        <v>Intra</v>
      </c>
      <c r="E1101">
        <v>15</v>
      </c>
      <c r="F1101">
        <v>6</v>
      </c>
      <c r="G1101" t="str">
        <f t="shared" si="17"/>
        <v>Jun</v>
      </c>
      <c r="H1101">
        <v>2016</v>
      </c>
      <c r="I1101">
        <v>1</v>
      </c>
      <c r="J1101">
        <v>1</v>
      </c>
      <c r="K1101" t="s">
        <v>3308</v>
      </c>
      <c r="L1101">
        <v>1</v>
      </c>
      <c r="M1101" s="1"/>
      <c r="N1101">
        <v>2016</v>
      </c>
      <c r="O1101" s="1"/>
    </row>
    <row r="1102" spans="1:15" x14ac:dyDescent="0.3">
      <c r="A1102" t="s">
        <v>3309</v>
      </c>
      <c r="B1102" t="s">
        <v>3310</v>
      </c>
      <c r="C1102" t="s">
        <v>9</v>
      </c>
      <c r="D1102" t="str">
        <f>IF(Table_EQUITY_L[[#This Row],[ SERIES]]="EQ","Intra","Not")</f>
        <v>Not</v>
      </c>
      <c r="E1102">
        <v>18</v>
      </c>
      <c r="F1102">
        <v>9</v>
      </c>
      <c r="G1102" t="str">
        <f t="shared" si="17"/>
        <v>Sep</v>
      </c>
      <c r="H1102">
        <v>2007</v>
      </c>
      <c r="I1102">
        <v>5</v>
      </c>
      <c r="J1102">
        <v>1</v>
      </c>
      <c r="K1102" t="s">
        <v>3311</v>
      </c>
      <c r="L1102">
        <v>5</v>
      </c>
      <c r="M1102" s="1"/>
      <c r="N1102">
        <v>2007</v>
      </c>
      <c r="O1102" s="1"/>
    </row>
    <row r="1103" spans="1:15" x14ac:dyDescent="0.3">
      <c r="A1103" t="s">
        <v>3312</v>
      </c>
      <c r="B1103" t="s">
        <v>3313</v>
      </c>
      <c r="C1103" t="s">
        <v>9</v>
      </c>
      <c r="D1103" t="str">
        <f>IF(Table_EQUITY_L[[#This Row],[ SERIES]]="EQ","Intra","Not")</f>
        <v>Not</v>
      </c>
      <c r="E1103">
        <v>18</v>
      </c>
      <c r="F1103">
        <v>6</v>
      </c>
      <c r="G1103" t="str">
        <f t="shared" si="17"/>
        <v>Jun</v>
      </c>
      <c r="H1103">
        <v>2007</v>
      </c>
      <c r="I1103">
        <v>5</v>
      </c>
      <c r="J1103">
        <v>1</v>
      </c>
      <c r="K1103" t="s">
        <v>3314</v>
      </c>
      <c r="L1103">
        <v>5</v>
      </c>
      <c r="M1103" s="1"/>
      <c r="N1103">
        <v>2007</v>
      </c>
      <c r="O1103" s="1"/>
    </row>
    <row r="1104" spans="1:15" x14ac:dyDescent="0.3">
      <c r="A1104" t="s">
        <v>3315</v>
      </c>
      <c r="B1104" t="s">
        <v>3316</v>
      </c>
      <c r="C1104" t="s">
        <v>13</v>
      </c>
      <c r="D1104" t="str">
        <f>IF(Table_EQUITY_L[[#This Row],[ SERIES]]="EQ","Intra","Not")</f>
        <v>Intra</v>
      </c>
      <c r="E1104">
        <v>11</v>
      </c>
      <c r="F1104">
        <v>3</v>
      </c>
      <c r="G1104" t="str">
        <f t="shared" si="17"/>
        <v>Mar</v>
      </c>
      <c r="H1104">
        <v>2008</v>
      </c>
      <c r="I1104">
        <v>5</v>
      </c>
      <c r="J1104">
        <v>1</v>
      </c>
      <c r="K1104" t="s">
        <v>3317</v>
      </c>
      <c r="L1104">
        <v>5</v>
      </c>
      <c r="M1104" s="1"/>
      <c r="N1104">
        <v>2008</v>
      </c>
      <c r="O1104" s="1"/>
    </row>
    <row r="1105" spans="1:15" x14ac:dyDescent="0.3">
      <c r="A1105" t="s">
        <v>3318</v>
      </c>
      <c r="B1105" t="s">
        <v>3319</v>
      </c>
      <c r="C1105" t="s">
        <v>13</v>
      </c>
      <c r="D1105" t="str">
        <f>IF(Table_EQUITY_L[[#This Row],[ SERIES]]="EQ","Intra","Not")</f>
        <v>Intra</v>
      </c>
      <c r="E1105">
        <v>15</v>
      </c>
      <c r="F1105">
        <v>12</v>
      </c>
      <c r="G1105" t="str">
        <f t="shared" si="17"/>
        <v>Dec</v>
      </c>
      <c r="H1105">
        <v>2005</v>
      </c>
      <c r="I1105">
        <v>10</v>
      </c>
      <c r="J1105">
        <v>1</v>
      </c>
      <c r="K1105" t="s">
        <v>3320</v>
      </c>
      <c r="L1105">
        <v>10</v>
      </c>
      <c r="M1105" s="1"/>
      <c r="N1105">
        <v>2005</v>
      </c>
      <c r="O1105" s="1"/>
    </row>
    <row r="1106" spans="1:15" x14ac:dyDescent="0.3">
      <c r="A1106" t="s">
        <v>3321</v>
      </c>
      <c r="B1106" t="s">
        <v>3322</v>
      </c>
      <c r="C1106" t="s">
        <v>13</v>
      </c>
      <c r="D1106" t="str">
        <f>IF(Table_EQUITY_L[[#This Row],[ SERIES]]="EQ","Intra","Not")</f>
        <v>Intra</v>
      </c>
      <c r="E1106">
        <v>23</v>
      </c>
      <c r="F1106">
        <v>3</v>
      </c>
      <c r="G1106" t="str">
        <f t="shared" si="17"/>
        <v>Mar</v>
      </c>
      <c r="H1106">
        <v>2007</v>
      </c>
      <c r="I1106">
        <v>5</v>
      </c>
      <c r="J1106">
        <v>1</v>
      </c>
      <c r="K1106" t="s">
        <v>3323</v>
      </c>
      <c r="L1106">
        <v>5</v>
      </c>
      <c r="M1106" s="1"/>
      <c r="N1106">
        <v>2007</v>
      </c>
      <c r="O1106" s="1"/>
    </row>
    <row r="1107" spans="1:15" x14ac:dyDescent="0.3">
      <c r="A1107" t="s">
        <v>3324</v>
      </c>
      <c r="B1107" t="s">
        <v>3325</v>
      </c>
      <c r="C1107" t="s">
        <v>13</v>
      </c>
      <c r="D1107" t="str">
        <f>IF(Table_EQUITY_L[[#This Row],[ SERIES]]="EQ","Intra","Not")</f>
        <v>Intra</v>
      </c>
      <c r="E1107">
        <v>23</v>
      </c>
      <c r="F1107">
        <v>3</v>
      </c>
      <c r="G1107" t="str">
        <f t="shared" si="17"/>
        <v>Mar</v>
      </c>
      <c r="H1107">
        <v>2007</v>
      </c>
      <c r="I1107">
        <v>5</v>
      </c>
      <c r="J1107">
        <v>1</v>
      </c>
      <c r="K1107" t="s">
        <v>3326</v>
      </c>
      <c r="L1107">
        <v>5</v>
      </c>
      <c r="M1107" s="1"/>
      <c r="N1107">
        <v>2007</v>
      </c>
      <c r="O1107" s="1"/>
    </row>
    <row r="1108" spans="1:15" x14ac:dyDescent="0.3">
      <c r="A1108" t="s">
        <v>3327</v>
      </c>
      <c r="B1108" t="s">
        <v>3328</v>
      </c>
      <c r="C1108" t="s">
        <v>13</v>
      </c>
      <c r="D1108" t="str">
        <f>IF(Table_EQUITY_L[[#This Row],[ SERIES]]="EQ","Intra","Not")</f>
        <v>Intra</v>
      </c>
      <c r="E1108">
        <v>6</v>
      </c>
      <c r="F1108">
        <v>11</v>
      </c>
      <c r="G1108" t="str">
        <f t="shared" si="17"/>
        <v>Nov</v>
      </c>
      <c r="H1108">
        <v>2017</v>
      </c>
      <c r="I1108">
        <v>10</v>
      </c>
      <c r="J1108">
        <v>1</v>
      </c>
      <c r="K1108" t="s">
        <v>3329</v>
      </c>
      <c r="L1108">
        <v>10</v>
      </c>
      <c r="M1108" s="1"/>
      <c r="N1108">
        <v>2017</v>
      </c>
      <c r="O1108" s="1"/>
    </row>
    <row r="1109" spans="1:15" x14ac:dyDescent="0.3">
      <c r="A1109" t="s">
        <v>3330</v>
      </c>
      <c r="B1109" t="s">
        <v>3331</v>
      </c>
      <c r="C1109" t="s">
        <v>13</v>
      </c>
      <c r="D1109" t="str">
        <f>IF(Table_EQUITY_L[[#This Row],[ SERIES]]="EQ","Intra","Not")</f>
        <v>Intra</v>
      </c>
      <c r="E1109">
        <v>27</v>
      </c>
      <c r="F1109">
        <v>10</v>
      </c>
      <c r="G1109" t="str">
        <f t="shared" si="17"/>
        <v>Oct</v>
      </c>
      <c r="H1109">
        <v>2022</v>
      </c>
      <c r="I1109">
        <v>10</v>
      </c>
      <c r="J1109">
        <v>1</v>
      </c>
      <c r="K1109" t="s">
        <v>3332</v>
      </c>
      <c r="L1109">
        <v>10</v>
      </c>
      <c r="M1109" s="1"/>
      <c r="N1109">
        <v>2022</v>
      </c>
      <c r="O1109" s="1"/>
    </row>
    <row r="1110" spans="1:15" x14ac:dyDescent="0.3">
      <c r="A1110" t="s">
        <v>3333</v>
      </c>
      <c r="B1110" t="s">
        <v>3334</v>
      </c>
      <c r="C1110" t="s">
        <v>13</v>
      </c>
      <c r="D1110" t="str">
        <f>IF(Table_EQUITY_L[[#This Row],[ SERIES]]="EQ","Intra","Not")</f>
        <v>Intra</v>
      </c>
      <c r="E1110">
        <v>27</v>
      </c>
      <c r="F1110">
        <v>12</v>
      </c>
      <c r="G1110" t="str">
        <f t="shared" si="17"/>
        <v>Dec</v>
      </c>
      <c r="H1110">
        <v>1995</v>
      </c>
      <c r="I1110">
        <v>2</v>
      </c>
      <c r="J1110">
        <v>1</v>
      </c>
      <c r="K1110" t="s">
        <v>3335</v>
      </c>
      <c r="L1110">
        <v>2</v>
      </c>
      <c r="M1110" s="1"/>
      <c r="N1110">
        <v>1995</v>
      </c>
      <c r="O1110" s="1"/>
    </row>
    <row r="1111" spans="1:15" x14ac:dyDescent="0.3">
      <c r="A1111" t="s">
        <v>3336</v>
      </c>
      <c r="B1111" t="s">
        <v>3337</v>
      </c>
      <c r="C1111" t="s">
        <v>13</v>
      </c>
      <c r="D1111" t="str">
        <f>IF(Table_EQUITY_L[[#This Row],[ SERIES]]="EQ","Intra","Not")</f>
        <v>Intra</v>
      </c>
      <c r="E1111">
        <v>28</v>
      </c>
      <c r="F1111">
        <v>1</v>
      </c>
      <c r="G1111" t="str">
        <f t="shared" si="17"/>
        <v>Jan</v>
      </c>
      <c r="H1111">
        <v>2014</v>
      </c>
      <c r="I1111">
        <v>10</v>
      </c>
      <c r="J1111">
        <v>1</v>
      </c>
      <c r="K1111" t="s">
        <v>3338</v>
      </c>
      <c r="L1111">
        <v>10</v>
      </c>
      <c r="M1111" s="1"/>
      <c r="N1111">
        <v>2014</v>
      </c>
      <c r="O1111" s="1"/>
    </row>
    <row r="1112" spans="1:15" x14ac:dyDescent="0.3">
      <c r="A1112" t="s">
        <v>3339</v>
      </c>
      <c r="B1112" t="s">
        <v>3340</v>
      </c>
      <c r="C1112" t="s">
        <v>13</v>
      </c>
      <c r="D1112" t="str">
        <f>IF(Table_EQUITY_L[[#This Row],[ SERIES]]="EQ","Intra","Not")</f>
        <v>Intra</v>
      </c>
      <c r="E1112">
        <v>28</v>
      </c>
      <c r="F1112">
        <v>4</v>
      </c>
      <c r="G1112" t="str">
        <f t="shared" si="17"/>
        <v>Apr</v>
      </c>
      <c r="H1112">
        <v>1999</v>
      </c>
      <c r="I1112">
        <v>5</v>
      </c>
      <c r="J1112">
        <v>1</v>
      </c>
      <c r="K1112" t="s">
        <v>3341</v>
      </c>
      <c r="L1112">
        <v>5</v>
      </c>
      <c r="M1112" s="1"/>
      <c r="N1112">
        <v>1999</v>
      </c>
      <c r="O1112" s="1"/>
    </row>
    <row r="1113" spans="1:15" x14ac:dyDescent="0.3">
      <c r="A1113" t="s">
        <v>3342</v>
      </c>
      <c r="B1113" t="s">
        <v>3343</v>
      </c>
      <c r="C1113" t="s">
        <v>13</v>
      </c>
      <c r="D1113" t="str">
        <f>IF(Table_EQUITY_L[[#This Row],[ SERIES]]="EQ","Intra","Not")</f>
        <v>Intra</v>
      </c>
      <c r="E1113">
        <v>21</v>
      </c>
      <c r="F1113">
        <v>11</v>
      </c>
      <c r="G1113" t="str">
        <f t="shared" si="17"/>
        <v>Nov</v>
      </c>
      <c r="H1113">
        <v>2006</v>
      </c>
      <c r="I1113">
        <v>10</v>
      </c>
      <c r="J1113">
        <v>1</v>
      </c>
      <c r="K1113" t="s">
        <v>3344</v>
      </c>
      <c r="L1113">
        <v>10</v>
      </c>
      <c r="M1113" s="1"/>
      <c r="N1113">
        <v>2006</v>
      </c>
      <c r="O1113" s="1"/>
    </row>
    <row r="1114" spans="1:15" x14ac:dyDescent="0.3">
      <c r="A1114" t="s">
        <v>3345</v>
      </c>
      <c r="B1114" t="s">
        <v>3346</v>
      </c>
      <c r="C1114" t="s">
        <v>13</v>
      </c>
      <c r="D1114" t="str">
        <f>IF(Table_EQUITY_L[[#This Row],[ SERIES]]="EQ","Intra","Not")</f>
        <v>Intra</v>
      </c>
      <c r="E1114">
        <v>3</v>
      </c>
      <c r="F1114">
        <v>4</v>
      </c>
      <c r="G1114" t="str">
        <f t="shared" si="17"/>
        <v>Apr</v>
      </c>
      <c r="H1114">
        <v>1996</v>
      </c>
      <c r="I1114">
        <v>2</v>
      </c>
      <c r="J1114">
        <v>1</v>
      </c>
      <c r="K1114" t="s">
        <v>3347</v>
      </c>
      <c r="L1114">
        <v>2</v>
      </c>
      <c r="M1114" s="1"/>
      <c r="N1114">
        <v>1996</v>
      </c>
      <c r="O1114" s="1"/>
    </row>
    <row r="1115" spans="1:15" x14ac:dyDescent="0.3">
      <c r="A1115" t="s">
        <v>3348</v>
      </c>
      <c r="B1115" t="s">
        <v>3349</v>
      </c>
      <c r="C1115" t="s">
        <v>13</v>
      </c>
      <c r="D1115" t="str">
        <f>IF(Table_EQUITY_L[[#This Row],[ SERIES]]="EQ","Intra","Not")</f>
        <v>Intra</v>
      </c>
      <c r="E1115">
        <v>1</v>
      </c>
      <c r="F1115">
        <v>6</v>
      </c>
      <c r="G1115" t="str">
        <f t="shared" si="17"/>
        <v>Jun</v>
      </c>
      <c r="H1115">
        <v>2007</v>
      </c>
      <c r="I1115">
        <v>2</v>
      </c>
      <c r="J1115">
        <v>1</v>
      </c>
      <c r="K1115" t="s">
        <v>3350</v>
      </c>
      <c r="L1115">
        <v>2</v>
      </c>
      <c r="M1115" s="1"/>
      <c r="N1115">
        <v>2007</v>
      </c>
      <c r="O1115" s="1"/>
    </row>
    <row r="1116" spans="1:15" x14ac:dyDescent="0.3">
      <c r="A1116" t="s">
        <v>3351</v>
      </c>
      <c r="B1116" t="s">
        <v>3352</v>
      </c>
      <c r="C1116" t="s">
        <v>13</v>
      </c>
      <c r="D1116" t="str">
        <f>IF(Table_EQUITY_L[[#This Row],[ SERIES]]="EQ","Intra","Not")</f>
        <v>Intra</v>
      </c>
      <c r="E1116">
        <v>9</v>
      </c>
      <c r="F1116">
        <v>9</v>
      </c>
      <c r="G1116" t="str">
        <f t="shared" si="17"/>
        <v>Sep</v>
      </c>
      <c r="H1116">
        <v>2015</v>
      </c>
      <c r="I1116">
        <v>10</v>
      </c>
      <c r="J1116">
        <v>1</v>
      </c>
      <c r="K1116" t="s">
        <v>3353</v>
      </c>
      <c r="L1116">
        <v>10</v>
      </c>
      <c r="M1116" s="1"/>
      <c r="N1116">
        <v>2015</v>
      </c>
      <c r="O1116" s="1"/>
    </row>
    <row r="1117" spans="1:15" x14ac:dyDescent="0.3">
      <c r="A1117" t="s">
        <v>3354</v>
      </c>
      <c r="B1117" t="s">
        <v>3355</v>
      </c>
      <c r="C1117" t="s">
        <v>13</v>
      </c>
      <c r="D1117" t="str">
        <f>IF(Table_EQUITY_L[[#This Row],[ SERIES]]="EQ","Intra","Not")</f>
        <v>Intra</v>
      </c>
      <c r="E1117">
        <v>8</v>
      </c>
      <c r="F1117">
        <v>2</v>
      </c>
      <c r="G1117" t="str">
        <f t="shared" si="17"/>
        <v>Feb</v>
      </c>
      <c r="H1117">
        <v>1995</v>
      </c>
      <c r="I1117">
        <v>2</v>
      </c>
      <c r="J1117">
        <v>1</v>
      </c>
      <c r="K1117" t="s">
        <v>3356</v>
      </c>
      <c r="L1117">
        <v>2</v>
      </c>
      <c r="M1117" s="1"/>
      <c r="N1117">
        <v>1995</v>
      </c>
      <c r="O1117" s="1"/>
    </row>
    <row r="1118" spans="1:15" x14ac:dyDescent="0.3">
      <c r="A1118" t="s">
        <v>3357</v>
      </c>
      <c r="B1118" t="s">
        <v>3358</v>
      </c>
      <c r="C1118" t="s">
        <v>13</v>
      </c>
      <c r="D1118" t="str">
        <f>IF(Table_EQUITY_L[[#This Row],[ SERIES]]="EQ","Intra","Not")</f>
        <v>Intra</v>
      </c>
      <c r="E1118">
        <v>30</v>
      </c>
      <c r="F1118">
        <v>3</v>
      </c>
      <c r="G1118" t="str">
        <f t="shared" si="17"/>
        <v>Mar</v>
      </c>
      <c r="H1118">
        <v>2021</v>
      </c>
      <c r="I1118">
        <v>4</v>
      </c>
      <c r="J1118">
        <v>1</v>
      </c>
      <c r="K1118" t="s">
        <v>3359</v>
      </c>
      <c r="L1118">
        <v>4</v>
      </c>
      <c r="M1118" s="1"/>
      <c r="N1118">
        <v>2021</v>
      </c>
      <c r="O1118" s="1"/>
    </row>
    <row r="1119" spans="1:15" x14ac:dyDescent="0.3">
      <c r="A1119" t="s">
        <v>3360</v>
      </c>
      <c r="B1119" t="s">
        <v>3361</v>
      </c>
      <c r="C1119" t="s">
        <v>13</v>
      </c>
      <c r="D1119" t="str">
        <f>IF(Table_EQUITY_L[[#This Row],[ SERIES]]="EQ","Intra","Not")</f>
        <v>Intra</v>
      </c>
      <c r="E1119">
        <v>12</v>
      </c>
      <c r="F1119">
        <v>4</v>
      </c>
      <c r="G1119" t="str">
        <f t="shared" si="17"/>
        <v>Apr</v>
      </c>
      <c r="H1119">
        <v>2012</v>
      </c>
      <c r="I1119">
        <v>1</v>
      </c>
      <c r="J1119">
        <v>1</v>
      </c>
      <c r="K1119" t="s">
        <v>3362</v>
      </c>
      <c r="L1119">
        <v>1</v>
      </c>
      <c r="M1119" s="1"/>
      <c r="N1119">
        <v>2012</v>
      </c>
      <c r="O1119" s="1"/>
    </row>
    <row r="1120" spans="1:15" x14ac:dyDescent="0.3">
      <c r="A1120" t="s">
        <v>3363</v>
      </c>
      <c r="B1120" t="s">
        <v>3364</v>
      </c>
      <c r="C1120" t="s">
        <v>13</v>
      </c>
      <c r="D1120" t="str">
        <f>IF(Table_EQUITY_L[[#This Row],[ SERIES]]="EQ","Intra","Not")</f>
        <v>Intra</v>
      </c>
      <c r="E1120">
        <v>23</v>
      </c>
      <c r="F1120">
        <v>11</v>
      </c>
      <c r="G1120" t="str">
        <f t="shared" si="17"/>
        <v>Nov</v>
      </c>
      <c r="H1120">
        <v>2016</v>
      </c>
      <c r="I1120">
        <v>5</v>
      </c>
      <c r="J1120">
        <v>1</v>
      </c>
      <c r="K1120" t="s">
        <v>3365</v>
      </c>
      <c r="L1120">
        <v>5</v>
      </c>
      <c r="M1120" s="1"/>
      <c r="N1120">
        <v>2016</v>
      </c>
      <c r="O1120" s="1"/>
    </row>
    <row r="1121" spans="1:15" x14ac:dyDescent="0.3">
      <c r="A1121" t="s">
        <v>3366</v>
      </c>
      <c r="B1121" t="s">
        <v>3367</v>
      </c>
      <c r="C1121" t="s">
        <v>13</v>
      </c>
      <c r="D1121" t="str">
        <f>IF(Table_EQUITY_L[[#This Row],[ SERIES]]="EQ","Intra","Not")</f>
        <v>Intra</v>
      </c>
      <c r="E1121">
        <v>14</v>
      </c>
      <c r="F1121">
        <v>10</v>
      </c>
      <c r="G1121" t="str">
        <f t="shared" si="17"/>
        <v>Oct</v>
      </c>
      <c r="H1121">
        <v>2003</v>
      </c>
      <c r="I1121">
        <v>2</v>
      </c>
      <c r="J1121">
        <v>1</v>
      </c>
      <c r="K1121" t="s">
        <v>3368</v>
      </c>
      <c r="L1121">
        <v>2</v>
      </c>
      <c r="M1121" s="1"/>
      <c r="N1121">
        <v>2003</v>
      </c>
      <c r="O1121" s="1"/>
    </row>
    <row r="1122" spans="1:15" x14ac:dyDescent="0.3">
      <c r="A1122" t="s">
        <v>3369</v>
      </c>
      <c r="B1122" t="s">
        <v>3370</v>
      </c>
      <c r="C1122" t="s">
        <v>13</v>
      </c>
      <c r="D1122" t="str">
        <f>IF(Table_EQUITY_L[[#This Row],[ SERIES]]="EQ","Intra","Not")</f>
        <v>Intra</v>
      </c>
      <c r="E1122">
        <v>3</v>
      </c>
      <c r="F1122">
        <v>4</v>
      </c>
      <c r="G1122" t="str">
        <f t="shared" si="17"/>
        <v>Apr</v>
      </c>
      <c r="H1122">
        <v>2007</v>
      </c>
      <c r="I1122">
        <v>10</v>
      </c>
      <c r="J1122">
        <v>1</v>
      </c>
      <c r="K1122" t="s">
        <v>3371</v>
      </c>
      <c r="L1122">
        <v>10</v>
      </c>
      <c r="M1122" s="1"/>
      <c r="N1122">
        <v>2007</v>
      </c>
      <c r="O1122" s="1"/>
    </row>
    <row r="1123" spans="1:15" x14ac:dyDescent="0.3">
      <c r="A1123" t="s">
        <v>3372</v>
      </c>
      <c r="B1123" t="s">
        <v>3373</v>
      </c>
      <c r="C1123" t="s">
        <v>9</v>
      </c>
      <c r="D1123" t="str">
        <f>IF(Table_EQUITY_L[[#This Row],[ SERIES]]="EQ","Intra","Not")</f>
        <v>Not</v>
      </c>
      <c r="E1123">
        <v>29</v>
      </c>
      <c r="F1123">
        <v>8</v>
      </c>
      <c r="G1123" t="str">
        <f t="shared" si="17"/>
        <v>Aug</v>
      </c>
      <c r="H1123">
        <v>2016</v>
      </c>
      <c r="I1123">
        <v>10</v>
      </c>
      <c r="J1123">
        <v>1</v>
      </c>
      <c r="K1123" t="s">
        <v>3374</v>
      </c>
      <c r="L1123">
        <v>10</v>
      </c>
      <c r="M1123" s="1"/>
      <c r="N1123">
        <v>2016</v>
      </c>
      <c r="O1123" s="1"/>
    </row>
    <row r="1124" spans="1:15" x14ac:dyDescent="0.3">
      <c r="A1124" t="s">
        <v>3375</v>
      </c>
      <c r="B1124" t="s">
        <v>3376</v>
      </c>
      <c r="C1124" t="s">
        <v>13</v>
      </c>
      <c r="D1124" t="str">
        <f>IF(Table_EQUITY_L[[#This Row],[ SERIES]]="EQ","Intra","Not")</f>
        <v>Intra</v>
      </c>
      <c r="E1124">
        <v>23</v>
      </c>
      <c r="F1124">
        <v>3</v>
      </c>
      <c r="G1124" t="str">
        <f t="shared" si="17"/>
        <v>Mar</v>
      </c>
      <c r="H1124">
        <v>2012</v>
      </c>
      <c r="I1124">
        <v>10</v>
      </c>
      <c r="J1124">
        <v>1</v>
      </c>
      <c r="K1124" t="s">
        <v>3377</v>
      </c>
      <c r="L1124">
        <v>10</v>
      </c>
      <c r="M1124" s="1"/>
      <c r="N1124">
        <v>2012</v>
      </c>
      <c r="O1124" s="1"/>
    </row>
    <row r="1125" spans="1:15" x14ac:dyDescent="0.3">
      <c r="A1125" t="s">
        <v>3378</v>
      </c>
      <c r="B1125" t="s">
        <v>3379</v>
      </c>
      <c r="C1125" t="s">
        <v>9</v>
      </c>
      <c r="D1125" t="str">
        <f>IF(Table_EQUITY_L[[#This Row],[ SERIES]]="EQ","Intra","Not")</f>
        <v>Not</v>
      </c>
      <c r="E1125">
        <v>24</v>
      </c>
      <c r="F1125">
        <v>4</v>
      </c>
      <c r="G1125" t="str">
        <f t="shared" si="17"/>
        <v>Apr</v>
      </c>
      <c r="H1125">
        <v>2007</v>
      </c>
      <c r="I1125">
        <v>10</v>
      </c>
      <c r="J1125">
        <v>1</v>
      </c>
      <c r="K1125" t="s">
        <v>3380</v>
      </c>
      <c r="L1125">
        <v>10</v>
      </c>
      <c r="M1125" s="1"/>
      <c r="N1125">
        <v>2007</v>
      </c>
      <c r="O1125" s="1"/>
    </row>
    <row r="1126" spans="1:15" x14ac:dyDescent="0.3">
      <c r="A1126" t="s">
        <v>3381</v>
      </c>
      <c r="B1126" t="s">
        <v>3382</v>
      </c>
      <c r="C1126" t="s">
        <v>13</v>
      </c>
      <c r="D1126" t="str">
        <f>IF(Table_EQUITY_L[[#This Row],[ SERIES]]="EQ","Intra","Not")</f>
        <v>Intra</v>
      </c>
      <c r="E1126">
        <v>19</v>
      </c>
      <c r="F1126">
        <v>5</v>
      </c>
      <c r="G1126" t="str">
        <f t="shared" si="17"/>
        <v>May</v>
      </c>
      <c r="H1126">
        <v>2004</v>
      </c>
      <c r="I1126">
        <v>4</v>
      </c>
      <c r="J1126">
        <v>1</v>
      </c>
      <c r="K1126" t="s">
        <v>3383</v>
      </c>
      <c r="L1126">
        <v>4</v>
      </c>
      <c r="M1126" s="1"/>
      <c r="N1126">
        <v>2004</v>
      </c>
      <c r="O1126" s="1"/>
    </row>
    <row r="1127" spans="1:15" x14ac:dyDescent="0.3">
      <c r="A1127" t="s">
        <v>3384</v>
      </c>
      <c r="B1127" t="s">
        <v>3385</v>
      </c>
      <c r="C1127" t="s">
        <v>13</v>
      </c>
      <c r="D1127" t="str">
        <f>IF(Table_EQUITY_L[[#This Row],[ SERIES]]="EQ","Intra","Not")</f>
        <v>Intra</v>
      </c>
      <c r="E1127">
        <v>2</v>
      </c>
      <c r="F1127">
        <v>3</v>
      </c>
      <c r="G1127" t="str">
        <f t="shared" si="17"/>
        <v>Mar</v>
      </c>
      <c r="H1127">
        <v>2016</v>
      </c>
      <c r="I1127">
        <v>10</v>
      </c>
      <c r="J1127">
        <v>1</v>
      </c>
      <c r="K1127" t="s">
        <v>3386</v>
      </c>
      <c r="L1127">
        <v>10</v>
      </c>
      <c r="M1127" s="1"/>
      <c r="N1127">
        <v>2016</v>
      </c>
      <c r="O1127" s="1"/>
    </row>
    <row r="1128" spans="1:15" x14ac:dyDescent="0.3">
      <c r="A1128" t="s">
        <v>3387</v>
      </c>
      <c r="B1128" t="s">
        <v>3388</v>
      </c>
      <c r="C1128" t="s">
        <v>13</v>
      </c>
      <c r="D1128" t="str">
        <f>IF(Table_EQUITY_L[[#This Row],[ SERIES]]="EQ","Intra","Not")</f>
        <v>Intra</v>
      </c>
      <c r="E1128">
        <v>18</v>
      </c>
      <c r="F1128">
        <v>7</v>
      </c>
      <c r="G1128" t="str">
        <f t="shared" si="17"/>
        <v>Jul</v>
      </c>
      <c r="H1128">
        <v>2005</v>
      </c>
      <c r="I1128">
        <v>1</v>
      </c>
      <c r="J1128">
        <v>1</v>
      </c>
      <c r="K1128" t="s">
        <v>3389</v>
      </c>
      <c r="L1128">
        <v>1</v>
      </c>
      <c r="M1128" s="1"/>
      <c r="N1128">
        <v>2005</v>
      </c>
      <c r="O1128" s="1"/>
    </row>
    <row r="1129" spans="1:15" x14ac:dyDescent="0.3">
      <c r="A1129" t="s">
        <v>3390</v>
      </c>
      <c r="B1129" t="s">
        <v>3391</v>
      </c>
      <c r="C1129" t="s">
        <v>13</v>
      </c>
      <c r="D1129" t="str">
        <f>IF(Table_EQUITY_L[[#This Row],[ SERIES]]="EQ","Intra","Not")</f>
        <v>Intra</v>
      </c>
      <c r="E1129">
        <v>27</v>
      </c>
      <c r="F1129">
        <v>6</v>
      </c>
      <c r="G1129" t="str">
        <f t="shared" si="17"/>
        <v>Jun</v>
      </c>
      <c r="H1129">
        <v>2007</v>
      </c>
      <c r="I1129">
        <v>2</v>
      </c>
      <c r="J1129">
        <v>1</v>
      </c>
      <c r="K1129" t="s">
        <v>3392</v>
      </c>
      <c r="L1129">
        <v>2</v>
      </c>
      <c r="M1129" s="1"/>
      <c r="N1129">
        <v>2007</v>
      </c>
      <c r="O1129" s="1"/>
    </row>
    <row r="1130" spans="1:15" x14ac:dyDescent="0.3">
      <c r="A1130" t="s">
        <v>3393</v>
      </c>
      <c r="B1130" t="s">
        <v>3394</v>
      </c>
      <c r="C1130" t="s">
        <v>13</v>
      </c>
      <c r="D1130" t="str">
        <f>IF(Table_EQUITY_L[[#This Row],[ SERIES]]="EQ","Intra","Not")</f>
        <v>Intra</v>
      </c>
      <c r="E1130">
        <v>28</v>
      </c>
      <c r="F1130">
        <v>5</v>
      </c>
      <c r="G1130" t="str">
        <f t="shared" si="17"/>
        <v>May</v>
      </c>
      <c r="H1130">
        <v>2003</v>
      </c>
      <c r="I1130">
        <v>10</v>
      </c>
      <c r="J1130">
        <v>1</v>
      </c>
      <c r="K1130" t="s">
        <v>3395</v>
      </c>
      <c r="L1130">
        <v>10</v>
      </c>
      <c r="M1130" s="1"/>
      <c r="N1130">
        <v>2003</v>
      </c>
      <c r="O1130" s="1"/>
    </row>
    <row r="1131" spans="1:15" x14ac:dyDescent="0.3">
      <c r="A1131" t="s">
        <v>3396</v>
      </c>
      <c r="B1131" t="s">
        <v>3397</v>
      </c>
      <c r="C1131" t="s">
        <v>13</v>
      </c>
      <c r="D1131" t="str">
        <f>IF(Table_EQUITY_L[[#This Row],[ SERIES]]="EQ","Intra","Not")</f>
        <v>Intra</v>
      </c>
      <c r="E1131">
        <v>8</v>
      </c>
      <c r="F1131">
        <v>5</v>
      </c>
      <c r="G1131" t="str">
        <f t="shared" si="17"/>
        <v>May</v>
      </c>
      <c r="H1131">
        <v>2019</v>
      </c>
      <c r="I1131">
        <v>10</v>
      </c>
      <c r="J1131">
        <v>1</v>
      </c>
      <c r="K1131" t="s">
        <v>3398</v>
      </c>
      <c r="L1131">
        <v>10</v>
      </c>
      <c r="M1131" s="1"/>
      <c r="N1131">
        <v>2019</v>
      </c>
      <c r="O1131" s="1"/>
    </row>
    <row r="1132" spans="1:15" x14ac:dyDescent="0.3">
      <c r="A1132" t="s">
        <v>3399</v>
      </c>
      <c r="B1132" t="s">
        <v>3400</v>
      </c>
      <c r="C1132" t="s">
        <v>13</v>
      </c>
      <c r="D1132" t="str">
        <f>IF(Table_EQUITY_L[[#This Row],[ SERIES]]="EQ","Intra","Not")</f>
        <v>Intra</v>
      </c>
      <c r="E1132">
        <v>8</v>
      </c>
      <c r="F1132">
        <v>4</v>
      </c>
      <c r="G1132" t="str">
        <f t="shared" si="17"/>
        <v>Apr</v>
      </c>
      <c r="H1132">
        <v>2008</v>
      </c>
      <c r="I1132">
        <v>2</v>
      </c>
      <c r="J1132">
        <v>1</v>
      </c>
      <c r="K1132" t="s">
        <v>3401</v>
      </c>
      <c r="L1132">
        <v>2</v>
      </c>
      <c r="M1132" s="1"/>
      <c r="N1132">
        <v>2008</v>
      </c>
      <c r="O1132" s="1"/>
    </row>
    <row r="1133" spans="1:15" x14ac:dyDescent="0.3">
      <c r="A1133" t="s">
        <v>3402</v>
      </c>
      <c r="B1133" t="s">
        <v>3403</v>
      </c>
      <c r="C1133" t="s">
        <v>13</v>
      </c>
      <c r="D1133" t="str">
        <f>IF(Table_EQUITY_L[[#This Row],[ SERIES]]="EQ","Intra","Not")</f>
        <v>Intra</v>
      </c>
      <c r="E1133">
        <v>8</v>
      </c>
      <c r="F1133">
        <v>1</v>
      </c>
      <c r="G1133" t="str">
        <f t="shared" si="17"/>
        <v>Jan</v>
      </c>
      <c r="H1133">
        <v>2010</v>
      </c>
      <c r="I1133">
        <v>10</v>
      </c>
      <c r="J1133">
        <v>1</v>
      </c>
      <c r="K1133" t="s">
        <v>3404</v>
      </c>
      <c r="L1133">
        <v>10</v>
      </c>
      <c r="M1133" s="1"/>
      <c r="N1133">
        <v>2010</v>
      </c>
      <c r="O1133" s="1"/>
    </row>
    <row r="1134" spans="1:15" x14ac:dyDescent="0.3">
      <c r="A1134" t="s">
        <v>3405</v>
      </c>
      <c r="B1134" t="s">
        <v>3406</v>
      </c>
      <c r="C1134" t="s">
        <v>13</v>
      </c>
      <c r="D1134" t="str">
        <f>IF(Table_EQUITY_L[[#This Row],[ SERIES]]="EQ","Intra","Not")</f>
        <v>Intra</v>
      </c>
      <c r="E1134">
        <v>2</v>
      </c>
      <c r="F1134">
        <v>2</v>
      </c>
      <c r="G1134" t="str">
        <f t="shared" si="17"/>
        <v>Feb</v>
      </c>
      <c r="H1134">
        <v>2007</v>
      </c>
      <c r="I1134">
        <v>5</v>
      </c>
      <c r="J1134">
        <v>1</v>
      </c>
      <c r="K1134" t="s">
        <v>3407</v>
      </c>
      <c r="L1134">
        <v>5</v>
      </c>
      <c r="M1134" s="1"/>
      <c r="N1134">
        <v>2007</v>
      </c>
      <c r="O1134" s="1"/>
    </row>
    <row r="1135" spans="1:15" x14ac:dyDescent="0.3">
      <c r="A1135" t="s">
        <v>3408</v>
      </c>
      <c r="B1135" t="s">
        <v>3409</v>
      </c>
      <c r="C1135" t="s">
        <v>13</v>
      </c>
      <c r="D1135" t="str">
        <f>IF(Table_EQUITY_L[[#This Row],[ SERIES]]="EQ","Intra","Not")</f>
        <v>Intra</v>
      </c>
      <c r="E1135">
        <v>13</v>
      </c>
      <c r="F1135">
        <v>10</v>
      </c>
      <c r="G1135" t="str">
        <f t="shared" si="17"/>
        <v>Oct</v>
      </c>
      <c r="H1135">
        <v>2008</v>
      </c>
      <c r="I1135">
        <v>10</v>
      </c>
      <c r="J1135">
        <v>1</v>
      </c>
      <c r="K1135" t="s">
        <v>3410</v>
      </c>
      <c r="L1135">
        <v>10</v>
      </c>
      <c r="M1135" s="1"/>
      <c r="N1135">
        <v>2008</v>
      </c>
      <c r="O1135" s="1"/>
    </row>
    <row r="1136" spans="1:15" x14ac:dyDescent="0.3">
      <c r="A1136" t="s">
        <v>3411</v>
      </c>
      <c r="B1136" t="s">
        <v>3412</v>
      </c>
      <c r="C1136" t="s">
        <v>13</v>
      </c>
      <c r="D1136" t="str">
        <f>IF(Table_EQUITY_L[[#This Row],[ SERIES]]="EQ","Intra","Not")</f>
        <v>Intra</v>
      </c>
      <c r="E1136">
        <v>29</v>
      </c>
      <c r="F1136">
        <v>1</v>
      </c>
      <c r="G1136" t="str">
        <f t="shared" si="17"/>
        <v>Jan</v>
      </c>
      <c r="H1136">
        <v>2018</v>
      </c>
      <c r="I1136">
        <v>10</v>
      </c>
      <c r="J1136">
        <v>1</v>
      </c>
      <c r="K1136" t="s">
        <v>3413</v>
      </c>
      <c r="L1136">
        <v>10</v>
      </c>
      <c r="M1136" s="1"/>
      <c r="N1136">
        <v>2018</v>
      </c>
      <c r="O1136" s="1"/>
    </row>
    <row r="1137" spans="1:15" x14ac:dyDescent="0.3">
      <c r="A1137" t="s">
        <v>3414</v>
      </c>
      <c r="B1137" t="s">
        <v>3415</v>
      </c>
      <c r="C1137" t="s">
        <v>13</v>
      </c>
      <c r="D1137" t="str">
        <f>IF(Table_EQUITY_L[[#This Row],[ SERIES]]="EQ","Intra","Not")</f>
        <v>Intra</v>
      </c>
      <c r="E1137">
        <v>4</v>
      </c>
      <c r="F1137">
        <v>4</v>
      </c>
      <c r="G1137" t="str">
        <f t="shared" si="17"/>
        <v>Apr</v>
      </c>
      <c r="H1137">
        <v>2001</v>
      </c>
      <c r="I1137">
        <v>10</v>
      </c>
      <c r="J1137">
        <v>1</v>
      </c>
      <c r="K1137" t="s">
        <v>3416</v>
      </c>
      <c r="L1137">
        <v>10</v>
      </c>
      <c r="M1137" s="1"/>
      <c r="N1137">
        <v>2001</v>
      </c>
      <c r="O1137" s="1"/>
    </row>
    <row r="1138" spans="1:15" x14ac:dyDescent="0.3">
      <c r="A1138" t="s">
        <v>3417</v>
      </c>
      <c r="B1138" t="s">
        <v>3418</v>
      </c>
      <c r="C1138" t="s">
        <v>13</v>
      </c>
      <c r="D1138" t="str">
        <f>IF(Table_EQUITY_L[[#This Row],[ SERIES]]="EQ","Intra","Not")</f>
        <v>Intra</v>
      </c>
      <c r="E1138">
        <v>28</v>
      </c>
      <c r="F1138">
        <v>12</v>
      </c>
      <c r="G1138" t="str">
        <f t="shared" si="17"/>
        <v>Dec</v>
      </c>
      <c r="H1138">
        <v>2006</v>
      </c>
      <c r="I1138">
        <v>10</v>
      </c>
      <c r="J1138">
        <v>1</v>
      </c>
      <c r="K1138" t="s">
        <v>3419</v>
      </c>
      <c r="L1138">
        <v>10</v>
      </c>
      <c r="M1138" s="1"/>
      <c r="N1138">
        <v>2006</v>
      </c>
      <c r="O1138" s="1"/>
    </row>
    <row r="1139" spans="1:15" x14ac:dyDescent="0.3">
      <c r="A1139" t="s">
        <v>3420</v>
      </c>
      <c r="B1139" t="s">
        <v>3421</v>
      </c>
      <c r="C1139" t="s">
        <v>9</v>
      </c>
      <c r="D1139" t="str">
        <f>IF(Table_EQUITY_L[[#This Row],[ SERIES]]="EQ","Intra","Not")</f>
        <v>Not</v>
      </c>
      <c r="E1139">
        <v>20</v>
      </c>
      <c r="F1139">
        <v>8</v>
      </c>
      <c r="G1139" t="str">
        <f t="shared" si="17"/>
        <v>Aug</v>
      </c>
      <c r="H1139">
        <v>2021</v>
      </c>
      <c r="I1139">
        <v>10</v>
      </c>
      <c r="J1139">
        <v>1</v>
      </c>
      <c r="K1139" t="s">
        <v>3422</v>
      </c>
      <c r="L1139">
        <v>10</v>
      </c>
      <c r="M1139" s="1"/>
      <c r="N1139">
        <v>2021</v>
      </c>
      <c r="O1139" s="1"/>
    </row>
    <row r="1140" spans="1:15" x14ac:dyDescent="0.3">
      <c r="A1140" t="s">
        <v>3423</v>
      </c>
      <c r="B1140" t="s">
        <v>3424</v>
      </c>
      <c r="C1140" t="s">
        <v>13</v>
      </c>
      <c r="D1140" t="str">
        <f>IF(Table_EQUITY_L[[#This Row],[ SERIES]]="EQ","Intra","Not")</f>
        <v>Intra</v>
      </c>
      <c r="E1140">
        <v>8</v>
      </c>
      <c r="F1140">
        <v>7</v>
      </c>
      <c r="G1140" t="str">
        <f t="shared" si="17"/>
        <v>Jul</v>
      </c>
      <c r="H1140">
        <v>2022</v>
      </c>
      <c r="I1140">
        <v>5</v>
      </c>
      <c r="J1140">
        <v>1</v>
      </c>
      <c r="K1140" t="s">
        <v>3425</v>
      </c>
      <c r="L1140">
        <v>5</v>
      </c>
      <c r="M1140" s="1"/>
      <c r="N1140">
        <v>2022</v>
      </c>
      <c r="O1140" s="1"/>
    </row>
    <row r="1141" spans="1:15" x14ac:dyDescent="0.3">
      <c r="A1141" t="s">
        <v>3426</v>
      </c>
      <c r="B1141" t="s">
        <v>3427</v>
      </c>
      <c r="C1141" t="s">
        <v>13</v>
      </c>
      <c r="D1141" t="str">
        <f>IF(Table_EQUITY_L[[#This Row],[ SERIES]]="EQ","Intra","Not")</f>
        <v>Intra</v>
      </c>
      <c r="E1141">
        <v>6</v>
      </c>
      <c r="F1141">
        <v>1</v>
      </c>
      <c r="G1141" t="str">
        <f t="shared" si="17"/>
        <v>Jan</v>
      </c>
      <c r="H1141">
        <v>2016</v>
      </c>
      <c r="I1141">
        <v>10</v>
      </c>
      <c r="J1141">
        <v>1</v>
      </c>
      <c r="K1141" t="s">
        <v>3428</v>
      </c>
      <c r="L1141">
        <v>10</v>
      </c>
      <c r="M1141" s="1"/>
      <c r="N1141">
        <v>2016</v>
      </c>
      <c r="O1141" s="1"/>
    </row>
    <row r="1142" spans="1:15" x14ac:dyDescent="0.3">
      <c r="A1142" t="s">
        <v>3429</v>
      </c>
      <c r="B1142" t="s">
        <v>3430</v>
      </c>
      <c r="C1142" t="s">
        <v>13</v>
      </c>
      <c r="D1142" t="str">
        <f>IF(Table_EQUITY_L[[#This Row],[ SERIES]]="EQ","Intra","Not")</f>
        <v>Intra</v>
      </c>
      <c r="E1142">
        <v>1</v>
      </c>
      <c r="F1142">
        <v>9</v>
      </c>
      <c r="G1142" t="str">
        <f t="shared" si="17"/>
        <v>Sep</v>
      </c>
      <c r="H1142">
        <v>2009</v>
      </c>
      <c r="I1142">
        <v>10</v>
      </c>
      <c r="J1142">
        <v>1</v>
      </c>
      <c r="K1142" t="s">
        <v>3431</v>
      </c>
      <c r="L1142">
        <v>10</v>
      </c>
      <c r="M1142" s="1"/>
      <c r="N1142">
        <v>2009</v>
      </c>
      <c r="O1142" s="1"/>
    </row>
    <row r="1143" spans="1:15" x14ac:dyDescent="0.3">
      <c r="A1143" t="s">
        <v>3432</v>
      </c>
      <c r="B1143" t="s">
        <v>3433</v>
      </c>
      <c r="C1143" t="s">
        <v>13</v>
      </c>
      <c r="D1143" t="str">
        <f>IF(Table_EQUITY_L[[#This Row],[ SERIES]]="EQ","Intra","Not")</f>
        <v>Intra</v>
      </c>
      <c r="E1143">
        <v>13</v>
      </c>
      <c r="F1143">
        <v>11</v>
      </c>
      <c r="G1143" t="str">
        <f t="shared" si="17"/>
        <v>Nov</v>
      </c>
      <c r="H1143">
        <v>2017</v>
      </c>
      <c r="I1143">
        <v>5</v>
      </c>
      <c r="J1143">
        <v>1</v>
      </c>
      <c r="K1143" t="s">
        <v>3434</v>
      </c>
      <c r="L1143">
        <v>5</v>
      </c>
      <c r="M1143" s="1"/>
      <c r="N1143">
        <v>2017</v>
      </c>
      <c r="O1143" s="1"/>
    </row>
    <row r="1144" spans="1:15" x14ac:dyDescent="0.3">
      <c r="A1144" t="s">
        <v>3435</v>
      </c>
      <c r="B1144" t="s">
        <v>3436</v>
      </c>
      <c r="C1144" t="s">
        <v>9</v>
      </c>
      <c r="D1144" t="str">
        <f>IF(Table_EQUITY_L[[#This Row],[ SERIES]]="EQ","Intra","Not")</f>
        <v>Not</v>
      </c>
      <c r="E1144">
        <v>9</v>
      </c>
      <c r="F1144">
        <v>4</v>
      </c>
      <c r="G1144" t="str">
        <f t="shared" si="17"/>
        <v>Apr</v>
      </c>
      <c r="H1144">
        <v>2013</v>
      </c>
      <c r="I1144">
        <v>2</v>
      </c>
      <c r="J1144">
        <v>1</v>
      </c>
      <c r="K1144" t="s">
        <v>3437</v>
      </c>
      <c r="L1144">
        <v>2</v>
      </c>
      <c r="M1144" s="1"/>
      <c r="N1144">
        <v>2013</v>
      </c>
      <c r="O1144" s="1"/>
    </row>
    <row r="1145" spans="1:15" x14ac:dyDescent="0.3">
      <c r="A1145" t="s">
        <v>3438</v>
      </c>
      <c r="B1145" t="s">
        <v>3439</v>
      </c>
      <c r="C1145" t="s">
        <v>13</v>
      </c>
      <c r="D1145" t="str">
        <f>IF(Table_EQUITY_L[[#This Row],[ SERIES]]="EQ","Intra","Not")</f>
        <v>Intra</v>
      </c>
      <c r="E1145">
        <v>16</v>
      </c>
      <c r="F1145">
        <v>8</v>
      </c>
      <c r="G1145" t="str">
        <f t="shared" si="17"/>
        <v>Aug</v>
      </c>
      <c r="H1145">
        <v>2004</v>
      </c>
      <c r="I1145">
        <v>2</v>
      </c>
      <c r="J1145">
        <v>1</v>
      </c>
      <c r="K1145" t="s">
        <v>3440</v>
      </c>
      <c r="L1145">
        <v>2</v>
      </c>
      <c r="M1145" s="1"/>
      <c r="N1145">
        <v>2004</v>
      </c>
      <c r="O1145" s="1"/>
    </row>
    <row r="1146" spans="1:15" x14ac:dyDescent="0.3">
      <c r="A1146" t="s">
        <v>3441</v>
      </c>
      <c r="B1146" t="s">
        <v>3442</v>
      </c>
      <c r="C1146" t="s">
        <v>13</v>
      </c>
      <c r="D1146" t="str">
        <f>IF(Table_EQUITY_L[[#This Row],[ SERIES]]="EQ","Intra","Not")</f>
        <v>Intra</v>
      </c>
      <c r="E1146">
        <v>21</v>
      </c>
      <c r="F1146">
        <v>5</v>
      </c>
      <c r="G1146" t="str">
        <f t="shared" si="17"/>
        <v>May</v>
      </c>
      <c r="H1146">
        <v>2015</v>
      </c>
      <c r="I1146">
        <v>1</v>
      </c>
      <c r="J1146">
        <v>1</v>
      </c>
      <c r="K1146" t="s">
        <v>3443</v>
      </c>
      <c r="L1146">
        <v>1</v>
      </c>
      <c r="M1146" s="1"/>
      <c r="N1146">
        <v>2015</v>
      </c>
      <c r="O1146" s="1"/>
    </row>
    <row r="1147" spans="1:15" x14ac:dyDescent="0.3">
      <c r="A1147" t="s">
        <v>3444</v>
      </c>
      <c r="B1147" t="s">
        <v>3445</v>
      </c>
      <c r="C1147" t="s">
        <v>9</v>
      </c>
      <c r="D1147" t="str">
        <f>IF(Table_EQUITY_L[[#This Row],[ SERIES]]="EQ","Intra","Not")</f>
        <v>Not</v>
      </c>
      <c r="E1147">
        <v>28</v>
      </c>
      <c r="F1147">
        <v>12</v>
      </c>
      <c r="G1147" t="str">
        <f t="shared" si="17"/>
        <v>Dec</v>
      </c>
      <c r="H1147">
        <v>2018</v>
      </c>
      <c r="I1147">
        <v>1</v>
      </c>
      <c r="J1147">
        <v>1</v>
      </c>
      <c r="K1147" t="s">
        <v>3446</v>
      </c>
      <c r="L1147">
        <v>1</v>
      </c>
      <c r="M1147" s="1"/>
      <c r="N1147">
        <v>2018</v>
      </c>
      <c r="O1147" s="1"/>
    </row>
    <row r="1148" spans="1:15" x14ac:dyDescent="0.3">
      <c r="A1148" t="s">
        <v>3447</v>
      </c>
      <c r="B1148" t="s">
        <v>3448</v>
      </c>
      <c r="C1148" t="s">
        <v>13</v>
      </c>
      <c r="D1148" t="str">
        <f>IF(Table_EQUITY_L[[#This Row],[ SERIES]]="EQ","Intra","Not")</f>
        <v>Intra</v>
      </c>
      <c r="E1148">
        <v>1</v>
      </c>
      <c r="F1148">
        <v>11</v>
      </c>
      <c r="G1148" t="str">
        <f t="shared" si="17"/>
        <v>Nov</v>
      </c>
      <c r="H1148">
        <v>1995</v>
      </c>
      <c r="I1148">
        <v>10</v>
      </c>
      <c r="J1148">
        <v>1</v>
      </c>
      <c r="K1148" t="s">
        <v>3449</v>
      </c>
      <c r="L1148">
        <v>10</v>
      </c>
      <c r="M1148" s="1"/>
      <c r="N1148">
        <v>1995</v>
      </c>
      <c r="O1148" s="1"/>
    </row>
    <row r="1149" spans="1:15" x14ac:dyDescent="0.3">
      <c r="A1149" t="s">
        <v>3450</v>
      </c>
      <c r="B1149" t="s">
        <v>3451</v>
      </c>
      <c r="C1149" t="s">
        <v>13</v>
      </c>
      <c r="D1149" t="str">
        <f>IF(Table_EQUITY_L[[#This Row],[ SERIES]]="EQ","Intra","Not")</f>
        <v>Intra</v>
      </c>
      <c r="E1149">
        <v>6</v>
      </c>
      <c r="F1149">
        <v>10</v>
      </c>
      <c r="G1149" t="str">
        <f t="shared" si="17"/>
        <v>Oct</v>
      </c>
      <c r="H1149">
        <v>1999</v>
      </c>
      <c r="I1149">
        <v>5</v>
      </c>
      <c r="J1149">
        <v>1</v>
      </c>
      <c r="K1149" t="s">
        <v>3452</v>
      </c>
      <c r="L1149">
        <v>5</v>
      </c>
      <c r="M1149" s="1"/>
      <c r="N1149">
        <v>1999</v>
      </c>
      <c r="O1149" s="1"/>
    </row>
    <row r="1150" spans="1:15" x14ac:dyDescent="0.3">
      <c r="A1150" t="s">
        <v>3453</v>
      </c>
      <c r="B1150" t="s">
        <v>3454</v>
      </c>
      <c r="C1150" t="s">
        <v>13</v>
      </c>
      <c r="D1150" t="str">
        <f>IF(Table_EQUITY_L[[#This Row],[ SERIES]]="EQ","Intra","Not")</f>
        <v>Intra</v>
      </c>
      <c r="E1150">
        <v>1</v>
      </c>
      <c r="F1150">
        <v>10</v>
      </c>
      <c r="G1150" t="str">
        <f t="shared" si="17"/>
        <v>Oct</v>
      </c>
      <c r="H1150">
        <v>2020</v>
      </c>
      <c r="I1150">
        <v>10</v>
      </c>
      <c r="J1150">
        <v>1</v>
      </c>
      <c r="K1150" t="s">
        <v>3455</v>
      </c>
      <c r="L1150">
        <v>10</v>
      </c>
      <c r="M1150" s="1"/>
      <c r="N1150">
        <v>2020</v>
      </c>
      <c r="O1150" s="1"/>
    </row>
    <row r="1151" spans="1:15" x14ac:dyDescent="0.3">
      <c r="A1151" t="s">
        <v>3456</v>
      </c>
      <c r="B1151" t="s">
        <v>3457</v>
      </c>
      <c r="C1151" t="s">
        <v>9</v>
      </c>
      <c r="D1151" t="str">
        <f>IF(Table_EQUITY_L[[#This Row],[ SERIES]]="EQ","Intra","Not")</f>
        <v>Not</v>
      </c>
      <c r="E1151">
        <v>27</v>
      </c>
      <c r="F1151">
        <v>10</v>
      </c>
      <c r="G1151" t="str">
        <f t="shared" si="17"/>
        <v>Oct</v>
      </c>
      <c r="H1151">
        <v>2016</v>
      </c>
      <c r="I1151">
        <v>10</v>
      </c>
      <c r="J1151">
        <v>1</v>
      </c>
      <c r="K1151" t="s">
        <v>3458</v>
      </c>
      <c r="L1151">
        <v>10</v>
      </c>
      <c r="M1151" s="1"/>
      <c r="N1151">
        <v>2016</v>
      </c>
      <c r="O1151" s="1"/>
    </row>
    <row r="1152" spans="1:15" x14ac:dyDescent="0.3">
      <c r="A1152" t="s">
        <v>3459</v>
      </c>
      <c r="B1152" t="s">
        <v>3460</v>
      </c>
      <c r="C1152" t="s">
        <v>13</v>
      </c>
      <c r="D1152" t="str">
        <f>IF(Table_EQUITY_L[[#This Row],[ SERIES]]="EQ","Intra","Not")</f>
        <v>Intra</v>
      </c>
      <c r="E1152">
        <v>21</v>
      </c>
      <c r="F1152">
        <v>3</v>
      </c>
      <c r="G1152" t="str">
        <f t="shared" si="17"/>
        <v>Mar</v>
      </c>
      <c r="H1152">
        <v>2006</v>
      </c>
      <c r="I1152">
        <v>10</v>
      </c>
      <c r="J1152">
        <v>1</v>
      </c>
      <c r="K1152" t="s">
        <v>3461</v>
      </c>
      <c r="L1152">
        <v>10</v>
      </c>
      <c r="M1152" s="1"/>
      <c r="N1152">
        <v>2006</v>
      </c>
      <c r="O1152" s="1"/>
    </row>
    <row r="1153" spans="1:15" x14ac:dyDescent="0.3">
      <c r="A1153" t="s">
        <v>3462</v>
      </c>
      <c r="B1153" t="s">
        <v>3463</v>
      </c>
      <c r="C1153" t="s">
        <v>13</v>
      </c>
      <c r="D1153" t="str">
        <f>IF(Table_EQUITY_L[[#This Row],[ SERIES]]="EQ","Intra","Not")</f>
        <v>Intra</v>
      </c>
      <c r="E1153">
        <v>2</v>
      </c>
      <c r="F1153">
        <v>2</v>
      </c>
      <c r="G1153" t="str">
        <f t="shared" si="17"/>
        <v>Feb</v>
      </c>
      <c r="H1153">
        <v>2006</v>
      </c>
      <c r="I1153">
        <v>10</v>
      </c>
      <c r="J1153">
        <v>1</v>
      </c>
      <c r="K1153" t="s">
        <v>3464</v>
      </c>
      <c r="L1153">
        <v>10</v>
      </c>
      <c r="M1153" s="1"/>
      <c r="N1153">
        <v>2006</v>
      </c>
      <c r="O1153" s="1"/>
    </row>
    <row r="1154" spans="1:15" x14ac:dyDescent="0.3">
      <c r="A1154" t="s">
        <v>3465</v>
      </c>
      <c r="B1154" t="s">
        <v>3466</v>
      </c>
      <c r="C1154" t="s">
        <v>13</v>
      </c>
      <c r="D1154" t="str">
        <f>IF(Table_EQUITY_L[[#This Row],[ SERIES]]="EQ","Intra","Not")</f>
        <v>Intra</v>
      </c>
      <c r="E1154">
        <v>22</v>
      </c>
      <c r="F1154">
        <v>4</v>
      </c>
      <c r="G1154" t="str">
        <f t="shared" ref="G1154:G1217" si="18">_xlfn.IFS(F1154=1,"Jan",F1154=2,"Feb",F1154=3,"Mar",F1154=4,"Apr",F1154=5,"May",F1154=6,"Jun",F1154=7,"Jul",F1154=8,"Aug",F1154=9,"Sep",F1154=10,"Oct",F1154=11,"Nov",F1154=12,"Dec")</f>
        <v>Apr</v>
      </c>
      <c r="H1154">
        <v>2021</v>
      </c>
      <c r="I1154">
        <v>10</v>
      </c>
      <c r="J1154">
        <v>1</v>
      </c>
      <c r="K1154" t="s">
        <v>3467</v>
      </c>
      <c r="L1154">
        <v>10</v>
      </c>
      <c r="M1154" s="1"/>
      <c r="N1154">
        <v>2021</v>
      </c>
      <c r="O1154" s="1"/>
    </row>
    <row r="1155" spans="1:15" x14ac:dyDescent="0.3">
      <c r="A1155" t="s">
        <v>3468</v>
      </c>
      <c r="B1155" t="s">
        <v>3469</v>
      </c>
      <c r="C1155" t="s">
        <v>13</v>
      </c>
      <c r="D1155" t="str">
        <f>IF(Table_EQUITY_L[[#This Row],[ SERIES]]="EQ","Intra","Not")</f>
        <v>Intra</v>
      </c>
      <c r="E1155">
        <v>7</v>
      </c>
      <c r="F1155">
        <v>7</v>
      </c>
      <c r="G1155" t="str">
        <f t="shared" si="18"/>
        <v>Jul</v>
      </c>
      <c r="H1155">
        <v>1995</v>
      </c>
      <c r="I1155">
        <v>10</v>
      </c>
      <c r="J1155">
        <v>1</v>
      </c>
      <c r="K1155" t="s">
        <v>3470</v>
      </c>
      <c r="L1155">
        <v>10</v>
      </c>
      <c r="M1155" s="1"/>
      <c r="N1155">
        <v>1995</v>
      </c>
      <c r="O1155" s="1"/>
    </row>
    <row r="1156" spans="1:15" x14ac:dyDescent="0.3">
      <c r="A1156" t="s">
        <v>3471</v>
      </c>
      <c r="B1156" t="s">
        <v>3472</v>
      </c>
      <c r="C1156" t="s">
        <v>13</v>
      </c>
      <c r="D1156" t="str">
        <f>IF(Table_EQUITY_L[[#This Row],[ SERIES]]="EQ","Intra","Not")</f>
        <v>Intra</v>
      </c>
      <c r="E1156">
        <v>23</v>
      </c>
      <c r="F1156">
        <v>8</v>
      </c>
      <c r="G1156" t="str">
        <f t="shared" si="18"/>
        <v>Aug</v>
      </c>
      <c r="H1156">
        <v>2000</v>
      </c>
      <c r="I1156">
        <v>10</v>
      </c>
      <c r="J1156">
        <v>1</v>
      </c>
      <c r="K1156" t="s">
        <v>3473</v>
      </c>
      <c r="L1156">
        <v>10</v>
      </c>
      <c r="M1156" s="1"/>
      <c r="N1156">
        <v>2000</v>
      </c>
      <c r="O1156" s="1"/>
    </row>
    <row r="1157" spans="1:15" x14ac:dyDescent="0.3">
      <c r="A1157" t="s">
        <v>3474</v>
      </c>
      <c r="B1157" t="s">
        <v>3475</v>
      </c>
      <c r="C1157" t="s">
        <v>13</v>
      </c>
      <c r="D1157" t="str">
        <f>IF(Table_EQUITY_L[[#This Row],[ SERIES]]="EQ","Intra","Not")</f>
        <v>Intra</v>
      </c>
      <c r="E1157">
        <v>3</v>
      </c>
      <c r="F1157">
        <v>3</v>
      </c>
      <c r="G1157" t="str">
        <f t="shared" si="18"/>
        <v>Mar</v>
      </c>
      <c r="H1157">
        <v>2008</v>
      </c>
      <c r="I1157">
        <v>1</v>
      </c>
      <c r="J1157">
        <v>1</v>
      </c>
      <c r="K1157" t="s">
        <v>3476</v>
      </c>
      <c r="L1157">
        <v>1</v>
      </c>
      <c r="M1157" s="1"/>
      <c r="N1157">
        <v>2008</v>
      </c>
      <c r="O1157" s="1"/>
    </row>
    <row r="1158" spans="1:15" x14ac:dyDescent="0.3">
      <c r="A1158" t="s">
        <v>3477</v>
      </c>
      <c r="B1158" t="s">
        <v>3478</v>
      </c>
      <c r="C1158" t="s">
        <v>13</v>
      </c>
      <c r="D1158" t="str">
        <f>IF(Table_EQUITY_L[[#This Row],[ SERIES]]="EQ","Intra","Not")</f>
        <v>Intra</v>
      </c>
      <c r="E1158">
        <v>17</v>
      </c>
      <c r="F1158">
        <v>1</v>
      </c>
      <c r="G1158" t="str">
        <f t="shared" si="18"/>
        <v>Jan</v>
      </c>
      <c r="H1158">
        <v>1996</v>
      </c>
      <c r="I1158">
        <v>10</v>
      </c>
      <c r="J1158">
        <v>1</v>
      </c>
      <c r="K1158" t="s">
        <v>3479</v>
      </c>
      <c r="L1158">
        <v>10</v>
      </c>
      <c r="M1158" s="1"/>
      <c r="N1158">
        <v>1996</v>
      </c>
      <c r="O1158" s="1"/>
    </row>
    <row r="1159" spans="1:15" x14ac:dyDescent="0.3">
      <c r="A1159" t="s">
        <v>3480</v>
      </c>
      <c r="B1159" t="s">
        <v>3481</v>
      </c>
      <c r="C1159" t="s">
        <v>13</v>
      </c>
      <c r="D1159" t="str">
        <f>IF(Table_EQUITY_L[[#This Row],[ SERIES]]="EQ","Intra","Not")</f>
        <v>Intra</v>
      </c>
      <c r="E1159">
        <v>6</v>
      </c>
      <c r="F1159">
        <v>12</v>
      </c>
      <c r="G1159" t="str">
        <f t="shared" si="18"/>
        <v>Dec</v>
      </c>
      <c r="H1159">
        <v>2002</v>
      </c>
      <c r="I1159">
        <v>10</v>
      </c>
      <c r="J1159">
        <v>1</v>
      </c>
      <c r="K1159" t="s">
        <v>3482</v>
      </c>
      <c r="L1159">
        <v>10</v>
      </c>
      <c r="M1159" s="1"/>
      <c r="N1159">
        <v>2002</v>
      </c>
      <c r="O1159" s="1"/>
    </row>
    <row r="1160" spans="1:15" x14ac:dyDescent="0.3">
      <c r="A1160" t="s">
        <v>3483</v>
      </c>
      <c r="B1160" t="s">
        <v>3484</v>
      </c>
      <c r="C1160" t="s">
        <v>9</v>
      </c>
      <c r="D1160" t="str">
        <f>IF(Table_EQUITY_L[[#This Row],[ SERIES]]="EQ","Intra","Not")</f>
        <v>Not</v>
      </c>
      <c r="E1160">
        <v>26</v>
      </c>
      <c r="F1160">
        <v>6</v>
      </c>
      <c r="G1160" t="str">
        <f t="shared" si="18"/>
        <v>Jun</v>
      </c>
      <c r="H1160">
        <v>1996</v>
      </c>
      <c r="I1160">
        <v>10</v>
      </c>
      <c r="J1160">
        <v>1</v>
      </c>
      <c r="K1160" t="s">
        <v>3485</v>
      </c>
      <c r="L1160">
        <v>10</v>
      </c>
      <c r="M1160" s="1"/>
      <c r="N1160">
        <v>1996</v>
      </c>
      <c r="O1160" s="1"/>
    </row>
    <row r="1161" spans="1:15" x14ac:dyDescent="0.3">
      <c r="A1161" t="s">
        <v>3486</v>
      </c>
      <c r="B1161" t="s">
        <v>3487</v>
      </c>
      <c r="C1161" t="s">
        <v>13</v>
      </c>
      <c r="D1161" t="str">
        <f>IF(Table_EQUITY_L[[#This Row],[ SERIES]]="EQ","Intra","Not")</f>
        <v>Intra</v>
      </c>
      <c r="E1161">
        <v>8</v>
      </c>
      <c r="F1161">
        <v>11</v>
      </c>
      <c r="G1161" t="str">
        <f t="shared" si="18"/>
        <v>Nov</v>
      </c>
      <c r="H1161">
        <v>2000</v>
      </c>
      <c r="I1161">
        <v>5</v>
      </c>
      <c r="J1161">
        <v>1</v>
      </c>
      <c r="K1161" t="s">
        <v>3488</v>
      </c>
      <c r="L1161">
        <v>5</v>
      </c>
      <c r="M1161" s="1"/>
      <c r="N1161">
        <v>2000</v>
      </c>
      <c r="O1161" s="1"/>
    </row>
    <row r="1162" spans="1:15" x14ac:dyDescent="0.3">
      <c r="A1162" t="s">
        <v>3489</v>
      </c>
      <c r="B1162" t="s">
        <v>3490</v>
      </c>
      <c r="C1162" t="s">
        <v>13</v>
      </c>
      <c r="D1162" t="str">
        <f>IF(Table_EQUITY_L[[#This Row],[ SERIES]]="EQ","Intra","Not")</f>
        <v>Intra</v>
      </c>
      <c r="E1162">
        <v>5</v>
      </c>
      <c r="F1162">
        <v>4</v>
      </c>
      <c r="G1162" t="str">
        <f t="shared" si="18"/>
        <v>Apr</v>
      </c>
      <c r="H1162">
        <v>2017</v>
      </c>
      <c r="I1162">
        <v>10</v>
      </c>
      <c r="J1162">
        <v>1</v>
      </c>
      <c r="K1162" t="s">
        <v>3491</v>
      </c>
      <c r="L1162">
        <v>10</v>
      </c>
      <c r="M1162" s="1"/>
      <c r="N1162">
        <v>2017</v>
      </c>
      <c r="O1162" s="1"/>
    </row>
    <row r="1163" spans="1:15" x14ac:dyDescent="0.3">
      <c r="A1163" t="s">
        <v>3492</v>
      </c>
      <c r="B1163" t="s">
        <v>3493</v>
      </c>
      <c r="C1163" t="s">
        <v>13</v>
      </c>
      <c r="D1163" t="str">
        <f>IF(Table_EQUITY_L[[#This Row],[ SERIES]]="EQ","Intra","Not")</f>
        <v>Intra</v>
      </c>
      <c r="E1163">
        <v>8</v>
      </c>
      <c r="F1163">
        <v>3</v>
      </c>
      <c r="G1163" t="str">
        <f t="shared" si="18"/>
        <v>Mar</v>
      </c>
      <c r="H1163">
        <v>2000</v>
      </c>
      <c r="I1163">
        <v>2</v>
      </c>
      <c r="J1163">
        <v>1</v>
      </c>
      <c r="K1163" t="s">
        <v>3494</v>
      </c>
      <c r="L1163">
        <v>2</v>
      </c>
      <c r="M1163" s="1"/>
      <c r="N1163">
        <v>2000</v>
      </c>
      <c r="O1163" s="1"/>
    </row>
    <row r="1164" spans="1:15" x14ac:dyDescent="0.3">
      <c r="A1164" t="s">
        <v>3495</v>
      </c>
      <c r="B1164" t="s">
        <v>3496</v>
      </c>
      <c r="C1164" t="s">
        <v>13</v>
      </c>
      <c r="D1164" t="str">
        <f>IF(Table_EQUITY_L[[#This Row],[ SERIES]]="EQ","Intra","Not")</f>
        <v>Intra</v>
      </c>
      <c r="E1164">
        <v>12</v>
      </c>
      <c r="F1164">
        <v>1</v>
      </c>
      <c r="G1164" t="str">
        <f t="shared" si="18"/>
        <v>Jan</v>
      </c>
      <c r="H1164">
        <v>2023</v>
      </c>
      <c r="I1164">
        <v>10</v>
      </c>
      <c r="J1164">
        <v>1</v>
      </c>
      <c r="K1164" t="s">
        <v>3497</v>
      </c>
      <c r="L1164">
        <v>10</v>
      </c>
      <c r="M1164" s="1"/>
      <c r="N1164">
        <v>2023</v>
      </c>
      <c r="O1164" s="1"/>
    </row>
    <row r="1165" spans="1:15" x14ac:dyDescent="0.3">
      <c r="A1165" t="s">
        <v>3498</v>
      </c>
      <c r="B1165" t="s">
        <v>3499</v>
      </c>
      <c r="C1165" t="s">
        <v>13</v>
      </c>
      <c r="D1165" t="str">
        <f>IF(Table_EQUITY_L[[#This Row],[ SERIES]]="EQ","Intra","Not")</f>
        <v>Intra</v>
      </c>
      <c r="E1165">
        <v>17</v>
      </c>
      <c r="F1165">
        <v>11</v>
      </c>
      <c r="G1165" t="str">
        <f t="shared" si="18"/>
        <v>Nov</v>
      </c>
      <c r="H1165">
        <v>2003</v>
      </c>
      <c r="I1165">
        <v>10</v>
      </c>
      <c r="J1165">
        <v>1</v>
      </c>
      <c r="K1165" t="s">
        <v>3500</v>
      </c>
      <c r="L1165">
        <v>10</v>
      </c>
      <c r="M1165" s="1"/>
      <c r="N1165">
        <v>2003</v>
      </c>
      <c r="O1165" s="1"/>
    </row>
    <row r="1166" spans="1:15" x14ac:dyDescent="0.3">
      <c r="A1166" t="s">
        <v>3501</v>
      </c>
      <c r="B1166" t="s">
        <v>3502</v>
      </c>
      <c r="C1166" t="s">
        <v>13</v>
      </c>
      <c r="D1166" t="str">
        <f>IF(Table_EQUITY_L[[#This Row],[ SERIES]]="EQ","Intra","Not")</f>
        <v>Intra</v>
      </c>
      <c r="E1166">
        <v>20</v>
      </c>
      <c r="F1166">
        <v>2</v>
      </c>
      <c r="G1166" t="str">
        <f t="shared" si="18"/>
        <v>Feb</v>
      </c>
      <c r="H1166">
        <v>2023</v>
      </c>
      <c r="I1166">
        <v>10</v>
      </c>
      <c r="J1166">
        <v>1</v>
      </c>
      <c r="K1166" t="s">
        <v>3503</v>
      </c>
      <c r="L1166">
        <v>10</v>
      </c>
      <c r="M1166" s="1"/>
      <c r="N1166">
        <v>2023</v>
      </c>
      <c r="O1166" s="1"/>
    </row>
    <row r="1167" spans="1:15" x14ac:dyDescent="0.3">
      <c r="A1167" t="s">
        <v>3504</v>
      </c>
      <c r="B1167" t="s">
        <v>3505</v>
      </c>
      <c r="C1167" t="s">
        <v>13</v>
      </c>
      <c r="D1167" t="str">
        <f>IF(Table_EQUITY_L[[#This Row],[ SERIES]]="EQ","Intra","Not")</f>
        <v>Intra</v>
      </c>
      <c r="E1167">
        <v>5</v>
      </c>
      <c r="F1167">
        <v>11</v>
      </c>
      <c r="G1167" t="str">
        <f t="shared" si="18"/>
        <v>Nov</v>
      </c>
      <c r="H1167">
        <v>2004</v>
      </c>
      <c r="I1167">
        <v>10</v>
      </c>
      <c r="J1167">
        <v>1</v>
      </c>
      <c r="K1167" t="s">
        <v>3506</v>
      </c>
      <c r="L1167">
        <v>10</v>
      </c>
      <c r="M1167" s="1"/>
      <c r="N1167">
        <v>2004</v>
      </c>
      <c r="O1167" s="1"/>
    </row>
    <row r="1168" spans="1:15" x14ac:dyDescent="0.3">
      <c r="A1168" t="s">
        <v>3507</v>
      </c>
      <c r="B1168" t="s">
        <v>3508</v>
      </c>
      <c r="C1168" t="s">
        <v>13</v>
      </c>
      <c r="D1168" t="str">
        <f>IF(Table_EQUITY_L[[#This Row],[ SERIES]]="EQ","Intra","Not")</f>
        <v>Intra</v>
      </c>
      <c r="E1168">
        <v>19</v>
      </c>
      <c r="F1168">
        <v>12</v>
      </c>
      <c r="G1168" t="str">
        <f t="shared" si="18"/>
        <v>Dec</v>
      </c>
      <c r="H1168">
        <v>2002</v>
      </c>
      <c r="I1168">
        <v>10</v>
      </c>
      <c r="J1168">
        <v>1</v>
      </c>
      <c r="K1168" t="s">
        <v>3509</v>
      </c>
      <c r="L1168">
        <v>10</v>
      </c>
      <c r="M1168" s="1"/>
      <c r="N1168">
        <v>2002</v>
      </c>
      <c r="O1168" s="1"/>
    </row>
    <row r="1169" spans="1:15" x14ac:dyDescent="0.3">
      <c r="A1169" t="s">
        <v>3510</v>
      </c>
      <c r="B1169" t="s">
        <v>3511</v>
      </c>
      <c r="C1169" t="s">
        <v>9</v>
      </c>
      <c r="D1169" t="str">
        <f>IF(Table_EQUITY_L[[#This Row],[ SERIES]]="EQ","Intra","Not")</f>
        <v>Not</v>
      </c>
      <c r="E1169">
        <v>25</v>
      </c>
      <c r="F1169">
        <v>2</v>
      </c>
      <c r="G1169" t="str">
        <f t="shared" si="18"/>
        <v>Feb</v>
      </c>
      <c r="H1169">
        <v>2021</v>
      </c>
      <c r="I1169">
        <v>10</v>
      </c>
      <c r="J1169">
        <v>1</v>
      </c>
      <c r="K1169" t="s">
        <v>3512</v>
      </c>
      <c r="L1169">
        <v>10</v>
      </c>
      <c r="M1169" s="1"/>
      <c r="N1169">
        <v>2021</v>
      </c>
      <c r="O1169" s="1"/>
    </row>
    <row r="1170" spans="1:15" x14ac:dyDescent="0.3">
      <c r="A1170" t="s">
        <v>3513</v>
      </c>
      <c r="B1170" t="s">
        <v>3514</v>
      </c>
      <c r="C1170" t="s">
        <v>13</v>
      </c>
      <c r="D1170" t="str">
        <f>IF(Table_EQUITY_L[[#This Row],[ SERIES]]="EQ","Intra","Not")</f>
        <v>Intra</v>
      </c>
      <c r="E1170">
        <v>23</v>
      </c>
      <c r="F1170">
        <v>8</v>
      </c>
      <c r="G1170" t="str">
        <f t="shared" si="18"/>
        <v>Aug</v>
      </c>
      <c r="H1170">
        <v>2021</v>
      </c>
      <c r="I1170">
        <v>10</v>
      </c>
      <c r="J1170">
        <v>1</v>
      </c>
      <c r="K1170" t="s">
        <v>3515</v>
      </c>
      <c r="L1170">
        <v>10</v>
      </c>
      <c r="M1170" s="1"/>
      <c r="N1170">
        <v>2021</v>
      </c>
      <c r="O1170" s="1"/>
    </row>
    <row r="1171" spans="1:15" x14ac:dyDescent="0.3">
      <c r="A1171" t="s">
        <v>3516</v>
      </c>
      <c r="B1171" t="s">
        <v>3517</v>
      </c>
      <c r="C1171" t="s">
        <v>13</v>
      </c>
      <c r="D1171" t="str">
        <f>IF(Table_EQUITY_L[[#This Row],[ SERIES]]="EQ","Intra","Not")</f>
        <v>Intra</v>
      </c>
      <c r="E1171">
        <v>10</v>
      </c>
      <c r="F1171">
        <v>11</v>
      </c>
      <c r="G1171" t="str">
        <f t="shared" si="18"/>
        <v>Nov</v>
      </c>
      <c r="H1171">
        <v>2021</v>
      </c>
      <c r="I1171">
        <v>1</v>
      </c>
      <c r="J1171">
        <v>1</v>
      </c>
      <c r="K1171" t="s">
        <v>3518</v>
      </c>
      <c r="L1171">
        <v>1</v>
      </c>
      <c r="M1171" s="1"/>
      <c r="N1171">
        <v>2021</v>
      </c>
      <c r="O1171" s="1"/>
    </row>
    <row r="1172" spans="1:15" x14ac:dyDescent="0.3">
      <c r="A1172" t="s">
        <v>3519</v>
      </c>
      <c r="B1172" t="s">
        <v>3520</v>
      </c>
      <c r="C1172" t="s">
        <v>13</v>
      </c>
      <c r="D1172" t="str">
        <f>IF(Table_EQUITY_L[[#This Row],[ SERIES]]="EQ","Intra","Not")</f>
        <v>Intra</v>
      </c>
      <c r="E1172">
        <v>11</v>
      </c>
      <c r="F1172">
        <v>7</v>
      </c>
      <c r="G1172" t="str">
        <f t="shared" si="18"/>
        <v>Jul</v>
      </c>
      <c r="H1172">
        <v>2019</v>
      </c>
      <c r="I1172">
        <v>5</v>
      </c>
      <c r="J1172">
        <v>1</v>
      </c>
      <c r="K1172" t="s">
        <v>3521</v>
      </c>
      <c r="L1172">
        <v>5</v>
      </c>
      <c r="M1172" s="1"/>
      <c r="N1172">
        <v>2019</v>
      </c>
      <c r="O1172" s="1"/>
    </row>
    <row r="1173" spans="1:15" x14ac:dyDescent="0.3">
      <c r="A1173" t="s">
        <v>3522</v>
      </c>
      <c r="B1173" t="s">
        <v>3523</v>
      </c>
      <c r="C1173" t="s">
        <v>13</v>
      </c>
      <c r="D1173" t="str">
        <f>IF(Table_EQUITY_L[[#This Row],[ SERIES]]="EQ","Intra","Not")</f>
        <v>Intra</v>
      </c>
      <c r="E1173">
        <v>7</v>
      </c>
      <c r="F1173">
        <v>4</v>
      </c>
      <c r="G1173" t="str">
        <f t="shared" si="18"/>
        <v>Apr</v>
      </c>
      <c r="H1173">
        <v>2022</v>
      </c>
      <c r="I1173">
        <v>10</v>
      </c>
      <c r="J1173">
        <v>1</v>
      </c>
      <c r="K1173" t="s">
        <v>3524</v>
      </c>
      <c r="L1173">
        <v>10</v>
      </c>
      <c r="M1173" s="1"/>
      <c r="N1173">
        <v>2022</v>
      </c>
      <c r="O1173" s="1"/>
    </row>
    <row r="1174" spans="1:15" x14ac:dyDescent="0.3">
      <c r="A1174" t="s">
        <v>3525</v>
      </c>
      <c r="B1174" t="s">
        <v>3526</v>
      </c>
      <c r="C1174" t="s">
        <v>13</v>
      </c>
      <c r="D1174" t="str">
        <f>IF(Table_EQUITY_L[[#This Row],[ SERIES]]="EQ","Intra","Not")</f>
        <v>Intra</v>
      </c>
      <c r="E1174">
        <v>20</v>
      </c>
      <c r="F1174">
        <v>10</v>
      </c>
      <c r="G1174" t="str">
        <f t="shared" si="18"/>
        <v>Oct</v>
      </c>
      <c r="H1174">
        <v>2010</v>
      </c>
      <c r="I1174">
        <v>10</v>
      </c>
      <c r="J1174">
        <v>1</v>
      </c>
      <c r="K1174" t="s">
        <v>3527</v>
      </c>
      <c r="L1174">
        <v>10</v>
      </c>
      <c r="M1174" s="1"/>
      <c r="N1174">
        <v>2010</v>
      </c>
      <c r="O1174" s="1"/>
    </row>
    <row r="1175" spans="1:15" x14ac:dyDescent="0.3">
      <c r="A1175" t="s">
        <v>3528</v>
      </c>
      <c r="B1175" t="s">
        <v>3529</v>
      </c>
      <c r="C1175" t="s">
        <v>13</v>
      </c>
      <c r="D1175" t="str">
        <f>IF(Table_EQUITY_L[[#This Row],[ SERIES]]="EQ","Intra","Not")</f>
        <v>Intra</v>
      </c>
      <c r="E1175">
        <v>27</v>
      </c>
      <c r="F1175">
        <v>1</v>
      </c>
      <c r="G1175" t="str">
        <f t="shared" si="18"/>
        <v>Jan</v>
      </c>
      <c r="H1175">
        <v>2016</v>
      </c>
      <c r="I1175">
        <v>10</v>
      </c>
      <c r="J1175">
        <v>1</v>
      </c>
      <c r="K1175" t="s">
        <v>3530</v>
      </c>
      <c r="L1175">
        <v>10</v>
      </c>
      <c r="M1175" s="1"/>
      <c r="N1175">
        <v>2016</v>
      </c>
      <c r="O1175" s="1"/>
    </row>
    <row r="1176" spans="1:15" x14ac:dyDescent="0.3">
      <c r="A1176" t="s">
        <v>3531</v>
      </c>
      <c r="B1176" t="s">
        <v>3532</v>
      </c>
      <c r="C1176" t="s">
        <v>13</v>
      </c>
      <c r="D1176" t="str">
        <f>IF(Table_EQUITY_L[[#This Row],[ SERIES]]="EQ","Intra","Not")</f>
        <v>Intra</v>
      </c>
      <c r="E1176">
        <v>28</v>
      </c>
      <c r="F1176">
        <v>6</v>
      </c>
      <c r="G1176" t="str">
        <f t="shared" si="18"/>
        <v>Jun</v>
      </c>
      <c r="H1176">
        <v>2002</v>
      </c>
      <c r="I1176">
        <v>5</v>
      </c>
      <c r="J1176">
        <v>1</v>
      </c>
      <c r="K1176" t="s">
        <v>3533</v>
      </c>
      <c r="L1176">
        <v>5</v>
      </c>
      <c r="M1176" s="1"/>
      <c r="N1176">
        <v>2002</v>
      </c>
      <c r="O1176" s="1"/>
    </row>
    <row r="1177" spans="1:15" x14ac:dyDescent="0.3">
      <c r="A1177" t="s">
        <v>3534</v>
      </c>
      <c r="B1177" t="s">
        <v>3535</v>
      </c>
      <c r="C1177" t="s">
        <v>13</v>
      </c>
      <c r="D1177" t="str">
        <f>IF(Table_EQUITY_L[[#This Row],[ SERIES]]="EQ","Intra","Not")</f>
        <v>Intra</v>
      </c>
      <c r="E1177">
        <v>30</v>
      </c>
      <c r="F1177">
        <v>9</v>
      </c>
      <c r="G1177" t="str">
        <f t="shared" si="18"/>
        <v>Sep</v>
      </c>
      <c r="H1177">
        <v>2009</v>
      </c>
      <c r="I1177">
        <v>10</v>
      </c>
      <c r="J1177">
        <v>1</v>
      </c>
      <c r="K1177" t="s">
        <v>3536</v>
      </c>
      <c r="L1177">
        <v>10</v>
      </c>
      <c r="M1177" s="1"/>
      <c r="N1177">
        <v>2009</v>
      </c>
      <c r="O1177" s="1"/>
    </row>
    <row r="1178" spans="1:15" x14ac:dyDescent="0.3">
      <c r="A1178" t="s">
        <v>3537</v>
      </c>
      <c r="B1178" t="s">
        <v>3538</v>
      </c>
      <c r="C1178" t="s">
        <v>13</v>
      </c>
      <c r="D1178" t="str">
        <f>IF(Table_EQUITY_L[[#This Row],[ SERIES]]="EQ","Intra","Not")</f>
        <v>Intra</v>
      </c>
      <c r="E1178">
        <v>20</v>
      </c>
      <c r="F1178">
        <v>3</v>
      </c>
      <c r="G1178" t="str">
        <f t="shared" si="18"/>
        <v>Mar</v>
      </c>
      <c r="H1178">
        <v>2002</v>
      </c>
      <c r="I1178">
        <v>4</v>
      </c>
      <c r="J1178">
        <v>1</v>
      </c>
      <c r="K1178" t="s">
        <v>3539</v>
      </c>
      <c r="L1178">
        <v>4</v>
      </c>
      <c r="M1178" s="1"/>
      <c r="N1178">
        <v>2002</v>
      </c>
      <c r="O1178" s="1"/>
    </row>
    <row r="1179" spans="1:15" x14ac:dyDescent="0.3">
      <c r="A1179" t="s">
        <v>3540</v>
      </c>
      <c r="B1179" t="s">
        <v>3541</v>
      </c>
      <c r="C1179" t="s">
        <v>9</v>
      </c>
      <c r="D1179" t="str">
        <f>IF(Table_EQUITY_L[[#This Row],[ SERIES]]="EQ","Intra","Not")</f>
        <v>Not</v>
      </c>
      <c r="E1179">
        <v>20</v>
      </c>
      <c r="F1179">
        <v>2</v>
      </c>
      <c r="G1179" t="str">
        <f t="shared" si="18"/>
        <v>Feb</v>
      </c>
      <c r="H1179">
        <v>2003</v>
      </c>
      <c r="I1179">
        <v>10</v>
      </c>
      <c r="J1179">
        <v>1</v>
      </c>
      <c r="K1179" t="s">
        <v>3542</v>
      </c>
      <c r="L1179">
        <v>10</v>
      </c>
      <c r="M1179" s="1"/>
      <c r="N1179">
        <v>2003</v>
      </c>
      <c r="O1179" s="1"/>
    </row>
    <row r="1180" spans="1:15" x14ac:dyDescent="0.3">
      <c r="A1180" t="s">
        <v>3543</v>
      </c>
      <c r="B1180" t="s">
        <v>3544</v>
      </c>
      <c r="C1180" t="s">
        <v>13</v>
      </c>
      <c r="D1180" t="str">
        <f>IF(Table_EQUITY_L[[#This Row],[ SERIES]]="EQ","Intra","Not")</f>
        <v>Intra</v>
      </c>
      <c r="E1180">
        <v>9</v>
      </c>
      <c r="F1180">
        <v>8</v>
      </c>
      <c r="G1180" t="str">
        <f t="shared" si="18"/>
        <v>Aug</v>
      </c>
      <c r="H1180">
        <v>2007</v>
      </c>
      <c r="I1180">
        <v>10</v>
      </c>
      <c r="J1180">
        <v>1</v>
      </c>
      <c r="K1180" t="s">
        <v>3545</v>
      </c>
      <c r="L1180">
        <v>10</v>
      </c>
      <c r="M1180" s="1"/>
      <c r="N1180">
        <v>2007</v>
      </c>
      <c r="O1180" s="1"/>
    </row>
    <row r="1181" spans="1:15" x14ac:dyDescent="0.3">
      <c r="A1181" t="s">
        <v>3546</v>
      </c>
      <c r="B1181" t="s">
        <v>3547</v>
      </c>
      <c r="C1181" t="s">
        <v>9</v>
      </c>
      <c r="D1181" t="str">
        <f>IF(Table_EQUITY_L[[#This Row],[ SERIES]]="EQ","Intra","Not")</f>
        <v>Not</v>
      </c>
      <c r="E1181">
        <v>17</v>
      </c>
      <c r="F1181">
        <v>6</v>
      </c>
      <c r="G1181" t="str">
        <f t="shared" si="18"/>
        <v>Jun</v>
      </c>
      <c r="H1181">
        <v>2011</v>
      </c>
      <c r="I1181">
        <v>1</v>
      </c>
      <c r="J1181">
        <v>1</v>
      </c>
      <c r="K1181" t="s">
        <v>3548</v>
      </c>
      <c r="L1181">
        <v>1</v>
      </c>
      <c r="M1181" s="1"/>
      <c r="N1181">
        <v>2011</v>
      </c>
      <c r="O1181" s="1"/>
    </row>
    <row r="1182" spans="1:15" x14ac:dyDescent="0.3">
      <c r="A1182" t="s">
        <v>3549</v>
      </c>
      <c r="B1182" t="s">
        <v>3550</v>
      </c>
      <c r="C1182" t="s">
        <v>13</v>
      </c>
      <c r="D1182" t="str">
        <f>IF(Table_EQUITY_L[[#This Row],[ SERIES]]="EQ","Intra","Not")</f>
        <v>Intra</v>
      </c>
      <c r="E1182">
        <v>17</v>
      </c>
      <c r="F1182">
        <v>10</v>
      </c>
      <c r="G1182" t="str">
        <f t="shared" si="18"/>
        <v>Oct</v>
      </c>
      <c r="H1182">
        <v>2011</v>
      </c>
      <c r="I1182">
        <v>10</v>
      </c>
      <c r="J1182">
        <v>1</v>
      </c>
      <c r="K1182" t="s">
        <v>3551</v>
      </c>
      <c r="L1182">
        <v>10</v>
      </c>
      <c r="M1182" s="1"/>
      <c r="N1182">
        <v>2011</v>
      </c>
      <c r="O1182" s="1"/>
    </row>
    <row r="1183" spans="1:15" x14ac:dyDescent="0.3">
      <c r="A1183" t="s">
        <v>3552</v>
      </c>
      <c r="B1183" t="s">
        <v>3553</v>
      </c>
      <c r="C1183" t="s">
        <v>9</v>
      </c>
      <c r="D1183" t="str">
        <f>IF(Table_EQUITY_L[[#This Row],[ SERIES]]="EQ","Intra","Not")</f>
        <v>Not</v>
      </c>
      <c r="E1183">
        <v>9</v>
      </c>
      <c r="F1183">
        <v>5</v>
      </c>
      <c r="G1183" t="str">
        <f t="shared" si="18"/>
        <v>May</v>
      </c>
      <c r="H1183">
        <v>2019</v>
      </c>
      <c r="I1183">
        <v>2</v>
      </c>
      <c r="J1183">
        <v>1</v>
      </c>
      <c r="K1183" t="s">
        <v>3554</v>
      </c>
      <c r="L1183">
        <v>2</v>
      </c>
      <c r="M1183" s="1"/>
      <c r="N1183">
        <v>2019</v>
      </c>
      <c r="O1183" s="1"/>
    </row>
    <row r="1184" spans="1:15" x14ac:dyDescent="0.3">
      <c r="A1184" t="s">
        <v>3555</v>
      </c>
      <c r="B1184" t="s">
        <v>3556</v>
      </c>
      <c r="C1184" t="s">
        <v>13</v>
      </c>
      <c r="D1184" t="str">
        <f>IF(Table_EQUITY_L[[#This Row],[ SERIES]]="EQ","Intra","Not")</f>
        <v>Intra</v>
      </c>
      <c r="E1184">
        <v>19</v>
      </c>
      <c r="F1184">
        <v>7</v>
      </c>
      <c r="G1184" t="str">
        <f t="shared" si="18"/>
        <v>Jul</v>
      </c>
      <c r="H1184">
        <v>1995</v>
      </c>
      <c r="I1184">
        <v>5</v>
      </c>
      <c r="J1184">
        <v>1</v>
      </c>
      <c r="K1184" t="s">
        <v>3557</v>
      </c>
      <c r="L1184">
        <v>5</v>
      </c>
      <c r="M1184" s="1"/>
      <c r="N1184">
        <v>1995</v>
      </c>
      <c r="O1184" s="1"/>
    </row>
    <row r="1185" spans="1:15" x14ac:dyDescent="0.3">
      <c r="A1185" t="s">
        <v>3558</v>
      </c>
      <c r="B1185" t="s">
        <v>3559</v>
      </c>
      <c r="C1185" t="s">
        <v>13</v>
      </c>
      <c r="D1185" t="str">
        <f>IF(Table_EQUITY_L[[#This Row],[ SERIES]]="EQ","Intra","Not")</f>
        <v>Intra</v>
      </c>
      <c r="E1185">
        <v>19</v>
      </c>
      <c r="F1185">
        <v>2</v>
      </c>
      <c r="G1185" t="str">
        <f t="shared" si="18"/>
        <v>Feb</v>
      </c>
      <c r="H1185">
        <v>2008</v>
      </c>
      <c r="I1185">
        <v>10</v>
      </c>
      <c r="J1185">
        <v>1</v>
      </c>
      <c r="K1185" t="s">
        <v>3560</v>
      </c>
      <c r="L1185">
        <v>10</v>
      </c>
      <c r="M1185" s="1"/>
      <c r="N1185">
        <v>2008</v>
      </c>
      <c r="O1185" s="1"/>
    </row>
    <row r="1186" spans="1:15" x14ac:dyDescent="0.3">
      <c r="A1186" t="s">
        <v>3561</v>
      </c>
      <c r="B1186" t="s">
        <v>3562</v>
      </c>
      <c r="C1186" t="s">
        <v>13</v>
      </c>
      <c r="D1186" t="str">
        <f>IF(Table_EQUITY_L[[#This Row],[ SERIES]]="EQ","Intra","Not")</f>
        <v>Intra</v>
      </c>
      <c r="E1186">
        <v>7</v>
      </c>
      <c r="F1186">
        <v>3</v>
      </c>
      <c r="G1186" t="str">
        <f t="shared" si="18"/>
        <v>Mar</v>
      </c>
      <c r="H1186">
        <v>2001</v>
      </c>
      <c r="I1186">
        <v>10</v>
      </c>
      <c r="J1186">
        <v>1</v>
      </c>
      <c r="K1186" t="s">
        <v>3563</v>
      </c>
      <c r="L1186">
        <v>10</v>
      </c>
      <c r="M1186" s="1"/>
      <c r="N1186">
        <v>2001</v>
      </c>
      <c r="O1186" s="1"/>
    </row>
    <row r="1187" spans="1:15" x14ac:dyDescent="0.3">
      <c r="A1187" t="s">
        <v>3564</v>
      </c>
      <c r="B1187" t="s">
        <v>3565</v>
      </c>
      <c r="C1187" t="s">
        <v>13</v>
      </c>
      <c r="D1187" t="str">
        <f>IF(Table_EQUITY_L[[#This Row],[ SERIES]]="EQ","Intra","Not")</f>
        <v>Intra</v>
      </c>
      <c r="E1187">
        <v>8</v>
      </c>
      <c r="F1187">
        <v>8</v>
      </c>
      <c r="G1187" t="str">
        <f t="shared" si="18"/>
        <v>Aug</v>
      </c>
      <c r="H1187">
        <v>2017</v>
      </c>
      <c r="I1187">
        <v>10</v>
      </c>
      <c r="J1187">
        <v>1</v>
      </c>
      <c r="K1187" t="s">
        <v>3566</v>
      </c>
      <c r="L1187">
        <v>10</v>
      </c>
      <c r="M1187" s="1"/>
      <c r="N1187">
        <v>2017</v>
      </c>
      <c r="O1187" s="1"/>
    </row>
    <row r="1188" spans="1:15" x14ac:dyDescent="0.3">
      <c r="A1188" t="s">
        <v>3567</v>
      </c>
      <c r="B1188" t="s">
        <v>3568</v>
      </c>
      <c r="C1188" t="s">
        <v>9</v>
      </c>
      <c r="D1188" t="str">
        <f>IF(Table_EQUITY_L[[#This Row],[ SERIES]]="EQ","Intra","Not")</f>
        <v>Not</v>
      </c>
      <c r="E1188">
        <v>5</v>
      </c>
      <c r="F1188">
        <v>11</v>
      </c>
      <c r="G1188" t="str">
        <f t="shared" si="18"/>
        <v>Nov</v>
      </c>
      <c r="H1188">
        <v>2013</v>
      </c>
      <c r="I1188">
        <v>10</v>
      </c>
      <c r="J1188">
        <v>1</v>
      </c>
      <c r="K1188" t="s">
        <v>3569</v>
      </c>
      <c r="L1188">
        <v>10</v>
      </c>
      <c r="M1188" s="1"/>
      <c r="N1188">
        <v>2013</v>
      </c>
      <c r="O1188" s="1"/>
    </row>
    <row r="1189" spans="1:15" x14ac:dyDescent="0.3">
      <c r="A1189" t="s">
        <v>3570</v>
      </c>
      <c r="B1189" t="s">
        <v>3571</v>
      </c>
      <c r="C1189" t="s">
        <v>9</v>
      </c>
      <c r="D1189" t="str">
        <f>IF(Table_EQUITY_L[[#This Row],[ SERIES]]="EQ","Intra","Not")</f>
        <v>Not</v>
      </c>
      <c r="E1189">
        <v>2</v>
      </c>
      <c r="F1189">
        <v>11</v>
      </c>
      <c r="G1189" t="str">
        <f t="shared" si="18"/>
        <v>Nov</v>
      </c>
      <c r="H1189">
        <v>2020</v>
      </c>
      <c r="I1189">
        <v>10</v>
      </c>
      <c r="J1189">
        <v>1</v>
      </c>
      <c r="K1189" t="s">
        <v>3572</v>
      </c>
      <c r="L1189">
        <v>10</v>
      </c>
      <c r="M1189" s="1"/>
      <c r="N1189">
        <v>2020</v>
      </c>
      <c r="O1189" s="1"/>
    </row>
    <row r="1190" spans="1:15" x14ac:dyDescent="0.3">
      <c r="A1190" t="s">
        <v>3573</v>
      </c>
      <c r="B1190" t="s">
        <v>3574</v>
      </c>
      <c r="C1190" t="s">
        <v>9</v>
      </c>
      <c r="D1190" t="str">
        <f>IF(Table_EQUITY_L[[#This Row],[ SERIES]]="EQ","Intra","Not")</f>
        <v>Not</v>
      </c>
      <c r="E1190">
        <v>24</v>
      </c>
      <c r="F1190">
        <v>7</v>
      </c>
      <c r="G1190" t="str">
        <f t="shared" si="18"/>
        <v>Jul</v>
      </c>
      <c r="H1190">
        <v>2015</v>
      </c>
      <c r="I1190">
        <v>2</v>
      </c>
      <c r="J1190">
        <v>1</v>
      </c>
      <c r="K1190" t="s">
        <v>3575</v>
      </c>
      <c r="L1190">
        <v>2</v>
      </c>
      <c r="M1190" s="1"/>
      <c r="N1190">
        <v>2015</v>
      </c>
      <c r="O1190" s="1"/>
    </row>
    <row r="1191" spans="1:15" x14ac:dyDescent="0.3">
      <c r="A1191" t="s">
        <v>3576</v>
      </c>
      <c r="B1191" t="s">
        <v>3577</v>
      </c>
      <c r="C1191" t="s">
        <v>9</v>
      </c>
      <c r="D1191" t="str">
        <f>IF(Table_EQUITY_L[[#This Row],[ SERIES]]="EQ","Intra","Not")</f>
        <v>Not</v>
      </c>
      <c r="E1191">
        <v>15</v>
      </c>
      <c r="F1191">
        <v>12</v>
      </c>
      <c r="G1191" t="str">
        <f t="shared" si="18"/>
        <v>Dec</v>
      </c>
      <c r="H1191">
        <v>2005</v>
      </c>
      <c r="I1191">
        <v>1</v>
      </c>
      <c r="J1191">
        <v>1</v>
      </c>
      <c r="K1191" t="s">
        <v>3578</v>
      </c>
      <c r="L1191">
        <v>1</v>
      </c>
      <c r="M1191" s="1"/>
      <c r="N1191">
        <v>2005</v>
      </c>
      <c r="O1191" s="1"/>
    </row>
    <row r="1192" spans="1:15" x14ac:dyDescent="0.3">
      <c r="A1192" t="s">
        <v>3579</v>
      </c>
      <c r="B1192" t="s">
        <v>3580</v>
      </c>
      <c r="C1192" t="s">
        <v>13</v>
      </c>
      <c r="D1192" t="str">
        <f>IF(Table_EQUITY_L[[#This Row],[ SERIES]]="EQ","Intra","Not")</f>
        <v>Intra</v>
      </c>
      <c r="E1192">
        <v>7</v>
      </c>
      <c r="F1192">
        <v>3</v>
      </c>
      <c r="G1192" t="str">
        <f t="shared" si="18"/>
        <v>Mar</v>
      </c>
      <c r="H1192">
        <v>2007</v>
      </c>
      <c r="I1192">
        <v>10</v>
      </c>
      <c r="J1192">
        <v>1</v>
      </c>
      <c r="K1192" t="s">
        <v>3581</v>
      </c>
      <c r="L1192">
        <v>10</v>
      </c>
      <c r="M1192" s="1"/>
      <c r="N1192">
        <v>2007</v>
      </c>
      <c r="O1192" s="1"/>
    </row>
    <row r="1193" spans="1:15" x14ac:dyDescent="0.3">
      <c r="A1193" t="s">
        <v>3582</v>
      </c>
      <c r="B1193" t="s">
        <v>3583</v>
      </c>
      <c r="C1193" t="s">
        <v>13</v>
      </c>
      <c r="D1193" t="str">
        <f>IF(Table_EQUITY_L[[#This Row],[ SERIES]]="EQ","Intra","Not")</f>
        <v>Intra</v>
      </c>
      <c r="E1193">
        <v>14</v>
      </c>
      <c r="F1193">
        <v>2</v>
      </c>
      <c r="G1193" t="str">
        <f t="shared" si="18"/>
        <v>Feb</v>
      </c>
      <c r="H1193">
        <v>2007</v>
      </c>
      <c r="I1193">
        <v>10</v>
      </c>
      <c r="J1193">
        <v>1</v>
      </c>
      <c r="K1193" t="s">
        <v>3584</v>
      </c>
      <c r="L1193">
        <v>10</v>
      </c>
      <c r="M1193" s="1"/>
      <c r="N1193">
        <v>2007</v>
      </c>
      <c r="O1193" s="1"/>
    </row>
    <row r="1194" spans="1:15" x14ac:dyDescent="0.3">
      <c r="A1194" t="s">
        <v>3585</v>
      </c>
      <c r="B1194" t="s">
        <v>3586</v>
      </c>
      <c r="C1194" t="s">
        <v>13</v>
      </c>
      <c r="D1194" t="str">
        <f>IF(Table_EQUITY_L[[#This Row],[ SERIES]]="EQ","Intra","Not")</f>
        <v>Intra</v>
      </c>
      <c r="E1194">
        <v>12</v>
      </c>
      <c r="F1194">
        <v>7</v>
      </c>
      <c r="G1194" t="str">
        <f t="shared" si="18"/>
        <v>Jul</v>
      </c>
      <c r="H1194">
        <v>2013</v>
      </c>
      <c r="I1194">
        <v>1</v>
      </c>
      <c r="J1194">
        <v>1</v>
      </c>
      <c r="K1194" t="s">
        <v>3587</v>
      </c>
      <c r="L1194">
        <v>1</v>
      </c>
      <c r="M1194" s="1"/>
      <c r="N1194">
        <v>2013</v>
      </c>
      <c r="O1194" s="1"/>
    </row>
    <row r="1195" spans="1:15" x14ac:dyDescent="0.3">
      <c r="A1195" t="s">
        <v>3588</v>
      </c>
      <c r="B1195" t="s">
        <v>3589</v>
      </c>
      <c r="C1195" t="s">
        <v>13</v>
      </c>
      <c r="D1195" t="str">
        <f>IF(Table_EQUITY_L[[#This Row],[ SERIES]]="EQ","Intra","Not")</f>
        <v>Intra</v>
      </c>
      <c r="E1195">
        <v>14</v>
      </c>
      <c r="F1195">
        <v>5</v>
      </c>
      <c r="G1195" t="str">
        <f t="shared" si="18"/>
        <v>May</v>
      </c>
      <c r="H1195">
        <v>2018</v>
      </c>
      <c r="I1195">
        <v>1</v>
      </c>
      <c r="J1195">
        <v>1</v>
      </c>
      <c r="K1195" t="s">
        <v>3590</v>
      </c>
      <c r="L1195">
        <v>1</v>
      </c>
      <c r="M1195" s="1"/>
      <c r="N1195">
        <v>2018</v>
      </c>
      <c r="O1195" s="1"/>
    </row>
    <row r="1196" spans="1:15" x14ac:dyDescent="0.3">
      <c r="A1196" t="s">
        <v>3591</v>
      </c>
      <c r="B1196" t="s">
        <v>3592</v>
      </c>
      <c r="C1196" t="s">
        <v>13</v>
      </c>
      <c r="D1196" t="str">
        <f>IF(Table_EQUITY_L[[#This Row],[ SERIES]]="EQ","Intra","Not")</f>
        <v>Intra</v>
      </c>
      <c r="E1196">
        <v>27</v>
      </c>
      <c r="F1196">
        <v>8</v>
      </c>
      <c r="G1196" t="str">
        <f t="shared" si="18"/>
        <v>Aug</v>
      </c>
      <c r="H1196">
        <v>1998</v>
      </c>
      <c r="I1196">
        <v>1</v>
      </c>
      <c r="J1196">
        <v>1</v>
      </c>
      <c r="K1196" t="s">
        <v>3593</v>
      </c>
      <c r="L1196">
        <v>1</v>
      </c>
      <c r="M1196" s="1"/>
      <c r="N1196">
        <v>1998</v>
      </c>
      <c r="O1196" s="1"/>
    </row>
    <row r="1197" spans="1:15" x14ac:dyDescent="0.3">
      <c r="A1197" t="s">
        <v>3594</v>
      </c>
      <c r="B1197" t="s">
        <v>3595</v>
      </c>
      <c r="C1197" t="s">
        <v>13</v>
      </c>
      <c r="D1197" t="str">
        <f>IF(Table_EQUITY_L[[#This Row],[ SERIES]]="EQ","Intra","Not")</f>
        <v>Intra</v>
      </c>
      <c r="E1197">
        <v>3</v>
      </c>
      <c r="F1197">
        <v>3</v>
      </c>
      <c r="G1197" t="str">
        <f t="shared" si="18"/>
        <v>Mar</v>
      </c>
      <c r="H1197">
        <v>2010</v>
      </c>
      <c r="I1197">
        <v>10</v>
      </c>
      <c r="J1197">
        <v>1</v>
      </c>
      <c r="K1197" t="s">
        <v>3596</v>
      </c>
      <c r="L1197">
        <v>10</v>
      </c>
      <c r="M1197" s="1"/>
      <c r="N1197">
        <v>2010</v>
      </c>
      <c r="O1197" s="1"/>
    </row>
    <row r="1198" spans="1:15" x14ac:dyDescent="0.3">
      <c r="A1198" t="s">
        <v>3597</v>
      </c>
      <c r="B1198" t="s">
        <v>3598</v>
      </c>
      <c r="C1198" t="s">
        <v>13</v>
      </c>
      <c r="D1198" t="str">
        <f>IF(Table_EQUITY_L[[#This Row],[ SERIES]]="EQ","Intra","Not")</f>
        <v>Intra</v>
      </c>
      <c r="E1198">
        <v>29</v>
      </c>
      <c r="F1198">
        <v>3</v>
      </c>
      <c r="G1198" t="str">
        <f t="shared" si="18"/>
        <v>Mar</v>
      </c>
      <c r="H1198">
        <v>1995</v>
      </c>
      <c r="I1198">
        <v>1</v>
      </c>
      <c r="J1198">
        <v>1</v>
      </c>
      <c r="K1198" t="s">
        <v>3599</v>
      </c>
      <c r="L1198">
        <v>1</v>
      </c>
      <c r="M1198" s="1"/>
      <c r="N1198">
        <v>1995</v>
      </c>
      <c r="O1198" s="1"/>
    </row>
    <row r="1199" spans="1:15" x14ac:dyDescent="0.3">
      <c r="A1199" t="s">
        <v>3600</v>
      </c>
      <c r="B1199" t="s">
        <v>3601</v>
      </c>
      <c r="C1199" t="s">
        <v>13</v>
      </c>
      <c r="D1199" t="str">
        <f>IF(Table_EQUITY_L[[#This Row],[ SERIES]]="EQ","Intra","Not")</f>
        <v>Intra</v>
      </c>
      <c r="E1199">
        <v>29</v>
      </c>
      <c r="F1199">
        <v>9</v>
      </c>
      <c r="G1199" t="str">
        <f t="shared" si="18"/>
        <v>Sep</v>
      </c>
      <c r="H1199">
        <v>2010</v>
      </c>
      <c r="I1199">
        <v>1</v>
      </c>
      <c r="J1199">
        <v>1</v>
      </c>
      <c r="K1199" t="s">
        <v>3602</v>
      </c>
      <c r="L1199">
        <v>1</v>
      </c>
      <c r="M1199" s="1"/>
      <c r="N1199">
        <v>2010</v>
      </c>
      <c r="O1199" s="1"/>
    </row>
    <row r="1200" spans="1:15" x14ac:dyDescent="0.3">
      <c r="A1200" t="s">
        <v>3603</v>
      </c>
      <c r="B1200" t="s">
        <v>3604</v>
      </c>
      <c r="C1200" t="s">
        <v>779</v>
      </c>
      <c r="D1200" t="str">
        <f>IF(Table_EQUITY_L[[#This Row],[ SERIES]]="EQ","Intra","Not")</f>
        <v>Not</v>
      </c>
      <c r="E1200">
        <v>19</v>
      </c>
      <c r="F1200">
        <v>3</v>
      </c>
      <c r="G1200" t="str">
        <f t="shared" si="18"/>
        <v>Mar</v>
      </c>
      <c r="H1200">
        <v>2015</v>
      </c>
      <c r="I1200">
        <v>10</v>
      </c>
      <c r="J1200">
        <v>1</v>
      </c>
      <c r="K1200" t="s">
        <v>3605</v>
      </c>
      <c r="L1200">
        <v>10</v>
      </c>
      <c r="M1200" s="1"/>
      <c r="N1200">
        <v>2015</v>
      </c>
      <c r="O1200" s="1"/>
    </row>
    <row r="1201" spans="1:15" x14ac:dyDescent="0.3">
      <c r="A1201" t="s">
        <v>3606</v>
      </c>
      <c r="B1201" t="s">
        <v>3607</v>
      </c>
      <c r="C1201" t="s">
        <v>9</v>
      </c>
      <c r="D1201" t="str">
        <f>IF(Table_EQUITY_L[[#This Row],[ SERIES]]="EQ","Intra","Not")</f>
        <v>Not</v>
      </c>
      <c r="E1201">
        <v>30</v>
      </c>
      <c r="F1201">
        <v>3</v>
      </c>
      <c r="G1201" t="str">
        <f t="shared" si="18"/>
        <v>Mar</v>
      </c>
      <c r="H1201">
        <v>2021</v>
      </c>
      <c r="I1201">
        <v>10</v>
      </c>
      <c r="J1201">
        <v>1</v>
      </c>
      <c r="K1201" t="s">
        <v>3608</v>
      </c>
      <c r="L1201">
        <v>10</v>
      </c>
      <c r="M1201" s="1"/>
      <c r="N1201">
        <v>2021</v>
      </c>
      <c r="O1201" s="1"/>
    </row>
    <row r="1202" spans="1:15" x14ac:dyDescent="0.3">
      <c r="A1202" t="s">
        <v>3609</v>
      </c>
      <c r="B1202" t="s">
        <v>3610</v>
      </c>
      <c r="C1202" t="s">
        <v>9</v>
      </c>
      <c r="D1202" t="str">
        <f>IF(Table_EQUITY_L[[#This Row],[ SERIES]]="EQ","Intra","Not")</f>
        <v>Not</v>
      </c>
      <c r="E1202">
        <v>1</v>
      </c>
      <c r="F1202">
        <v>12</v>
      </c>
      <c r="G1202" t="str">
        <f t="shared" si="18"/>
        <v>Dec</v>
      </c>
      <c r="H1202">
        <v>2022</v>
      </c>
      <c r="I1202">
        <v>1</v>
      </c>
      <c r="J1202">
        <v>1</v>
      </c>
      <c r="K1202" t="s">
        <v>3611</v>
      </c>
      <c r="L1202">
        <v>1</v>
      </c>
      <c r="M1202" s="1"/>
      <c r="N1202">
        <v>2022</v>
      </c>
      <c r="O1202" s="1"/>
    </row>
    <row r="1203" spans="1:15" x14ac:dyDescent="0.3">
      <c r="A1203" t="s">
        <v>3612</v>
      </c>
      <c r="B1203" t="s">
        <v>3613</v>
      </c>
      <c r="C1203" t="s">
        <v>13</v>
      </c>
      <c r="D1203" t="str">
        <f>IF(Table_EQUITY_L[[#This Row],[ SERIES]]="EQ","Intra","Not")</f>
        <v>Intra</v>
      </c>
      <c r="E1203">
        <v>29</v>
      </c>
      <c r="F1203">
        <v>3</v>
      </c>
      <c r="G1203" t="str">
        <f t="shared" si="18"/>
        <v>Mar</v>
      </c>
      <c r="H1203">
        <v>1995</v>
      </c>
      <c r="I1203">
        <v>10</v>
      </c>
      <c r="J1203">
        <v>1</v>
      </c>
      <c r="K1203" t="s">
        <v>3614</v>
      </c>
      <c r="L1203">
        <v>10</v>
      </c>
      <c r="M1203" s="1"/>
      <c r="N1203">
        <v>1995</v>
      </c>
      <c r="O1203" s="1"/>
    </row>
    <row r="1204" spans="1:15" x14ac:dyDescent="0.3">
      <c r="A1204" t="s">
        <v>3615</v>
      </c>
      <c r="B1204" t="s">
        <v>3616</v>
      </c>
      <c r="C1204" t="s">
        <v>13</v>
      </c>
      <c r="D1204" t="str">
        <f>IF(Table_EQUITY_L[[#This Row],[ SERIES]]="EQ","Intra","Not")</f>
        <v>Intra</v>
      </c>
      <c r="E1204">
        <v>28</v>
      </c>
      <c r="F1204">
        <v>8</v>
      </c>
      <c r="G1204" t="str">
        <f t="shared" si="18"/>
        <v>Aug</v>
      </c>
      <c r="H1204">
        <v>1996</v>
      </c>
      <c r="I1204">
        <v>10</v>
      </c>
      <c r="J1204">
        <v>1</v>
      </c>
      <c r="K1204" t="s">
        <v>3617</v>
      </c>
      <c r="L1204">
        <v>10</v>
      </c>
      <c r="M1204" s="1"/>
      <c r="N1204">
        <v>1996</v>
      </c>
      <c r="O1204" s="1"/>
    </row>
    <row r="1205" spans="1:15" x14ac:dyDescent="0.3">
      <c r="A1205" t="s">
        <v>3618</v>
      </c>
      <c r="B1205" t="s">
        <v>3619</v>
      </c>
      <c r="C1205" t="s">
        <v>13</v>
      </c>
      <c r="D1205" t="str">
        <f>IF(Table_EQUITY_L[[#This Row],[ SERIES]]="EQ","Intra","Not")</f>
        <v>Intra</v>
      </c>
      <c r="E1205">
        <v>28</v>
      </c>
      <c r="F1205">
        <v>2</v>
      </c>
      <c r="G1205" t="str">
        <f t="shared" si="18"/>
        <v>Feb</v>
      </c>
      <c r="H1205">
        <v>2023</v>
      </c>
      <c r="I1205">
        <v>10</v>
      </c>
      <c r="J1205">
        <v>1</v>
      </c>
      <c r="K1205" t="s">
        <v>3620</v>
      </c>
      <c r="L1205">
        <v>10</v>
      </c>
      <c r="M1205" s="1"/>
      <c r="N1205">
        <v>2023</v>
      </c>
      <c r="O1205" s="1"/>
    </row>
    <row r="1206" spans="1:15" x14ac:dyDescent="0.3">
      <c r="A1206" t="s">
        <v>3621</v>
      </c>
      <c r="B1206" t="s">
        <v>3622</v>
      </c>
      <c r="C1206" t="s">
        <v>13</v>
      </c>
      <c r="D1206" t="str">
        <f>IF(Table_EQUITY_L[[#This Row],[ SERIES]]="EQ","Intra","Not")</f>
        <v>Intra</v>
      </c>
      <c r="E1206">
        <v>16</v>
      </c>
      <c r="F1206">
        <v>3</v>
      </c>
      <c r="G1206" t="str">
        <f t="shared" si="18"/>
        <v>Mar</v>
      </c>
      <c r="H1206">
        <v>2007</v>
      </c>
      <c r="I1206">
        <v>10</v>
      </c>
      <c r="J1206">
        <v>1</v>
      </c>
      <c r="K1206" t="s">
        <v>3623</v>
      </c>
      <c r="L1206">
        <v>10</v>
      </c>
      <c r="M1206" s="1"/>
      <c r="N1206">
        <v>2007</v>
      </c>
      <c r="O1206" s="1"/>
    </row>
    <row r="1207" spans="1:15" x14ac:dyDescent="0.3">
      <c r="A1207" t="s">
        <v>3624</v>
      </c>
      <c r="B1207" t="s">
        <v>3625</v>
      </c>
      <c r="C1207" t="s">
        <v>13</v>
      </c>
      <c r="D1207" t="str">
        <f>IF(Table_EQUITY_L[[#This Row],[ SERIES]]="EQ","Intra","Not")</f>
        <v>Intra</v>
      </c>
      <c r="E1207">
        <v>17</v>
      </c>
      <c r="F1207">
        <v>10</v>
      </c>
      <c r="G1207" t="str">
        <f t="shared" si="18"/>
        <v>Oct</v>
      </c>
      <c r="H1207">
        <v>2011</v>
      </c>
      <c r="I1207">
        <v>1</v>
      </c>
      <c r="J1207">
        <v>1</v>
      </c>
      <c r="K1207" t="s">
        <v>3626</v>
      </c>
      <c r="L1207">
        <v>1</v>
      </c>
      <c r="M1207" s="1"/>
      <c r="N1207">
        <v>2011</v>
      </c>
      <c r="O1207" s="1"/>
    </row>
    <row r="1208" spans="1:15" x14ac:dyDescent="0.3">
      <c r="A1208" t="s">
        <v>3627</v>
      </c>
      <c r="B1208" t="s">
        <v>3628</v>
      </c>
      <c r="C1208" t="s">
        <v>13</v>
      </c>
      <c r="D1208" t="str">
        <f>IF(Table_EQUITY_L[[#This Row],[ SERIES]]="EQ","Intra","Not")</f>
        <v>Intra</v>
      </c>
      <c r="E1208">
        <v>11</v>
      </c>
      <c r="F1208">
        <v>7</v>
      </c>
      <c r="G1208" t="str">
        <f t="shared" si="18"/>
        <v>Jul</v>
      </c>
      <c r="H1208">
        <v>2023</v>
      </c>
      <c r="I1208">
        <v>10</v>
      </c>
      <c r="J1208">
        <v>1</v>
      </c>
      <c r="K1208" t="s">
        <v>3629</v>
      </c>
      <c r="L1208">
        <v>10</v>
      </c>
      <c r="M1208" s="1"/>
      <c r="N1208">
        <v>2023</v>
      </c>
      <c r="O1208" s="1"/>
    </row>
    <row r="1209" spans="1:15" x14ac:dyDescent="0.3">
      <c r="A1209" t="s">
        <v>3630</v>
      </c>
      <c r="B1209" t="s">
        <v>3631</v>
      </c>
      <c r="C1209" t="s">
        <v>9</v>
      </c>
      <c r="D1209" t="str">
        <f>IF(Table_EQUITY_L[[#This Row],[ SERIES]]="EQ","Intra","Not")</f>
        <v>Not</v>
      </c>
      <c r="E1209">
        <v>28</v>
      </c>
      <c r="F1209">
        <v>7</v>
      </c>
      <c r="G1209" t="str">
        <f t="shared" si="18"/>
        <v>Jul</v>
      </c>
      <c r="H1209">
        <v>2017</v>
      </c>
      <c r="I1209">
        <v>10</v>
      </c>
      <c r="J1209">
        <v>1</v>
      </c>
      <c r="K1209" t="s">
        <v>3632</v>
      </c>
      <c r="L1209">
        <v>10</v>
      </c>
      <c r="M1209" s="1"/>
      <c r="N1209">
        <v>2017</v>
      </c>
      <c r="O1209" s="1"/>
    </row>
    <row r="1210" spans="1:15" x14ac:dyDescent="0.3">
      <c r="A1210" t="s">
        <v>3633</v>
      </c>
      <c r="B1210" t="s">
        <v>3634</v>
      </c>
      <c r="C1210" t="s">
        <v>13</v>
      </c>
      <c r="D1210" t="str">
        <f>IF(Table_EQUITY_L[[#This Row],[ SERIES]]="EQ","Intra","Not")</f>
        <v>Intra</v>
      </c>
      <c r="E1210">
        <v>9</v>
      </c>
      <c r="F1210">
        <v>5</v>
      </c>
      <c r="G1210" t="str">
        <f t="shared" si="18"/>
        <v>May</v>
      </c>
      <c r="H1210">
        <v>2016</v>
      </c>
      <c r="I1210">
        <v>10</v>
      </c>
      <c r="J1210">
        <v>1</v>
      </c>
      <c r="K1210" t="s">
        <v>3635</v>
      </c>
      <c r="L1210">
        <v>10</v>
      </c>
      <c r="M1210" s="1"/>
      <c r="N1210">
        <v>2016</v>
      </c>
      <c r="O1210" s="1"/>
    </row>
    <row r="1211" spans="1:15" x14ac:dyDescent="0.3">
      <c r="A1211" t="s">
        <v>3636</v>
      </c>
      <c r="B1211" t="s">
        <v>3637</v>
      </c>
      <c r="C1211" t="s">
        <v>13</v>
      </c>
      <c r="D1211" t="str">
        <f>IF(Table_EQUITY_L[[#This Row],[ SERIES]]="EQ","Intra","Not")</f>
        <v>Intra</v>
      </c>
      <c r="E1211">
        <v>17</v>
      </c>
      <c r="F1211">
        <v>4</v>
      </c>
      <c r="G1211" t="str">
        <f t="shared" si="18"/>
        <v>Apr</v>
      </c>
      <c r="H1211">
        <v>1996</v>
      </c>
      <c r="I1211">
        <v>1</v>
      </c>
      <c r="J1211">
        <v>1</v>
      </c>
      <c r="K1211" t="s">
        <v>3638</v>
      </c>
      <c r="L1211">
        <v>1</v>
      </c>
      <c r="M1211" s="1"/>
      <c r="N1211">
        <v>1996</v>
      </c>
      <c r="O1211" s="1"/>
    </row>
    <row r="1212" spans="1:15" x14ac:dyDescent="0.3">
      <c r="A1212" t="s">
        <v>3639</v>
      </c>
      <c r="B1212" t="s">
        <v>3640</v>
      </c>
      <c r="C1212" t="s">
        <v>13</v>
      </c>
      <c r="D1212" t="str">
        <f>IF(Table_EQUITY_L[[#This Row],[ SERIES]]="EQ","Intra","Not")</f>
        <v>Intra</v>
      </c>
      <c r="E1212">
        <v>6</v>
      </c>
      <c r="F1212">
        <v>1</v>
      </c>
      <c r="G1212" t="str">
        <f t="shared" si="18"/>
        <v>Jan</v>
      </c>
      <c r="H1212">
        <v>2020</v>
      </c>
      <c r="I1212">
        <v>10</v>
      </c>
      <c r="J1212">
        <v>1</v>
      </c>
      <c r="K1212" t="s">
        <v>3641</v>
      </c>
      <c r="L1212">
        <v>10</v>
      </c>
      <c r="M1212" s="1"/>
      <c r="N1212">
        <v>2020</v>
      </c>
      <c r="O1212" s="1"/>
    </row>
    <row r="1213" spans="1:15" x14ac:dyDescent="0.3">
      <c r="A1213" t="s">
        <v>3642</v>
      </c>
      <c r="B1213" t="s">
        <v>3643</v>
      </c>
      <c r="C1213" t="s">
        <v>13</v>
      </c>
      <c r="D1213" t="str">
        <f>IF(Table_EQUITY_L[[#This Row],[ SERIES]]="EQ","Intra","Not")</f>
        <v>Intra</v>
      </c>
      <c r="E1213">
        <v>30</v>
      </c>
      <c r="F1213">
        <v>9</v>
      </c>
      <c r="G1213" t="str">
        <f t="shared" si="18"/>
        <v>Sep</v>
      </c>
      <c r="H1213">
        <v>2011</v>
      </c>
      <c r="I1213">
        <v>2</v>
      </c>
      <c r="J1213">
        <v>1</v>
      </c>
      <c r="K1213" t="s">
        <v>3644</v>
      </c>
      <c r="L1213">
        <v>2</v>
      </c>
      <c r="M1213" s="1"/>
      <c r="N1213">
        <v>2011</v>
      </c>
      <c r="O1213" s="1"/>
    </row>
    <row r="1214" spans="1:15" x14ac:dyDescent="0.3">
      <c r="A1214" t="s">
        <v>3645</v>
      </c>
      <c r="B1214" t="s">
        <v>3646</v>
      </c>
      <c r="C1214" t="s">
        <v>13</v>
      </c>
      <c r="D1214" t="str">
        <f>IF(Table_EQUITY_L[[#This Row],[ SERIES]]="EQ","Intra","Not")</f>
        <v>Intra</v>
      </c>
      <c r="E1214">
        <v>18</v>
      </c>
      <c r="F1214">
        <v>10</v>
      </c>
      <c r="G1214" t="str">
        <f t="shared" si="18"/>
        <v>Oct</v>
      </c>
      <c r="H1214">
        <v>2021</v>
      </c>
      <c r="I1214">
        <v>10</v>
      </c>
      <c r="J1214">
        <v>1</v>
      </c>
      <c r="K1214" t="s">
        <v>3647</v>
      </c>
      <c r="L1214">
        <v>10</v>
      </c>
      <c r="M1214" s="1"/>
      <c r="N1214">
        <v>2021</v>
      </c>
      <c r="O1214" s="1"/>
    </row>
    <row r="1215" spans="1:15" x14ac:dyDescent="0.3">
      <c r="A1215" t="s">
        <v>3648</v>
      </c>
      <c r="B1215" t="s">
        <v>3649</v>
      </c>
      <c r="C1215" t="s">
        <v>9</v>
      </c>
      <c r="D1215" t="str">
        <f>IF(Table_EQUITY_L[[#This Row],[ SERIES]]="EQ","Intra","Not")</f>
        <v>Not</v>
      </c>
      <c r="E1215">
        <v>16</v>
      </c>
      <c r="F1215">
        <v>9</v>
      </c>
      <c r="G1215" t="str">
        <f t="shared" si="18"/>
        <v>Sep</v>
      </c>
      <c r="H1215">
        <v>2021</v>
      </c>
      <c r="I1215">
        <v>10</v>
      </c>
      <c r="J1215">
        <v>1</v>
      </c>
      <c r="K1215" t="s">
        <v>3650</v>
      </c>
      <c r="L1215">
        <v>10</v>
      </c>
      <c r="M1215" s="1"/>
      <c r="N1215">
        <v>2021</v>
      </c>
      <c r="O1215" s="1"/>
    </row>
    <row r="1216" spans="1:15" x14ac:dyDescent="0.3">
      <c r="A1216" t="s">
        <v>3651</v>
      </c>
      <c r="B1216" t="s">
        <v>3652</v>
      </c>
      <c r="C1216" t="s">
        <v>13</v>
      </c>
      <c r="D1216" t="str">
        <f>IF(Table_EQUITY_L[[#This Row],[ SERIES]]="EQ","Intra","Not")</f>
        <v>Intra</v>
      </c>
      <c r="E1216">
        <v>3</v>
      </c>
      <c r="F1216">
        <v>1</v>
      </c>
      <c r="G1216" t="str">
        <f t="shared" si="18"/>
        <v>Jan</v>
      </c>
      <c r="H1216">
        <v>2007</v>
      </c>
      <c r="I1216">
        <v>2</v>
      </c>
      <c r="J1216">
        <v>1</v>
      </c>
      <c r="K1216" t="s">
        <v>3653</v>
      </c>
      <c r="L1216">
        <v>2</v>
      </c>
      <c r="M1216" s="1"/>
      <c r="N1216">
        <v>2007</v>
      </c>
      <c r="O1216" s="1"/>
    </row>
    <row r="1217" spans="1:15" x14ac:dyDescent="0.3">
      <c r="A1217" t="s">
        <v>3654</v>
      </c>
      <c r="B1217" t="s">
        <v>3655</v>
      </c>
      <c r="C1217" t="s">
        <v>13</v>
      </c>
      <c r="D1217" t="str">
        <f>IF(Table_EQUITY_L[[#This Row],[ SERIES]]="EQ","Intra","Not")</f>
        <v>Intra</v>
      </c>
      <c r="E1217">
        <v>27</v>
      </c>
      <c r="F1217">
        <v>5</v>
      </c>
      <c r="G1217" t="str">
        <f t="shared" si="18"/>
        <v>May</v>
      </c>
      <c r="H1217">
        <v>2022</v>
      </c>
      <c r="I1217">
        <v>10</v>
      </c>
      <c r="J1217">
        <v>1</v>
      </c>
      <c r="K1217" t="s">
        <v>3656</v>
      </c>
      <c r="L1217">
        <v>10</v>
      </c>
      <c r="M1217" s="1"/>
      <c r="N1217">
        <v>2022</v>
      </c>
      <c r="O1217" s="1"/>
    </row>
    <row r="1218" spans="1:15" x14ac:dyDescent="0.3">
      <c r="A1218" t="s">
        <v>3657</v>
      </c>
      <c r="B1218" t="s">
        <v>3658</v>
      </c>
      <c r="C1218" t="s">
        <v>13</v>
      </c>
      <c r="D1218" t="str">
        <f>IF(Table_EQUITY_L[[#This Row],[ SERIES]]="EQ","Intra","Not")</f>
        <v>Intra</v>
      </c>
      <c r="E1218">
        <v>19</v>
      </c>
      <c r="F1218">
        <v>5</v>
      </c>
      <c r="G1218" t="str">
        <f t="shared" ref="G1218:G1281" si="19">_xlfn.IFS(F1218=1,"Jan",F1218=2,"Feb",F1218=3,"Mar",F1218=4,"Apr",F1218=5,"May",F1218=6,"Jun",F1218=7,"Jul",F1218=8,"Aug",F1218=9,"Sep",F1218=10,"Oct",F1218=11,"Nov",F1218=12,"Dec")</f>
        <v>May</v>
      </c>
      <c r="H1218">
        <v>2016</v>
      </c>
      <c r="I1218">
        <v>10</v>
      </c>
      <c r="J1218">
        <v>1</v>
      </c>
      <c r="K1218" t="s">
        <v>3659</v>
      </c>
      <c r="L1218">
        <v>10</v>
      </c>
      <c r="M1218" s="1"/>
      <c r="N1218">
        <v>2016</v>
      </c>
      <c r="O1218" s="1"/>
    </row>
    <row r="1219" spans="1:15" x14ac:dyDescent="0.3">
      <c r="A1219" t="s">
        <v>3660</v>
      </c>
      <c r="B1219" t="s">
        <v>3661</v>
      </c>
      <c r="C1219" t="s">
        <v>13</v>
      </c>
      <c r="D1219" t="str">
        <f>IF(Table_EQUITY_L[[#This Row],[ SERIES]]="EQ","Intra","Not")</f>
        <v>Intra</v>
      </c>
      <c r="E1219">
        <v>1</v>
      </c>
      <c r="F1219">
        <v>10</v>
      </c>
      <c r="G1219" t="str">
        <f t="shared" si="19"/>
        <v>Oct</v>
      </c>
      <c r="H1219">
        <v>2021</v>
      </c>
      <c r="I1219">
        <v>10</v>
      </c>
      <c r="J1219">
        <v>1</v>
      </c>
      <c r="K1219" t="s">
        <v>3662</v>
      </c>
      <c r="L1219">
        <v>10</v>
      </c>
      <c r="M1219" s="1"/>
      <c r="N1219">
        <v>2021</v>
      </c>
      <c r="O1219" s="1"/>
    </row>
    <row r="1220" spans="1:15" x14ac:dyDescent="0.3">
      <c r="A1220" t="s">
        <v>3663</v>
      </c>
      <c r="B1220" t="s">
        <v>3664</v>
      </c>
      <c r="C1220" t="s">
        <v>9</v>
      </c>
      <c r="D1220" t="str">
        <f>IF(Table_EQUITY_L[[#This Row],[ SERIES]]="EQ","Intra","Not")</f>
        <v>Not</v>
      </c>
      <c r="E1220">
        <v>14</v>
      </c>
      <c r="F1220">
        <v>2</v>
      </c>
      <c r="G1220" t="str">
        <f t="shared" si="19"/>
        <v>Feb</v>
      </c>
      <c r="H1220">
        <v>1996</v>
      </c>
      <c r="I1220">
        <v>1</v>
      </c>
      <c r="J1220">
        <v>1</v>
      </c>
      <c r="K1220" t="s">
        <v>3665</v>
      </c>
      <c r="L1220">
        <v>1</v>
      </c>
      <c r="M1220" s="1"/>
      <c r="N1220">
        <v>1996</v>
      </c>
      <c r="O1220" s="1"/>
    </row>
    <row r="1221" spans="1:15" x14ac:dyDescent="0.3">
      <c r="A1221" t="s">
        <v>3666</v>
      </c>
      <c r="B1221" t="s">
        <v>3667</v>
      </c>
      <c r="C1221" t="s">
        <v>13</v>
      </c>
      <c r="D1221" t="str">
        <f>IF(Table_EQUITY_L[[#This Row],[ SERIES]]="EQ","Intra","Not")</f>
        <v>Intra</v>
      </c>
      <c r="E1221">
        <v>30</v>
      </c>
      <c r="F1221">
        <v>11</v>
      </c>
      <c r="G1221" t="str">
        <f t="shared" si="19"/>
        <v>Nov</v>
      </c>
      <c r="H1221">
        <v>2006</v>
      </c>
      <c r="I1221">
        <v>5</v>
      </c>
      <c r="J1221">
        <v>1</v>
      </c>
      <c r="K1221" t="s">
        <v>3668</v>
      </c>
      <c r="L1221">
        <v>5</v>
      </c>
      <c r="M1221" s="1"/>
      <c r="N1221">
        <v>2006</v>
      </c>
      <c r="O1221" s="1"/>
    </row>
    <row r="1222" spans="1:15" x14ac:dyDescent="0.3">
      <c r="A1222" t="s">
        <v>3669</v>
      </c>
      <c r="B1222" t="s">
        <v>3670</v>
      </c>
      <c r="C1222" t="s">
        <v>13</v>
      </c>
      <c r="D1222" t="str">
        <f>IF(Table_EQUITY_L[[#This Row],[ SERIES]]="EQ","Intra","Not")</f>
        <v>Intra</v>
      </c>
      <c r="E1222">
        <v>12</v>
      </c>
      <c r="F1222">
        <v>10</v>
      </c>
      <c r="G1222" t="str">
        <f t="shared" si="19"/>
        <v>Oct</v>
      </c>
      <c r="H1222">
        <v>2021</v>
      </c>
      <c r="I1222">
        <v>10</v>
      </c>
      <c r="J1222">
        <v>1</v>
      </c>
      <c r="K1222" t="s">
        <v>3671</v>
      </c>
      <c r="L1222">
        <v>10</v>
      </c>
      <c r="M1222" s="1"/>
      <c r="N1222">
        <v>2021</v>
      </c>
      <c r="O1222" s="1"/>
    </row>
    <row r="1223" spans="1:15" x14ac:dyDescent="0.3">
      <c r="A1223" t="s">
        <v>3672</v>
      </c>
      <c r="B1223" t="s">
        <v>3673</v>
      </c>
      <c r="C1223" t="s">
        <v>9</v>
      </c>
      <c r="D1223" t="str">
        <f>IF(Table_EQUITY_L[[#This Row],[ SERIES]]="EQ","Intra","Not")</f>
        <v>Not</v>
      </c>
      <c r="E1223">
        <v>24</v>
      </c>
      <c r="F1223">
        <v>1</v>
      </c>
      <c r="G1223" t="str">
        <f t="shared" si="19"/>
        <v>Jan</v>
      </c>
      <c r="H1223">
        <v>2020</v>
      </c>
      <c r="I1223">
        <v>2</v>
      </c>
      <c r="J1223">
        <v>1</v>
      </c>
      <c r="K1223" t="s">
        <v>3674</v>
      </c>
      <c r="L1223">
        <v>2</v>
      </c>
      <c r="M1223" s="1"/>
      <c r="N1223">
        <v>2020</v>
      </c>
      <c r="O1223" s="1"/>
    </row>
    <row r="1224" spans="1:15" x14ac:dyDescent="0.3">
      <c r="A1224" t="s">
        <v>3675</v>
      </c>
      <c r="B1224" t="s">
        <v>3676</v>
      </c>
      <c r="C1224" t="s">
        <v>9</v>
      </c>
      <c r="D1224" t="str">
        <f>IF(Table_EQUITY_L[[#This Row],[ SERIES]]="EQ","Intra","Not")</f>
        <v>Not</v>
      </c>
      <c r="E1224">
        <v>24</v>
      </c>
      <c r="F1224">
        <v>2</v>
      </c>
      <c r="G1224" t="str">
        <f t="shared" si="19"/>
        <v>Feb</v>
      </c>
      <c r="H1224">
        <v>2005</v>
      </c>
      <c r="I1224">
        <v>1</v>
      </c>
      <c r="J1224">
        <v>1</v>
      </c>
      <c r="K1224" t="s">
        <v>3677</v>
      </c>
      <c r="L1224">
        <v>1</v>
      </c>
      <c r="M1224" s="1"/>
      <c r="N1224">
        <v>2005</v>
      </c>
      <c r="O1224" s="1"/>
    </row>
    <row r="1225" spans="1:15" x14ac:dyDescent="0.3">
      <c r="A1225" t="s">
        <v>3678</v>
      </c>
      <c r="B1225" t="s">
        <v>3679</v>
      </c>
      <c r="C1225" t="s">
        <v>13</v>
      </c>
      <c r="D1225" t="str">
        <f>IF(Table_EQUITY_L[[#This Row],[ SERIES]]="EQ","Intra","Not")</f>
        <v>Intra</v>
      </c>
      <c r="E1225">
        <v>11</v>
      </c>
      <c r="F1225">
        <v>1</v>
      </c>
      <c r="G1225" t="str">
        <f t="shared" si="19"/>
        <v>Jan</v>
      </c>
      <c r="H1225">
        <v>2008</v>
      </c>
      <c r="I1225">
        <v>10</v>
      </c>
      <c r="J1225">
        <v>1</v>
      </c>
      <c r="K1225" t="s">
        <v>3680</v>
      </c>
      <c r="L1225">
        <v>10</v>
      </c>
      <c r="M1225" s="1"/>
      <c r="N1225">
        <v>2008</v>
      </c>
      <c r="O1225" s="1"/>
    </row>
    <row r="1226" spans="1:15" x14ac:dyDescent="0.3">
      <c r="A1226" t="s">
        <v>3681</v>
      </c>
      <c r="B1226" t="s">
        <v>3682</v>
      </c>
      <c r="C1226" t="s">
        <v>13</v>
      </c>
      <c r="D1226" t="str">
        <f>IF(Table_EQUITY_L[[#This Row],[ SERIES]]="EQ","Intra","Not")</f>
        <v>Intra</v>
      </c>
      <c r="E1226">
        <v>1</v>
      </c>
      <c r="F1226">
        <v>6</v>
      </c>
      <c r="G1226" t="str">
        <f t="shared" si="19"/>
        <v>Jun</v>
      </c>
      <c r="H1226">
        <v>2023</v>
      </c>
      <c r="I1226">
        <v>10</v>
      </c>
      <c r="J1226">
        <v>1</v>
      </c>
      <c r="K1226" t="s">
        <v>3683</v>
      </c>
      <c r="L1226">
        <v>10</v>
      </c>
      <c r="M1226" s="1"/>
      <c r="N1226">
        <v>2023</v>
      </c>
      <c r="O1226" s="1"/>
    </row>
    <row r="1227" spans="1:15" x14ac:dyDescent="0.3">
      <c r="A1227" t="s">
        <v>3684</v>
      </c>
      <c r="B1227" t="s">
        <v>3685</v>
      </c>
      <c r="C1227" t="s">
        <v>13</v>
      </c>
      <c r="D1227" t="str">
        <f>IF(Table_EQUITY_L[[#This Row],[ SERIES]]="EQ","Intra","Not")</f>
        <v>Intra</v>
      </c>
      <c r="E1227">
        <v>18</v>
      </c>
      <c r="F1227">
        <v>11</v>
      </c>
      <c r="G1227" t="str">
        <f t="shared" si="19"/>
        <v>Nov</v>
      </c>
      <c r="H1227">
        <v>2021</v>
      </c>
      <c r="I1227">
        <v>1</v>
      </c>
      <c r="J1227">
        <v>1</v>
      </c>
      <c r="K1227" t="s">
        <v>3686</v>
      </c>
      <c r="L1227">
        <v>1</v>
      </c>
      <c r="M1227" s="1"/>
      <c r="N1227">
        <v>2021</v>
      </c>
      <c r="O1227" s="1"/>
    </row>
    <row r="1228" spans="1:15" x14ac:dyDescent="0.3">
      <c r="A1228" t="s">
        <v>3687</v>
      </c>
      <c r="B1228" t="s">
        <v>3688</v>
      </c>
      <c r="C1228" t="s">
        <v>13</v>
      </c>
      <c r="D1228" t="str">
        <f>IF(Table_EQUITY_L[[#This Row],[ SERIES]]="EQ","Intra","Not")</f>
        <v>Intra</v>
      </c>
      <c r="E1228">
        <v>29</v>
      </c>
      <c r="F1228">
        <v>3</v>
      </c>
      <c r="G1228" t="str">
        <f t="shared" si="19"/>
        <v>Mar</v>
      </c>
      <c r="H1228">
        <v>1995</v>
      </c>
      <c r="I1228">
        <v>1</v>
      </c>
      <c r="J1228">
        <v>1</v>
      </c>
      <c r="K1228" t="s">
        <v>3689</v>
      </c>
      <c r="L1228">
        <v>1</v>
      </c>
      <c r="M1228" s="1"/>
      <c r="N1228">
        <v>1995</v>
      </c>
      <c r="O1228" s="1"/>
    </row>
    <row r="1229" spans="1:15" x14ac:dyDescent="0.3">
      <c r="A1229" t="s">
        <v>3690</v>
      </c>
      <c r="B1229" t="s">
        <v>3691</v>
      </c>
      <c r="C1229" t="s">
        <v>13</v>
      </c>
      <c r="D1229" t="str">
        <f>IF(Table_EQUITY_L[[#This Row],[ SERIES]]="EQ","Intra","Not")</f>
        <v>Intra</v>
      </c>
      <c r="E1229">
        <v>27</v>
      </c>
      <c r="F1229">
        <v>12</v>
      </c>
      <c r="G1229" t="str">
        <f t="shared" si="19"/>
        <v>Dec</v>
      </c>
      <c r="H1229">
        <v>2012</v>
      </c>
      <c r="I1229">
        <v>10</v>
      </c>
      <c r="J1229">
        <v>1</v>
      </c>
      <c r="K1229" t="s">
        <v>3692</v>
      </c>
      <c r="L1229">
        <v>10</v>
      </c>
      <c r="M1229" s="1"/>
      <c r="N1229">
        <v>2012</v>
      </c>
      <c r="O1229" s="1"/>
    </row>
    <row r="1230" spans="1:15" x14ac:dyDescent="0.3">
      <c r="A1230" t="s">
        <v>3693</v>
      </c>
      <c r="B1230" t="s">
        <v>3694</v>
      </c>
      <c r="C1230" t="s">
        <v>13</v>
      </c>
      <c r="D1230" t="str">
        <f>IF(Table_EQUITY_L[[#This Row],[ SERIES]]="EQ","Intra","Not")</f>
        <v>Intra</v>
      </c>
      <c r="E1230">
        <v>30</v>
      </c>
      <c r="F1230">
        <v>3</v>
      </c>
      <c r="G1230" t="str">
        <f t="shared" si="19"/>
        <v>Mar</v>
      </c>
      <c r="H1230">
        <v>2016</v>
      </c>
      <c r="I1230">
        <v>1</v>
      </c>
      <c r="J1230">
        <v>1</v>
      </c>
      <c r="K1230" t="s">
        <v>3695</v>
      </c>
      <c r="L1230">
        <v>1</v>
      </c>
      <c r="M1230" s="1"/>
      <c r="N1230">
        <v>2016</v>
      </c>
      <c r="O1230" s="1"/>
    </row>
    <row r="1231" spans="1:15" x14ac:dyDescent="0.3">
      <c r="A1231" t="s">
        <v>3696</v>
      </c>
      <c r="B1231" t="s">
        <v>3697</v>
      </c>
      <c r="C1231" t="s">
        <v>13</v>
      </c>
      <c r="D1231" t="str">
        <f>IF(Table_EQUITY_L[[#This Row],[ SERIES]]="EQ","Intra","Not")</f>
        <v>Intra</v>
      </c>
      <c r="E1231">
        <v>21</v>
      </c>
      <c r="F1231">
        <v>10</v>
      </c>
      <c r="G1231" t="str">
        <f t="shared" si="19"/>
        <v>Oct</v>
      </c>
      <c r="H1231">
        <v>2014</v>
      </c>
      <c r="I1231">
        <v>2</v>
      </c>
      <c r="J1231">
        <v>1</v>
      </c>
      <c r="K1231" t="s">
        <v>3698</v>
      </c>
      <c r="L1231">
        <v>2</v>
      </c>
      <c r="M1231" s="1"/>
      <c r="N1231">
        <v>2014</v>
      </c>
      <c r="O1231" s="1"/>
    </row>
    <row r="1232" spans="1:15" x14ac:dyDescent="0.3">
      <c r="A1232" t="s">
        <v>3699</v>
      </c>
      <c r="B1232" t="s">
        <v>3700</v>
      </c>
      <c r="C1232" t="s">
        <v>13</v>
      </c>
      <c r="D1232" t="str">
        <f>IF(Table_EQUITY_L[[#This Row],[ SERIES]]="EQ","Intra","Not")</f>
        <v>Intra</v>
      </c>
      <c r="E1232">
        <v>11</v>
      </c>
      <c r="F1232">
        <v>10</v>
      </c>
      <c r="G1232" t="str">
        <f t="shared" si="19"/>
        <v>Oct</v>
      </c>
      <c r="H1232">
        <v>1995</v>
      </c>
      <c r="I1232">
        <v>10</v>
      </c>
      <c r="J1232">
        <v>1</v>
      </c>
      <c r="K1232" t="s">
        <v>3701</v>
      </c>
      <c r="L1232">
        <v>10</v>
      </c>
      <c r="M1232" s="1"/>
      <c r="N1232">
        <v>1995</v>
      </c>
      <c r="O1232" s="1"/>
    </row>
    <row r="1233" spans="1:15" x14ac:dyDescent="0.3">
      <c r="A1233" t="s">
        <v>3702</v>
      </c>
      <c r="B1233" t="s">
        <v>3703</v>
      </c>
      <c r="C1233" t="s">
        <v>13</v>
      </c>
      <c r="D1233" t="str">
        <f>IF(Table_EQUITY_L[[#This Row],[ SERIES]]="EQ","Intra","Not")</f>
        <v>Intra</v>
      </c>
      <c r="E1233">
        <v>8</v>
      </c>
      <c r="F1233">
        <v>2</v>
      </c>
      <c r="G1233" t="str">
        <f t="shared" si="19"/>
        <v>Feb</v>
      </c>
      <c r="H1233">
        <v>1995</v>
      </c>
      <c r="I1233">
        <v>2</v>
      </c>
      <c r="J1233">
        <v>1</v>
      </c>
      <c r="K1233" t="s">
        <v>3704</v>
      </c>
      <c r="L1233">
        <v>2</v>
      </c>
      <c r="M1233" s="1"/>
      <c r="N1233">
        <v>1995</v>
      </c>
      <c r="O1233" s="1"/>
    </row>
    <row r="1234" spans="1:15" x14ac:dyDescent="0.3">
      <c r="A1234" t="s">
        <v>3705</v>
      </c>
      <c r="B1234" t="s">
        <v>3706</v>
      </c>
      <c r="C1234" t="s">
        <v>13</v>
      </c>
      <c r="D1234" t="str">
        <f>IF(Table_EQUITY_L[[#This Row],[ SERIES]]="EQ","Intra","Not")</f>
        <v>Intra</v>
      </c>
      <c r="E1234">
        <v>25</v>
      </c>
      <c r="F1234">
        <v>11</v>
      </c>
      <c r="G1234" t="str">
        <f t="shared" si="19"/>
        <v>Nov</v>
      </c>
      <c r="H1234">
        <v>2010</v>
      </c>
      <c r="I1234">
        <v>5</v>
      </c>
      <c r="J1234">
        <v>1</v>
      </c>
      <c r="K1234" t="s">
        <v>3707</v>
      </c>
      <c r="L1234">
        <v>5</v>
      </c>
      <c r="M1234" s="1"/>
      <c r="N1234">
        <v>2010</v>
      </c>
      <c r="O1234" s="1"/>
    </row>
    <row r="1235" spans="1:15" x14ac:dyDescent="0.3">
      <c r="A1235" t="s">
        <v>3708</v>
      </c>
      <c r="B1235" t="s">
        <v>3709</v>
      </c>
      <c r="C1235" t="s">
        <v>13</v>
      </c>
      <c r="D1235" t="str">
        <f>IF(Table_EQUITY_L[[#This Row],[ SERIES]]="EQ","Intra","Not")</f>
        <v>Intra</v>
      </c>
      <c r="E1235">
        <v>8</v>
      </c>
      <c r="F1235">
        <v>2</v>
      </c>
      <c r="G1235" t="str">
        <f t="shared" si="19"/>
        <v>Feb</v>
      </c>
      <c r="H1235">
        <v>1995</v>
      </c>
      <c r="I1235">
        <v>2</v>
      </c>
      <c r="J1235">
        <v>1</v>
      </c>
      <c r="K1235" t="s">
        <v>3710</v>
      </c>
      <c r="L1235">
        <v>2</v>
      </c>
      <c r="M1235" s="1"/>
      <c r="N1235">
        <v>1995</v>
      </c>
      <c r="O1235" s="1"/>
    </row>
    <row r="1236" spans="1:15" x14ac:dyDescent="0.3">
      <c r="A1236" t="s">
        <v>3711</v>
      </c>
      <c r="B1236" t="s">
        <v>3712</v>
      </c>
      <c r="C1236" t="s">
        <v>13</v>
      </c>
      <c r="D1236" t="str">
        <f>IF(Table_EQUITY_L[[#This Row],[ SERIES]]="EQ","Intra","Not")</f>
        <v>Intra</v>
      </c>
      <c r="E1236">
        <v>6</v>
      </c>
      <c r="F1236">
        <v>4</v>
      </c>
      <c r="G1236" t="str">
        <f t="shared" si="19"/>
        <v>Apr</v>
      </c>
      <c r="H1236">
        <v>2010</v>
      </c>
      <c r="I1236">
        <v>10</v>
      </c>
      <c r="J1236">
        <v>1</v>
      </c>
      <c r="K1236" t="s">
        <v>3713</v>
      </c>
      <c r="L1236">
        <v>10</v>
      </c>
      <c r="M1236" s="1"/>
      <c r="N1236">
        <v>2010</v>
      </c>
      <c r="O1236" s="1"/>
    </row>
    <row r="1237" spans="1:15" x14ac:dyDescent="0.3">
      <c r="A1237" t="s">
        <v>3714</v>
      </c>
      <c r="B1237" t="s">
        <v>3715</v>
      </c>
      <c r="C1237" t="s">
        <v>13</v>
      </c>
      <c r="D1237" t="str">
        <f>IF(Table_EQUITY_L[[#This Row],[ SERIES]]="EQ","Intra","Not")</f>
        <v>Intra</v>
      </c>
      <c r="E1237">
        <v>26</v>
      </c>
      <c r="F1237">
        <v>3</v>
      </c>
      <c r="G1237" t="str">
        <f t="shared" si="19"/>
        <v>Mar</v>
      </c>
      <c r="H1237">
        <v>2004</v>
      </c>
      <c r="I1237">
        <v>10</v>
      </c>
      <c r="J1237">
        <v>1</v>
      </c>
      <c r="K1237" t="s">
        <v>3716</v>
      </c>
      <c r="L1237">
        <v>10</v>
      </c>
      <c r="M1237" s="1"/>
      <c r="N1237">
        <v>2004</v>
      </c>
      <c r="O1237" s="1"/>
    </row>
    <row r="1238" spans="1:15" x14ac:dyDescent="0.3">
      <c r="A1238" t="s">
        <v>3717</v>
      </c>
      <c r="B1238" t="s">
        <v>3718</v>
      </c>
      <c r="C1238" t="s">
        <v>13</v>
      </c>
      <c r="D1238" t="str">
        <f>IF(Table_EQUITY_L[[#This Row],[ SERIES]]="EQ","Intra","Not")</f>
        <v>Intra</v>
      </c>
      <c r="E1238">
        <v>23</v>
      </c>
      <c r="F1238">
        <v>2</v>
      </c>
      <c r="G1238" t="str">
        <f t="shared" si="19"/>
        <v>Feb</v>
      </c>
      <c r="H1238">
        <v>2007</v>
      </c>
      <c r="I1238">
        <v>10</v>
      </c>
      <c r="J1238">
        <v>1</v>
      </c>
      <c r="K1238" t="s">
        <v>3719</v>
      </c>
      <c r="L1238">
        <v>10</v>
      </c>
      <c r="M1238" s="1"/>
      <c r="N1238">
        <v>2007</v>
      </c>
      <c r="O1238" s="1"/>
    </row>
    <row r="1239" spans="1:15" x14ac:dyDescent="0.3">
      <c r="A1239" t="s">
        <v>3720</v>
      </c>
      <c r="B1239" t="s">
        <v>3721</v>
      </c>
      <c r="C1239" t="s">
        <v>13</v>
      </c>
      <c r="D1239" t="str">
        <f>IF(Table_EQUITY_L[[#This Row],[ SERIES]]="EQ","Intra","Not")</f>
        <v>Intra</v>
      </c>
      <c r="E1239">
        <v>28</v>
      </c>
      <c r="F1239">
        <v>4</v>
      </c>
      <c r="G1239" t="str">
        <f t="shared" si="19"/>
        <v>Apr</v>
      </c>
      <c r="H1239">
        <v>1999</v>
      </c>
      <c r="I1239">
        <v>10</v>
      </c>
      <c r="J1239">
        <v>1</v>
      </c>
      <c r="K1239" t="s">
        <v>3722</v>
      </c>
      <c r="L1239">
        <v>10</v>
      </c>
      <c r="M1239" s="1"/>
      <c r="N1239">
        <v>1999</v>
      </c>
      <c r="O1239" s="1"/>
    </row>
    <row r="1240" spans="1:15" x14ac:dyDescent="0.3">
      <c r="A1240" t="s">
        <v>3723</v>
      </c>
      <c r="B1240" t="s">
        <v>3724</v>
      </c>
      <c r="C1240" t="s">
        <v>13</v>
      </c>
      <c r="D1240" t="str">
        <f>IF(Table_EQUITY_L[[#This Row],[ SERIES]]="EQ","Intra","Not")</f>
        <v>Intra</v>
      </c>
      <c r="E1240">
        <v>20</v>
      </c>
      <c r="F1240">
        <v>6</v>
      </c>
      <c r="G1240" t="str">
        <f t="shared" si="19"/>
        <v>Jun</v>
      </c>
      <c r="H1240">
        <v>2006</v>
      </c>
      <c r="I1240">
        <v>1</v>
      </c>
      <c r="J1240">
        <v>1</v>
      </c>
      <c r="K1240" t="s">
        <v>3725</v>
      </c>
      <c r="L1240">
        <v>1</v>
      </c>
      <c r="M1240" s="1"/>
      <c r="N1240">
        <v>2006</v>
      </c>
      <c r="O1240" s="1"/>
    </row>
    <row r="1241" spans="1:15" x14ac:dyDescent="0.3">
      <c r="A1241" t="s">
        <v>3726</v>
      </c>
      <c r="B1241" t="s">
        <v>3727</v>
      </c>
      <c r="C1241" t="s">
        <v>13</v>
      </c>
      <c r="D1241" t="str">
        <f>IF(Table_EQUITY_L[[#This Row],[ SERIES]]="EQ","Intra","Not")</f>
        <v>Intra</v>
      </c>
      <c r="E1241">
        <v>30</v>
      </c>
      <c r="F1241">
        <v>3</v>
      </c>
      <c r="G1241" t="str">
        <f t="shared" si="19"/>
        <v>Mar</v>
      </c>
      <c r="H1241">
        <v>2011</v>
      </c>
      <c r="I1241">
        <v>10</v>
      </c>
      <c r="J1241">
        <v>1</v>
      </c>
      <c r="K1241" t="s">
        <v>3728</v>
      </c>
      <c r="L1241">
        <v>10</v>
      </c>
      <c r="M1241" s="1"/>
      <c r="N1241">
        <v>2011</v>
      </c>
      <c r="O1241" s="1"/>
    </row>
    <row r="1242" spans="1:15" x14ac:dyDescent="0.3">
      <c r="A1242" t="s">
        <v>3729</v>
      </c>
      <c r="B1242" t="s">
        <v>3730</v>
      </c>
      <c r="C1242" t="s">
        <v>13</v>
      </c>
      <c r="D1242" t="str">
        <f>IF(Table_EQUITY_L[[#This Row],[ SERIES]]="EQ","Intra","Not")</f>
        <v>Intra</v>
      </c>
      <c r="E1242">
        <v>26</v>
      </c>
      <c r="F1242">
        <v>9</v>
      </c>
      <c r="G1242" t="str">
        <f t="shared" si="19"/>
        <v>Sep</v>
      </c>
      <c r="H1242">
        <v>2011</v>
      </c>
      <c r="I1242">
        <v>10</v>
      </c>
      <c r="J1242">
        <v>1</v>
      </c>
      <c r="K1242" t="s">
        <v>3731</v>
      </c>
      <c r="L1242">
        <v>10</v>
      </c>
      <c r="M1242" s="1"/>
      <c r="N1242">
        <v>2011</v>
      </c>
      <c r="O1242" s="1"/>
    </row>
    <row r="1243" spans="1:15" x14ac:dyDescent="0.3">
      <c r="A1243" t="s">
        <v>3732</v>
      </c>
      <c r="B1243" t="s">
        <v>3733</v>
      </c>
      <c r="C1243" t="s">
        <v>13</v>
      </c>
      <c r="D1243" t="str">
        <f>IF(Table_EQUITY_L[[#This Row],[ SERIES]]="EQ","Intra","Not")</f>
        <v>Intra</v>
      </c>
      <c r="E1243">
        <v>7</v>
      </c>
      <c r="F1243">
        <v>7</v>
      </c>
      <c r="G1243" t="str">
        <f t="shared" si="19"/>
        <v>Jul</v>
      </c>
      <c r="H1243">
        <v>2004</v>
      </c>
      <c r="I1243">
        <v>10</v>
      </c>
      <c r="J1243">
        <v>1</v>
      </c>
      <c r="K1243" t="s">
        <v>3734</v>
      </c>
      <c r="L1243">
        <v>10</v>
      </c>
      <c r="M1243" s="1"/>
      <c r="N1243">
        <v>2004</v>
      </c>
      <c r="O1243" s="1"/>
    </row>
    <row r="1244" spans="1:15" x14ac:dyDescent="0.3">
      <c r="A1244" t="s">
        <v>3735</v>
      </c>
      <c r="B1244" t="s">
        <v>3736</v>
      </c>
      <c r="C1244" t="s">
        <v>13</v>
      </c>
      <c r="D1244" t="str">
        <f>IF(Table_EQUITY_L[[#This Row],[ SERIES]]="EQ","Intra","Not")</f>
        <v>Intra</v>
      </c>
      <c r="E1244">
        <v>24</v>
      </c>
      <c r="F1244">
        <v>4</v>
      </c>
      <c r="G1244" t="str">
        <f t="shared" si="19"/>
        <v>Apr</v>
      </c>
      <c r="H1244">
        <v>1996</v>
      </c>
      <c r="I1244">
        <v>10</v>
      </c>
      <c r="J1244">
        <v>1</v>
      </c>
      <c r="K1244" t="s">
        <v>3737</v>
      </c>
      <c r="L1244">
        <v>10</v>
      </c>
      <c r="M1244" s="1"/>
      <c r="N1244">
        <v>1996</v>
      </c>
      <c r="O1244" s="1"/>
    </row>
    <row r="1245" spans="1:15" x14ac:dyDescent="0.3">
      <c r="A1245" t="s">
        <v>3738</v>
      </c>
      <c r="B1245" t="s">
        <v>3739</v>
      </c>
      <c r="C1245" t="s">
        <v>13</v>
      </c>
      <c r="D1245" t="str">
        <f>IF(Table_EQUITY_L[[#This Row],[ SERIES]]="EQ","Intra","Not")</f>
        <v>Intra</v>
      </c>
      <c r="E1245">
        <v>15</v>
      </c>
      <c r="F1245">
        <v>2</v>
      </c>
      <c r="G1245" t="str">
        <f t="shared" si="19"/>
        <v>Feb</v>
      </c>
      <c r="H1245">
        <v>2007</v>
      </c>
      <c r="I1245">
        <v>10</v>
      </c>
      <c r="J1245">
        <v>1</v>
      </c>
      <c r="K1245" t="s">
        <v>3740</v>
      </c>
      <c r="L1245">
        <v>10</v>
      </c>
      <c r="M1245" s="1"/>
      <c r="N1245">
        <v>2007</v>
      </c>
      <c r="O1245" s="1"/>
    </row>
    <row r="1246" spans="1:15" x14ac:dyDescent="0.3">
      <c r="A1246" t="s">
        <v>3741</v>
      </c>
      <c r="B1246" t="s">
        <v>3742</v>
      </c>
      <c r="C1246" t="s">
        <v>13</v>
      </c>
      <c r="D1246" t="str">
        <f>IF(Table_EQUITY_L[[#This Row],[ SERIES]]="EQ","Intra","Not")</f>
        <v>Intra</v>
      </c>
      <c r="E1246">
        <v>23</v>
      </c>
      <c r="F1246">
        <v>4</v>
      </c>
      <c r="G1246" t="str">
        <f t="shared" si="19"/>
        <v>Apr</v>
      </c>
      <c r="H1246">
        <v>2007</v>
      </c>
      <c r="I1246">
        <v>2</v>
      </c>
      <c r="J1246">
        <v>1</v>
      </c>
      <c r="K1246" t="s">
        <v>3743</v>
      </c>
      <c r="L1246">
        <v>2</v>
      </c>
      <c r="M1246" s="1"/>
      <c r="N1246">
        <v>2007</v>
      </c>
      <c r="O1246" s="1"/>
    </row>
    <row r="1247" spans="1:15" x14ac:dyDescent="0.3">
      <c r="A1247" t="s">
        <v>3744</v>
      </c>
      <c r="B1247" t="s">
        <v>3745</v>
      </c>
      <c r="C1247" t="s">
        <v>13</v>
      </c>
      <c r="D1247" t="str">
        <f>IF(Table_EQUITY_L[[#This Row],[ SERIES]]="EQ","Intra","Not")</f>
        <v>Intra</v>
      </c>
      <c r="E1247">
        <v>29</v>
      </c>
      <c r="F1247">
        <v>3</v>
      </c>
      <c r="G1247" t="str">
        <f t="shared" si="19"/>
        <v>Mar</v>
      </c>
      <c r="H1247">
        <v>1995</v>
      </c>
      <c r="I1247">
        <v>1</v>
      </c>
      <c r="J1247">
        <v>1</v>
      </c>
      <c r="K1247" t="s">
        <v>3746</v>
      </c>
      <c r="L1247">
        <v>1</v>
      </c>
      <c r="M1247" s="1"/>
      <c r="N1247">
        <v>1995</v>
      </c>
      <c r="O1247" s="1"/>
    </row>
    <row r="1248" spans="1:15" x14ac:dyDescent="0.3">
      <c r="A1248" t="s">
        <v>3747</v>
      </c>
      <c r="B1248" t="s">
        <v>3748</v>
      </c>
      <c r="C1248" t="s">
        <v>9</v>
      </c>
      <c r="D1248" t="str">
        <f>IF(Table_EQUITY_L[[#This Row],[ SERIES]]="EQ","Intra","Not")</f>
        <v>Not</v>
      </c>
      <c r="E1248">
        <v>17</v>
      </c>
      <c r="F1248">
        <v>5</v>
      </c>
      <c r="G1248" t="str">
        <f t="shared" si="19"/>
        <v>May</v>
      </c>
      <c r="H1248">
        <v>2023</v>
      </c>
      <c r="I1248">
        <v>10</v>
      </c>
      <c r="J1248">
        <v>1</v>
      </c>
      <c r="K1248" t="s">
        <v>3749</v>
      </c>
      <c r="L1248">
        <v>10</v>
      </c>
      <c r="M1248" s="1"/>
      <c r="N1248">
        <v>2023</v>
      </c>
      <c r="O1248" s="1"/>
    </row>
    <row r="1249" spans="1:15" x14ac:dyDescent="0.3">
      <c r="A1249" t="s">
        <v>3750</v>
      </c>
      <c r="B1249" t="s">
        <v>3751</v>
      </c>
      <c r="C1249" t="s">
        <v>13</v>
      </c>
      <c r="D1249" t="str">
        <f>IF(Table_EQUITY_L[[#This Row],[ SERIES]]="EQ","Intra","Not")</f>
        <v>Intra</v>
      </c>
      <c r="E1249">
        <v>15</v>
      </c>
      <c r="F1249">
        <v>6</v>
      </c>
      <c r="G1249" t="str">
        <f t="shared" si="19"/>
        <v>Jun</v>
      </c>
      <c r="H1249">
        <v>2011</v>
      </c>
      <c r="I1249">
        <v>1</v>
      </c>
      <c r="J1249">
        <v>1</v>
      </c>
      <c r="K1249" t="s">
        <v>3752</v>
      </c>
      <c r="L1249">
        <v>1</v>
      </c>
      <c r="M1249" s="1"/>
      <c r="N1249">
        <v>2011</v>
      </c>
      <c r="O1249" s="1"/>
    </row>
    <row r="1250" spans="1:15" x14ac:dyDescent="0.3">
      <c r="A1250" t="s">
        <v>3753</v>
      </c>
      <c r="B1250" t="s">
        <v>3754</v>
      </c>
      <c r="C1250" t="s">
        <v>13</v>
      </c>
      <c r="D1250" t="str">
        <f>IF(Table_EQUITY_L[[#This Row],[ SERIES]]="EQ","Intra","Not")</f>
        <v>Intra</v>
      </c>
      <c r="E1250">
        <v>8</v>
      </c>
      <c r="F1250">
        <v>12</v>
      </c>
      <c r="G1250" t="str">
        <f t="shared" si="19"/>
        <v>Dec</v>
      </c>
      <c r="H1250">
        <v>2015</v>
      </c>
      <c r="I1250">
        <v>10</v>
      </c>
      <c r="J1250">
        <v>1</v>
      </c>
      <c r="K1250" t="s">
        <v>3755</v>
      </c>
      <c r="L1250">
        <v>10</v>
      </c>
      <c r="M1250" s="1"/>
      <c r="N1250">
        <v>2015</v>
      </c>
      <c r="O1250" s="1"/>
    </row>
    <row r="1251" spans="1:15" x14ac:dyDescent="0.3">
      <c r="A1251" t="s">
        <v>3756</v>
      </c>
      <c r="B1251" t="s">
        <v>3757</v>
      </c>
      <c r="C1251" t="s">
        <v>9</v>
      </c>
      <c r="D1251" t="str">
        <f>IF(Table_EQUITY_L[[#This Row],[ SERIES]]="EQ","Intra","Not")</f>
        <v>Not</v>
      </c>
      <c r="E1251">
        <v>7</v>
      </c>
      <c r="F1251">
        <v>10</v>
      </c>
      <c r="G1251" t="str">
        <f t="shared" si="19"/>
        <v>Oct</v>
      </c>
      <c r="H1251">
        <v>2013</v>
      </c>
      <c r="I1251">
        <v>1</v>
      </c>
      <c r="J1251">
        <v>1</v>
      </c>
      <c r="K1251" t="s">
        <v>3758</v>
      </c>
      <c r="L1251">
        <v>1</v>
      </c>
      <c r="M1251" s="1"/>
      <c r="N1251">
        <v>2013</v>
      </c>
      <c r="O1251" s="1"/>
    </row>
    <row r="1252" spans="1:15" x14ac:dyDescent="0.3">
      <c r="A1252" t="s">
        <v>3759</v>
      </c>
      <c r="B1252" t="s">
        <v>3760</v>
      </c>
      <c r="C1252" t="s">
        <v>13</v>
      </c>
      <c r="D1252" t="str">
        <f>IF(Table_EQUITY_L[[#This Row],[ SERIES]]="EQ","Intra","Not")</f>
        <v>Intra</v>
      </c>
      <c r="E1252">
        <v>16</v>
      </c>
      <c r="F1252">
        <v>5</v>
      </c>
      <c r="G1252" t="str">
        <f t="shared" si="19"/>
        <v>May</v>
      </c>
      <c r="H1252">
        <v>2006</v>
      </c>
      <c r="I1252">
        <v>10</v>
      </c>
      <c r="J1252">
        <v>1</v>
      </c>
      <c r="K1252" t="s">
        <v>3761</v>
      </c>
      <c r="L1252">
        <v>10</v>
      </c>
      <c r="M1252" s="1"/>
      <c r="N1252">
        <v>2006</v>
      </c>
      <c r="O1252" s="1"/>
    </row>
    <row r="1253" spans="1:15" x14ac:dyDescent="0.3">
      <c r="A1253" t="s">
        <v>3762</v>
      </c>
      <c r="B1253" t="s">
        <v>3763</v>
      </c>
      <c r="C1253" t="s">
        <v>13</v>
      </c>
      <c r="D1253" t="str">
        <f>IF(Table_EQUITY_L[[#This Row],[ SERIES]]="EQ","Intra","Not")</f>
        <v>Intra</v>
      </c>
      <c r="E1253">
        <v>2</v>
      </c>
      <c r="F1253">
        <v>2</v>
      </c>
      <c r="G1253" t="str">
        <f t="shared" si="19"/>
        <v>Feb</v>
      </c>
      <c r="H1253">
        <v>2007</v>
      </c>
      <c r="I1253">
        <v>5</v>
      </c>
      <c r="J1253">
        <v>1</v>
      </c>
      <c r="K1253" t="s">
        <v>3764</v>
      </c>
      <c r="L1253">
        <v>5</v>
      </c>
      <c r="M1253" s="1"/>
      <c r="N1253">
        <v>2007</v>
      </c>
      <c r="O1253" s="1"/>
    </row>
    <row r="1254" spans="1:15" x14ac:dyDescent="0.3">
      <c r="A1254" t="s">
        <v>3765</v>
      </c>
      <c r="B1254" t="s">
        <v>3766</v>
      </c>
      <c r="C1254" t="s">
        <v>13</v>
      </c>
      <c r="D1254" t="str">
        <f>IF(Table_EQUITY_L[[#This Row],[ SERIES]]="EQ","Intra","Not")</f>
        <v>Intra</v>
      </c>
      <c r="E1254">
        <v>28</v>
      </c>
      <c r="F1254">
        <v>4</v>
      </c>
      <c r="G1254" t="str">
        <f t="shared" si="19"/>
        <v>Apr</v>
      </c>
      <c r="H1254">
        <v>2022</v>
      </c>
      <c r="I1254">
        <v>10</v>
      </c>
      <c r="J1254">
        <v>1</v>
      </c>
      <c r="K1254" t="s">
        <v>3767</v>
      </c>
      <c r="L1254">
        <v>10</v>
      </c>
      <c r="M1254" s="1"/>
      <c r="N1254">
        <v>2022</v>
      </c>
      <c r="O1254" s="1"/>
    </row>
    <row r="1255" spans="1:15" x14ac:dyDescent="0.3">
      <c r="A1255" t="s">
        <v>3768</v>
      </c>
      <c r="B1255" t="s">
        <v>3769</v>
      </c>
      <c r="C1255" t="s">
        <v>9</v>
      </c>
      <c r="D1255" t="str">
        <f>IF(Table_EQUITY_L[[#This Row],[ SERIES]]="EQ","Intra","Not")</f>
        <v>Not</v>
      </c>
      <c r="E1255">
        <v>19</v>
      </c>
      <c r="F1255">
        <v>8</v>
      </c>
      <c r="G1255" t="str">
        <f t="shared" si="19"/>
        <v>Aug</v>
      </c>
      <c r="H1255">
        <v>2015</v>
      </c>
      <c r="I1255">
        <v>10</v>
      </c>
      <c r="J1255">
        <v>1</v>
      </c>
      <c r="K1255" t="s">
        <v>3770</v>
      </c>
      <c r="L1255">
        <v>10</v>
      </c>
      <c r="M1255" s="1"/>
      <c r="N1255">
        <v>2015</v>
      </c>
      <c r="O1255" s="1"/>
    </row>
    <row r="1256" spans="1:15" x14ac:dyDescent="0.3">
      <c r="A1256" t="s">
        <v>3771</v>
      </c>
      <c r="B1256" t="s">
        <v>3772</v>
      </c>
      <c r="C1256" t="s">
        <v>13</v>
      </c>
      <c r="D1256" t="str">
        <f>IF(Table_EQUITY_L[[#This Row],[ SERIES]]="EQ","Intra","Not")</f>
        <v>Intra</v>
      </c>
      <c r="E1256">
        <v>28</v>
      </c>
      <c r="F1256">
        <v>12</v>
      </c>
      <c r="G1256" t="str">
        <f t="shared" si="19"/>
        <v>Dec</v>
      </c>
      <c r="H1256">
        <v>2006</v>
      </c>
      <c r="I1256">
        <v>5</v>
      </c>
      <c r="J1256">
        <v>1</v>
      </c>
      <c r="K1256" t="s">
        <v>3773</v>
      </c>
      <c r="L1256">
        <v>5</v>
      </c>
      <c r="M1256" s="1"/>
      <c r="N1256">
        <v>2006</v>
      </c>
      <c r="O1256" s="1"/>
    </row>
    <row r="1257" spans="1:15" x14ac:dyDescent="0.3">
      <c r="A1257" t="s">
        <v>3774</v>
      </c>
      <c r="B1257" t="s">
        <v>3775</v>
      </c>
      <c r="C1257" t="s">
        <v>13</v>
      </c>
      <c r="D1257" t="str">
        <f>IF(Table_EQUITY_L[[#This Row],[ SERIES]]="EQ","Intra","Not")</f>
        <v>Intra</v>
      </c>
      <c r="E1257">
        <v>24</v>
      </c>
      <c r="F1257">
        <v>4</v>
      </c>
      <c r="G1257" t="str">
        <f t="shared" si="19"/>
        <v>Apr</v>
      </c>
      <c r="H1257">
        <v>2002</v>
      </c>
      <c r="I1257">
        <v>2</v>
      </c>
      <c r="J1257">
        <v>1</v>
      </c>
      <c r="K1257" t="s">
        <v>3776</v>
      </c>
      <c r="L1257">
        <v>2</v>
      </c>
      <c r="M1257" s="1"/>
      <c r="N1257">
        <v>2002</v>
      </c>
      <c r="O1257" s="1"/>
    </row>
    <row r="1258" spans="1:15" x14ac:dyDescent="0.3">
      <c r="A1258" t="s">
        <v>3777</v>
      </c>
      <c r="B1258" t="s">
        <v>3778</v>
      </c>
      <c r="C1258" t="s">
        <v>13</v>
      </c>
      <c r="D1258" t="str">
        <f>IF(Table_EQUITY_L[[#This Row],[ SERIES]]="EQ","Intra","Not")</f>
        <v>Intra</v>
      </c>
      <c r="E1258">
        <v>18</v>
      </c>
      <c r="F1258">
        <v>9</v>
      </c>
      <c r="G1258" t="str">
        <f t="shared" si="19"/>
        <v>Sep</v>
      </c>
      <c r="H1258">
        <v>2000</v>
      </c>
      <c r="I1258">
        <v>10</v>
      </c>
      <c r="J1258">
        <v>1</v>
      </c>
      <c r="K1258" t="s">
        <v>3779</v>
      </c>
      <c r="L1258">
        <v>10</v>
      </c>
      <c r="M1258" s="1"/>
      <c r="N1258">
        <v>2000</v>
      </c>
      <c r="O1258" s="1"/>
    </row>
    <row r="1259" spans="1:15" x14ac:dyDescent="0.3">
      <c r="A1259" t="s">
        <v>3780</v>
      </c>
      <c r="B1259" t="s">
        <v>3781</v>
      </c>
      <c r="C1259" t="s">
        <v>13</v>
      </c>
      <c r="D1259" t="str">
        <f>IF(Table_EQUITY_L[[#This Row],[ SERIES]]="EQ","Intra","Not")</f>
        <v>Intra</v>
      </c>
      <c r="E1259">
        <v>7</v>
      </c>
      <c r="F1259">
        <v>11</v>
      </c>
      <c r="G1259" t="str">
        <f t="shared" si="19"/>
        <v>Nov</v>
      </c>
      <c r="H1259">
        <v>2016</v>
      </c>
      <c r="I1259">
        <v>10</v>
      </c>
      <c r="J1259">
        <v>1</v>
      </c>
      <c r="K1259" t="s">
        <v>3782</v>
      </c>
      <c r="L1259">
        <v>10</v>
      </c>
      <c r="M1259" s="1"/>
      <c r="N1259">
        <v>2016</v>
      </c>
      <c r="O1259" s="1"/>
    </row>
    <row r="1260" spans="1:15" x14ac:dyDescent="0.3">
      <c r="A1260" t="s">
        <v>3783</v>
      </c>
      <c r="B1260" t="s">
        <v>3784</v>
      </c>
      <c r="C1260" t="s">
        <v>13</v>
      </c>
      <c r="D1260" t="str">
        <f>IF(Table_EQUITY_L[[#This Row],[ SERIES]]="EQ","Intra","Not")</f>
        <v>Intra</v>
      </c>
      <c r="E1260">
        <v>11</v>
      </c>
      <c r="F1260">
        <v>12</v>
      </c>
      <c r="G1260" t="str">
        <f t="shared" si="19"/>
        <v>Dec</v>
      </c>
      <c r="H1260">
        <v>2000</v>
      </c>
      <c r="I1260">
        <v>10</v>
      </c>
      <c r="J1260">
        <v>1</v>
      </c>
      <c r="K1260" t="s">
        <v>3785</v>
      </c>
      <c r="L1260">
        <v>10</v>
      </c>
      <c r="M1260" s="1"/>
      <c r="N1260">
        <v>2000</v>
      </c>
      <c r="O1260" s="1"/>
    </row>
    <row r="1261" spans="1:15" x14ac:dyDescent="0.3">
      <c r="A1261" t="s">
        <v>3786</v>
      </c>
      <c r="B1261" t="s">
        <v>3787</v>
      </c>
      <c r="C1261" t="s">
        <v>13</v>
      </c>
      <c r="D1261" t="str">
        <f>IF(Table_EQUITY_L[[#This Row],[ SERIES]]="EQ","Intra","Not")</f>
        <v>Intra</v>
      </c>
      <c r="E1261">
        <v>26</v>
      </c>
      <c r="F1261">
        <v>5</v>
      </c>
      <c r="G1261" t="str">
        <f t="shared" si="19"/>
        <v>May</v>
      </c>
      <c r="H1261">
        <v>2015</v>
      </c>
      <c r="I1261">
        <v>2</v>
      </c>
      <c r="J1261">
        <v>1</v>
      </c>
      <c r="K1261" t="s">
        <v>3788</v>
      </c>
      <c r="L1261">
        <v>2</v>
      </c>
      <c r="M1261" s="1"/>
      <c r="N1261">
        <v>2015</v>
      </c>
      <c r="O1261" s="1"/>
    </row>
    <row r="1262" spans="1:15" x14ac:dyDescent="0.3">
      <c r="A1262" t="s">
        <v>3789</v>
      </c>
      <c r="B1262" t="s">
        <v>3790</v>
      </c>
      <c r="C1262" t="s">
        <v>13</v>
      </c>
      <c r="D1262" t="str">
        <f>IF(Table_EQUITY_L[[#This Row],[ SERIES]]="EQ","Intra","Not")</f>
        <v>Intra</v>
      </c>
      <c r="E1262">
        <v>6</v>
      </c>
      <c r="F1262">
        <v>3</v>
      </c>
      <c r="G1262" t="str">
        <f t="shared" si="19"/>
        <v>Mar</v>
      </c>
      <c r="H1262">
        <v>2023</v>
      </c>
      <c r="I1262">
        <v>10</v>
      </c>
      <c r="J1262">
        <v>1</v>
      </c>
      <c r="K1262" t="s">
        <v>3791</v>
      </c>
      <c r="L1262">
        <v>10</v>
      </c>
      <c r="M1262" s="1"/>
      <c r="N1262">
        <v>2023</v>
      </c>
      <c r="O1262" s="1"/>
    </row>
    <row r="1263" spans="1:15" x14ac:dyDescent="0.3">
      <c r="A1263" t="s">
        <v>3792</v>
      </c>
      <c r="B1263" t="s">
        <v>3793</v>
      </c>
      <c r="C1263" t="s">
        <v>9</v>
      </c>
      <c r="D1263" t="str">
        <f>IF(Table_EQUITY_L[[#This Row],[ SERIES]]="EQ","Intra","Not")</f>
        <v>Not</v>
      </c>
      <c r="E1263">
        <v>10</v>
      </c>
      <c r="F1263">
        <v>4</v>
      </c>
      <c r="G1263" t="str">
        <f t="shared" si="19"/>
        <v>Apr</v>
      </c>
      <c r="H1263">
        <v>2017</v>
      </c>
      <c r="I1263">
        <v>10</v>
      </c>
      <c r="J1263">
        <v>1</v>
      </c>
      <c r="K1263" t="s">
        <v>3794</v>
      </c>
      <c r="L1263">
        <v>10</v>
      </c>
      <c r="M1263" s="1"/>
      <c r="N1263">
        <v>2017</v>
      </c>
      <c r="O1263" s="1"/>
    </row>
    <row r="1264" spans="1:15" x14ac:dyDescent="0.3">
      <c r="A1264" t="s">
        <v>3795</v>
      </c>
      <c r="B1264" t="s">
        <v>3796</v>
      </c>
      <c r="C1264" t="s">
        <v>13</v>
      </c>
      <c r="D1264" t="str">
        <f>IF(Table_EQUITY_L[[#This Row],[ SERIES]]="EQ","Intra","Not")</f>
        <v>Intra</v>
      </c>
      <c r="E1264">
        <v>22</v>
      </c>
      <c r="F1264">
        <v>11</v>
      </c>
      <c r="G1264" t="str">
        <f t="shared" si="19"/>
        <v>Nov</v>
      </c>
      <c r="H1264">
        <v>2016</v>
      </c>
      <c r="I1264">
        <v>10</v>
      </c>
      <c r="J1264">
        <v>1</v>
      </c>
      <c r="K1264" t="s">
        <v>3797</v>
      </c>
      <c r="L1264">
        <v>10</v>
      </c>
      <c r="M1264" s="1"/>
      <c r="N1264">
        <v>2016</v>
      </c>
      <c r="O1264" s="1"/>
    </row>
    <row r="1265" spans="1:15" x14ac:dyDescent="0.3">
      <c r="A1265" t="s">
        <v>3798</v>
      </c>
      <c r="B1265" t="s">
        <v>3799</v>
      </c>
      <c r="C1265" t="s">
        <v>13</v>
      </c>
      <c r="D1265" t="str">
        <f>IF(Table_EQUITY_L[[#This Row],[ SERIES]]="EQ","Intra","Not")</f>
        <v>Intra</v>
      </c>
      <c r="E1265">
        <v>7</v>
      </c>
      <c r="F1265">
        <v>7</v>
      </c>
      <c r="G1265" t="str">
        <f t="shared" si="19"/>
        <v>Jul</v>
      </c>
      <c r="H1265">
        <v>2016</v>
      </c>
      <c r="I1265">
        <v>2</v>
      </c>
      <c r="J1265">
        <v>1</v>
      </c>
      <c r="K1265" t="s">
        <v>3800</v>
      </c>
      <c r="L1265">
        <v>2</v>
      </c>
      <c r="M1265" s="1"/>
      <c r="N1265">
        <v>2016</v>
      </c>
      <c r="O1265" s="1"/>
    </row>
    <row r="1266" spans="1:15" x14ac:dyDescent="0.3">
      <c r="A1266" t="s">
        <v>3801</v>
      </c>
      <c r="B1266" t="s">
        <v>3802</v>
      </c>
      <c r="C1266" t="s">
        <v>13</v>
      </c>
      <c r="D1266" t="str">
        <f>IF(Table_EQUITY_L[[#This Row],[ SERIES]]="EQ","Intra","Not")</f>
        <v>Intra</v>
      </c>
      <c r="E1266">
        <v>15</v>
      </c>
      <c r="F1266">
        <v>11</v>
      </c>
      <c r="G1266" t="str">
        <f t="shared" si="19"/>
        <v>Nov</v>
      </c>
      <c r="H1266">
        <v>2021</v>
      </c>
      <c r="I1266">
        <v>2</v>
      </c>
      <c r="J1266">
        <v>1</v>
      </c>
      <c r="K1266" t="s">
        <v>3803</v>
      </c>
      <c r="L1266">
        <v>2</v>
      </c>
      <c r="M1266" s="1"/>
      <c r="N1266">
        <v>2021</v>
      </c>
      <c r="O1266" s="1"/>
    </row>
    <row r="1267" spans="1:15" x14ac:dyDescent="0.3">
      <c r="A1267" t="s">
        <v>3804</v>
      </c>
      <c r="B1267" t="s">
        <v>3805</v>
      </c>
      <c r="C1267" t="s">
        <v>13</v>
      </c>
      <c r="D1267" t="str">
        <f>IF(Table_EQUITY_L[[#This Row],[ SERIES]]="EQ","Intra","Not")</f>
        <v>Intra</v>
      </c>
      <c r="E1267">
        <v>16</v>
      </c>
      <c r="F1267">
        <v>4</v>
      </c>
      <c r="G1267" t="str">
        <f t="shared" si="19"/>
        <v>Apr</v>
      </c>
      <c r="H1267">
        <v>2019</v>
      </c>
      <c r="I1267">
        <v>10</v>
      </c>
      <c r="J1267">
        <v>1</v>
      </c>
      <c r="K1267" t="s">
        <v>3806</v>
      </c>
      <c r="L1267">
        <v>10</v>
      </c>
      <c r="M1267" s="1"/>
      <c r="N1267">
        <v>2019</v>
      </c>
      <c r="O1267" s="1"/>
    </row>
    <row r="1268" spans="1:15" x14ac:dyDescent="0.3">
      <c r="A1268" t="s">
        <v>3807</v>
      </c>
      <c r="B1268" t="s">
        <v>3808</v>
      </c>
      <c r="C1268" t="s">
        <v>13</v>
      </c>
      <c r="D1268" t="str">
        <f>IF(Table_EQUITY_L[[#This Row],[ SERIES]]="EQ","Intra","Not")</f>
        <v>Intra</v>
      </c>
      <c r="E1268">
        <v>7</v>
      </c>
      <c r="F1268">
        <v>12</v>
      </c>
      <c r="G1268" t="str">
        <f t="shared" si="19"/>
        <v>Dec</v>
      </c>
      <c r="H1268">
        <v>2011</v>
      </c>
      <c r="I1268">
        <v>5</v>
      </c>
      <c r="J1268">
        <v>1</v>
      </c>
      <c r="K1268" t="s">
        <v>3809</v>
      </c>
      <c r="L1268">
        <v>5</v>
      </c>
      <c r="M1268" s="1"/>
      <c r="N1268">
        <v>2011</v>
      </c>
      <c r="O1268" s="1"/>
    </row>
    <row r="1269" spans="1:15" x14ac:dyDescent="0.3">
      <c r="A1269" t="s">
        <v>3810</v>
      </c>
      <c r="B1269" t="s">
        <v>3811</v>
      </c>
      <c r="C1269" t="s">
        <v>13</v>
      </c>
      <c r="D1269" t="str">
        <f>IF(Table_EQUITY_L[[#This Row],[ SERIES]]="EQ","Intra","Not")</f>
        <v>Intra</v>
      </c>
      <c r="E1269">
        <v>11</v>
      </c>
      <c r="F1269">
        <v>4</v>
      </c>
      <c r="G1269" t="str">
        <f t="shared" si="19"/>
        <v>Apr</v>
      </c>
      <c r="H1269">
        <v>2003</v>
      </c>
      <c r="I1269">
        <v>10</v>
      </c>
      <c r="J1269">
        <v>1</v>
      </c>
      <c r="K1269" t="s">
        <v>3812</v>
      </c>
      <c r="L1269">
        <v>10</v>
      </c>
      <c r="M1269" s="1"/>
      <c r="N1269">
        <v>2003</v>
      </c>
      <c r="O1269" s="1"/>
    </row>
    <row r="1270" spans="1:15" x14ac:dyDescent="0.3">
      <c r="A1270" t="s">
        <v>3813</v>
      </c>
      <c r="B1270" t="s">
        <v>3814</v>
      </c>
      <c r="C1270" t="s">
        <v>13</v>
      </c>
      <c r="D1270" t="str">
        <f>IF(Table_EQUITY_L[[#This Row],[ SERIES]]="EQ","Intra","Not")</f>
        <v>Intra</v>
      </c>
      <c r="E1270">
        <v>16</v>
      </c>
      <c r="F1270">
        <v>4</v>
      </c>
      <c r="G1270" t="str">
        <f t="shared" si="19"/>
        <v>Apr</v>
      </c>
      <c r="H1270">
        <v>2002</v>
      </c>
      <c r="I1270">
        <v>10</v>
      </c>
      <c r="J1270">
        <v>1</v>
      </c>
      <c r="K1270" t="s">
        <v>3815</v>
      </c>
      <c r="L1270">
        <v>10</v>
      </c>
      <c r="M1270" s="1"/>
      <c r="N1270">
        <v>2002</v>
      </c>
      <c r="O1270" s="1"/>
    </row>
    <row r="1271" spans="1:15" x14ac:dyDescent="0.3">
      <c r="A1271" t="s">
        <v>3816</v>
      </c>
      <c r="B1271" t="s">
        <v>3817</v>
      </c>
      <c r="C1271" t="s">
        <v>13</v>
      </c>
      <c r="D1271" t="str">
        <f>IF(Table_EQUITY_L[[#This Row],[ SERIES]]="EQ","Intra","Not")</f>
        <v>Intra</v>
      </c>
      <c r="E1271">
        <v>27</v>
      </c>
      <c r="F1271">
        <v>4</v>
      </c>
      <c r="G1271" t="str">
        <f t="shared" si="19"/>
        <v>Apr</v>
      </c>
      <c r="H1271">
        <v>2004</v>
      </c>
      <c r="I1271">
        <v>2</v>
      </c>
      <c r="J1271">
        <v>1</v>
      </c>
      <c r="K1271" t="s">
        <v>3818</v>
      </c>
      <c r="L1271">
        <v>2</v>
      </c>
      <c r="M1271" s="1"/>
      <c r="N1271">
        <v>2004</v>
      </c>
      <c r="O1271" s="1"/>
    </row>
    <row r="1272" spans="1:15" x14ac:dyDescent="0.3">
      <c r="A1272" t="s">
        <v>3819</v>
      </c>
      <c r="B1272" t="s">
        <v>3820</v>
      </c>
      <c r="C1272" t="s">
        <v>13</v>
      </c>
      <c r="D1272" t="str">
        <f>IF(Table_EQUITY_L[[#This Row],[ SERIES]]="EQ","Intra","Not")</f>
        <v>Intra</v>
      </c>
      <c r="E1272">
        <v>5</v>
      </c>
      <c r="F1272">
        <v>10</v>
      </c>
      <c r="G1272" t="str">
        <f t="shared" si="19"/>
        <v>Oct</v>
      </c>
      <c r="H1272">
        <v>2007</v>
      </c>
      <c r="I1272">
        <v>10</v>
      </c>
      <c r="J1272">
        <v>1</v>
      </c>
      <c r="K1272" t="s">
        <v>3821</v>
      </c>
      <c r="L1272">
        <v>10</v>
      </c>
      <c r="M1272" s="1"/>
      <c r="N1272">
        <v>2007</v>
      </c>
      <c r="O1272" s="1"/>
    </row>
    <row r="1273" spans="1:15" x14ac:dyDescent="0.3">
      <c r="A1273" t="s">
        <v>3822</v>
      </c>
      <c r="B1273" t="s">
        <v>3823</v>
      </c>
      <c r="C1273" t="s">
        <v>13</v>
      </c>
      <c r="D1273" t="str">
        <f>IF(Table_EQUITY_L[[#This Row],[ SERIES]]="EQ","Intra","Not")</f>
        <v>Intra</v>
      </c>
      <c r="E1273">
        <v>30</v>
      </c>
      <c r="F1273">
        <v>3</v>
      </c>
      <c r="G1273" t="str">
        <f t="shared" si="19"/>
        <v>Mar</v>
      </c>
      <c r="H1273">
        <v>2020</v>
      </c>
      <c r="I1273">
        <v>2</v>
      </c>
      <c r="J1273">
        <v>1</v>
      </c>
      <c r="K1273" t="s">
        <v>3824</v>
      </c>
      <c r="L1273">
        <v>2</v>
      </c>
      <c r="M1273" s="1"/>
      <c r="N1273">
        <v>2020</v>
      </c>
      <c r="O1273" s="1"/>
    </row>
    <row r="1274" spans="1:15" x14ac:dyDescent="0.3">
      <c r="A1274" t="s">
        <v>3825</v>
      </c>
      <c r="B1274" t="s">
        <v>3826</v>
      </c>
      <c r="C1274" t="s">
        <v>13</v>
      </c>
      <c r="D1274" t="str">
        <f>IF(Table_EQUITY_L[[#This Row],[ SERIES]]="EQ","Intra","Not")</f>
        <v>Intra</v>
      </c>
      <c r="E1274">
        <v>26</v>
      </c>
      <c r="F1274">
        <v>8</v>
      </c>
      <c r="G1274" t="str">
        <f t="shared" si="19"/>
        <v>Aug</v>
      </c>
      <c r="H1274">
        <v>2015</v>
      </c>
      <c r="I1274">
        <v>10</v>
      </c>
      <c r="J1274">
        <v>1</v>
      </c>
      <c r="K1274" t="s">
        <v>3827</v>
      </c>
      <c r="L1274">
        <v>10</v>
      </c>
      <c r="M1274" s="1"/>
      <c r="N1274">
        <v>2015</v>
      </c>
      <c r="O1274" s="1"/>
    </row>
    <row r="1275" spans="1:15" x14ac:dyDescent="0.3">
      <c r="A1275" t="s">
        <v>3828</v>
      </c>
      <c r="B1275" t="s">
        <v>3829</v>
      </c>
      <c r="C1275" t="s">
        <v>13</v>
      </c>
      <c r="D1275" t="str">
        <f>IF(Table_EQUITY_L[[#This Row],[ SERIES]]="EQ","Intra","Not")</f>
        <v>Intra</v>
      </c>
      <c r="E1275">
        <v>11</v>
      </c>
      <c r="F1275">
        <v>1</v>
      </c>
      <c r="G1275" t="str">
        <f t="shared" si="19"/>
        <v>Jan</v>
      </c>
      <c r="H1275">
        <v>2008</v>
      </c>
      <c r="I1275">
        <v>10</v>
      </c>
      <c r="J1275">
        <v>1</v>
      </c>
      <c r="K1275" t="s">
        <v>3830</v>
      </c>
      <c r="L1275">
        <v>10</v>
      </c>
      <c r="M1275" s="1"/>
      <c r="N1275">
        <v>2008</v>
      </c>
      <c r="O1275" s="1"/>
    </row>
    <row r="1276" spans="1:15" x14ac:dyDescent="0.3">
      <c r="A1276" t="s">
        <v>3831</v>
      </c>
      <c r="B1276" t="s">
        <v>3832</v>
      </c>
      <c r="C1276" t="s">
        <v>13</v>
      </c>
      <c r="D1276" t="str">
        <f>IF(Table_EQUITY_L[[#This Row],[ SERIES]]="EQ","Intra","Not")</f>
        <v>Intra</v>
      </c>
      <c r="E1276">
        <v>14</v>
      </c>
      <c r="F1276">
        <v>6</v>
      </c>
      <c r="G1276" t="str">
        <f t="shared" si="19"/>
        <v>Jun</v>
      </c>
      <c r="H1276">
        <v>2019</v>
      </c>
      <c r="I1276">
        <v>10</v>
      </c>
      <c r="J1276">
        <v>1</v>
      </c>
      <c r="K1276" t="s">
        <v>3833</v>
      </c>
      <c r="L1276">
        <v>10</v>
      </c>
      <c r="M1276" s="1"/>
      <c r="N1276">
        <v>2019</v>
      </c>
      <c r="O1276" s="1"/>
    </row>
    <row r="1277" spans="1:15" x14ac:dyDescent="0.3">
      <c r="A1277" t="s">
        <v>3834</v>
      </c>
      <c r="B1277" t="s">
        <v>3835</v>
      </c>
      <c r="C1277" t="s">
        <v>13</v>
      </c>
      <c r="D1277" t="str">
        <f>IF(Table_EQUITY_L[[#This Row],[ SERIES]]="EQ","Intra","Not")</f>
        <v>Intra</v>
      </c>
      <c r="E1277">
        <v>19</v>
      </c>
      <c r="F1277">
        <v>10</v>
      </c>
      <c r="G1277" t="str">
        <f t="shared" si="19"/>
        <v>Oct</v>
      </c>
      <c r="H1277">
        <v>2022</v>
      </c>
      <c r="I1277">
        <v>10</v>
      </c>
      <c r="J1277">
        <v>1</v>
      </c>
      <c r="K1277" t="s">
        <v>3836</v>
      </c>
      <c r="L1277">
        <v>10</v>
      </c>
      <c r="M1277" s="1"/>
      <c r="N1277">
        <v>2022</v>
      </c>
      <c r="O1277" s="1"/>
    </row>
    <row r="1278" spans="1:15" x14ac:dyDescent="0.3">
      <c r="A1278" t="s">
        <v>3837</v>
      </c>
      <c r="B1278" t="s">
        <v>3838</v>
      </c>
      <c r="C1278" t="s">
        <v>13</v>
      </c>
      <c r="D1278" t="str">
        <f>IF(Table_EQUITY_L[[#This Row],[ SERIES]]="EQ","Intra","Not")</f>
        <v>Intra</v>
      </c>
      <c r="E1278">
        <v>2</v>
      </c>
      <c r="F1278">
        <v>1</v>
      </c>
      <c r="G1278" t="str">
        <f t="shared" si="19"/>
        <v>Jan</v>
      </c>
      <c r="H1278">
        <v>2007</v>
      </c>
      <c r="I1278">
        <v>10</v>
      </c>
      <c r="J1278">
        <v>1</v>
      </c>
      <c r="K1278" t="s">
        <v>3839</v>
      </c>
      <c r="L1278">
        <v>10</v>
      </c>
      <c r="M1278" s="1"/>
      <c r="N1278">
        <v>2007</v>
      </c>
      <c r="O1278" s="1"/>
    </row>
    <row r="1279" spans="1:15" x14ac:dyDescent="0.3">
      <c r="A1279" t="s">
        <v>3840</v>
      </c>
      <c r="B1279" t="s">
        <v>3841</v>
      </c>
      <c r="C1279" t="s">
        <v>13</v>
      </c>
      <c r="D1279" t="str">
        <f>IF(Table_EQUITY_L[[#This Row],[ SERIES]]="EQ","Intra","Not")</f>
        <v>Intra</v>
      </c>
      <c r="E1279">
        <v>11</v>
      </c>
      <c r="F1279">
        <v>10</v>
      </c>
      <c r="G1279" t="str">
        <f t="shared" si="19"/>
        <v>Oct</v>
      </c>
      <c r="H1279">
        <v>1995</v>
      </c>
      <c r="I1279">
        <v>2</v>
      </c>
      <c r="J1279">
        <v>1</v>
      </c>
      <c r="K1279" t="s">
        <v>3842</v>
      </c>
      <c r="L1279">
        <v>2</v>
      </c>
      <c r="M1279" s="1"/>
      <c r="N1279">
        <v>1995</v>
      </c>
      <c r="O1279" s="1"/>
    </row>
    <row r="1280" spans="1:15" x14ac:dyDescent="0.3">
      <c r="A1280" t="s">
        <v>3843</v>
      </c>
      <c r="B1280" t="s">
        <v>3844</v>
      </c>
      <c r="C1280" t="s">
        <v>13</v>
      </c>
      <c r="D1280" t="str">
        <f>IF(Table_EQUITY_L[[#This Row],[ SERIES]]="EQ","Intra","Not")</f>
        <v>Intra</v>
      </c>
      <c r="E1280">
        <v>10</v>
      </c>
      <c r="F1280">
        <v>5</v>
      </c>
      <c r="G1280" t="str">
        <f t="shared" si="19"/>
        <v>May</v>
      </c>
      <c r="H1280">
        <v>1995</v>
      </c>
      <c r="I1280">
        <v>10</v>
      </c>
      <c r="J1280">
        <v>1</v>
      </c>
      <c r="K1280" t="s">
        <v>3845</v>
      </c>
      <c r="L1280">
        <v>10</v>
      </c>
      <c r="M1280" s="1"/>
      <c r="N1280">
        <v>1995</v>
      </c>
      <c r="O1280" s="1"/>
    </row>
    <row r="1281" spans="1:15" x14ac:dyDescent="0.3">
      <c r="A1281" t="s">
        <v>3846</v>
      </c>
      <c r="B1281" t="s">
        <v>3847</v>
      </c>
      <c r="C1281" t="s">
        <v>13</v>
      </c>
      <c r="D1281" t="str">
        <f>IF(Table_EQUITY_L[[#This Row],[ SERIES]]="EQ","Intra","Not")</f>
        <v>Intra</v>
      </c>
      <c r="E1281">
        <v>25</v>
      </c>
      <c r="F1281">
        <v>8</v>
      </c>
      <c r="G1281" t="str">
        <f t="shared" si="19"/>
        <v>Aug</v>
      </c>
      <c r="H1281">
        <v>2010</v>
      </c>
      <c r="I1281">
        <v>1</v>
      </c>
      <c r="J1281">
        <v>1</v>
      </c>
      <c r="K1281" t="s">
        <v>3848</v>
      </c>
      <c r="L1281">
        <v>1</v>
      </c>
      <c r="M1281" s="1"/>
      <c r="N1281">
        <v>2010</v>
      </c>
      <c r="O1281" s="1"/>
    </row>
    <row r="1282" spans="1:15" x14ac:dyDescent="0.3">
      <c r="A1282" t="s">
        <v>3849</v>
      </c>
      <c r="B1282" t="s">
        <v>3850</v>
      </c>
      <c r="C1282" t="s">
        <v>13</v>
      </c>
      <c r="D1282" t="str">
        <f>IF(Table_EQUITY_L[[#This Row],[ SERIES]]="EQ","Intra","Not")</f>
        <v>Intra</v>
      </c>
      <c r="E1282">
        <v>8</v>
      </c>
      <c r="F1282">
        <v>2</v>
      </c>
      <c r="G1282" t="str">
        <f t="shared" ref="G1282:G1345" si="20">_xlfn.IFS(F1282=1,"Jan",F1282=2,"Feb",F1282=3,"Mar",F1282=4,"Apr",F1282=5,"May",F1282=6,"Jun",F1282=7,"Jul",F1282=8,"Aug",F1282=9,"Sep",F1282=10,"Oct",F1282=11,"Nov",F1282=12,"Dec")</f>
        <v>Feb</v>
      </c>
      <c r="H1282">
        <v>2016</v>
      </c>
      <c r="I1282">
        <v>10</v>
      </c>
      <c r="J1282">
        <v>1</v>
      </c>
      <c r="K1282" t="s">
        <v>3851</v>
      </c>
      <c r="L1282">
        <v>10</v>
      </c>
      <c r="M1282" s="1"/>
      <c r="N1282">
        <v>2016</v>
      </c>
      <c r="O1282" s="1"/>
    </row>
    <row r="1283" spans="1:15" x14ac:dyDescent="0.3">
      <c r="A1283" t="s">
        <v>3852</v>
      </c>
      <c r="B1283" t="s">
        <v>3853</v>
      </c>
      <c r="C1283" t="s">
        <v>13</v>
      </c>
      <c r="D1283" t="str">
        <f>IF(Table_EQUITY_L[[#This Row],[ SERIES]]="EQ","Intra","Not")</f>
        <v>Intra</v>
      </c>
      <c r="E1283">
        <v>19</v>
      </c>
      <c r="F1283">
        <v>8</v>
      </c>
      <c r="G1283" t="str">
        <f t="shared" si="20"/>
        <v>Aug</v>
      </c>
      <c r="H1283">
        <v>2005</v>
      </c>
      <c r="I1283">
        <v>10</v>
      </c>
      <c r="J1283">
        <v>1</v>
      </c>
      <c r="K1283" t="s">
        <v>3854</v>
      </c>
      <c r="L1283">
        <v>10</v>
      </c>
      <c r="M1283" s="1"/>
      <c r="N1283">
        <v>2005</v>
      </c>
      <c r="O1283" s="1"/>
    </row>
    <row r="1284" spans="1:15" x14ac:dyDescent="0.3">
      <c r="A1284" t="s">
        <v>3855</v>
      </c>
      <c r="B1284" t="s">
        <v>3856</v>
      </c>
      <c r="C1284" t="s">
        <v>13</v>
      </c>
      <c r="D1284" t="str">
        <f>IF(Table_EQUITY_L[[#This Row],[ SERIES]]="EQ","Intra","Not")</f>
        <v>Intra</v>
      </c>
      <c r="E1284">
        <v>6</v>
      </c>
      <c r="F1284">
        <v>9</v>
      </c>
      <c r="G1284" t="str">
        <f t="shared" si="20"/>
        <v>Sep</v>
      </c>
      <c r="H1284">
        <v>1995</v>
      </c>
      <c r="I1284">
        <v>1</v>
      </c>
      <c r="J1284">
        <v>1</v>
      </c>
      <c r="K1284" t="s">
        <v>3857</v>
      </c>
      <c r="L1284">
        <v>1</v>
      </c>
      <c r="M1284" s="1"/>
      <c r="N1284">
        <v>1995</v>
      </c>
      <c r="O1284" s="1"/>
    </row>
    <row r="1285" spans="1:15" x14ac:dyDescent="0.3">
      <c r="A1285" t="s">
        <v>3858</v>
      </c>
      <c r="B1285" t="s">
        <v>3859</v>
      </c>
      <c r="C1285" t="s">
        <v>13</v>
      </c>
      <c r="D1285" t="str">
        <f>IF(Table_EQUITY_L[[#This Row],[ SERIES]]="EQ","Intra","Not")</f>
        <v>Intra</v>
      </c>
      <c r="E1285">
        <v>17</v>
      </c>
      <c r="F1285">
        <v>6</v>
      </c>
      <c r="G1285" t="str">
        <f t="shared" si="20"/>
        <v>Jun</v>
      </c>
      <c r="H1285">
        <v>2016</v>
      </c>
      <c r="I1285">
        <v>10</v>
      </c>
      <c r="J1285">
        <v>1</v>
      </c>
      <c r="K1285" t="s">
        <v>3860</v>
      </c>
      <c r="L1285">
        <v>10</v>
      </c>
      <c r="M1285" s="1"/>
      <c r="N1285">
        <v>2016</v>
      </c>
      <c r="O1285" s="1"/>
    </row>
    <row r="1286" spans="1:15" x14ac:dyDescent="0.3">
      <c r="A1286" t="s">
        <v>3861</v>
      </c>
      <c r="B1286" t="s">
        <v>3862</v>
      </c>
      <c r="C1286" t="s">
        <v>9</v>
      </c>
      <c r="D1286" t="str">
        <f>IF(Table_EQUITY_L[[#This Row],[ SERIES]]="EQ","Intra","Not")</f>
        <v>Not</v>
      </c>
      <c r="E1286">
        <v>13</v>
      </c>
      <c r="F1286">
        <v>12</v>
      </c>
      <c r="G1286" t="str">
        <f t="shared" si="20"/>
        <v>Dec</v>
      </c>
      <c r="H1286">
        <v>1995</v>
      </c>
      <c r="I1286">
        <v>5</v>
      </c>
      <c r="J1286">
        <v>1</v>
      </c>
      <c r="K1286" t="s">
        <v>3863</v>
      </c>
      <c r="L1286">
        <v>5</v>
      </c>
      <c r="M1286" s="1"/>
      <c r="N1286">
        <v>1995</v>
      </c>
      <c r="O1286" s="1"/>
    </row>
    <row r="1287" spans="1:15" x14ac:dyDescent="0.3">
      <c r="A1287" t="s">
        <v>3864</v>
      </c>
      <c r="B1287" t="s">
        <v>3865</v>
      </c>
      <c r="C1287" t="s">
        <v>13</v>
      </c>
      <c r="D1287" t="str">
        <f>IF(Table_EQUITY_L[[#This Row],[ SERIES]]="EQ","Intra","Not")</f>
        <v>Intra</v>
      </c>
      <c r="E1287">
        <v>27</v>
      </c>
      <c r="F1287">
        <v>10</v>
      </c>
      <c r="G1287" t="str">
        <f t="shared" si="20"/>
        <v>Oct</v>
      </c>
      <c r="H1287">
        <v>2010</v>
      </c>
      <c r="I1287">
        <v>10</v>
      </c>
      <c r="J1287">
        <v>1</v>
      </c>
      <c r="K1287" t="s">
        <v>3866</v>
      </c>
      <c r="L1287">
        <v>10</v>
      </c>
      <c r="M1287" s="1"/>
      <c r="N1287">
        <v>2010</v>
      </c>
      <c r="O1287" s="1"/>
    </row>
    <row r="1288" spans="1:15" x14ac:dyDescent="0.3">
      <c r="A1288" t="s">
        <v>3867</v>
      </c>
      <c r="B1288" t="s">
        <v>3868</v>
      </c>
      <c r="C1288" t="s">
        <v>13</v>
      </c>
      <c r="D1288" t="str">
        <f>IF(Table_EQUITY_L[[#This Row],[ SERIES]]="EQ","Intra","Not")</f>
        <v>Intra</v>
      </c>
      <c r="E1288">
        <v>10</v>
      </c>
      <c r="F1288">
        <v>2</v>
      </c>
      <c r="G1288" t="str">
        <f t="shared" si="20"/>
        <v>Feb</v>
      </c>
      <c r="H1288">
        <v>2017</v>
      </c>
      <c r="I1288">
        <v>1</v>
      </c>
      <c r="J1288">
        <v>1</v>
      </c>
      <c r="K1288" t="s">
        <v>3869</v>
      </c>
      <c r="L1288">
        <v>1</v>
      </c>
      <c r="M1288" s="1"/>
      <c r="N1288">
        <v>2017</v>
      </c>
      <c r="O1288" s="1"/>
    </row>
    <row r="1289" spans="1:15" x14ac:dyDescent="0.3">
      <c r="A1289" t="s">
        <v>3870</v>
      </c>
      <c r="B1289" t="s">
        <v>3871</v>
      </c>
      <c r="C1289" t="s">
        <v>13</v>
      </c>
      <c r="D1289" t="str">
        <f>IF(Table_EQUITY_L[[#This Row],[ SERIES]]="EQ","Intra","Not")</f>
        <v>Intra</v>
      </c>
      <c r="E1289">
        <v>17</v>
      </c>
      <c r="F1289">
        <v>6</v>
      </c>
      <c r="G1289" t="str">
        <f t="shared" si="20"/>
        <v>Jun</v>
      </c>
      <c r="H1289">
        <v>2005</v>
      </c>
      <c r="I1289">
        <v>5</v>
      </c>
      <c r="J1289">
        <v>1</v>
      </c>
      <c r="K1289" t="s">
        <v>3872</v>
      </c>
      <c r="L1289">
        <v>5</v>
      </c>
      <c r="M1289" s="1"/>
      <c r="N1289">
        <v>2005</v>
      </c>
      <c r="O1289" s="1"/>
    </row>
    <row r="1290" spans="1:15" x14ac:dyDescent="0.3">
      <c r="A1290" t="s">
        <v>3873</v>
      </c>
      <c r="B1290" t="s">
        <v>3874</v>
      </c>
      <c r="C1290" t="s">
        <v>13</v>
      </c>
      <c r="D1290" t="str">
        <f>IF(Table_EQUITY_L[[#This Row],[ SERIES]]="EQ","Intra","Not")</f>
        <v>Intra</v>
      </c>
      <c r="E1290">
        <v>30</v>
      </c>
      <c r="F1290">
        <v>12</v>
      </c>
      <c r="G1290" t="str">
        <f t="shared" si="20"/>
        <v>Dec</v>
      </c>
      <c r="H1290">
        <v>2019</v>
      </c>
      <c r="I1290">
        <v>10</v>
      </c>
      <c r="J1290">
        <v>1</v>
      </c>
      <c r="K1290" t="s">
        <v>3875</v>
      </c>
      <c r="L1290">
        <v>10</v>
      </c>
      <c r="M1290" s="1"/>
      <c r="N1290">
        <v>2019</v>
      </c>
      <c r="O1290" s="1"/>
    </row>
    <row r="1291" spans="1:15" x14ac:dyDescent="0.3">
      <c r="A1291" t="s">
        <v>3876</v>
      </c>
      <c r="B1291" t="s">
        <v>3877</v>
      </c>
      <c r="C1291" t="s">
        <v>9</v>
      </c>
      <c r="D1291" t="str">
        <f>IF(Table_EQUITY_L[[#This Row],[ SERIES]]="EQ","Intra","Not")</f>
        <v>Not</v>
      </c>
      <c r="E1291">
        <v>2</v>
      </c>
      <c r="F1291">
        <v>3</v>
      </c>
      <c r="G1291" t="str">
        <f t="shared" si="20"/>
        <v>Mar</v>
      </c>
      <c r="H1291">
        <v>2022</v>
      </c>
      <c r="I1291">
        <v>10</v>
      </c>
      <c r="J1291">
        <v>1</v>
      </c>
      <c r="K1291" t="s">
        <v>3878</v>
      </c>
      <c r="L1291">
        <v>10</v>
      </c>
      <c r="M1291" s="1"/>
      <c r="N1291">
        <v>2022</v>
      </c>
      <c r="O1291" s="1"/>
    </row>
    <row r="1292" spans="1:15" x14ac:dyDescent="0.3">
      <c r="A1292" t="s">
        <v>3879</v>
      </c>
      <c r="B1292" t="s">
        <v>3880</v>
      </c>
      <c r="C1292" t="s">
        <v>13</v>
      </c>
      <c r="D1292" t="str">
        <f>IF(Table_EQUITY_L[[#This Row],[ SERIES]]="EQ","Intra","Not")</f>
        <v>Intra</v>
      </c>
      <c r="E1292">
        <v>10</v>
      </c>
      <c r="F1292">
        <v>8</v>
      </c>
      <c r="G1292" t="str">
        <f t="shared" si="20"/>
        <v>Aug</v>
      </c>
      <c r="H1292">
        <v>2021</v>
      </c>
      <c r="I1292">
        <v>2</v>
      </c>
      <c r="J1292">
        <v>1</v>
      </c>
      <c r="K1292" t="s">
        <v>3881</v>
      </c>
      <c r="L1292">
        <v>2</v>
      </c>
      <c r="M1292" s="1"/>
      <c r="N1292">
        <v>2021</v>
      </c>
      <c r="O1292" s="1"/>
    </row>
    <row r="1293" spans="1:15" x14ac:dyDescent="0.3">
      <c r="A1293" t="s">
        <v>3882</v>
      </c>
      <c r="B1293" t="s">
        <v>3883</v>
      </c>
      <c r="C1293" t="s">
        <v>13</v>
      </c>
      <c r="D1293" t="str">
        <f>IF(Table_EQUITY_L[[#This Row],[ SERIES]]="EQ","Intra","Not")</f>
        <v>Intra</v>
      </c>
      <c r="E1293">
        <v>8</v>
      </c>
      <c r="F1293">
        <v>5</v>
      </c>
      <c r="G1293" t="str">
        <f t="shared" si="20"/>
        <v>May</v>
      </c>
      <c r="H1293">
        <v>2015</v>
      </c>
      <c r="I1293">
        <v>10</v>
      </c>
      <c r="J1293">
        <v>1</v>
      </c>
      <c r="K1293" t="s">
        <v>3884</v>
      </c>
      <c r="L1293">
        <v>10</v>
      </c>
      <c r="M1293" s="1"/>
      <c r="N1293">
        <v>2015</v>
      </c>
      <c r="O1293" s="1"/>
    </row>
    <row r="1294" spans="1:15" x14ac:dyDescent="0.3">
      <c r="A1294" t="s">
        <v>3885</v>
      </c>
      <c r="B1294" t="s">
        <v>3886</v>
      </c>
      <c r="C1294" t="s">
        <v>13</v>
      </c>
      <c r="D1294" t="str">
        <f>IF(Table_EQUITY_L[[#This Row],[ SERIES]]="EQ","Intra","Not")</f>
        <v>Intra</v>
      </c>
      <c r="E1294">
        <v>12</v>
      </c>
      <c r="F1294">
        <v>9</v>
      </c>
      <c r="G1294" t="str">
        <f t="shared" si="20"/>
        <v>Sep</v>
      </c>
      <c r="H1294">
        <v>2012</v>
      </c>
      <c r="I1294">
        <v>2</v>
      </c>
      <c r="J1294">
        <v>1</v>
      </c>
      <c r="K1294" t="s">
        <v>3887</v>
      </c>
      <c r="L1294">
        <v>2</v>
      </c>
      <c r="M1294" s="1"/>
      <c r="N1294">
        <v>2012</v>
      </c>
      <c r="O1294" s="1"/>
    </row>
    <row r="1295" spans="1:15" x14ac:dyDescent="0.3">
      <c r="A1295" t="s">
        <v>3888</v>
      </c>
      <c r="B1295" t="s">
        <v>3889</v>
      </c>
      <c r="C1295" t="s">
        <v>13</v>
      </c>
      <c r="D1295" t="str">
        <f>IF(Table_EQUITY_L[[#This Row],[ SERIES]]="EQ","Intra","Not")</f>
        <v>Intra</v>
      </c>
      <c r="E1295">
        <v>20</v>
      </c>
      <c r="F1295">
        <v>8</v>
      </c>
      <c r="G1295" t="str">
        <f t="shared" si="20"/>
        <v>Aug</v>
      </c>
      <c r="H1295">
        <v>2003</v>
      </c>
      <c r="I1295">
        <v>10</v>
      </c>
      <c r="J1295">
        <v>1</v>
      </c>
      <c r="K1295" t="s">
        <v>3890</v>
      </c>
      <c r="L1295">
        <v>10</v>
      </c>
      <c r="M1295" s="1"/>
      <c r="N1295">
        <v>2003</v>
      </c>
      <c r="O1295" s="1"/>
    </row>
    <row r="1296" spans="1:15" x14ac:dyDescent="0.3">
      <c r="A1296" t="s">
        <v>3891</v>
      </c>
      <c r="B1296" t="s">
        <v>3892</v>
      </c>
      <c r="C1296" t="s">
        <v>13</v>
      </c>
      <c r="D1296" t="str">
        <f>IF(Table_EQUITY_L[[#This Row],[ SERIES]]="EQ","Intra","Not")</f>
        <v>Intra</v>
      </c>
      <c r="E1296">
        <v>20</v>
      </c>
      <c r="F1296">
        <v>5</v>
      </c>
      <c r="G1296" t="str">
        <f t="shared" si="20"/>
        <v>May</v>
      </c>
      <c r="H1296">
        <v>2022</v>
      </c>
      <c r="I1296">
        <v>5</v>
      </c>
      <c r="J1296">
        <v>1</v>
      </c>
      <c r="K1296" t="s">
        <v>3893</v>
      </c>
      <c r="L1296">
        <v>5</v>
      </c>
      <c r="M1296" s="1"/>
      <c r="N1296">
        <v>2022</v>
      </c>
      <c r="O1296" s="1"/>
    </row>
    <row r="1297" spans="1:15" x14ac:dyDescent="0.3">
      <c r="A1297" t="s">
        <v>3894</v>
      </c>
      <c r="B1297" t="s">
        <v>3895</v>
      </c>
      <c r="C1297" t="s">
        <v>13</v>
      </c>
      <c r="D1297" t="str">
        <f>IF(Table_EQUITY_L[[#This Row],[ SERIES]]="EQ","Intra","Not")</f>
        <v>Intra</v>
      </c>
      <c r="E1297">
        <v>30</v>
      </c>
      <c r="F1297">
        <v>12</v>
      </c>
      <c r="G1297" t="str">
        <f t="shared" si="20"/>
        <v>Dec</v>
      </c>
      <c r="H1297">
        <v>2010</v>
      </c>
      <c r="I1297">
        <v>10</v>
      </c>
      <c r="J1297">
        <v>1</v>
      </c>
      <c r="K1297" t="s">
        <v>3896</v>
      </c>
      <c r="L1297">
        <v>10</v>
      </c>
      <c r="M1297" s="1"/>
      <c r="N1297">
        <v>2010</v>
      </c>
      <c r="O1297" s="1"/>
    </row>
    <row r="1298" spans="1:15" x14ac:dyDescent="0.3">
      <c r="A1298" t="s">
        <v>3897</v>
      </c>
      <c r="B1298" t="s">
        <v>3898</v>
      </c>
      <c r="C1298" t="s">
        <v>13</v>
      </c>
      <c r="D1298" t="str">
        <f>IF(Table_EQUITY_L[[#This Row],[ SERIES]]="EQ","Intra","Not")</f>
        <v>Intra</v>
      </c>
      <c r="E1298">
        <v>29</v>
      </c>
      <c r="F1298">
        <v>5</v>
      </c>
      <c r="G1298" t="str">
        <f t="shared" si="20"/>
        <v>May</v>
      </c>
      <c r="H1298">
        <v>2017</v>
      </c>
      <c r="I1298">
        <v>10</v>
      </c>
      <c r="J1298">
        <v>1</v>
      </c>
      <c r="K1298" t="s">
        <v>3899</v>
      </c>
      <c r="L1298">
        <v>10</v>
      </c>
      <c r="M1298" s="1"/>
      <c r="N1298">
        <v>2017</v>
      </c>
      <c r="O1298" s="1"/>
    </row>
    <row r="1299" spans="1:15" x14ac:dyDescent="0.3">
      <c r="A1299" t="s">
        <v>3900</v>
      </c>
      <c r="B1299" t="s">
        <v>3901</v>
      </c>
      <c r="C1299" t="s">
        <v>13</v>
      </c>
      <c r="D1299" t="str">
        <f>IF(Table_EQUITY_L[[#This Row],[ SERIES]]="EQ","Intra","Not")</f>
        <v>Intra</v>
      </c>
      <c r="E1299">
        <v>7</v>
      </c>
      <c r="F1299">
        <v>4</v>
      </c>
      <c r="G1299" t="str">
        <f t="shared" si="20"/>
        <v>Apr</v>
      </c>
      <c r="H1299">
        <v>2004</v>
      </c>
      <c r="I1299">
        <v>10</v>
      </c>
      <c r="J1299">
        <v>1</v>
      </c>
      <c r="K1299" t="s">
        <v>3902</v>
      </c>
      <c r="L1299">
        <v>10</v>
      </c>
      <c r="M1299" s="1"/>
      <c r="N1299">
        <v>2004</v>
      </c>
      <c r="O1299" s="1"/>
    </row>
    <row r="1300" spans="1:15" x14ac:dyDescent="0.3">
      <c r="A1300" t="s">
        <v>3903</v>
      </c>
      <c r="B1300" t="s">
        <v>3904</v>
      </c>
      <c r="C1300" t="s">
        <v>13</v>
      </c>
      <c r="D1300" t="str">
        <f>IF(Table_EQUITY_L[[#This Row],[ SERIES]]="EQ","Intra","Not")</f>
        <v>Intra</v>
      </c>
      <c r="E1300">
        <v>9</v>
      </c>
      <c r="F1300">
        <v>6</v>
      </c>
      <c r="G1300" t="str">
        <f t="shared" si="20"/>
        <v>Jun</v>
      </c>
      <c r="H1300">
        <v>2023</v>
      </c>
      <c r="I1300">
        <v>10</v>
      </c>
      <c r="J1300">
        <v>1</v>
      </c>
      <c r="K1300" t="s">
        <v>3905</v>
      </c>
      <c r="L1300">
        <v>10</v>
      </c>
      <c r="M1300" s="1"/>
      <c r="N1300">
        <v>2023</v>
      </c>
      <c r="O1300" s="1"/>
    </row>
    <row r="1301" spans="1:15" x14ac:dyDescent="0.3">
      <c r="A1301" t="s">
        <v>3906</v>
      </c>
      <c r="B1301" t="s">
        <v>3907</v>
      </c>
      <c r="C1301" t="s">
        <v>13</v>
      </c>
      <c r="D1301" t="str">
        <f>IF(Table_EQUITY_L[[#This Row],[ SERIES]]="EQ","Intra","Not")</f>
        <v>Intra</v>
      </c>
      <c r="E1301">
        <v>29</v>
      </c>
      <c r="F1301">
        <v>1</v>
      </c>
      <c r="G1301" t="str">
        <f t="shared" si="20"/>
        <v>Jan</v>
      </c>
      <c r="H1301">
        <v>2007</v>
      </c>
      <c r="I1301">
        <v>1</v>
      </c>
      <c r="J1301">
        <v>1</v>
      </c>
      <c r="K1301" t="s">
        <v>3908</v>
      </c>
      <c r="L1301">
        <v>1</v>
      </c>
      <c r="M1301" s="1"/>
      <c r="N1301">
        <v>2007</v>
      </c>
      <c r="O1301" s="1"/>
    </row>
    <row r="1302" spans="1:15" x14ac:dyDescent="0.3">
      <c r="A1302" t="s">
        <v>3909</v>
      </c>
      <c r="B1302" t="s">
        <v>3910</v>
      </c>
      <c r="C1302" t="s">
        <v>13</v>
      </c>
      <c r="D1302" t="str">
        <f>IF(Table_EQUITY_L[[#This Row],[ SERIES]]="EQ","Intra","Not")</f>
        <v>Intra</v>
      </c>
      <c r="E1302">
        <v>8</v>
      </c>
      <c r="F1302">
        <v>3</v>
      </c>
      <c r="G1302" t="str">
        <f t="shared" si="20"/>
        <v>Mar</v>
      </c>
      <c r="H1302">
        <v>2007</v>
      </c>
      <c r="I1302">
        <v>10</v>
      </c>
      <c r="J1302">
        <v>1</v>
      </c>
      <c r="K1302" t="s">
        <v>3911</v>
      </c>
      <c r="L1302">
        <v>10</v>
      </c>
      <c r="M1302" s="1"/>
      <c r="N1302">
        <v>2007</v>
      </c>
      <c r="O1302" s="1"/>
    </row>
    <row r="1303" spans="1:15" x14ac:dyDescent="0.3">
      <c r="A1303" t="s">
        <v>3912</v>
      </c>
      <c r="B1303" t="s">
        <v>3913</v>
      </c>
      <c r="C1303" t="s">
        <v>13</v>
      </c>
      <c r="D1303" t="str">
        <f>IF(Table_EQUITY_L[[#This Row],[ SERIES]]="EQ","Intra","Not")</f>
        <v>Intra</v>
      </c>
      <c r="E1303">
        <v>30</v>
      </c>
      <c r="F1303">
        <v>8</v>
      </c>
      <c r="G1303" t="str">
        <f t="shared" si="20"/>
        <v>Aug</v>
      </c>
      <c r="H1303">
        <v>2007</v>
      </c>
      <c r="I1303">
        <v>5</v>
      </c>
      <c r="J1303">
        <v>1</v>
      </c>
      <c r="K1303" t="s">
        <v>3914</v>
      </c>
      <c r="L1303">
        <v>5</v>
      </c>
      <c r="M1303" s="1"/>
      <c r="N1303">
        <v>2007</v>
      </c>
      <c r="O1303" s="1"/>
    </row>
    <row r="1304" spans="1:15" x14ac:dyDescent="0.3">
      <c r="A1304" t="s">
        <v>3915</v>
      </c>
      <c r="B1304" t="s">
        <v>3916</v>
      </c>
      <c r="C1304" t="s">
        <v>9</v>
      </c>
      <c r="D1304" t="str">
        <f>IF(Table_EQUITY_L[[#This Row],[ SERIES]]="EQ","Intra","Not")</f>
        <v>Not</v>
      </c>
      <c r="E1304">
        <v>3</v>
      </c>
      <c r="F1304">
        <v>4</v>
      </c>
      <c r="G1304" t="str">
        <f t="shared" si="20"/>
        <v>Apr</v>
      </c>
      <c r="H1304">
        <v>1996</v>
      </c>
      <c r="I1304">
        <v>10</v>
      </c>
      <c r="J1304">
        <v>1</v>
      </c>
      <c r="K1304" t="s">
        <v>3917</v>
      </c>
      <c r="L1304">
        <v>10</v>
      </c>
      <c r="M1304" s="1"/>
      <c r="N1304">
        <v>1996</v>
      </c>
      <c r="O1304" s="1"/>
    </row>
    <row r="1305" spans="1:15" x14ac:dyDescent="0.3">
      <c r="A1305" t="s">
        <v>3918</v>
      </c>
      <c r="B1305" t="s">
        <v>3919</v>
      </c>
      <c r="C1305" t="s">
        <v>13</v>
      </c>
      <c r="D1305" t="str">
        <f>IF(Table_EQUITY_L[[#This Row],[ SERIES]]="EQ","Intra","Not")</f>
        <v>Intra</v>
      </c>
      <c r="E1305">
        <v>4</v>
      </c>
      <c r="F1305">
        <v>1</v>
      </c>
      <c r="G1305" t="str">
        <f t="shared" si="20"/>
        <v>Jan</v>
      </c>
      <c r="H1305">
        <v>2006</v>
      </c>
      <c r="I1305">
        <v>10</v>
      </c>
      <c r="J1305">
        <v>1</v>
      </c>
      <c r="K1305" t="s">
        <v>3920</v>
      </c>
      <c r="L1305">
        <v>10</v>
      </c>
      <c r="M1305" s="1"/>
      <c r="N1305">
        <v>2006</v>
      </c>
      <c r="O1305" s="1"/>
    </row>
    <row r="1306" spans="1:15" x14ac:dyDescent="0.3">
      <c r="A1306" t="s">
        <v>3921</v>
      </c>
      <c r="B1306" t="s">
        <v>3922</v>
      </c>
      <c r="C1306" t="s">
        <v>13</v>
      </c>
      <c r="D1306" t="str">
        <f>IF(Table_EQUITY_L[[#This Row],[ SERIES]]="EQ","Intra","Not")</f>
        <v>Intra</v>
      </c>
      <c r="E1306">
        <v>12</v>
      </c>
      <c r="F1306">
        <v>7</v>
      </c>
      <c r="G1306" t="str">
        <f t="shared" si="20"/>
        <v>Jul</v>
      </c>
      <c r="H1306">
        <v>2016</v>
      </c>
      <c r="I1306">
        <v>10</v>
      </c>
      <c r="J1306">
        <v>1</v>
      </c>
      <c r="K1306" t="s">
        <v>3923</v>
      </c>
      <c r="L1306">
        <v>10</v>
      </c>
      <c r="M1306" s="1"/>
      <c r="N1306">
        <v>2016</v>
      </c>
      <c r="O1306" s="1"/>
    </row>
    <row r="1307" spans="1:15" x14ac:dyDescent="0.3">
      <c r="A1307" t="s">
        <v>3924</v>
      </c>
      <c r="B1307" t="s">
        <v>3925</v>
      </c>
      <c r="C1307" t="s">
        <v>13</v>
      </c>
      <c r="D1307" t="str">
        <f>IF(Table_EQUITY_L[[#This Row],[ SERIES]]="EQ","Intra","Not")</f>
        <v>Intra</v>
      </c>
      <c r="E1307">
        <v>18</v>
      </c>
      <c r="F1307">
        <v>2</v>
      </c>
      <c r="G1307" t="str">
        <f t="shared" si="20"/>
        <v>Feb</v>
      </c>
      <c r="H1307">
        <v>2016</v>
      </c>
      <c r="I1307">
        <v>10</v>
      </c>
      <c r="J1307">
        <v>1</v>
      </c>
      <c r="K1307" t="s">
        <v>3926</v>
      </c>
      <c r="L1307">
        <v>10</v>
      </c>
      <c r="M1307" s="1"/>
      <c r="N1307">
        <v>2016</v>
      </c>
      <c r="O1307" s="1"/>
    </row>
    <row r="1308" spans="1:15" x14ac:dyDescent="0.3">
      <c r="A1308" t="s">
        <v>3927</v>
      </c>
      <c r="B1308" t="s">
        <v>3928</v>
      </c>
      <c r="C1308" t="s">
        <v>13</v>
      </c>
      <c r="D1308" t="str">
        <f>IF(Table_EQUITY_L[[#This Row],[ SERIES]]="EQ","Intra","Not")</f>
        <v>Intra</v>
      </c>
      <c r="E1308">
        <v>9</v>
      </c>
      <c r="F1308">
        <v>5</v>
      </c>
      <c r="G1308" t="str">
        <f t="shared" si="20"/>
        <v>May</v>
      </c>
      <c r="H1308">
        <v>2023</v>
      </c>
      <c r="I1308">
        <v>10</v>
      </c>
      <c r="J1308">
        <v>1</v>
      </c>
      <c r="K1308" t="s">
        <v>3929</v>
      </c>
      <c r="L1308">
        <v>10</v>
      </c>
      <c r="M1308" s="1"/>
      <c r="N1308">
        <v>2023</v>
      </c>
      <c r="O1308" s="1"/>
    </row>
    <row r="1309" spans="1:15" x14ac:dyDescent="0.3">
      <c r="A1309" t="s">
        <v>3930</v>
      </c>
      <c r="B1309" t="s">
        <v>3931</v>
      </c>
      <c r="C1309" t="s">
        <v>9</v>
      </c>
      <c r="D1309" t="str">
        <f>IF(Table_EQUITY_L[[#This Row],[ SERIES]]="EQ","Intra","Not")</f>
        <v>Not</v>
      </c>
      <c r="E1309">
        <v>27</v>
      </c>
      <c r="F1309">
        <v>2</v>
      </c>
      <c r="G1309" t="str">
        <f t="shared" si="20"/>
        <v>Feb</v>
      </c>
      <c r="H1309">
        <v>2003</v>
      </c>
      <c r="I1309">
        <v>2</v>
      </c>
      <c r="J1309">
        <v>1</v>
      </c>
      <c r="K1309" t="s">
        <v>3932</v>
      </c>
      <c r="L1309">
        <v>2</v>
      </c>
      <c r="M1309" s="1"/>
      <c r="N1309">
        <v>2003</v>
      </c>
      <c r="O1309" s="1"/>
    </row>
    <row r="1310" spans="1:15" x14ac:dyDescent="0.3">
      <c r="A1310" t="s">
        <v>3933</v>
      </c>
      <c r="B1310" t="s">
        <v>3934</v>
      </c>
      <c r="C1310" t="s">
        <v>13</v>
      </c>
      <c r="D1310" t="str">
        <f>IF(Table_EQUITY_L[[#This Row],[ SERIES]]="EQ","Intra","Not")</f>
        <v>Intra</v>
      </c>
      <c r="E1310">
        <v>18</v>
      </c>
      <c r="F1310">
        <v>7</v>
      </c>
      <c r="G1310" t="str">
        <f t="shared" si="20"/>
        <v>Jul</v>
      </c>
      <c r="H1310">
        <v>2022</v>
      </c>
      <c r="I1310">
        <v>2</v>
      </c>
      <c r="J1310">
        <v>1</v>
      </c>
      <c r="K1310" t="s">
        <v>3935</v>
      </c>
      <c r="L1310">
        <v>2</v>
      </c>
      <c r="M1310" s="1"/>
      <c r="N1310">
        <v>2022</v>
      </c>
      <c r="O1310" s="1"/>
    </row>
    <row r="1311" spans="1:15" x14ac:dyDescent="0.3">
      <c r="A1311" t="s">
        <v>3936</v>
      </c>
      <c r="B1311" t="s">
        <v>3937</v>
      </c>
      <c r="C1311" t="s">
        <v>13</v>
      </c>
      <c r="D1311" t="str">
        <f>IF(Table_EQUITY_L[[#This Row],[ SERIES]]="EQ","Intra","Not")</f>
        <v>Intra</v>
      </c>
      <c r="E1311">
        <v>4</v>
      </c>
      <c r="F1311">
        <v>1</v>
      </c>
      <c r="G1311" t="str">
        <f t="shared" si="20"/>
        <v>Jan</v>
      </c>
      <c r="H1311">
        <v>2023</v>
      </c>
      <c r="I1311">
        <v>1</v>
      </c>
      <c r="J1311">
        <v>1</v>
      </c>
      <c r="K1311" t="s">
        <v>3938</v>
      </c>
      <c r="L1311">
        <v>1</v>
      </c>
      <c r="M1311" s="1"/>
      <c r="N1311">
        <v>2023</v>
      </c>
      <c r="O1311" s="1"/>
    </row>
    <row r="1312" spans="1:15" x14ac:dyDescent="0.3">
      <c r="A1312" t="s">
        <v>3939</v>
      </c>
      <c r="B1312" t="s">
        <v>3940</v>
      </c>
      <c r="C1312" t="s">
        <v>13</v>
      </c>
      <c r="D1312" t="str">
        <f>IF(Table_EQUITY_L[[#This Row],[ SERIES]]="EQ","Intra","Not")</f>
        <v>Intra</v>
      </c>
      <c r="E1312">
        <v>18</v>
      </c>
      <c r="F1312">
        <v>6</v>
      </c>
      <c r="G1312" t="str">
        <f t="shared" si="20"/>
        <v>Jun</v>
      </c>
      <c r="H1312">
        <v>2003</v>
      </c>
      <c r="I1312">
        <v>2</v>
      </c>
      <c r="J1312">
        <v>1</v>
      </c>
      <c r="K1312" t="s">
        <v>3941</v>
      </c>
      <c r="L1312">
        <v>2</v>
      </c>
      <c r="M1312" s="1"/>
      <c r="N1312">
        <v>2003</v>
      </c>
      <c r="O1312" s="1"/>
    </row>
    <row r="1313" spans="1:15" x14ac:dyDescent="0.3">
      <c r="A1313" t="s">
        <v>3942</v>
      </c>
      <c r="B1313" t="s">
        <v>3943</v>
      </c>
      <c r="C1313" t="s">
        <v>13</v>
      </c>
      <c r="D1313" t="str">
        <f>IF(Table_EQUITY_L[[#This Row],[ SERIES]]="EQ","Intra","Not")</f>
        <v>Intra</v>
      </c>
      <c r="E1313">
        <v>26</v>
      </c>
      <c r="F1313">
        <v>2</v>
      </c>
      <c r="G1313" t="str">
        <f t="shared" si="20"/>
        <v>Feb</v>
      </c>
      <c r="H1313">
        <v>2021</v>
      </c>
      <c r="I1313">
        <v>10</v>
      </c>
      <c r="J1313">
        <v>1</v>
      </c>
      <c r="K1313" t="s">
        <v>3944</v>
      </c>
      <c r="L1313">
        <v>10</v>
      </c>
      <c r="M1313" s="1"/>
      <c r="N1313">
        <v>2021</v>
      </c>
      <c r="O1313" s="1"/>
    </row>
    <row r="1314" spans="1:15" x14ac:dyDescent="0.3">
      <c r="A1314" t="s">
        <v>3945</v>
      </c>
      <c r="B1314" t="s">
        <v>3946</v>
      </c>
      <c r="C1314" t="s">
        <v>13</v>
      </c>
      <c r="D1314" t="str">
        <f>IF(Table_EQUITY_L[[#This Row],[ SERIES]]="EQ","Intra","Not")</f>
        <v>Intra</v>
      </c>
      <c r="E1314">
        <v>3</v>
      </c>
      <c r="F1314">
        <v>3</v>
      </c>
      <c r="G1314" t="str">
        <f t="shared" si="20"/>
        <v>Mar</v>
      </c>
      <c r="H1314">
        <v>2008</v>
      </c>
      <c r="I1314">
        <v>2</v>
      </c>
      <c r="J1314">
        <v>1</v>
      </c>
      <c r="K1314" t="s">
        <v>3947</v>
      </c>
      <c r="L1314">
        <v>2</v>
      </c>
      <c r="M1314" s="1"/>
      <c r="N1314">
        <v>2008</v>
      </c>
      <c r="O1314" s="1"/>
    </row>
    <row r="1315" spans="1:15" x14ac:dyDescent="0.3">
      <c r="A1315" t="s">
        <v>3948</v>
      </c>
      <c r="B1315" t="s">
        <v>3949</v>
      </c>
      <c r="C1315" t="s">
        <v>13</v>
      </c>
      <c r="D1315" t="str">
        <f>IF(Table_EQUITY_L[[#This Row],[ SERIES]]="EQ","Intra","Not")</f>
        <v>Intra</v>
      </c>
      <c r="E1315">
        <v>10</v>
      </c>
      <c r="F1315">
        <v>5</v>
      </c>
      <c r="G1315" t="str">
        <f t="shared" si="20"/>
        <v>May</v>
      </c>
      <c r="H1315">
        <v>2022</v>
      </c>
      <c r="I1315">
        <v>10</v>
      </c>
      <c r="J1315">
        <v>1</v>
      </c>
      <c r="K1315" t="s">
        <v>3950</v>
      </c>
      <c r="L1315">
        <v>10</v>
      </c>
      <c r="M1315" s="1"/>
      <c r="N1315">
        <v>2022</v>
      </c>
      <c r="O1315" s="1"/>
    </row>
    <row r="1316" spans="1:15" x14ac:dyDescent="0.3">
      <c r="A1316" t="s">
        <v>3951</v>
      </c>
      <c r="B1316" t="s">
        <v>3952</v>
      </c>
      <c r="C1316" t="s">
        <v>13</v>
      </c>
      <c r="D1316" t="str">
        <f>IF(Table_EQUITY_L[[#This Row],[ SERIES]]="EQ","Intra","Not")</f>
        <v>Intra</v>
      </c>
      <c r="E1316">
        <v>9</v>
      </c>
      <c r="F1316">
        <v>2</v>
      </c>
      <c r="G1316" t="str">
        <f t="shared" si="20"/>
        <v>Feb</v>
      </c>
      <c r="H1316">
        <v>2000</v>
      </c>
      <c r="I1316">
        <v>1</v>
      </c>
      <c r="J1316">
        <v>1</v>
      </c>
      <c r="K1316" t="s">
        <v>3953</v>
      </c>
      <c r="L1316">
        <v>1</v>
      </c>
      <c r="M1316" s="1"/>
      <c r="N1316">
        <v>2000</v>
      </c>
      <c r="O1316" s="1"/>
    </row>
    <row r="1317" spans="1:15" x14ac:dyDescent="0.3">
      <c r="A1317" t="s">
        <v>3954</v>
      </c>
      <c r="B1317" t="s">
        <v>3955</v>
      </c>
      <c r="C1317" t="s">
        <v>9</v>
      </c>
      <c r="D1317" t="str">
        <f>IF(Table_EQUITY_L[[#This Row],[ SERIES]]="EQ","Intra","Not")</f>
        <v>Not</v>
      </c>
      <c r="E1317">
        <v>16</v>
      </c>
      <c r="F1317">
        <v>2</v>
      </c>
      <c r="G1317" t="str">
        <f t="shared" si="20"/>
        <v>Feb</v>
      </c>
      <c r="H1317">
        <v>2021</v>
      </c>
      <c r="I1317">
        <v>1</v>
      </c>
      <c r="J1317">
        <v>1</v>
      </c>
      <c r="K1317" t="s">
        <v>3956</v>
      </c>
      <c r="L1317">
        <v>1</v>
      </c>
      <c r="M1317" s="1"/>
      <c r="N1317">
        <v>2021</v>
      </c>
      <c r="O1317" s="1"/>
    </row>
    <row r="1318" spans="1:15" x14ac:dyDescent="0.3">
      <c r="A1318" t="s">
        <v>3957</v>
      </c>
      <c r="B1318" t="s">
        <v>3958</v>
      </c>
      <c r="C1318" t="s">
        <v>13</v>
      </c>
      <c r="D1318" t="str">
        <f>IF(Table_EQUITY_L[[#This Row],[ SERIES]]="EQ","Intra","Not")</f>
        <v>Intra</v>
      </c>
      <c r="E1318">
        <v>22</v>
      </c>
      <c r="F1318">
        <v>5</v>
      </c>
      <c r="G1318" t="str">
        <f t="shared" si="20"/>
        <v>May</v>
      </c>
      <c r="H1318">
        <v>2020</v>
      </c>
      <c r="I1318">
        <v>2</v>
      </c>
      <c r="J1318">
        <v>1</v>
      </c>
      <c r="K1318" t="s">
        <v>3959</v>
      </c>
      <c r="L1318">
        <v>2</v>
      </c>
      <c r="M1318" s="1"/>
      <c r="N1318">
        <v>2020</v>
      </c>
      <c r="O1318" s="1"/>
    </row>
    <row r="1319" spans="1:15" x14ac:dyDescent="0.3">
      <c r="A1319" t="s">
        <v>3960</v>
      </c>
      <c r="B1319" t="s">
        <v>3961</v>
      </c>
      <c r="C1319" t="s">
        <v>9</v>
      </c>
      <c r="D1319" t="str">
        <f>IF(Table_EQUITY_L[[#This Row],[ SERIES]]="EQ","Intra","Not")</f>
        <v>Not</v>
      </c>
      <c r="E1319">
        <v>16</v>
      </c>
      <c r="F1319">
        <v>3</v>
      </c>
      <c r="G1319" t="str">
        <f t="shared" si="20"/>
        <v>Mar</v>
      </c>
      <c r="H1319">
        <v>2022</v>
      </c>
      <c r="I1319">
        <v>1</v>
      </c>
      <c r="J1319">
        <v>1</v>
      </c>
      <c r="K1319" t="s">
        <v>3962</v>
      </c>
      <c r="L1319">
        <v>1</v>
      </c>
      <c r="M1319" s="1"/>
      <c r="N1319">
        <v>2022</v>
      </c>
      <c r="O1319" s="1"/>
    </row>
    <row r="1320" spans="1:15" x14ac:dyDescent="0.3">
      <c r="A1320" t="s">
        <v>3963</v>
      </c>
      <c r="B1320" t="s">
        <v>3964</v>
      </c>
      <c r="C1320" t="s">
        <v>13</v>
      </c>
      <c r="D1320" t="str">
        <f>IF(Table_EQUITY_L[[#This Row],[ SERIES]]="EQ","Intra","Not")</f>
        <v>Intra</v>
      </c>
      <c r="E1320">
        <v>29</v>
      </c>
      <c r="F1320">
        <v>3</v>
      </c>
      <c r="G1320" t="str">
        <f t="shared" si="20"/>
        <v>Mar</v>
      </c>
      <c r="H1320">
        <v>1995</v>
      </c>
      <c r="I1320">
        <v>10</v>
      </c>
      <c r="J1320">
        <v>1</v>
      </c>
      <c r="K1320" t="s">
        <v>3965</v>
      </c>
      <c r="L1320">
        <v>10</v>
      </c>
      <c r="M1320" s="1"/>
      <c r="N1320">
        <v>1995</v>
      </c>
      <c r="O1320" s="1"/>
    </row>
    <row r="1321" spans="1:15" x14ac:dyDescent="0.3">
      <c r="A1321" t="s">
        <v>3966</v>
      </c>
      <c r="B1321" t="s">
        <v>3967</v>
      </c>
      <c r="C1321" t="s">
        <v>9</v>
      </c>
      <c r="D1321" t="str">
        <f>IF(Table_EQUITY_L[[#This Row],[ SERIES]]="EQ","Intra","Not")</f>
        <v>Not</v>
      </c>
      <c r="E1321">
        <v>16</v>
      </c>
      <c r="F1321">
        <v>3</v>
      </c>
      <c r="G1321" t="str">
        <f t="shared" si="20"/>
        <v>Mar</v>
      </c>
      <c r="H1321">
        <v>2007</v>
      </c>
      <c r="I1321">
        <v>5</v>
      </c>
      <c r="J1321">
        <v>1</v>
      </c>
      <c r="K1321" t="s">
        <v>3968</v>
      </c>
      <c r="L1321">
        <v>5</v>
      </c>
      <c r="M1321" s="1"/>
      <c r="N1321">
        <v>2007</v>
      </c>
      <c r="O1321" s="1"/>
    </row>
    <row r="1322" spans="1:15" x14ac:dyDescent="0.3">
      <c r="A1322" t="s">
        <v>3969</v>
      </c>
      <c r="B1322" t="s">
        <v>3970</v>
      </c>
      <c r="C1322" t="s">
        <v>13</v>
      </c>
      <c r="D1322" t="str">
        <f>IF(Table_EQUITY_L[[#This Row],[ SERIES]]="EQ","Intra","Not")</f>
        <v>Intra</v>
      </c>
      <c r="E1322">
        <v>1</v>
      </c>
      <c r="F1322">
        <v>4</v>
      </c>
      <c r="G1322" t="str">
        <f t="shared" si="20"/>
        <v>Apr</v>
      </c>
      <c r="H1322">
        <v>1999</v>
      </c>
      <c r="I1322">
        <v>1</v>
      </c>
      <c r="J1322">
        <v>1</v>
      </c>
      <c r="K1322" t="s">
        <v>3971</v>
      </c>
      <c r="L1322">
        <v>1</v>
      </c>
      <c r="M1322" s="1"/>
      <c r="N1322">
        <v>1999</v>
      </c>
      <c r="O1322" s="1"/>
    </row>
    <row r="1323" spans="1:15" x14ac:dyDescent="0.3">
      <c r="A1323" t="s">
        <v>3972</v>
      </c>
      <c r="B1323" t="s">
        <v>3973</v>
      </c>
      <c r="C1323" t="s">
        <v>13</v>
      </c>
      <c r="D1323" t="str">
        <f>IF(Table_EQUITY_L[[#This Row],[ SERIES]]="EQ","Intra","Not")</f>
        <v>Intra</v>
      </c>
      <c r="E1323">
        <v>20</v>
      </c>
      <c r="F1323">
        <v>9</v>
      </c>
      <c r="G1323" t="str">
        <f t="shared" si="20"/>
        <v>Sep</v>
      </c>
      <c r="H1323">
        <v>2006</v>
      </c>
      <c r="I1323">
        <v>10</v>
      </c>
      <c r="J1323">
        <v>1</v>
      </c>
      <c r="K1323" t="s">
        <v>3974</v>
      </c>
      <c r="L1323">
        <v>10</v>
      </c>
      <c r="M1323" s="1"/>
      <c r="N1323">
        <v>2006</v>
      </c>
      <c r="O1323" s="1"/>
    </row>
    <row r="1324" spans="1:15" x14ac:dyDescent="0.3">
      <c r="A1324" t="s">
        <v>3975</v>
      </c>
      <c r="B1324" t="s">
        <v>3976</v>
      </c>
      <c r="C1324" t="s">
        <v>13</v>
      </c>
      <c r="D1324" t="str">
        <f>IF(Table_EQUITY_L[[#This Row],[ SERIES]]="EQ","Intra","Not")</f>
        <v>Intra</v>
      </c>
      <c r="E1324">
        <v>5</v>
      </c>
      <c r="F1324">
        <v>8</v>
      </c>
      <c r="G1324" t="str">
        <f t="shared" si="20"/>
        <v>Aug</v>
      </c>
      <c r="H1324">
        <v>2022</v>
      </c>
      <c r="I1324">
        <v>10</v>
      </c>
      <c r="J1324">
        <v>1</v>
      </c>
      <c r="K1324" t="s">
        <v>3977</v>
      </c>
      <c r="L1324">
        <v>10</v>
      </c>
      <c r="M1324" s="1"/>
      <c r="N1324">
        <v>2022</v>
      </c>
      <c r="O1324" s="1"/>
    </row>
    <row r="1325" spans="1:15" x14ac:dyDescent="0.3">
      <c r="A1325" t="s">
        <v>3978</v>
      </c>
      <c r="B1325" t="s">
        <v>3979</v>
      </c>
      <c r="C1325" t="s">
        <v>13</v>
      </c>
      <c r="D1325" t="str">
        <f>IF(Table_EQUITY_L[[#This Row],[ SERIES]]="EQ","Intra","Not")</f>
        <v>Intra</v>
      </c>
      <c r="E1325">
        <v>19</v>
      </c>
      <c r="F1325">
        <v>8</v>
      </c>
      <c r="G1325" t="str">
        <f t="shared" si="20"/>
        <v>Aug</v>
      </c>
      <c r="H1325">
        <v>2015</v>
      </c>
      <c r="I1325">
        <v>1</v>
      </c>
      <c r="J1325">
        <v>1</v>
      </c>
      <c r="K1325" t="s">
        <v>3980</v>
      </c>
      <c r="L1325">
        <v>1</v>
      </c>
      <c r="M1325" s="1"/>
      <c r="N1325">
        <v>2015</v>
      </c>
      <c r="O1325" s="1"/>
    </row>
    <row r="1326" spans="1:15" x14ac:dyDescent="0.3">
      <c r="A1326" t="s">
        <v>3981</v>
      </c>
      <c r="B1326" t="s">
        <v>3982</v>
      </c>
      <c r="C1326" t="s">
        <v>13</v>
      </c>
      <c r="D1326" t="str">
        <f>IF(Table_EQUITY_L[[#This Row],[ SERIES]]="EQ","Intra","Not")</f>
        <v>Intra</v>
      </c>
      <c r="E1326">
        <v>9</v>
      </c>
      <c r="F1326">
        <v>4</v>
      </c>
      <c r="G1326" t="str">
        <f t="shared" si="20"/>
        <v>Apr</v>
      </c>
      <c r="H1326">
        <v>1997</v>
      </c>
      <c r="I1326">
        <v>1</v>
      </c>
      <c r="J1326">
        <v>1</v>
      </c>
      <c r="K1326" t="s">
        <v>3983</v>
      </c>
      <c r="L1326">
        <v>1</v>
      </c>
      <c r="M1326" s="1"/>
      <c r="N1326">
        <v>1997</v>
      </c>
      <c r="O1326" s="1"/>
    </row>
    <row r="1327" spans="1:15" x14ac:dyDescent="0.3">
      <c r="A1327" t="s">
        <v>3984</v>
      </c>
      <c r="B1327" t="s">
        <v>3985</v>
      </c>
      <c r="C1327" t="s">
        <v>13</v>
      </c>
      <c r="D1327" t="str">
        <f>IF(Table_EQUITY_L[[#This Row],[ SERIES]]="EQ","Intra","Not")</f>
        <v>Intra</v>
      </c>
      <c r="E1327">
        <v>6</v>
      </c>
      <c r="F1327">
        <v>11</v>
      </c>
      <c r="G1327" t="str">
        <f t="shared" si="20"/>
        <v>Nov</v>
      </c>
      <c r="H1327">
        <v>1996</v>
      </c>
      <c r="I1327">
        <v>1</v>
      </c>
      <c r="J1327">
        <v>1</v>
      </c>
      <c r="K1327" t="s">
        <v>3986</v>
      </c>
      <c r="L1327">
        <v>1</v>
      </c>
      <c r="M1327" s="1"/>
      <c r="N1327">
        <v>1996</v>
      </c>
      <c r="O1327" s="1"/>
    </row>
    <row r="1328" spans="1:15" x14ac:dyDescent="0.3">
      <c r="A1328" t="s">
        <v>3987</v>
      </c>
      <c r="B1328" t="s">
        <v>3988</v>
      </c>
      <c r="C1328" t="s">
        <v>13</v>
      </c>
      <c r="D1328" t="str">
        <f>IF(Table_EQUITY_L[[#This Row],[ SERIES]]="EQ","Intra","Not")</f>
        <v>Intra</v>
      </c>
      <c r="E1328">
        <v>12</v>
      </c>
      <c r="F1328">
        <v>4</v>
      </c>
      <c r="G1328" t="str">
        <f t="shared" si="20"/>
        <v>Apr</v>
      </c>
      <c r="H1328">
        <v>2000</v>
      </c>
      <c r="I1328">
        <v>10</v>
      </c>
      <c r="J1328">
        <v>1</v>
      </c>
      <c r="K1328" t="s">
        <v>3989</v>
      </c>
      <c r="L1328">
        <v>10</v>
      </c>
      <c r="M1328" s="1"/>
      <c r="N1328">
        <v>2000</v>
      </c>
      <c r="O1328" s="1"/>
    </row>
    <row r="1329" spans="1:15" x14ac:dyDescent="0.3">
      <c r="A1329" t="s">
        <v>3990</v>
      </c>
      <c r="B1329" t="s">
        <v>3991</v>
      </c>
      <c r="C1329" t="s">
        <v>13</v>
      </c>
      <c r="D1329" t="str">
        <f>IF(Table_EQUITY_L[[#This Row],[ SERIES]]="EQ","Intra","Not")</f>
        <v>Intra</v>
      </c>
      <c r="E1329">
        <v>8</v>
      </c>
      <c r="F1329">
        <v>10</v>
      </c>
      <c r="G1329" t="str">
        <f t="shared" si="20"/>
        <v>Oct</v>
      </c>
      <c r="H1329">
        <v>2010</v>
      </c>
      <c r="I1329">
        <v>10</v>
      </c>
      <c r="J1329">
        <v>1</v>
      </c>
      <c r="K1329" t="s">
        <v>3992</v>
      </c>
      <c r="L1329">
        <v>10</v>
      </c>
      <c r="M1329" s="1"/>
      <c r="N1329">
        <v>2010</v>
      </c>
      <c r="O1329" s="1"/>
    </row>
    <row r="1330" spans="1:15" x14ac:dyDescent="0.3">
      <c r="A1330" t="s">
        <v>3993</v>
      </c>
      <c r="B1330" t="s">
        <v>3994</v>
      </c>
      <c r="C1330" t="s">
        <v>13</v>
      </c>
      <c r="D1330" t="str">
        <f>IF(Table_EQUITY_L[[#This Row],[ SERIES]]="EQ","Intra","Not")</f>
        <v>Intra</v>
      </c>
      <c r="E1330">
        <v>29</v>
      </c>
      <c r="F1330">
        <v>7</v>
      </c>
      <c r="G1330" t="str">
        <f t="shared" si="20"/>
        <v>Jul</v>
      </c>
      <c r="H1330">
        <v>2022</v>
      </c>
      <c r="I1330">
        <v>5</v>
      </c>
      <c r="J1330">
        <v>1</v>
      </c>
      <c r="K1330" t="s">
        <v>3995</v>
      </c>
      <c r="L1330">
        <v>5</v>
      </c>
      <c r="M1330" s="1"/>
      <c r="N1330">
        <v>2022</v>
      </c>
      <c r="O1330" s="1"/>
    </row>
    <row r="1331" spans="1:15" x14ac:dyDescent="0.3">
      <c r="A1331" t="s">
        <v>3996</v>
      </c>
      <c r="B1331" t="s">
        <v>3997</v>
      </c>
      <c r="C1331" t="s">
        <v>13</v>
      </c>
      <c r="D1331" t="str">
        <f>IF(Table_EQUITY_L[[#This Row],[ SERIES]]="EQ","Intra","Not")</f>
        <v>Intra</v>
      </c>
      <c r="E1331">
        <v>24</v>
      </c>
      <c r="F1331">
        <v>2</v>
      </c>
      <c r="G1331" t="str">
        <f t="shared" si="20"/>
        <v>Feb</v>
      </c>
      <c r="H1331">
        <v>2005</v>
      </c>
      <c r="I1331">
        <v>10</v>
      </c>
      <c r="J1331">
        <v>1</v>
      </c>
      <c r="K1331" t="s">
        <v>3998</v>
      </c>
      <c r="L1331">
        <v>10</v>
      </c>
      <c r="M1331" s="1"/>
      <c r="N1331">
        <v>2005</v>
      </c>
      <c r="O1331" s="1"/>
    </row>
    <row r="1332" spans="1:15" x14ac:dyDescent="0.3">
      <c r="A1332" t="s">
        <v>3999</v>
      </c>
      <c r="B1332" t="s">
        <v>4000</v>
      </c>
      <c r="C1332" t="s">
        <v>9</v>
      </c>
      <c r="D1332" t="str">
        <f>IF(Table_EQUITY_L[[#This Row],[ SERIES]]="EQ","Intra","Not")</f>
        <v>Not</v>
      </c>
      <c r="E1332">
        <v>24</v>
      </c>
      <c r="F1332">
        <v>6</v>
      </c>
      <c r="G1332" t="str">
        <f t="shared" si="20"/>
        <v>Jun</v>
      </c>
      <c r="H1332">
        <v>2008</v>
      </c>
      <c r="I1332">
        <v>10</v>
      </c>
      <c r="J1332">
        <v>1</v>
      </c>
      <c r="K1332" t="s">
        <v>4001</v>
      </c>
      <c r="L1332">
        <v>10</v>
      </c>
      <c r="M1332" s="1"/>
      <c r="N1332">
        <v>2008</v>
      </c>
      <c r="O1332" s="1"/>
    </row>
    <row r="1333" spans="1:15" x14ac:dyDescent="0.3">
      <c r="A1333" t="s">
        <v>4002</v>
      </c>
      <c r="B1333" t="s">
        <v>4003</v>
      </c>
      <c r="C1333" t="s">
        <v>13</v>
      </c>
      <c r="D1333" t="str">
        <f>IF(Table_EQUITY_L[[#This Row],[ SERIES]]="EQ","Intra","Not")</f>
        <v>Intra</v>
      </c>
      <c r="E1333">
        <v>24</v>
      </c>
      <c r="F1333">
        <v>9</v>
      </c>
      <c r="G1333" t="str">
        <f t="shared" si="20"/>
        <v>Sep</v>
      </c>
      <c r="H1333">
        <v>1997</v>
      </c>
      <c r="I1333">
        <v>10</v>
      </c>
      <c r="J1333">
        <v>1</v>
      </c>
      <c r="K1333" t="s">
        <v>4004</v>
      </c>
      <c r="L1333">
        <v>10</v>
      </c>
      <c r="M1333" s="1"/>
      <c r="N1333">
        <v>1997</v>
      </c>
      <c r="O1333" s="1"/>
    </row>
    <row r="1334" spans="1:15" x14ac:dyDescent="0.3">
      <c r="A1334" t="s">
        <v>4005</v>
      </c>
      <c r="B1334" t="s">
        <v>4006</v>
      </c>
      <c r="C1334" t="s">
        <v>13</v>
      </c>
      <c r="D1334" t="str">
        <f>IF(Table_EQUITY_L[[#This Row],[ SERIES]]="EQ","Intra","Not")</f>
        <v>Intra</v>
      </c>
      <c r="E1334">
        <v>17</v>
      </c>
      <c r="F1334">
        <v>12</v>
      </c>
      <c r="G1334" t="str">
        <f t="shared" si="20"/>
        <v>Dec</v>
      </c>
      <c r="H1334">
        <v>2021</v>
      </c>
      <c r="I1334">
        <v>1</v>
      </c>
      <c r="J1334">
        <v>1</v>
      </c>
      <c r="K1334" t="s">
        <v>4007</v>
      </c>
      <c r="L1334">
        <v>1</v>
      </c>
      <c r="M1334" s="1"/>
      <c r="N1334">
        <v>2021</v>
      </c>
      <c r="O1334" s="1"/>
    </row>
    <row r="1335" spans="1:15" x14ac:dyDescent="0.3">
      <c r="A1335" t="s">
        <v>4008</v>
      </c>
      <c r="B1335" t="s">
        <v>4009</v>
      </c>
      <c r="C1335" t="s">
        <v>13</v>
      </c>
      <c r="D1335" t="str">
        <f>IF(Table_EQUITY_L[[#This Row],[ SERIES]]="EQ","Intra","Not")</f>
        <v>Intra</v>
      </c>
      <c r="E1335">
        <v>9</v>
      </c>
      <c r="F1335">
        <v>5</v>
      </c>
      <c r="G1335" t="str">
        <f t="shared" si="20"/>
        <v>May</v>
      </c>
      <c r="H1335">
        <v>2006</v>
      </c>
      <c r="I1335">
        <v>2</v>
      </c>
      <c r="J1335">
        <v>1</v>
      </c>
      <c r="K1335" t="s">
        <v>4010</v>
      </c>
      <c r="L1335">
        <v>2</v>
      </c>
      <c r="M1335" s="1"/>
      <c r="N1335">
        <v>2006</v>
      </c>
      <c r="O1335" s="1"/>
    </row>
    <row r="1336" spans="1:15" x14ac:dyDescent="0.3">
      <c r="A1336" t="s">
        <v>4011</v>
      </c>
      <c r="B1336" t="s">
        <v>4012</v>
      </c>
      <c r="C1336" t="s">
        <v>13</v>
      </c>
      <c r="D1336" t="str">
        <f>IF(Table_EQUITY_L[[#This Row],[ SERIES]]="EQ","Intra","Not")</f>
        <v>Intra</v>
      </c>
      <c r="E1336">
        <v>18</v>
      </c>
      <c r="F1336">
        <v>10</v>
      </c>
      <c r="G1336" t="str">
        <f t="shared" si="20"/>
        <v>Oct</v>
      </c>
      <c r="H1336">
        <v>1995</v>
      </c>
      <c r="I1336">
        <v>10</v>
      </c>
      <c r="J1336">
        <v>1</v>
      </c>
      <c r="K1336" t="s">
        <v>4013</v>
      </c>
      <c r="L1336">
        <v>10</v>
      </c>
      <c r="M1336" s="1"/>
      <c r="N1336">
        <v>1995</v>
      </c>
      <c r="O1336" s="1"/>
    </row>
    <row r="1337" spans="1:15" x14ac:dyDescent="0.3">
      <c r="A1337" t="s">
        <v>4014</v>
      </c>
      <c r="B1337" t="s">
        <v>4015</v>
      </c>
      <c r="C1337" t="s">
        <v>13</v>
      </c>
      <c r="D1337" t="str">
        <f>IF(Table_EQUITY_L[[#This Row],[ SERIES]]="EQ","Intra","Not")</f>
        <v>Intra</v>
      </c>
      <c r="E1337">
        <v>14</v>
      </c>
      <c r="F1337">
        <v>12</v>
      </c>
      <c r="G1337" t="str">
        <f t="shared" si="20"/>
        <v>Dec</v>
      </c>
      <c r="H1337">
        <v>2020</v>
      </c>
      <c r="I1337">
        <v>10</v>
      </c>
      <c r="J1337">
        <v>1</v>
      </c>
      <c r="K1337" t="s">
        <v>4016</v>
      </c>
      <c r="L1337">
        <v>10</v>
      </c>
      <c r="M1337" s="1"/>
      <c r="N1337">
        <v>2020</v>
      </c>
      <c r="O1337" s="1"/>
    </row>
    <row r="1338" spans="1:15" x14ac:dyDescent="0.3">
      <c r="A1338" t="s">
        <v>4017</v>
      </c>
      <c r="B1338" t="s">
        <v>4018</v>
      </c>
      <c r="C1338" t="s">
        <v>13</v>
      </c>
      <c r="D1338" t="str">
        <f>IF(Table_EQUITY_L[[#This Row],[ SERIES]]="EQ","Intra","Not")</f>
        <v>Intra</v>
      </c>
      <c r="E1338">
        <v>20</v>
      </c>
      <c r="F1338">
        <v>6</v>
      </c>
      <c r="G1338" t="str">
        <f t="shared" si="20"/>
        <v>Jun</v>
      </c>
      <c r="H1338">
        <v>2008</v>
      </c>
      <c r="I1338">
        <v>10</v>
      </c>
      <c r="J1338">
        <v>1</v>
      </c>
      <c r="K1338" t="s">
        <v>4019</v>
      </c>
      <c r="L1338">
        <v>10</v>
      </c>
      <c r="M1338" s="1"/>
      <c r="N1338">
        <v>2008</v>
      </c>
      <c r="O1338" s="1"/>
    </row>
    <row r="1339" spans="1:15" x14ac:dyDescent="0.3">
      <c r="A1339" t="s">
        <v>4020</v>
      </c>
      <c r="B1339" t="s">
        <v>4021</v>
      </c>
      <c r="C1339" t="s">
        <v>13</v>
      </c>
      <c r="D1339" t="str">
        <f>IF(Table_EQUITY_L[[#This Row],[ SERIES]]="EQ","Intra","Not")</f>
        <v>Intra</v>
      </c>
      <c r="E1339">
        <v>31</v>
      </c>
      <c r="F1339">
        <v>8</v>
      </c>
      <c r="G1339" t="str">
        <f t="shared" si="20"/>
        <v>Aug</v>
      </c>
      <c r="H1339">
        <v>2016</v>
      </c>
      <c r="I1339">
        <v>10</v>
      </c>
      <c r="J1339">
        <v>1</v>
      </c>
      <c r="K1339" t="s">
        <v>4022</v>
      </c>
      <c r="L1339">
        <v>10</v>
      </c>
      <c r="M1339" s="1"/>
      <c r="N1339">
        <v>2016</v>
      </c>
      <c r="O1339" s="1"/>
    </row>
    <row r="1340" spans="1:15" x14ac:dyDescent="0.3">
      <c r="A1340" t="s">
        <v>4023</v>
      </c>
      <c r="B1340" t="s">
        <v>4024</v>
      </c>
      <c r="C1340" t="s">
        <v>13</v>
      </c>
      <c r="D1340" t="str">
        <f>IF(Table_EQUITY_L[[#This Row],[ SERIES]]="EQ","Intra","Not")</f>
        <v>Intra</v>
      </c>
      <c r="E1340">
        <v>7</v>
      </c>
      <c r="F1340">
        <v>1</v>
      </c>
      <c r="G1340" t="str">
        <f t="shared" si="20"/>
        <v>Jan</v>
      </c>
      <c r="H1340">
        <v>1998</v>
      </c>
      <c r="I1340">
        <v>10</v>
      </c>
      <c r="J1340">
        <v>1</v>
      </c>
      <c r="K1340" t="s">
        <v>4025</v>
      </c>
      <c r="L1340">
        <v>10</v>
      </c>
      <c r="M1340" s="1"/>
      <c r="N1340">
        <v>1998</v>
      </c>
      <c r="O1340" s="1"/>
    </row>
    <row r="1341" spans="1:15" x14ac:dyDescent="0.3">
      <c r="A1341" t="s">
        <v>4026</v>
      </c>
      <c r="B1341" t="s">
        <v>4027</v>
      </c>
      <c r="C1341" t="s">
        <v>9</v>
      </c>
      <c r="D1341" t="str">
        <f>IF(Table_EQUITY_L[[#This Row],[ SERIES]]="EQ","Intra","Not")</f>
        <v>Not</v>
      </c>
      <c r="E1341">
        <v>6</v>
      </c>
      <c r="F1341">
        <v>3</v>
      </c>
      <c r="G1341" t="str">
        <f t="shared" si="20"/>
        <v>Mar</v>
      </c>
      <c r="H1341">
        <v>2006</v>
      </c>
      <c r="I1341">
        <v>5</v>
      </c>
      <c r="J1341">
        <v>1</v>
      </c>
      <c r="K1341" t="s">
        <v>4028</v>
      </c>
      <c r="L1341">
        <v>5</v>
      </c>
      <c r="M1341" s="1"/>
      <c r="N1341">
        <v>2006</v>
      </c>
      <c r="O1341" s="1"/>
    </row>
    <row r="1342" spans="1:15" x14ac:dyDescent="0.3">
      <c r="A1342" t="s">
        <v>4029</v>
      </c>
      <c r="B1342" t="s">
        <v>4030</v>
      </c>
      <c r="C1342" t="s">
        <v>13</v>
      </c>
      <c r="D1342" t="str">
        <f>IF(Table_EQUITY_L[[#This Row],[ SERIES]]="EQ","Intra","Not")</f>
        <v>Intra</v>
      </c>
      <c r="E1342">
        <v>12</v>
      </c>
      <c r="F1342">
        <v>3</v>
      </c>
      <c r="G1342" t="str">
        <f t="shared" si="20"/>
        <v>Mar</v>
      </c>
      <c r="H1342">
        <v>2008</v>
      </c>
      <c r="I1342">
        <v>10</v>
      </c>
      <c r="J1342">
        <v>1</v>
      </c>
      <c r="K1342" t="s">
        <v>4031</v>
      </c>
      <c r="L1342">
        <v>10</v>
      </c>
      <c r="M1342" s="1"/>
      <c r="N1342">
        <v>2008</v>
      </c>
      <c r="O1342" s="1"/>
    </row>
    <row r="1343" spans="1:15" x14ac:dyDescent="0.3">
      <c r="A1343" t="s">
        <v>4032</v>
      </c>
      <c r="B1343" t="s">
        <v>4033</v>
      </c>
      <c r="C1343" t="s">
        <v>13</v>
      </c>
      <c r="D1343" t="str">
        <f>IF(Table_EQUITY_L[[#This Row],[ SERIES]]="EQ","Intra","Not")</f>
        <v>Intra</v>
      </c>
      <c r="E1343">
        <v>15</v>
      </c>
      <c r="F1343">
        <v>2</v>
      </c>
      <c r="G1343" t="str">
        <f t="shared" si="20"/>
        <v>Feb</v>
      </c>
      <c r="H1343">
        <v>2007</v>
      </c>
      <c r="I1343">
        <v>2</v>
      </c>
      <c r="J1343">
        <v>1</v>
      </c>
      <c r="K1343" t="s">
        <v>4034</v>
      </c>
      <c r="L1343">
        <v>2</v>
      </c>
      <c r="M1343" s="1"/>
      <c r="N1343">
        <v>2007</v>
      </c>
      <c r="O1343" s="1"/>
    </row>
    <row r="1344" spans="1:15" x14ac:dyDescent="0.3">
      <c r="A1344" t="s">
        <v>4035</v>
      </c>
      <c r="B1344" t="s">
        <v>4036</v>
      </c>
      <c r="C1344" t="s">
        <v>13</v>
      </c>
      <c r="D1344" t="str">
        <f>IF(Table_EQUITY_L[[#This Row],[ SERIES]]="EQ","Intra","Not")</f>
        <v>Intra</v>
      </c>
      <c r="E1344">
        <v>3</v>
      </c>
      <c r="F1344">
        <v>12</v>
      </c>
      <c r="G1344" t="str">
        <f t="shared" si="20"/>
        <v>Dec</v>
      </c>
      <c r="H1344">
        <v>2009</v>
      </c>
      <c r="I1344">
        <v>10</v>
      </c>
      <c r="J1344">
        <v>1</v>
      </c>
      <c r="K1344" t="s">
        <v>4037</v>
      </c>
      <c r="L1344">
        <v>10</v>
      </c>
      <c r="M1344" s="1"/>
      <c r="N1344">
        <v>2009</v>
      </c>
      <c r="O1344" s="1"/>
    </row>
    <row r="1345" spans="1:15" x14ac:dyDescent="0.3">
      <c r="A1345" t="s">
        <v>4038</v>
      </c>
      <c r="B1345" t="s">
        <v>4039</v>
      </c>
      <c r="C1345" t="s">
        <v>13</v>
      </c>
      <c r="D1345" t="str">
        <f>IF(Table_EQUITY_L[[#This Row],[ SERIES]]="EQ","Intra","Not")</f>
        <v>Intra</v>
      </c>
      <c r="E1345">
        <v>17</v>
      </c>
      <c r="F1345">
        <v>6</v>
      </c>
      <c r="G1345" t="str">
        <f t="shared" si="20"/>
        <v>Jun</v>
      </c>
      <c r="H1345">
        <v>2011</v>
      </c>
      <c r="I1345">
        <v>1</v>
      </c>
      <c r="J1345">
        <v>1</v>
      </c>
      <c r="K1345" t="s">
        <v>4040</v>
      </c>
      <c r="L1345">
        <v>1</v>
      </c>
      <c r="M1345" s="1"/>
      <c r="N1345">
        <v>2011</v>
      </c>
      <c r="O1345" s="1"/>
    </row>
    <row r="1346" spans="1:15" x14ac:dyDescent="0.3">
      <c r="A1346" t="s">
        <v>4041</v>
      </c>
      <c r="B1346" t="s">
        <v>4042</v>
      </c>
      <c r="C1346" t="s">
        <v>13</v>
      </c>
      <c r="D1346" t="str">
        <f>IF(Table_EQUITY_L[[#This Row],[ SERIES]]="EQ","Intra","Not")</f>
        <v>Intra</v>
      </c>
      <c r="E1346">
        <v>25</v>
      </c>
      <c r="F1346">
        <v>5</v>
      </c>
      <c r="G1346" t="str">
        <f t="shared" ref="G1346:G1409" si="21">_xlfn.IFS(F1346=1,"Jan",F1346=2,"Feb",F1346=3,"Mar",F1346=4,"Apr",F1346=5,"May",F1346=6,"Jun",F1346=7,"Jul",F1346=8,"Aug",F1346=9,"Sep",F1346=10,"Oct",F1346=11,"Nov",F1346=12,"Dec")</f>
        <v>May</v>
      </c>
      <c r="H1346">
        <v>2022</v>
      </c>
      <c r="I1346">
        <v>10</v>
      </c>
      <c r="J1346">
        <v>1</v>
      </c>
      <c r="K1346" t="s">
        <v>4043</v>
      </c>
      <c r="L1346">
        <v>10</v>
      </c>
      <c r="M1346" s="1"/>
      <c r="N1346">
        <v>2022</v>
      </c>
      <c r="O1346" s="1"/>
    </row>
    <row r="1347" spans="1:15" x14ac:dyDescent="0.3">
      <c r="A1347" t="s">
        <v>4044</v>
      </c>
      <c r="B1347" t="s">
        <v>4045</v>
      </c>
      <c r="C1347" t="s">
        <v>13</v>
      </c>
      <c r="D1347" t="str">
        <f>IF(Table_EQUITY_L[[#This Row],[ SERIES]]="EQ","Intra","Not")</f>
        <v>Intra</v>
      </c>
      <c r="E1347">
        <v>29</v>
      </c>
      <c r="F1347">
        <v>11</v>
      </c>
      <c r="G1347" t="str">
        <f t="shared" si="21"/>
        <v>Nov</v>
      </c>
      <c r="H1347">
        <v>1995</v>
      </c>
      <c r="I1347">
        <v>10</v>
      </c>
      <c r="J1347">
        <v>1</v>
      </c>
      <c r="K1347" t="s">
        <v>4046</v>
      </c>
      <c r="L1347">
        <v>10</v>
      </c>
      <c r="M1347" s="1"/>
      <c r="N1347">
        <v>1995</v>
      </c>
      <c r="O1347" s="1"/>
    </row>
    <row r="1348" spans="1:15" x14ac:dyDescent="0.3">
      <c r="A1348" t="s">
        <v>4047</v>
      </c>
      <c r="B1348" t="s">
        <v>4048</v>
      </c>
      <c r="C1348" t="s">
        <v>13</v>
      </c>
      <c r="D1348" t="str">
        <f>IF(Table_EQUITY_L[[#This Row],[ SERIES]]="EQ","Intra","Not")</f>
        <v>Intra</v>
      </c>
      <c r="E1348">
        <v>21</v>
      </c>
      <c r="F1348">
        <v>11</v>
      </c>
      <c r="G1348" t="str">
        <f t="shared" si="21"/>
        <v>Nov</v>
      </c>
      <c r="H1348">
        <v>2007</v>
      </c>
      <c r="I1348">
        <v>10</v>
      </c>
      <c r="J1348">
        <v>1</v>
      </c>
      <c r="K1348" t="s">
        <v>4049</v>
      </c>
      <c r="L1348">
        <v>10</v>
      </c>
      <c r="M1348" s="1"/>
      <c r="N1348">
        <v>2007</v>
      </c>
      <c r="O1348" s="1"/>
    </row>
    <row r="1349" spans="1:15" x14ac:dyDescent="0.3">
      <c r="A1349" t="s">
        <v>4050</v>
      </c>
      <c r="B1349" t="s">
        <v>4051</v>
      </c>
      <c r="C1349" t="s">
        <v>13</v>
      </c>
      <c r="D1349" t="str">
        <f>IF(Table_EQUITY_L[[#This Row],[ SERIES]]="EQ","Intra","Not")</f>
        <v>Intra</v>
      </c>
      <c r="E1349">
        <v>8</v>
      </c>
      <c r="F1349">
        <v>2</v>
      </c>
      <c r="G1349" t="str">
        <f t="shared" si="21"/>
        <v>Feb</v>
      </c>
      <c r="H1349">
        <v>1995</v>
      </c>
      <c r="I1349">
        <v>10</v>
      </c>
      <c r="J1349">
        <v>1</v>
      </c>
      <c r="K1349" t="s">
        <v>4052</v>
      </c>
      <c r="L1349">
        <v>10</v>
      </c>
      <c r="M1349" s="1"/>
      <c r="N1349">
        <v>1995</v>
      </c>
      <c r="O1349" s="1"/>
    </row>
    <row r="1350" spans="1:15" x14ac:dyDescent="0.3">
      <c r="A1350" t="s">
        <v>4053</v>
      </c>
      <c r="B1350" t="s">
        <v>4054</v>
      </c>
      <c r="C1350" t="s">
        <v>13</v>
      </c>
      <c r="D1350" t="str">
        <f>IF(Table_EQUITY_L[[#This Row],[ SERIES]]="EQ","Intra","Not")</f>
        <v>Intra</v>
      </c>
      <c r="E1350">
        <v>31</v>
      </c>
      <c r="F1350">
        <v>1</v>
      </c>
      <c r="G1350" t="str">
        <f t="shared" si="21"/>
        <v>Jan</v>
      </c>
      <c r="H1350">
        <v>1996</v>
      </c>
      <c r="I1350">
        <v>10</v>
      </c>
      <c r="J1350">
        <v>1</v>
      </c>
      <c r="K1350" t="s">
        <v>4055</v>
      </c>
      <c r="L1350">
        <v>10</v>
      </c>
      <c r="M1350" s="1"/>
      <c r="N1350">
        <v>1996</v>
      </c>
      <c r="O1350" s="1"/>
    </row>
    <row r="1351" spans="1:15" x14ac:dyDescent="0.3">
      <c r="A1351" t="s">
        <v>4056</v>
      </c>
      <c r="B1351" t="s">
        <v>4057</v>
      </c>
      <c r="C1351" t="s">
        <v>13</v>
      </c>
      <c r="D1351" t="str">
        <f>IF(Table_EQUITY_L[[#This Row],[ SERIES]]="EQ","Intra","Not")</f>
        <v>Intra</v>
      </c>
      <c r="E1351">
        <v>31</v>
      </c>
      <c r="F1351">
        <v>10</v>
      </c>
      <c r="G1351" t="str">
        <f t="shared" si="21"/>
        <v>Oct</v>
      </c>
      <c r="H1351">
        <v>2005</v>
      </c>
      <c r="I1351">
        <v>1</v>
      </c>
      <c r="J1351">
        <v>1</v>
      </c>
      <c r="K1351" t="s">
        <v>4058</v>
      </c>
      <c r="L1351">
        <v>1</v>
      </c>
      <c r="M1351" s="1"/>
      <c r="N1351">
        <v>2005</v>
      </c>
      <c r="O1351" s="1"/>
    </row>
    <row r="1352" spans="1:15" x14ac:dyDescent="0.3">
      <c r="A1352" t="s">
        <v>4059</v>
      </c>
      <c r="B1352" t="s">
        <v>4060</v>
      </c>
      <c r="C1352" t="s">
        <v>13</v>
      </c>
      <c r="D1352" t="str">
        <f>IF(Table_EQUITY_L[[#This Row],[ SERIES]]="EQ","Intra","Not")</f>
        <v>Intra</v>
      </c>
      <c r="E1352">
        <v>1</v>
      </c>
      <c r="F1352">
        <v>4</v>
      </c>
      <c r="G1352" t="str">
        <f t="shared" si="21"/>
        <v>Apr</v>
      </c>
      <c r="H1352">
        <v>2013</v>
      </c>
      <c r="I1352">
        <v>10</v>
      </c>
      <c r="J1352">
        <v>1</v>
      </c>
      <c r="K1352" t="s">
        <v>4061</v>
      </c>
      <c r="L1352">
        <v>10</v>
      </c>
      <c r="M1352" s="1"/>
      <c r="N1352">
        <v>2013</v>
      </c>
      <c r="O1352" s="1"/>
    </row>
    <row r="1353" spans="1:15" x14ac:dyDescent="0.3">
      <c r="A1353" t="s">
        <v>4062</v>
      </c>
      <c r="B1353" t="s">
        <v>4063</v>
      </c>
      <c r="C1353" t="s">
        <v>13</v>
      </c>
      <c r="D1353" t="str">
        <f>IF(Table_EQUITY_L[[#This Row],[ SERIES]]="EQ","Intra","Not")</f>
        <v>Intra</v>
      </c>
      <c r="E1353">
        <v>14</v>
      </c>
      <c r="F1353">
        <v>12</v>
      </c>
      <c r="G1353" t="str">
        <f t="shared" si="21"/>
        <v>Dec</v>
      </c>
      <c r="H1353">
        <v>2020</v>
      </c>
      <c r="I1353">
        <v>10</v>
      </c>
      <c r="J1353">
        <v>1</v>
      </c>
      <c r="K1353" t="s">
        <v>4064</v>
      </c>
      <c r="L1353">
        <v>10</v>
      </c>
      <c r="M1353" s="1"/>
      <c r="N1353">
        <v>2020</v>
      </c>
      <c r="O1353" s="1"/>
    </row>
    <row r="1354" spans="1:15" x14ac:dyDescent="0.3">
      <c r="A1354" t="s">
        <v>4065</v>
      </c>
      <c r="B1354" t="s">
        <v>4066</v>
      </c>
      <c r="C1354" t="s">
        <v>13</v>
      </c>
      <c r="D1354" t="str">
        <f>IF(Table_EQUITY_L[[#This Row],[ SERIES]]="EQ","Intra","Not")</f>
        <v>Intra</v>
      </c>
      <c r="E1354">
        <v>22</v>
      </c>
      <c r="F1354">
        <v>12</v>
      </c>
      <c r="G1354" t="str">
        <f t="shared" si="21"/>
        <v>Dec</v>
      </c>
      <c r="H1354">
        <v>2005</v>
      </c>
      <c r="I1354">
        <v>10</v>
      </c>
      <c r="J1354">
        <v>1</v>
      </c>
      <c r="K1354" t="s">
        <v>4067</v>
      </c>
      <c r="L1354">
        <v>10</v>
      </c>
      <c r="M1354" s="1"/>
      <c r="N1354">
        <v>2005</v>
      </c>
      <c r="O1354" s="1"/>
    </row>
    <row r="1355" spans="1:15" x14ac:dyDescent="0.3">
      <c r="A1355" t="s">
        <v>4068</v>
      </c>
      <c r="B1355" t="s">
        <v>4069</v>
      </c>
      <c r="C1355" t="s">
        <v>13</v>
      </c>
      <c r="D1355" t="str">
        <f>IF(Table_EQUITY_L[[#This Row],[ SERIES]]="EQ","Intra","Not")</f>
        <v>Intra</v>
      </c>
      <c r="E1355">
        <v>29</v>
      </c>
      <c r="F1355">
        <v>10</v>
      </c>
      <c r="G1355" t="str">
        <f t="shared" si="21"/>
        <v>Oct</v>
      </c>
      <c r="H1355">
        <v>2010</v>
      </c>
      <c r="I1355">
        <v>1</v>
      </c>
      <c r="J1355">
        <v>1</v>
      </c>
      <c r="K1355" t="s">
        <v>4070</v>
      </c>
      <c r="L1355">
        <v>1</v>
      </c>
      <c r="M1355" s="1"/>
      <c r="N1355">
        <v>2010</v>
      </c>
      <c r="O1355" s="1"/>
    </row>
    <row r="1356" spans="1:15" x14ac:dyDescent="0.3">
      <c r="A1356" t="s">
        <v>4071</v>
      </c>
      <c r="B1356" t="s">
        <v>4072</v>
      </c>
      <c r="C1356" t="s">
        <v>9</v>
      </c>
      <c r="D1356" t="str">
        <f>IF(Table_EQUITY_L[[#This Row],[ SERIES]]="EQ","Intra","Not")</f>
        <v>Not</v>
      </c>
      <c r="E1356">
        <v>11</v>
      </c>
      <c r="F1356">
        <v>8</v>
      </c>
      <c r="G1356" t="str">
        <f t="shared" si="21"/>
        <v>Aug</v>
      </c>
      <c r="H1356">
        <v>2005</v>
      </c>
      <c r="I1356">
        <v>10</v>
      </c>
      <c r="J1356">
        <v>1</v>
      </c>
      <c r="K1356" t="s">
        <v>4073</v>
      </c>
      <c r="L1356">
        <v>10</v>
      </c>
      <c r="M1356" s="1"/>
      <c r="N1356">
        <v>2005</v>
      </c>
      <c r="O1356" s="1"/>
    </row>
    <row r="1357" spans="1:15" x14ac:dyDescent="0.3">
      <c r="A1357" t="s">
        <v>4074</v>
      </c>
      <c r="B1357" t="s">
        <v>4075</v>
      </c>
      <c r="C1357" t="s">
        <v>13</v>
      </c>
      <c r="D1357" t="str">
        <f>IF(Table_EQUITY_L[[#This Row],[ SERIES]]="EQ","Intra","Not")</f>
        <v>Intra</v>
      </c>
      <c r="E1357">
        <v>12</v>
      </c>
      <c r="F1357">
        <v>12</v>
      </c>
      <c r="G1357" t="str">
        <f t="shared" si="21"/>
        <v>Dec</v>
      </c>
      <c r="H1357">
        <v>2007</v>
      </c>
      <c r="I1357">
        <v>2</v>
      </c>
      <c r="J1357">
        <v>1</v>
      </c>
      <c r="K1357" t="s">
        <v>4076</v>
      </c>
      <c r="L1357">
        <v>2</v>
      </c>
      <c r="M1357" s="1"/>
      <c r="N1357">
        <v>2007</v>
      </c>
      <c r="O1357" s="1"/>
    </row>
    <row r="1358" spans="1:15" x14ac:dyDescent="0.3">
      <c r="A1358" t="s">
        <v>4077</v>
      </c>
      <c r="B1358" t="s">
        <v>4078</v>
      </c>
      <c r="C1358" t="s">
        <v>13</v>
      </c>
      <c r="D1358" t="str">
        <f>IF(Table_EQUITY_L[[#This Row],[ SERIES]]="EQ","Intra","Not")</f>
        <v>Intra</v>
      </c>
      <c r="E1358">
        <v>22</v>
      </c>
      <c r="F1358">
        <v>9</v>
      </c>
      <c r="G1358" t="str">
        <f t="shared" si="21"/>
        <v>Sep</v>
      </c>
      <c r="H1358">
        <v>2017</v>
      </c>
      <c r="I1358">
        <v>10</v>
      </c>
      <c r="J1358">
        <v>1</v>
      </c>
      <c r="K1358" t="s">
        <v>4079</v>
      </c>
      <c r="L1358">
        <v>10</v>
      </c>
      <c r="M1358" s="1"/>
      <c r="N1358">
        <v>2017</v>
      </c>
      <c r="O1358" s="1"/>
    </row>
    <row r="1359" spans="1:15" x14ac:dyDescent="0.3">
      <c r="A1359" t="s">
        <v>4080</v>
      </c>
      <c r="B1359" t="s">
        <v>4081</v>
      </c>
      <c r="C1359" t="s">
        <v>13</v>
      </c>
      <c r="D1359" t="str">
        <f>IF(Table_EQUITY_L[[#This Row],[ SERIES]]="EQ","Intra","Not")</f>
        <v>Intra</v>
      </c>
      <c r="E1359">
        <v>12</v>
      </c>
      <c r="F1359">
        <v>3</v>
      </c>
      <c r="G1359" t="str">
        <f t="shared" si="21"/>
        <v>Mar</v>
      </c>
      <c r="H1359">
        <v>2012</v>
      </c>
      <c r="I1359">
        <v>1</v>
      </c>
      <c r="J1359">
        <v>1</v>
      </c>
      <c r="K1359" t="s">
        <v>4082</v>
      </c>
      <c r="L1359">
        <v>1</v>
      </c>
      <c r="M1359" s="1"/>
      <c r="N1359">
        <v>2012</v>
      </c>
      <c r="O1359" s="1"/>
    </row>
    <row r="1360" spans="1:15" x14ac:dyDescent="0.3">
      <c r="A1360" t="s">
        <v>4083</v>
      </c>
      <c r="B1360" t="s">
        <v>4084</v>
      </c>
      <c r="C1360" t="s">
        <v>13</v>
      </c>
      <c r="D1360" t="str">
        <f>IF(Table_EQUITY_L[[#This Row],[ SERIES]]="EQ","Intra","Not")</f>
        <v>Intra</v>
      </c>
      <c r="E1360">
        <v>25</v>
      </c>
      <c r="F1360">
        <v>4</v>
      </c>
      <c r="G1360" t="str">
        <f t="shared" si="21"/>
        <v>Apr</v>
      </c>
      <c r="H1360">
        <v>2023</v>
      </c>
      <c r="I1360">
        <v>10</v>
      </c>
      <c r="J1360">
        <v>1</v>
      </c>
      <c r="K1360" t="s">
        <v>4085</v>
      </c>
      <c r="L1360">
        <v>10</v>
      </c>
      <c r="M1360" s="1"/>
      <c r="N1360">
        <v>2023</v>
      </c>
      <c r="O1360" s="1"/>
    </row>
    <row r="1361" spans="1:15" x14ac:dyDescent="0.3">
      <c r="A1361" t="s">
        <v>4086</v>
      </c>
      <c r="B1361" t="s">
        <v>4087</v>
      </c>
      <c r="C1361" t="s">
        <v>13</v>
      </c>
      <c r="D1361" t="str">
        <f>IF(Table_EQUITY_L[[#This Row],[ SERIES]]="EQ","Intra","Not")</f>
        <v>Intra</v>
      </c>
      <c r="E1361">
        <v>12</v>
      </c>
      <c r="F1361">
        <v>5</v>
      </c>
      <c r="G1361" t="str">
        <f t="shared" si="21"/>
        <v>May</v>
      </c>
      <c r="H1361">
        <v>2003</v>
      </c>
      <c r="I1361">
        <v>1</v>
      </c>
      <c r="J1361">
        <v>1</v>
      </c>
      <c r="K1361" t="s">
        <v>4088</v>
      </c>
      <c r="L1361">
        <v>1</v>
      </c>
      <c r="M1361" s="1"/>
      <c r="N1361">
        <v>2003</v>
      </c>
      <c r="O1361" s="1"/>
    </row>
    <row r="1362" spans="1:15" x14ac:dyDescent="0.3">
      <c r="A1362" t="s">
        <v>4089</v>
      </c>
      <c r="B1362" t="s">
        <v>4090</v>
      </c>
      <c r="C1362" t="s">
        <v>13</v>
      </c>
      <c r="D1362" t="str">
        <f>IF(Table_EQUITY_L[[#This Row],[ SERIES]]="EQ","Intra","Not")</f>
        <v>Intra</v>
      </c>
      <c r="E1362">
        <v>29</v>
      </c>
      <c r="F1362">
        <v>11</v>
      </c>
      <c r="G1362" t="str">
        <f t="shared" si="21"/>
        <v>Nov</v>
      </c>
      <c r="H1362">
        <v>1995</v>
      </c>
      <c r="I1362">
        <v>10</v>
      </c>
      <c r="J1362">
        <v>1</v>
      </c>
      <c r="K1362" t="s">
        <v>4091</v>
      </c>
      <c r="L1362">
        <v>10</v>
      </c>
      <c r="M1362" s="1"/>
      <c r="N1362">
        <v>1995</v>
      </c>
      <c r="O1362" s="1"/>
    </row>
    <row r="1363" spans="1:15" x14ac:dyDescent="0.3">
      <c r="A1363" t="s">
        <v>4092</v>
      </c>
      <c r="B1363" t="s">
        <v>4093</v>
      </c>
      <c r="C1363" t="s">
        <v>13</v>
      </c>
      <c r="D1363" t="str">
        <f>IF(Table_EQUITY_L[[#This Row],[ SERIES]]="EQ","Intra","Not")</f>
        <v>Intra</v>
      </c>
      <c r="E1363">
        <v>12</v>
      </c>
      <c r="F1363">
        <v>4</v>
      </c>
      <c r="G1363" t="str">
        <f t="shared" si="21"/>
        <v>Apr</v>
      </c>
      <c r="H1363">
        <v>2022</v>
      </c>
      <c r="I1363">
        <v>10</v>
      </c>
      <c r="J1363">
        <v>1</v>
      </c>
      <c r="K1363" t="s">
        <v>4094</v>
      </c>
      <c r="L1363">
        <v>10</v>
      </c>
      <c r="M1363" s="1"/>
      <c r="N1363">
        <v>2022</v>
      </c>
      <c r="O1363" s="1"/>
    </row>
    <row r="1364" spans="1:15" x14ac:dyDescent="0.3">
      <c r="A1364" t="s">
        <v>4095</v>
      </c>
      <c r="B1364" t="s">
        <v>4096</v>
      </c>
      <c r="C1364" t="s">
        <v>13</v>
      </c>
      <c r="D1364" t="str">
        <f>IF(Table_EQUITY_L[[#This Row],[ SERIES]]="EQ","Intra","Not")</f>
        <v>Intra</v>
      </c>
      <c r="E1364">
        <v>2</v>
      </c>
      <c r="F1364">
        <v>7</v>
      </c>
      <c r="G1364" t="str">
        <f t="shared" si="21"/>
        <v>Jul</v>
      </c>
      <c r="H1364">
        <v>2018</v>
      </c>
      <c r="I1364">
        <v>10</v>
      </c>
      <c r="J1364">
        <v>1</v>
      </c>
      <c r="K1364" t="s">
        <v>4097</v>
      </c>
      <c r="L1364">
        <v>10</v>
      </c>
      <c r="M1364" s="1"/>
      <c r="N1364">
        <v>2018</v>
      </c>
      <c r="O1364" s="1"/>
    </row>
    <row r="1365" spans="1:15" x14ac:dyDescent="0.3">
      <c r="A1365" t="s">
        <v>4098</v>
      </c>
      <c r="B1365" t="s">
        <v>4099</v>
      </c>
      <c r="C1365" t="s">
        <v>13</v>
      </c>
      <c r="D1365" t="str">
        <f>IF(Table_EQUITY_L[[#This Row],[ SERIES]]="EQ","Intra","Not")</f>
        <v>Intra</v>
      </c>
      <c r="E1365">
        <v>18</v>
      </c>
      <c r="F1365">
        <v>12</v>
      </c>
      <c r="G1365" t="str">
        <f t="shared" si="21"/>
        <v>Dec</v>
      </c>
      <c r="H1365">
        <v>2020</v>
      </c>
      <c r="I1365">
        <v>10</v>
      </c>
      <c r="J1365">
        <v>1</v>
      </c>
      <c r="K1365" t="s">
        <v>4100</v>
      </c>
      <c r="L1365">
        <v>10</v>
      </c>
      <c r="M1365" s="1"/>
      <c r="N1365">
        <v>2020</v>
      </c>
      <c r="O1365" s="1"/>
    </row>
    <row r="1366" spans="1:15" x14ac:dyDescent="0.3">
      <c r="A1366" t="s">
        <v>4101</v>
      </c>
      <c r="B1366" t="s">
        <v>4102</v>
      </c>
      <c r="C1366" t="s">
        <v>13</v>
      </c>
      <c r="D1366" t="str">
        <f>IF(Table_EQUITY_L[[#This Row],[ SERIES]]="EQ","Intra","Not")</f>
        <v>Intra</v>
      </c>
      <c r="E1366">
        <v>5</v>
      </c>
      <c r="F1366">
        <v>5</v>
      </c>
      <c r="G1366" t="str">
        <f t="shared" si="21"/>
        <v>May</v>
      </c>
      <c r="H1366">
        <v>2004</v>
      </c>
      <c r="I1366">
        <v>2</v>
      </c>
      <c r="J1366">
        <v>1</v>
      </c>
      <c r="K1366" t="s">
        <v>4103</v>
      </c>
      <c r="L1366">
        <v>2</v>
      </c>
      <c r="M1366" s="1"/>
      <c r="N1366">
        <v>2004</v>
      </c>
      <c r="O1366" s="1"/>
    </row>
    <row r="1367" spans="1:15" x14ac:dyDescent="0.3">
      <c r="A1367" t="s">
        <v>4104</v>
      </c>
      <c r="B1367" t="s">
        <v>4105</v>
      </c>
      <c r="C1367" t="s">
        <v>779</v>
      </c>
      <c r="D1367" t="str">
        <f>IF(Table_EQUITY_L[[#This Row],[ SERIES]]="EQ","Intra","Not")</f>
        <v>Not</v>
      </c>
      <c r="E1367">
        <v>26</v>
      </c>
      <c r="F1367">
        <v>11</v>
      </c>
      <c r="G1367" t="str">
        <f t="shared" si="21"/>
        <v>Nov</v>
      </c>
      <c r="H1367">
        <v>2007</v>
      </c>
      <c r="I1367">
        <v>10</v>
      </c>
      <c r="J1367">
        <v>1</v>
      </c>
      <c r="K1367" t="s">
        <v>4106</v>
      </c>
      <c r="L1367">
        <v>10</v>
      </c>
      <c r="M1367" s="1"/>
      <c r="N1367">
        <v>2007</v>
      </c>
      <c r="O1367" s="1"/>
    </row>
    <row r="1368" spans="1:15" x14ac:dyDescent="0.3">
      <c r="A1368" t="s">
        <v>4107</v>
      </c>
      <c r="B1368" t="s">
        <v>4108</v>
      </c>
      <c r="C1368" t="s">
        <v>13</v>
      </c>
      <c r="D1368" t="str">
        <f>IF(Table_EQUITY_L[[#This Row],[ SERIES]]="EQ","Intra","Not")</f>
        <v>Intra</v>
      </c>
      <c r="E1368">
        <v>30</v>
      </c>
      <c r="F1368">
        <v>8</v>
      </c>
      <c r="G1368" t="str">
        <f t="shared" si="21"/>
        <v>Aug</v>
      </c>
      <c r="H1368">
        <v>2005</v>
      </c>
      <c r="I1368">
        <v>10</v>
      </c>
      <c r="J1368">
        <v>1</v>
      </c>
      <c r="K1368" t="s">
        <v>4109</v>
      </c>
      <c r="L1368">
        <v>10</v>
      </c>
      <c r="M1368" s="1"/>
      <c r="N1368">
        <v>2005</v>
      </c>
      <c r="O1368" s="1"/>
    </row>
    <row r="1369" spans="1:15" x14ac:dyDescent="0.3">
      <c r="A1369" t="s">
        <v>4110</v>
      </c>
      <c r="B1369" t="s">
        <v>4111</v>
      </c>
      <c r="C1369" t="s">
        <v>13</v>
      </c>
      <c r="D1369" t="str">
        <f>IF(Table_EQUITY_L[[#This Row],[ SERIES]]="EQ","Intra","Not")</f>
        <v>Intra</v>
      </c>
      <c r="E1369">
        <v>6</v>
      </c>
      <c r="F1369">
        <v>2</v>
      </c>
      <c r="G1369" t="str">
        <f t="shared" si="21"/>
        <v>Feb</v>
      </c>
      <c r="H1369">
        <v>2006</v>
      </c>
      <c r="I1369">
        <v>10</v>
      </c>
      <c r="J1369">
        <v>1</v>
      </c>
      <c r="K1369" t="s">
        <v>4112</v>
      </c>
      <c r="L1369">
        <v>10</v>
      </c>
      <c r="M1369" s="1"/>
      <c r="N1369">
        <v>2006</v>
      </c>
      <c r="O1369" s="1"/>
    </row>
    <row r="1370" spans="1:15" x14ac:dyDescent="0.3">
      <c r="A1370" t="s">
        <v>4113</v>
      </c>
      <c r="B1370" t="s">
        <v>4114</v>
      </c>
      <c r="C1370" t="s">
        <v>13</v>
      </c>
      <c r="D1370" t="str">
        <f>IF(Table_EQUITY_L[[#This Row],[ SERIES]]="EQ","Intra","Not")</f>
        <v>Intra</v>
      </c>
      <c r="E1370">
        <v>9</v>
      </c>
      <c r="F1370">
        <v>8</v>
      </c>
      <c r="G1370" t="str">
        <f t="shared" si="21"/>
        <v>Aug</v>
      </c>
      <c r="H1370">
        <v>2021</v>
      </c>
      <c r="I1370">
        <v>10</v>
      </c>
      <c r="J1370">
        <v>1</v>
      </c>
      <c r="K1370" t="s">
        <v>4115</v>
      </c>
      <c r="L1370">
        <v>10</v>
      </c>
      <c r="M1370" s="1"/>
      <c r="N1370">
        <v>2021</v>
      </c>
      <c r="O1370" s="1"/>
    </row>
    <row r="1371" spans="1:15" x14ac:dyDescent="0.3">
      <c r="A1371" t="s">
        <v>4116</v>
      </c>
      <c r="B1371" t="s">
        <v>4117</v>
      </c>
      <c r="C1371" t="s">
        <v>13</v>
      </c>
      <c r="D1371" t="str">
        <f>IF(Table_EQUITY_L[[#This Row],[ SERIES]]="EQ","Intra","Not")</f>
        <v>Intra</v>
      </c>
      <c r="E1371">
        <v>6</v>
      </c>
      <c r="F1371">
        <v>10</v>
      </c>
      <c r="G1371" t="str">
        <f t="shared" si="21"/>
        <v>Oct</v>
      </c>
      <c r="H1371">
        <v>2020</v>
      </c>
      <c r="I1371">
        <v>10</v>
      </c>
      <c r="J1371">
        <v>1</v>
      </c>
      <c r="K1371" t="s">
        <v>4118</v>
      </c>
      <c r="L1371">
        <v>10</v>
      </c>
      <c r="M1371" s="1"/>
      <c r="N1371">
        <v>2020</v>
      </c>
      <c r="O1371" s="1"/>
    </row>
    <row r="1372" spans="1:15" x14ac:dyDescent="0.3">
      <c r="A1372" t="s">
        <v>4119</v>
      </c>
      <c r="B1372" t="s">
        <v>4120</v>
      </c>
      <c r="C1372" t="s">
        <v>13</v>
      </c>
      <c r="D1372" t="str">
        <f>IF(Table_EQUITY_L[[#This Row],[ SERIES]]="EQ","Intra","Not")</f>
        <v>Intra</v>
      </c>
      <c r="E1372">
        <v>23</v>
      </c>
      <c r="F1372">
        <v>7</v>
      </c>
      <c r="G1372" t="str">
        <f t="shared" si="21"/>
        <v>Jul</v>
      </c>
      <c r="H1372">
        <v>2020</v>
      </c>
      <c r="I1372">
        <v>2</v>
      </c>
      <c r="J1372">
        <v>1</v>
      </c>
      <c r="K1372" t="s">
        <v>4121</v>
      </c>
      <c r="L1372">
        <v>2</v>
      </c>
      <c r="M1372" s="1"/>
      <c r="N1372">
        <v>2020</v>
      </c>
      <c r="O1372" s="1"/>
    </row>
    <row r="1373" spans="1:15" x14ac:dyDescent="0.3">
      <c r="A1373" t="s">
        <v>4122</v>
      </c>
      <c r="B1373" t="s">
        <v>4123</v>
      </c>
      <c r="C1373" t="s">
        <v>13</v>
      </c>
      <c r="D1373" t="str">
        <f>IF(Table_EQUITY_L[[#This Row],[ SERIES]]="EQ","Intra","Not")</f>
        <v>Intra</v>
      </c>
      <c r="E1373">
        <v>25</v>
      </c>
      <c r="F1373">
        <v>9</v>
      </c>
      <c r="G1373" t="str">
        <f t="shared" si="21"/>
        <v>Sep</v>
      </c>
      <c r="H1373">
        <v>2012</v>
      </c>
      <c r="I1373">
        <v>2</v>
      </c>
      <c r="J1373">
        <v>1</v>
      </c>
      <c r="K1373" t="s">
        <v>4124</v>
      </c>
      <c r="L1373">
        <v>2</v>
      </c>
      <c r="M1373" s="1"/>
      <c r="N1373">
        <v>2012</v>
      </c>
      <c r="O1373" s="1"/>
    </row>
    <row r="1374" spans="1:15" x14ac:dyDescent="0.3">
      <c r="A1374" t="s">
        <v>4125</v>
      </c>
      <c r="B1374" t="s">
        <v>4126</v>
      </c>
      <c r="C1374" t="s">
        <v>13</v>
      </c>
      <c r="D1374" t="str">
        <f>IF(Table_EQUITY_L[[#This Row],[ SERIES]]="EQ","Intra","Not")</f>
        <v>Intra</v>
      </c>
      <c r="E1374">
        <v>21</v>
      </c>
      <c r="F1374">
        <v>4</v>
      </c>
      <c r="G1374" t="str">
        <f t="shared" si="21"/>
        <v>Apr</v>
      </c>
      <c r="H1374">
        <v>2022</v>
      </c>
      <c r="I1374">
        <v>2</v>
      </c>
      <c r="J1374">
        <v>1</v>
      </c>
      <c r="K1374" t="s">
        <v>4127</v>
      </c>
      <c r="L1374">
        <v>2</v>
      </c>
      <c r="M1374" s="1"/>
      <c r="N1374">
        <v>2022</v>
      </c>
      <c r="O1374" s="1"/>
    </row>
    <row r="1375" spans="1:15" x14ac:dyDescent="0.3">
      <c r="A1375" t="s">
        <v>4128</v>
      </c>
      <c r="B1375" t="s">
        <v>4129</v>
      </c>
      <c r="C1375" t="s">
        <v>13</v>
      </c>
      <c r="D1375" t="str">
        <f>IF(Table_EQUITY_L[[#This Row],[ SERIES]]="EQ","Intra","Not")</f>
        <v>Intra</v>
      </c>
      <c r="E1375">
        <v>21</v>
      </c>
      <c r="F1375">
        <v>9</v>
      </c>
      <c r="G1375" t="str">
        <f t="shared" si="21"/>
        <v>Sep</v>
      </c>
      <c r="H1375">
        <v>2020</v>
      </c>
      <c r="I1375">
        <v>10</v>
      </c>
      <c r="J1375">
        <v>1</v>
      </c>
      <c r="K1375" t="s">
        <v>4130</v>
      </c>
      <c r="L1375">
        <v>10</v>
      </c>
      <c r="M1375" s="1"/>
      <c r="N1375">
        <v>2020</v>
      </c>
      <c r="O1375" s="1"/>
    </row>
    <row r="1376" spans="1:15" x14ac:dyDescent="0.3">
      <c r="A1376" t="s">
        <v>4131</v>
      </c>
      <c r="B1376" t="s">
        <v>4132</v>
      </c>
      <c r="C1376" t="s">
        <v>13</v>
      </c>
      <c r="D1376" t="str">
        <f>IF(Table_EQUITY_L[[#This Row],[ SERIES]]="EQ","Intra","Not")</f>
        <v>Intra</v>
      </c>
      <c r="E1376">
        <v>10</v>
      </c>
      <c r="F1376">
        <v>6</v>
      </c>
      <c r="G1376" t="str">
        <f t="shared" si="21"/>
        <v>Jun</v>
      </c>
      <c r="H1376">
        <v>2008</v>
      </c>
      <c r="I1376">
        <v>8</v>
      </c>
      <c r="J1376">
        <v>1</v>
      </c>
      <c r="K1376" t="s">
        <v>4133</v>
      </c>
      <c r="L1376">
        <v>8</v>
      </c>
      <c r="M1376" s="1"/>
      <c r="N1376">
        <v>2008</v>
      </c>
      <c r="O1376" s="1"/>
    </row>
    <row r="1377" spans="1:15" x14ac:dyDescent="0.3">
      <c r="A1377" t="s">
        <v>4134</v>
      </c>
      <c r="B1377" t="s">
        <v>4135</v>
      </c>
      <c r="C1377" t="s">
        <v>13</v>
      </c>
      <c r="D1377" t="str">
        <f>IF(Table_EQUITY_L[[#This Row],[ SERIES]]="EQ","Intra","Not")</f>
        <v>Intra</v>
      </c>
      <c r="E1377">
        <v>11</v>
      </c>
      <c r="F1377">
        <v>2</v>
      </c>
      <c r="G1377" t="str">
        <f t="shared" si="21"/>
        <v>Feb</v>
      </c>
      <c r="H1377">
        <v>2008</v>
      </c>
      <c r="I1377">
        <v>10</v>
      </c>
      <c r="J1377">
        <v>1</v>
      </c>
      <c r="K1377" t="s">
        <v>4136</v>
      </c>
      <c r="L1377">
        <v>10</v>
      </c>
      <c r="M1377" s="1"/>
      <c r="N1377">
        <v>2008</v>
      </c>
      <c r="O1377" s="1"/>
    </row>
    <row r="1378" spans="1:15" x14ac:dyDescent="0.3">
      <c r="A1378" t="s">
        <v>4137</v>
      </c>
      <c r="B1378" t="s">
        <v>4138</v>
      </c>
      <c r="C1378" t="s">
        <v>13</v>
      </c>
      <c r="D1378" t="str">
        <f>IF(Table_EQUITY_L[[#This Row],[ SERIES]]="EQ","Intra","Not")</f>
        <v>Intra</v>
      </c>
      <c r="E1378">
        <v>6</v>
      </c>
      <c r="F1378">
        <v>12</v>
      </c>
      <c r="G1378" t="str">
        <f t="shared" si="21"/>
        <v>Dec</v>
      </c>
      <c r="H1378">
        <v>2010</v>
      </c>
      <c r="I1378">
        <v>10</v>
      </c>
      <c r="J1378">
        <v>1</v>
      </c>
      <c r="K1378" t="s">
        <v>4139</v>
      </c>
      <c r="L1378">
        <v>10</v>
      </c>
      <c r="M1378" s="1"/>
      <c r="N1378">
        <v>2010</v>
      </c>
      <c r="O1378" s="1"/>
    </row>
    <row r="1379" spans="1:15" x14ac:dyDescent="0.3">
      <c r="A1379" t="s">
        <v>4140</v>
      </c>
      <c r="B1379" t="s">
        <v>4141</v>
      </c>
      <c r="C1379" t="s">
        <v>13</v>
      </c>
      <c r="D1379" t="str">
        <f>IF(Table_EQUITY_L[[#This Row],[ SERIES]]="EQ","Intra","Not")</f>
        <v>Intra</v>
      </c>
      <c r="E1379">
        <v>26</v>
      </c>
      <c r="F1379">
        <v>11</v>
      </c>
      <c r="G1379" t="str">
        <f t="shared" si="21"/>
        <v>Nov</v>
      </c>
      <c r="H1379">
        <v>2021</v>
      </c>
      <c r="I1379">
        <v>10</v>
      </c>
      <c r="J1379">
        <v>1</v>
      </c>
      <c r="K1379" t="s">
        <v>4142</v>
      </c>
      <c r="L1379">
        <v>10</v>
      </c>
      <c r="M1379" s="1"/>
      <c r="N1379">
        <v>2021</v>
      </c>
      <c r="O1379" s="1"/>
    </row>
    <row r="1380" spans="1:15" x14ac:dyDescent="0.3">
      <c r="A1380" t="s">
        <v>4143</v>
      </c>
      <c r="B1380" t="s">
        <v>4144</v>
      </c>
      <c r="C1380" t="s">
        <v>13</v>
      </c>
      <c r="D1380" t="str">
        <f>IF(Table_EQUITY_L[[#This Row],[ SERIES]]="EQ","Intra","Not")</f>
        <v>Intra</v>
      </c>
      <c r="E1380">
        <v>25</v>
      </c>
      <c r="F1380">
        <v>1</v>
      </c>
      <c r="G1380" t="str">
        <f t="shared" si="21"/>
        <v>Jan</v>
      </c>
      <c r="H1380">
        <v>2019</v>
      </c>
      <c r="I1380">
        <v>10</v>
      </c>
      <c r="J1380">
        <v>1</v>
      </c>
      <c r="K1380" t="s">
        <v>4145</v>
      </c>
      <c r="L1380">
        <v>10</v>
      </c>
      <c r="M1380" s="1"/>
      <c r="N1380">
        <v>2019</v>
      </c>
      <c r="O1380" s="1"/>
    </row>
    <row r="1381" spans="1:15" x14ac:dyDescent="0.3">
      <c r="A1381" t="s">
        <v>4146</v>
      </c>
      <c r="B1381" t="s">
        <v>4147</v>
      </c>
      <c r="C1381" t="s">
        <v>13</v>
      </c>
      <c r="D1381" t="str">
        <f>IF(Table_EQUITY_L[[#This Row],[ SERIES]]="EQ","Intra","Not")</f>
        <v>Intra</v>
      </c>
      <c r="E1381">
        <v>15</v>
      </c>
      <c r="F1381">
        <v>2</v>
      </c>
      <c r="G1381" t="str">
        <f t="shared" si="21"/>
        <v>Feb</v>
      </c>
      <c r="H1381">
        <v>1995</v>
      </c>
      <c r="I1381">
        <v>10</v>
      </c>
      <c r="J1381">
        <v>1</v>
      </c>
      <c r="K1381" t="s">
        <v>4148</v>
      </c>
      <c r="L1381">
        <v>10</v>
      </c>
      <c r="M1381" s="1"/>
      <c r="N1381">
        <v>1995</v>
      </c>
      <c r="O1381" s="1"/>
    </row>
    <row r="1382" spans="1:15" x14ac:dyDescent="0.3">
      <c r="A1382" t="s">
        <v>4149</v>
      </c>
      <c r="B1382" t="s">
        <v>4150</v>
      </c>
      <c r="C1382" t="s">
        <v>13</v>
      </c>
      <c r="D1382" t="str">
        <f>IF(Table_EQUITY_L[[#This Row],[ SERIES]]="EQ","Intra","Not")</f>
        <v>Intra</v>
      </c>
      <c r="E1382">
        <v>26</v>
      </c>
      <c r="F1382">
        <v>4</v>
      </c>
      <c r="G1382" t="str">
        <f t="shared" si="21"/>
        <v>Apr</v>
      </c>
      <c r="H1382">
        <v>2006</v>
      </c>
      <c r="I1382">
        <v>1</v>
      </c>
      <c r="J1382">
        <v>1</v>
      </c>
      <c r="K1382" t="s">
        <v>4151</v>
      </c>
      <c r="L1382">
        <v>1</v>
      </c>
      <c r="M1382" s="1"/>
      <c r="N1382">
        <v>2006</v>
      </c>
      <c r="O1382" s="1"/>
    </row>
    <row r="1383" spans="1:15" x14ac:dyDescent="0.3">
      <c r="A1383" t="s">
        <v>4152</v>
      </c>
      <c r="B1383" t="s">
        <v>4153</v>
      </c>
      <c r="C1383" t="s">
        <v>13</v>
      </c>
      <c r="D1383" t="str">
        <f>IF(Table_EQUITY_L[[#This Row],[ SERIES]]="EQ","Intra","Not")</f>
        <v>Intra</v>
      </c>
      <c r="E1383">
        <v>30</v>
      </c>
      <c r="F1383">
        <v>7</v>
      </c>
      <c r="G1383" t="str">
        <f t="shared" si="21"/>
        <v>Jul</v>
      </c>
      <c r="H1383">
        <v>2012</v>
      </c>
      <c r="I1383">
        <v>2</v>
      </c>
      <c r="J1383">
        <v>1</v>
      </c>
      <c r="K1383" t="s">
        <v>4154</v>
      </c>
      <c r="L1383">
        <v>2</v>
      </c>
      <c r="M1383" s="1"/>
      <c r="N1383">
        <v>2012</v>
      </c>
      <c r="O1383" s="1"/>
    </row>
    <row r="1384" spans="1:15" x14ac:dyDescent="0.3">
      <c r="A1384" t="s">
        <v>4155</v>
      </c>
      <c r="B1384" t="s">
        <v>4156</v>
      </c>
      <c r="C1384" t="s">
        <v>13</v>
      </c>
      <c r="D1384" t="str">
        <f>IF(Table_EQUITY_L[[#This Row],[ SERIES]]="EQ","Intra","Not")</f>
        <v>Intra</v>
      </c>
      <c r="E1384">
        <v>30</v>
      </c>
      <c r="F1384">
        <v>10</v>
      </c>
      <c r="G1384" t="str">
        <f t="shared" si="21"/>
        <v>Oct</v>
      </c>
      <c r="H1384">
        <v>2009</v>
      </c>
      <c r="I1384">
        <v>10</v>
      </c>
      <c r="J1384">
        <v>1</v>
      </c>
      <c r="K1384" t="s">
        <v>4157</v>
      </c>
      <c r="L1384">
        <v>10</v>
      </c>
      <c r="M1384" s="1"/>
      <c r="N1384">
        <v>2009</v>
      </c>
      <c r="O1384" s="1"/>
    </row>
    <row r="1385" spans="1:15" x14ac:dyDescent="0.3">
      <c r="A1385" t="s">
        <v>4158</v>
      </c>
      <c r="B1385" t="s">
        <v>4159</v>
      </c>
      <c r="C1385" t="s">
        <v>13</v>
      </c>
      <c r="D1385" t="str">
        <f>IF(Table_EQUITY_L[[#This Row],[ SERIES]]="EQ","Intra","Not")</f>
        <v>Intra</v>
      </c>
      <c r="E1385">
        <v>29</v>
      </c>
      <c r="F1385">
        <v>3</v>
      </c>
      <c r="G1385" t="str">
        <f t="shared" si="21"/>
        <v>Mar</v>
      </c>
      <c r="H1385">
        <v>1995</v>
      </c>
      <c r="I1385">
        <v>5</v>
      </c>
      <c r="J1385">
        <v>1</v>
      </c>
      <c r="K1385" t="s">
        <v>4160</v>
      </c>
      <c r="L1385">
        <v>5</v>
      </c>
      <c r="M1385" s="1"/>
      <c r="N1385">
        <v>1995</v>
      </c>
      <c r="O1385" s="1"/>
    </row>
    <row r="1386" spans="1:15" x14ac:dyDescent="0.3">
      <c r="A1386" t="s">
        <v>4161</v>
      </c>
      <c r="B1386" t="s">
        <v>4162</v>
      </c>
      <c r="C1386" t="s">
        <v>9</v>
      </c>
      <c r="D1386" t="str">
        <f>IF(Table_EQUITY_L[[#This Row],[ SERIES]]="EQ","Intra","Not")</f>
        <v>Not</v>
      </c>
      <c r="E1386">
        <v>16</v>
      </c>
      <c r="F1386">
        <v>10</v>
      </c>
      <c r="G1386" t="str">
        <f t="shared" si="21"/>
        <v>Oct</v>
      </c>
      <c r="H1386">
        <v>1996</v>
      </c>
      <c r="I1386">
        <v>1</v>
      </c>
      <c r="J1386">
        <v>1</v>
      </c>
      <c r="K1386" t="s">
        <v>4163</v>
      </c>
      <c r="L1386">
        <v>1</v>
      </c>
      <c r="M1386" s="1"/>
      <c r="N1386">
        <v>1996</v>
      </c>
      <c r="O1386" s="1"/>
    </row>
    <row r="1387" spans="1:15" x14ac:dyDescent="0.3">
      <c r="A1387" t="s">
        <v>4164</v>
      </c>
      <c r="B1387" t="s">
        <v>4165</v>
      </c>
      <c r="C1387" t="s">
        <v>13</v>
      </c>
      <c r="D1387" t="str">
        <f>IF(Table_EQUITY_L[[#This Row],[ SERIES]]="EQ","Intra","Not")</f>
        <v>Intra</v>
      </c>
      <c r="E1387">
        <v>20</v>
      </c>
      <c r="F1387">
        <v>12</v>
      </c>
      <c r="G1387" t="str">
        <f t="shared" si="21"/>
        <v>Dec</v>
      </c>
      <c r="H1387">
        <v>2006</v>
      </c>
      <c r="I1387">
        <v>10</v>
      </c>
      <c r="J1387">
        <v>1</v>
      </c>
      <c r="K1387" t="s">
        <v>4166</v>
      </c>
      <c r="L1387">
        <v>10</v>
      </c>
      <c r="M1387" s="1"/>
      <c r="N1387">
        <v>2006</v>
      </c>
      <c r="O1387" s="1"/>
    </row>
    <row r="1388" spans="1:15" x14ac:dyDescent="0.3">
      <c r="A1388" t="s">
        <v>4167</v>
      </c>
      <c r="B1388" t="s">
        <v>4168</v>
      </c>
      <c r="C1388" t="s">
        <v>13</v>
      </c>
      <c r="D1388" t="str">
        <f>IF(Table_EQUITY_L[[#This Row],[ SERIES]]="EQ","Intra","Not")</f>
        <v>Intra</v>
      </c>
      <c r="E1388">
        <v>7</v>
      </c>
      <c r="F1388">
        <v>12</v>
      </c>
      <c r="G1388" t="str">
        <f t="shared" si="21"/>
        <v>Dec</v>
      </c>
      <c r="H1388">
        <v>2011</v>
      </c>
      <c r="I1388">
        <v>1</v>
      </c>
      <c r="J1388">
        <v>1</v>
      </c>
      <c r="K1388" t="s">
        <v>4169</v>
      </c>
      <c r="L1388">
        <v>1</v>
      </c>
      <c r="M1388" s="1"/>
      <c r="N1388">
        <v>2011</v>
      </c>
      <c r="O1388" s="1"/>
    </row>
    <row r="1389" spans="1:15" x14ac:dyDescent="0.3">
      <c r="A1389" t="s">
        <v>4170</v>
      </c>
      <c r="B1389" t="s">
        <v>4171</v>
      </c>
      <c r="C1389" t="s">
        <v>13</v>
      </c>
      <c r="D1389" t="str">
        <f>IF(Table_EQUITY_L[[#This Row],[ SERIES]]="EQ","Intra","Not")</f>
        <v>Intra</v>
      </c>
      <c r="E1389">
        <v>7</v>
      </c>
      <c r="F1389">
        <v>7</v>
      </c>
      <c r="G1389" t="str">
        <f t="shared" si="21"/>
        <v>Jul</v>
      </c>
      <c r="H1389">
        <v>2011</v>
      </c>
      <c r="I1389">
        <v>10</v>
      </c>
      <c r="J1389">
        <v>1</v>
      </c>
      <c r="K1389" t="s">
        <v>4172</v>
      </c>
      <c r="L1389">
        <v>10</v>
      </c>
      <c r="M1389" s="1"/>
      <c r="N1389">
        <v>2011</v>
      </c>
      <c r="O1389" s="1"/>
    </row>
    <row r="1390" spans="1:15" x14ac:dyDescent="0.3">
      <c r="A1390" t="s">
        <v>4173</v>
      </c>
      <c r="B1390" t="s">
        <v>4174</v>
      </c>
      <c r="C1390" t="s">
        <v>13</v>
      </c>
      <c r="D1390" t="str">
        <f>IF(Table_EQUITY_L[[#This Row],[ SERIES]]="EQ","Intra","Not")</f>
        <v>Intra</v>
      </c>
      <c r="E1390">
        <v>24</v>
      </c>
      <c r="F1390">
        <v>11</v>
      </c>
      <c r="G1390" t="str">
        <f t="shared" si="21"/>
        <v>Nov</v>
      </c>
      <c r="H1390">
        <v>2022</v>
      </c>
      <c r="I1390">
        <v>10</v>
      </c>
      <c r="J1390">
        <v>1</v>
      </c>
      <c r="K1390" t="s">
        <v>4175</v>
      </c>
      <c r="L1390">
        <v>10</v>
      </c>
      <c r="M1390" s="1"/>
      <c r="N1390">
        <v>2022</v>
      </c>
      <c r="O1390" s="1"/>
    </row>
    <row r="1391" spans="1:15" x14ac:dyDescent="0.3">
      <c r="A1391" t="s">
        <v>4176</v>
      </c>
      <c r="B1391" t="s">
        <v>4177</v>
      </c>
      <c r="C1391" t="s">
        <v>13</v>
      </c>
      <c r="D1391" t="str">
        <f>IF(Table_EQUITY_L[[#This Row],[ SERIES]]="EQ","Intra","Not")</f>
        <v>Intra</v>
      </c>
      <c r="E1391">
        <v>18</v>
      </c>
      <c r="F1391">
        <v>12</v>
      </c>
      <c r="G1391" t="str">
        <f t="shared" si="21"/>
        <v>Dec</v>
      </c>
      <c r="H1391">
        <v>2020</v>
      </c>
      <c r="I1391">
        <v>1</v>
      </c>
      <c r="J1391">
        <v>1</v>
      </c>
      <c r="K1391" t="s">
        <v>4178</v>
      </c>
      <c r="L1391">
        <v>1</v>
      </c>
      <c r="M1391" s="1"/>
      <c r="N1391">
        <v>2020</v>
      </c>
      <c r="O1391" s="1"/>
    </row>
    <row r="1392" spans="1:15" x14ac:dyDescent="0.3">
      <c r="A1392" t="s">
        <v>4179</v>
      </c>
      <c r="B1392" t="s">
        <v>4180</v>
      </c>
      <c r="C1392" t="s">
        <v>13</v>
      </c>
      <c r="D1392" t="str">
        <f>IF(Table_EQUITY_L[[#This Row],[ SERIES]]="EQ","Intra","Not")</f>
        <v>Intra</v>
      </c>
      <c r="E1392">
        <v>11</v>
      </c>
      <c r="F1392">
        <v>4</v>
      </c>
      <c r="G1392" t="str">
        <f t="shared" si="21"/>
        <v>Apr</v>
      </c>
      <c r="H1392">
        <v>2019</v>
      </c>
      <c r="I1392">
        <v>10</v>
      </c>
      <c r="J1392">
        <v>1</v>
      </c>
      <c r="K1392" t="s">
        <v>4181</v>
      </c>
      <c r="L1392">
        <v>10</v>
      </c>
      <c r="M1392" s="1"/>
      <c r="N1392">
        <v>2019</v>
      </c>
      <c r="O1392" s="1"/>
    </row>
    <row r="1393" spans="1:15" x14ac:dyDescent="0.3">
      <c r="A1393" t="s">
        <v>4182</v>
      </c>
      <c r="B1393" t="s">
        <v>4183</v>
      </c>
      <c r="C1393" t="s">
        <v>9</v>
      </c>
      <c r="D1393" t="str">
        <f>IF(Table_EQUITY_L[[#This Row],[ SERIES]]="EQ","Intra","Not")</f>
        <v>Not</v>
      </c>
      <c r="E1393">
        <v>15</v>
      </c>
      <c r="F1393">
        <v>9</v>
      </c>
      <c r="G1393" t="str">
        <f t="shared" si="21"/>
        <v>Sep</v>
      </c>
      <c r="H1393">
        <v>2016</v>
      </c>
      <c r="I1393">
        <v>10</v>
      </c>
      <c r="J1393">
        <v>1</v>
      </c>
      <c r="K1393" t="s">
        <v>4184</v>
      </c>
      <c r="L1393">
        <v>10</v>
      </c>
      <c r="M1393" s="1"/>
      <c r="N1393">
        <v>2016</v>
      </c>
      <c r="O1393" s="1"/>
    </row>
    <row r="1394" spans="1:15" x14ac:dyDescent="0.3">
      <c r="A1394" t="s">
        <v>4185</v>
      </c>
      <c r="B1394" t="s">
        <v>4186</v>
      </c>
      <c r="C1394" t="s">
        <v>9</v>
      </c>
      <c r="D1394" t="str">
        <f>IF(Table_EQUITY_L[[#This Row],[ SERIES]]="EQ","Intra","Not")</f>
        <v>Not</v>
      </c>
      <c r="E1394">
        <v>16</v>
      </c>
      <c r="F1394">
        <v>11</v>
      </c>
      <c r="G1394" t="str">
        <f t="shared" si="21"/>
        <v>Nov</v>
      </c>
      <c r="H1394">
        <v>2007</v>
      </c>
      <c r="I1394">
        <v>10</v>
      </c>
      <c r="J1394">
        <v>1</v>
      </c>
      <c r="K1394" t="s">
        <v>4187</v>
      </c>
      <c r="L1394">
        <v>10</v>
      </c>
      <c r="M1394" s="1"/>
      <c r="N1394">
        <v>2007</v>
      </c>
      <c r="O1394" s="1"/>
    </row>
    <row r="1395" spans="1:15" x14ac:dyDescent="0.3">
      <c r="A1395" t="s">
        <v>4188</v>
      </c>
      <c r="B1395" t="s">
        <v>4189</v>
      </c>
      <c r="C1395" t="s">
        <v>9</v>
      </c>
      <c r="D1395" t="str">
        <f>IF(Table_EQUITY_L[[#This Row],[ SERIES]]="EQ","Intra","Not")</f>
        <v>Not</v>
      </c>
      <c r="E1395">
        <v>1</v>
      </c>
      <c r="F1395">
        <v>3</v>
      </c>
      <c r="G1395" t="str">
        <f t="shared" si="21"/>
        <v>Mar</v>
      </c>
      <c r="H1395">
        <v>2006</v>
      </c>
      <c r="I1395">
        <v>1</v>
      </c>
      <c r="J1395">
        <v>1</v>
      </c>
      <c r="K1395" t="s">
        <v>4190</v>
      </c>
      <c r="L1395">
        <v>1</v>
      </c>
      <c r="M1395" s="1"/>
      <c r="N1395">
        <v>2006</v>
      </c>
      <c r="O1395" s="1"/>
    </row>
    <row r="1396" spans="1:15" x14ac:dyDescent="0.3">
      <c r="A1396" t="s">
        <v>4191</v>
      </c>
      <c r="B1396" t="s">
        <v>4192</v>
      </c>
      <c r="C1396" t="s">
        <v>9</v>
      </c>
      <c r="D1396" t="str">
        <f>IF(Table_EQUITY_L[[#This Row],[ SERIES]]="EQ","Intra","Not")</f>
        <v>Not</v>
      </c>
      <c r="E1396">
        <v>16</v>
      </c>
      <c r="F1396">
        <v>9</v>
      </c>
      <c r="G1396" t="str">
        <f t="shared" si="21"/>
        <v>Sep</v>
      </c>
      <c r="H1396">
        <v>2015</v>
      </c>
      <c r="I1396">
        <v>10</v>
      </c>
      <c r="J1396">
        <v>1</v>
      </c>
      <c r="K1396" t="s">
        <v>4193</v>
      </c>
      <c r="L1396">
        <v>10</v>
      </c>
      <c r="M1396" s="1"/>
      <c r="N1396">
        <v>2015</v>
      </c>
      <c r="O1396" s="1"/>
    </row>
    <row r="1397" spans="1:15" x14ac:dyDescent="0.3">
      <c r="A1397" t="s">
        <v>4194</v>
      </c>
      <c r="B1397" t="s">
        <v>4195</v>
      </c>
      <c r="C1397" t="s">
        <v>13</v>
      </c>
      <c r="D1397" t="str">
        <f>IF(Table_EQUITY_L[[#This Row],[ SERIES]]="EQ","Intra","Not")</f>
        <v>Intra</v>
      </c>
      <c r="E1397">
        <v>5</v>
      </c>
      <c r="F1397">
        <v>5</v>
      </c>
      <c r="G1397" t="str">
        <f t="shared" si="21"/>
        <v>May</v>
      </c>
      <c r="H1397">
        <v>2023</v>
      </c>
      <c r="I1397">
        <v>1</v>
      </c>
      <c r="J1397">
        <v>1</v>
      </c>
      <c r="K1397" t="s">
        <v>4196</v>
      </c>
      <c r="L1397">
        <v>1</v>
      </c>
      <c r="M1397" s="1"/>
      <c r="N1397">
        <v>2023</v>
      </c>
      <c r="O1397" s="1"/>
    </row>
    <row r="1398" spans="1:15" x14ac:dyDescent="0.3">
      <c r="A1398" t="s">
        <v>4197</v>
      </c>
      <c r="B1398" t="s">
        <v>4198</v>
      </c>
      <c r="C1398" t="s">
        <v>13</v>
      </c>
      <c r="D1398" t="str">
        <f>IF(Table_EQUITY_L[[#This Row],[ SERIES]]="EQ","Intra","Not")</f>
        <v>Intra</v>
      </c>
      <c r="E1398">
        <v>12</v>
      </c>
      <c r="F1398">
        <v>9</v>
      </c>
      <c r="G1398" t="str">
        <f t="shared" si="21"/>
        <v>Sep</v>
      </c>
      <c r="H1398">
        <v>2019</v>
      </c>
      <c r="I1398">
        <v>2</v>
      </c>
      <c r="J1398">
        <v>1</v>
      </c>
      <c r="K1398" t="s">
        <v>4199</v>
      </c>
      <c r="L1398">
        <v>2</v>
      </c>
      <c r="M1398" s="1"/>
      <c r="N1398">
        <v>2019</v>
      </c>
      <c r="O1398" s="1"/>
    </row>
    <row r="1399" spans="1:15" x14ac:dyDescent="0.3">
      <c r="A1399" t="s">
        <v>4200</v>
      </c>
      <c r="B1399" t="s">
        <v>4201</v>
      </c>
      <c r="C1399" t="s">
        <v>13</v>
      </c>
      <c r="D1399" t="str">
        <f>IF(Table_EQUITY_L[[#This Row],[ SERIES]]="EQ","Intra","Not")</f>
        <v>Intra</v>
      </c>
      <c r="E1399">
        <v>25</v>
      </c>
      <c r="F1399">
        <v>1</v>
      </c>
      <c r="G1399" t="str">
        <f t="shared" si="21"/>
        <v>Jan</v>
      </c>
      <c r="H1399">
        <v>2019</v>
      </c>
      <c r="I1399">
        <v>10</v>
      </c>
      <c r="J1399">
        <v>1</v>
      </c>
      <c r="K1399" t="s">
        <v>4202</v>
      </c>
      <c r="L1399">
        <v>10</v>
      </c>
      <c r="M1399" s="1"/>
      <c r="N1399">
        <v>2019</v>
      </c>
      <c r="O1399" s="1"/>
    </row>
    <row r="1400" spans="1:15" x14ac:dyDescent="0.3">
      <c r="A1400" t="s">
        <v>4203</v>
      </c>
      <c r="B1400" t="s">
        <v>4204</v>
      </c>
      <c r="C1400" t="s">
        <v>13</v>
      </c>
      <c r="D1400" t="str">
        <f>IF(Table_EQUITY_L[[#This Row],[ SERIES]]="EQ","Intra","Not")</f>
        <v>Intra</v>
      </c>
      <c r="E1400">
        <v>29</v>
      </c>
      <c r="F1400">
        <v>1</v>
      </c>
      <c r="G1400" t="str">
        <f t="shared" si="21"/>
        <v>Jan</v>
      </c>
      <c r="H1400">
        <v>2007</v>
      </c>
      <c r="I1400">
        <v>2</v>
      </c>
      <c r="J1400">
        <v>1</v>
      </c>
      <c r="K1400" t="s">
        <v>4205</v>
      </c>
      <c r="L1400">
        <v>2</v>
      </c>
      <c r="M1400" s="1"/>
      <c r="N1400">
        <v>2007</v>
      </c>
      <c r="O1400" s="1"/>
    </row>
    <row r="1401" spans="1:15" x14ac:dyDescent="0.3">
      <c r="A1401" t="s">
        <v>4206</v>
      </c>
      <c r="B1401" t="s">
        <v>4207</v>
      </c>
      <c r="C1401" t="s">
        <v>13</v>
      </c>
      <c r="D1401" t="str">
        <f>IF(Table_EQUITY_L[[#This Row],[ SERIES]]="EQ","Intra","Not")</f>
        <v>Intra</v>
      </c>
      <c r="E1401">
        <v>12</v>
      </c>
      <c r="F1401">
        <v>1</v>
      </c>
      <c r="G1401" t="str">
        <f t="shared" si="21"/>
        <v>Jan</v>
      </c>
      <c r="H1401">
        <v>2023</v>
      </c>
      <c r="I1401">
        <v>10</v>
      </c>
      <c r="J1401">
        <v>1</v>
      </c>
      <c r="K1401" t="s">
        <v>4208</v>
      </c>
      <c r="L1401">
        <v>10</v>
      </c>
      <c r="M1401" s="1"/>
      <c r="N1401">
        <v>2023</v>
      </c>
      <c r="O1401" s="1"/>
    </row>
    <row r="1402" spans="1:15" x14ac:dyDescent="0.3">
      <c r="A1402" t="s">
        <v>4209</v>
      </c>
      <c r="B1402" t="s">
        <v>4210</v>
      </c>
      <c r="C1402" t="s">
        <v>13</v>
      </c>
      <c r="D1402" t="str">
        <f>IF(Table_EQUITY_L[[#This Row],[ SERIES]]="EQ","Intra","Not")</f>
        <v>Intra</v>
      </c>
      <c r="E1402">
        <v>6</v>
      </c>
      <c r="F1402">
        <v>4</v>
      </c>
      <c r="G1402" t="str">
        <f t="shared" si="21"/>
        <v>Apr</v>
      </c>
      <c r="H1402">
        <v>2023</v>
      </c>
      <c r="I1402">
        <v>10</v>
      </c>
      <c r="J1402">
        <v>1</v>
      </c>
      <c r="K1402" t="s">
        <v>4211</v>
      </c>
      <c r="L1402">
        <v>10</v>
      </c>
      <c r="M1402" s="1"/>
      <c r="N1402">
        <v>2023</v>
      </c>
      <c r="O1402" s="1"/>
    </row>
    <row r="1403" spans="1:15" x14ac:dyDescent="0.3">
      <c r="A1403" t="s">
        <v>4212</v>
      </c>
      <c r="B1403" t="s">
        <v>4213</v>
      </c>
      <c r="C1403" t="s">
        <v>13</v>
      </c>
      <c r="D1403" t="str">
        <f>IF(Table_EQUITY_L[[#This Row],[ SERIES]]="EQ","Intra","Not")</f>
        <v>Intra</v>
      </c>
      <c r="E1403">
        <v>6</v>
      </c>
      <c r="F1403">
        <v>7</v>
      </c>
      <c r="G1403" t="str">
        <f t="shared" si="21"/>
        <v>Jul</v>
      </c>
      <c r="H1403">
        <v>1995</v>
      </c>
      <c r="I1403">
        <v>10</v>
      </c>
      <c r="J1403">
        <v>1</v>
      </c>
      <c r="K1403" t="s">
        <v>4214</v>
      </c>
      <c r="L1403">
        <v>10</v>
      </c>
      <c r="M1403" s="1"/>
      <c r="N1403">
        <v>1995</v>
      </c>
      <c r="O1403" s="1"/>
    </row>
    <row r="1404" spans="1:15" x14ac:dyDescent="0.3">
      <c r="A1404" t="s">
        <v>4215</v>
      </c>
      <c r="B1404" t="s">
        <v>4216</v>
      </c>
      <c r="C1404" t="s">
        <v>13</v>
      </c>
      <c r="D1404" t="str">
        <f>IF(Table_EQUITY_L[[#This Row],[ SERIES]]="EQ","Intra","Not")</f>
        <v>Intra</v>
      </c>
      <c r="E1404">
        <v>11</v>
      </c>
      <c r="F1404">
        <v>4</v>
      </c>
      <c r="G1404" t="str">
        <f t="shared" si="21"/>
        <v>Apr</v>
      </c>
      <c r="H1404">
        <v>2019</v>
      </c>
      <c r="I1404">
        <v>10</v>
      </c>
      <c r="J1404">
        <v>1</v>
      </c>
      <c r="K1404" t="s">
        <v>4217</v>
      </c>
      <c r="L1404">
        <v>10</v>
      </c>
      <c r="M1404" s="1"/>
      <c r="N1404">
        <v>2019</v>
      </c>
      <c r="O1404" s="1"/>
    </row>
    <row r="1405" spans="1:15" x14ac:dyDescent="0.3">
      <c r="A1405" t="s">
        <v>4218</v>
      </c>
      <c r="B1405" t="s">
        <v>4219</v>
      </c>
      <c r="C1405" t="s">
        <v>13</v>
      </c>
      <c r="D1405" t="str">
        <f>IF(Table_EQUITY_L[[#This Row],[ SERIES]]="EQ","Intra","Not")</f>
        <v>Intra</v>
      </c>
      <c r="E1405">
        <v>6</v>
      </c>
      <c r="F1405">
        <v>9</v>
      </c>
      <c r="G1405" t="str">
        <f t="shared" si="21"/>
        <v>Sep</v>
      </c>
      <c r="H1405">
        <v>1995</v>
      </c>
      <c r="I1405">
        <v>10</v>
      </c>
      <c r="J1405">
        <v>1</v>
      </c>
      <c r="K1405" t="s">
        <v>4220</v>
      </c>
      <c r="L1405">
        <v>10</v>
      </c>
      <c r="M1405" s="1"/>
      <c r="N1405">
        <v>1995</v>
      </c>
      <c r="O1405" s="1"/>
    </row>
    <row r="1406" spans="1:15" x14ac:dyDescent="0.3">
      <c r="A1406" t="s">
        <v>4221</v>
      </c>
      <c r="B1406" t="s">
        <v>4222</v>
      </c>
      <c r="C1406" t="s">
        <v>13</v>
      </c>
      <c r="D1406" t="str">
        <f>IF(Table_EQUITY_L[[#This Row],[ SERIES]]="EQ","Intra","Not")</f>
        <v>Intra</v>
      </c>
      <c r="E1406">
        <v>9</v>
      </c>
      <c r="F1406">
        <v>5</v>
      </c>
      <c r="G1406" t="str">
        <f t="shared" si="21"/>
        <v>May</v>
      </c>
      <c r="H1406">
        <v>2005</v>
      </c>
      <c r="I1406">
        <v>1</v>
      </c>
      <c r="J1406">
        <v>1</v>
      </c>
      <c r="K1406" t="s">
        <v>4223</v>
      </c>
      <c r="L1406">
        <v>1</v>
      </c>
      <c r="M1406" s="1"/>
      <c r="N1406">
        <v>2005</v>
      </c>
      <c r="O1406" s="1"/>
    </row>
    <row r="1407" spans="1:15" x14ac:dyDescent="0.3">
      <c r="A1407" t="s">
        <v>4224</v>
      </c>
      <c r="B1407" t="s">
        <v>4225</v>
      </c>
      <c r="C1407" t="s">
        <v>13</v>
      </c>
      <c r="D1407" t="str">
        <f>IF(Table_EQUITY_L[[#This Row],[ SERIES]]="EQ","Intra","Not")</f>
        <v>Intra</v>
      </c>
      <c r="E1407">
        <v>8</v>
      </c>
      <c r="F1407">
        <v>3</v>
      </c>
      <c r="G1407" t="str">
        <f t="shared" si="21"/>
        <v>Mar</v>
      </c>
      <c r="H1407">
        <v>2006</v>
      </c>
      <c r="I1407">
        <v>1</v>
      </c>
      <c r="J1407">
        <v>1</v>
      </c>
      <c r="K1407" t="s">
        <v>4226</v>
      </c>
      <c r="L1407">
        <v>1</v>
      </c>
      <c r="M1407" s="1"/>
      <c r="N1407">
        <v>2006</v>
      </c>
      <c r="O1407" s="1"/>
    </row>
    <row r="1408" spans="1:15" x14ac:dyDescent="0.3">
      <c r="A1408" t="s">
        <v>4227</v>
      </c>
      <c r="B1408" t="s">
        <v>4228</v>
      </c>
      <c r="C1408" t="s">
        <v>13</v>
      </c>
      <c r="D1408" t="str">
        <f>IF(Table_EQUITY_L[[#This Row],[ SERIES]]="EQ","Intra","Not")</f>
        <v>Intra</v>
      </c>
      <c r="E1408">
        <v>25</v>
      </c>
      <c r="F1408">
        <v>7</v>
      </c>
      <c r="G1408" t="str">
        <f t="shared" si="21"/>
        <v>Jul</v>
      </c>
      <c r="H1408">
        <v>2017</v>
      </c>
      <c r="I1408">
        <v>1</v>
      </c>
      <c r="J1408">
        <v>1</v>
      </c>
      <c r="K1408" t="s">
        <v>4229</v>
      </c>
      <c r="L1408">
        <v>1</v>
      </c>
      <c r="M1408" s="1"/>
      <c r="N1408">
        <v>2017</v>
      </c>
      <c r="O1408" s="1"/>
    </row>
    <row r="1409" spans="1:15" x14ac:dyDescent="0.3">
      <c r="A1409" t="s">
        <v>4230</v>
      </c>
      <c r="B1409" t="s">
        <v>4231</v>
      </c>
      <c r="C1409" t="s">
        <v>13</v>
      </c>
      <c r="D1409" t="str">
        <f>IF(Table_EQUITY_L[[#This Row],[ SERIES]]="EQ","Intra","Not")</f>
        <v>Intra</v>
      </c>
      <c r="E1409">
        <v>16</v>
      </c>
      <c r="F1409">
        <v>6</v>
      </c>
      <c r="G1409" t="str">
        <f t="shared" si="21"/>
        <v>Jun</v>
      </c>
      <c r="H1409">
        <v>2016</v>
      </c>
      <c r="I1409">
        <v>10</v>
      </c>
      <c r="J1409">
        <v>1</v>
      </c>
      <c r="K1409" t="s">
        <v>4232</v>
      </c>
      <c r="L1409">
        <v>10</v>
      </c>
      <c r="M1409" s="1"/>
      <c r="N1409">
        <v>2016</v>
      </c>
      <c r="O1409" s="1"/>
    </row>
    <row r="1410" spans="1:15" x14ac:dyDescent="0.3">
      <c r="A1410" t="s">
        <v>4233</v>
      </c>
      <c r="B1410" t="s">
        <v>4234</v>
      </c>
      <c r="C1410" t="s">
        <v>13</v>
      </c>
      <c r="D1410" t="str">
        <f>IF(Table_EQUITY_L[[#This Row],[ SERIES]]="EQ","Intra","Not")</f>
        <v>Intra</v>
      </c>
      <c r="E1410">
        <v>24</v>
      </c>
      <c r="F1410">
        <v>11</v>
      </c>
      <c r="G1410" t="str">
        <f t="shared" ref="G1410:G1473" si="22">_xlfn.IFS(F1410=1,"Jan",F1410=2,"Feb",F1410=3,"Mar",F1410=4,"Apr",F1410=5,"May",F1410=6,"Jun",F1410=7,"Jul",F1410=8,"Aug",F1410=9,"Sep",F1410=10,"Oct",F1410=11,"Nov",F1410=12,"Dec")</f>
        <v>Nov</v>
      </c>
      <c r="H1410">
        <v>2004</v>
      </c>
      <c r="I1410">
        <v>10</v>
      </c>
      <c r="J1410">
        <v>1</v>
      </c>
      <c r="K1410" t="s">
        <v>4235</v>
      </c>
      <c r="L1410">
        <v>10</v>
      </c>
      <c r="M1410" s="1"/>
      <c r="N1410">
        <v>2004</v>
      </c>
      <c r="O1410" s="1"/>
    </row>
    <row r="1411" spans="1:15" x14ac:dyDescent="0.3">
      <c r="A1411" t="s">
        <v>4236</v>
      </c>
      <c r="B1411" t="s">
        <v>4237</v>
      </c>
      <c r="C1411" t="s">
        <v>13</v>
      </c>
      <c r="D1411" t="str">
        <f>IF(Table_EQUITY_L[[#This Row],[ SERIES]]="EQ","Intra","Not")</f>
        <v>Intra</v>
      </c>
      <c r="E1411">
        <v>2</v>
      </c>
      <c r="F1411">
        <v>12</v>
      </c>
      <c r="G1411" t="str">
        <f t="shared" si="22"/>
        <v>Dec</v>
      </c>
      <c r="H1411">
        <v>2015</v>
      </c>
      <c r="I1411">
        <v>10</v>
      </c>
      <c r="J1411">
        <v>1</v>
      </c>
      <c r="K1411" t="s">
        <v>4238</v>
      </c>
      <c r="L1411">
        <v>10</v>
      </c>
      <c r="M1411" s="1"/>
      <c r="N1411">
        <v>2015</v>
      </c>
      <c r="O1411" s="1"/>
    </row>
    <row r="1412" spans="1:15" x14ac:dyDescent="0.3">
      <c r="A1412" t="s">
        <v>4239</v>
      </c>
      <c r="B1412" t="s">
        <v>4240</v>
      </c>
      <c r="C1412" t="s">
        <v>13</v>
      </c>
      <c r="D1412" t="str">
        <f>IF(Table_EQUITY_L[[#This Row],[ SERIES]]="EQ","Intra","Not")</f>
        <v>Intra</v>
      </c>
      <c r="E1412">
        <v>5</v>
      </c>
      <c r="F1412">
        <v>6</v>
      </c>
      <c r="G1412" t="str">
        <f t="shared" si="22"/>
        <v>Jun</v>
      </c>
      <c r="H1412">
        <v>1996</v>
      </c>
      <c r="I1412">
        <v>1</v>
      </c>
      <c r="J1412">
        <v>1</v>
      </c>
      <c r="K1412" t="s">
        <v>4241</v>
      </c>
      <c r="L1412">
        <v>1</v>
      </c>
      <c r="M1412" s="1"/>
      <c r="N1412">
        <v>1996</v>
      </c>
      <c r="O1412" s="1"/>
    </row>
    <row r="1413" spans="1:15" x14ac:dyDescent="0.3">
      <c r="A1413" t="s">
        <v>4242</v>
      </c>
      <c r="B1413" t="s">
        <v>4243</v>
      </c>
      <c r="C1413" t="s">
        <v>13</v>
      </c>
      <c r="D1413" t="str">
        <f>IF(Table_EQUITY_L[[#This Row],[ SERIES]]="EQ","Intra","Not")</f>
        <v>Intra</v>
      </c>
      <c r="E1413">
        <v>26</v>
      </c>
      <c r="F1413">
        <v>11</v>
      </c>
      <c r="G1413" t="str">
        <f t="shared" si="22"/>
        <v>Nov</v>
      </c>
      <c r="H1413">
        <v>2002</v>
      </c>
      <c r="I1413">
        <v>10</v>
      </c>
      <c r="J1413">
        <v>1</v>
      </c>
      <c r="K1413" t="s">
        <v>4244</v>
      </c>
      <c r="L1413">
        <v>10</v>
      </c>
      <c r="M1413" s="1"/>
      <c r="N1413">
        <v>2002</v>
      </c>
      <c r="O1413" s="1"/>
    </row>
    <row r="1414" spans="1:15" x14ac:dyDescent="0.3">
      <c r="A1414" t="s">
        <v>4245</v>
      </c>
      <c r="B1414" t="s">
        <v>4246</v>
      </c>
      <c r="C1414" t="s">
        <v>13</v>
      </c>
      <c r="D1414" t="str">
        <f>IF(Table_EQUITY_L[[#This Row],[ SERIES]]="EQ","Intra","Not")</f>
        <v>Intra</v>
      </c>
      <c r="E1414">
        <v>2</v>
      </c>
      <c r="F1414">
        <v>4</v>
      </c>
      <c r="G1414" t="str">
        <f t="shared" si="22"/>
        <v>Apr</v>
      </c>
      <c r="H1414">
        <v>2018</v>
      </c>
      <c r="I1414">
        <v>10</v>
      </c>
      <c r="J1414">
        <v>1</v>
      </c>
      <c r="K1414" t="s">
        <v>4247</v>
      </c>
      <c r="L1414">
        <v>10</v>
      </c>
      <c r="M1414" s="1"/>
      <c r="N1414">
        <v>2018</v>
      </c>
      <c r="O1414" s="1"/>
    </row>
    <row r="1415" spans="1:15" x14ac:dyDescent="0.3">
      <c r="A1415" t="s">
        <v>4248</v>
      </c>
      <c r="B1415" t="s">
        <v>4249</v>
      </c>
      <c r="C1415" t="s">
        <v>13</v>
      </c>
      <c r="D1415" t="str">
        <f>IF(Table_EQUITY_L[[#This Row],[ SERIES]]="EQ","Intra","Not")</f>
        <v>Intra</v>
      </c>
      <c r="E1415">
        <v>17</v>
      </c>
      <c r="F1415">
        <v>7</v>
      </c>
      <c r="G1415" t="str">
        <f t="shared" si="22"/>
        <v>Jul</v>
      </c>
      <c r="H1415">
        <v>1996</v>
      </c>
      <c r="I1415">
        <v>10</v>
      </c>
      <c r="J1415">
        <v>1</v>
      </c>
      <c r="K1415" t="s">
        <v>4250</v>
      </c>
      <c r="L1415">
        <v>10</v>
      </c>
      <c r="M1415" s="1"/>
      <c r="N1415">
        <v>1996</v>
      </c>
      <c r="O1415" s="1"/>
    </row>
    <row r="1416" spans="1:15" x14ac:dyDescent="0.3">
      <c r="A1416" t="s">
        <v>4251</v>
      </c>
      <c r="B1416" t="s">
        <v>4252</v>
      </c>
      <c r="C1416" t="s">
        <v>13</v>
      </c>
      <c r="D1416" t="str">
        <f>IF(Table_EQUITY_L[[#This Row],[ SERIES]]="EQ","Intra","Not")</f>
        <v>Intra</v>
      </c>
      <c r="E1416">
        <v>10</v>
      </c>
      <c r="F1416">
        <v>5</v>
      </c>
      <c r="G1416" t="str">
        <f t="shared" si="22"/>
        <v>May</v>
      </c>
      <c r="H1416">
        <v>1995</v>
      </c>
      <c r="I1416">
        <v>10</v>
      </c>
      <c r="J1416">
        <v>1</v>
      </c>
      <c r="K1416" t="s">
        <v>4253</v>
      </c>
      <c r="L1416">
        <v>10</v>
      </c>
      <c r="M1416" s="1"/>
      <c r="N1416">
        <v>1995</v>
      </c>
      <c r="O1416" s="1"/>
    </row>
    <row r="1417" spans="1:15" x14ac:dyDescent="0.3">
      <c r="A1417" t="s">
        <v>4254</v>
      </c>
      <c r="B1417" t="s">
        <v>4255</v>
      </c>
      <c r="C1417" t="s">
        <v>13</v>
      </c>
      <c r="D1417" t="str">
        <f>IF(Table_EQUITY_L[[#This Row],[ SERIES]]="EQ","Intra","Not")</f>
        <v>Intra</v>
      </c>
      <c r="E1417">
        <v>24</v>
      </c>
      <c r="F1417">
        <v>1</v>
      </c>
      <c r="G1417" t="str">
        <f t="shared" si="22"/>
        <v>Jan</v>
      </c>
      <c r="H1417">
        <v>2007</v>
      </c>
      <c r="I1417">
        <v>2</v>
      </c>
      <c r="J1417">
        <v>1</v>
      </c>
      <c r="K1417" t="s">
        <v>4256</v>
      </c>
      <c r="L1417">
        <v>2</v>
      </c>
      <c r="M1417" s="1"/>
      <c r="N1417">
        <v>2007</v>
      </c>
      <c r="O1417" s="1"/>
    </row>
    <row r="1418" spans="1:15" x14ac:dyDescent="0.3">
      <c r="A1418" t="s">
        <v>4257</v>
      </c>
      <c r="B1418" t="s">
        <v>4258</v>
      </c>
      <c r="C1418" t="s">
        <v>13</v>
      </c>
      <c r="D1418" t="str">
        <f>IF(Table_EQUITY_L[[#This Row],[ SERIES]]="EQ","Intra","Not")</f>
        <v>Intra</v>
      </c>
      <c r="E1418">
        <v>15</v>
      </c>
      <c r="F1418">
        <v>7</v>
      </c>
      <c r="G1418" t="str">
        <f t="shared" si="22"/>
        <v>Jul</v>
      </c>
      <c r="H1418">
        <v>2019</v>
      </c>
      <c r="I1418">
        <v>10</v>
      </c>
      <c r="J1418">
        <v>1</v>
      </c>
      <c r="K1418" t="s">
        <v>4259</v>
      </c>
      <c r="L1418">
        <v>10</v>
      </c>
      <c r="M1418" s="1"/>
      <c r="N1418">
        <v>2019</v>
      </c>
      <c r="O1418" s="1"/>
    </row>
    <row r="1419" spans="1:15" x14ac:dyDescent="0.3">
      <c r="A1419" t="s">
        <v>4260</v>
      </c>
      <c r="B1419" t="s">
        <v>4261</v>
      </c>
      <c r="C1419" t="s">
        <v>13</v>
      </c>
      <c r="D1419" t="str">
        <f>IF(Table_EQUITY_L[[#This Row],[ SERIES]]="EQ","Intra","Not")</f>
        <v>Intra</v>
      </c>
      <c r="E1419">
        <v>19</v>
      </c>
      <c r="F1419">
        <v>5</v>
      </c>
      <c r="G1419" t="str">
        <f t="shared" si="22"/>
        <v>May</v>
      </c>
      <c r="H1419">
        <v>2003</v>
      </c>
      <c r="I1419">
        <v>10</v>
      </c>
      <c r="J1419">
        <v>1</v>
      </c>
      <c r="K1419" t="s">
        <v>4262</v>
      </c>
      <c r="L1419">
        <v>10</v>
      </c>
      <c r="M1419" s="1"/>
      <c r="N1419">
        <v>2003</v>
      </c>
      <c r="O1419" s="1"/>
    </row>
    <row r="1420" spans="1:15" x14ac:dyDescent="0.3">
      <c r="A1420" t="s">
        <v>4263</v>
      </c>
      <c r="B1420" t="s">
        <v>4264</v>
      </c>
      <c r="C1420" t="s">
        <v>13</v>
      </c>
      <c r="D1420" t="str">
        <f>IF(Table_EQUITY_L[[#This Row],[ SERIES]]="EQ","Intra","Not")</f>
        <v>Intra</v>
      </c>
      <c r="E1420">
        <v>24</v>
      </c>
      <c r="F1420">
        <v>9</v>
      </c>
      <c r="G1420" t="str">
        <f t="shared" si="22"/>
        <v>Sep</v>
      </c>
      <c r="H1420">
        <v>2021</v>
      </c>
      <c r="I1420">
        <v>2</v>
      </c>
      <c r="J1420">
        <v>1</v>
      </c>
      <c r="K1420" t="s">
        <v>4265</v>
      </c>
      <c r="L1420">
        <v>2</v>
      </c>
      <c r="M1420" s="1"/>
      <c r="N1420">
        <v>2021</v>
      </c>
      <c r="O1420" s="1"/>
    </row>
    <row r="1421" spans="1:15" x14ac:dyDescent="0.3">
      <c r="A1421" t="s">
        <v>4266</v>
      </c>
      <c r="B1421" t="s">
        <v>4267</v>
      </c>
      <c r="C1421" t="s">
        <v>13</v>
      </c>
      <c r="D1421" t="str">
        <f>IF(Table_EQUITY_L[[#This Row],[ SERIES]]="EQ","Intra","Not")</f>
        <v>Intra</v>
      </c>
      <c r="E1421">
        <v>18</v>
      </c>
      <c r="F1421">
        <v>11</v>
      </c>
      <c r="G1421" t="str">
        <f t="shared" si="22"/>
        <v>Nov</v>
      </c>
      <c r="H1421">
        <v>2021</v>
      </c>
      <c r="I1421">
        <v>10</v>
      </c>
      <c r="J1421">
        <v>1</v>
      </c>
      <c r="K1421" t="s">
        <v>4268</v>
      </c>
      <c r="L1421">
        <v>10</v>
      </c>
      <c r="M1421" s="1"/>
      <c r="N1421">
        <v>2021</v>
      </c>
      <c r="O1421" s="1"/>
    </row>
    <row r="1422" spans="1:15" x14ac:dyDescent="0.3">
      <c r="A1422" t="s">
        <v>4269</v>
      </c>
      <c r="B1422" t="s">
        <v>4270</v>
      </c>
      <c r="C1422" t="s">
        <v>13</v>
      </c>
      <c r="D1422" t="str">
        <f>IF(Table_EQUITY_L[[#This Row],[ SERIES]]="EQ","Intra","Not")</f>
        <v>Intra</v>
      </c>
      <c r="E1422">
        <v>3</v>
      </c>
      <c r="F1422">
        <v>12</v>
      </c>
      <c r="G1422" t="str">
        <f t="shared" si="22"/>
        <v>Dec</v>
      </c>
      <c r="H1422">
        <v>2009</v>
      </c>
      <c r="I1422">
        <v>10</v>
      </c>
      <c r="J1422">
        <v>1</v>
      </c>
      <c r="K1422" t="s">
        <v>4271</v>
      </c>
      <c r="L1422">
        <v>10</v>
      </c>
      <c r="M1422" s="1"/>
      <c r="N1422">
        <v>2009</v>
      </c>
      <c r="O1422" s="1"/>
    </row>
    <row r="1423" spans="1:15" x14ac:dyDescent="0.3">
      <c r="A1423" t="s">
        <v>4272</v>
      </c>
      <c r="B1423" t="s">
        <v>4273</v>
      </c>
      <c r="C1423" t="s">
        <v>13</v>
      </c>
      <c r="D1423" t="str">
        <f>IF(Table_EQUITY_L[[#This Row],[ SERIES]]="EQ","Intra","Not")</f>
        <v>Intra</v>
      </c>
      <c r="E1423">
        <v>30</v>
      </c>
      <c r="F1423">
        <v>7</v>
      </c>
      <c r="G1423" t="str">
        <f t="shared" si="22"/>
        <v>Jul</v>
      </c>
      <c r="H1423">
        <v>1997</v>
      </c>
      <c r="I1423">
        <v>1</v>
      </c>
      <c r="J1423">
        <v>1</v>
      </c>
      <c r="K1423" t="s">
        <v>4274</v>
      </c>
      <c r="L1423">
        <v>1</v>
      </c>
      <c r="M1423" s="1"/>
      <c r="N1423">
        <v>1997</v>
      </c>
      <c r="O1423" s="1"/>
    </row>
    <row r="1424" spans="1:15" x14ac:dyDescent="0.3">
      <c r="A1424" t="s">
        <v>4275</v>
      </c>
      <c r="B1424" t="s">
        <v>4276</v>
      </c>
      <c r="C1424" t="s">
        <v>13</v>
      </c>
      <c r="D1424" t="str">
        <f>IF(Table_EQUITY_L[[#This Row],[ SERIES]]="EQ","Intra","Not")</f>
        <v>Intra</v>
      </c>
      <c r="E1424">
        <v>19</v>
      </c>
      <c r="F1424">
        <v>1</v>
      </c>
      <c r="G1424" t="str">
        <f t="shared" si="22"/>
        <v>Jan</v>
      </c>
      <c r="H1424">
        <v>2007</v>
      </c>
      <c r="I1424">
        <v>1</v>
      </c>
      <c r="J1424">
        <v>1</v>
      </c>
      <c r="K1424" t="s">
        <v>4277</v>
      </c>
      <c r="L1424">
        <v>1</v>
      </c>
      <c r="M1424" s="1"/>
      <c r="N1424">
        <v>2007</v>
      </c>
      <c r="O1424" s="1"/>
    </row>
    <row r="1425" spans="1:15" x14ac:dyDescent="0.3">
      <c r="A1425" t="s">
        <v>4278</v>
      </c>
      <c r="B1425" t="s">
        <v>4279</v>
      </c>
      <c r="C1425" t="s">
        <v>13</v>
      </c>
      <c r="D1425" t="str">
        <f>IF(Table_EQUITY_L[[#This Row],[ SERIES]]="EQ","Intra","Not")</f>
        <v>Intra</v>
      </c>
      <c r="E1425">
        <v>8</v>
      </c>
      <c r="F1425">
        <v>12</v>
      </c>
      <c r="G1425" t="str">
        <f t="shared" si="22"/>
        <v>Dec</v>
      </c>
      <c r="H1425">
        <v>2022</v>
      </c>
      <c r="I1425">
        <v>10</v>
      </c>
      <c r="J1425">
        <v>1</v>
      </c>
      <c r="K1425" t="s">
        <v>4280</v>
      </c>
      <c r="L1425">
        <v>10</v>
      </c>
      <c r="M1425" s="1"/>
      <c r="N1425">
        <v>2022</v>
      </c>
      <c r="O1425" s="1"/>
    </row>
    <row r="1426" spans="1:15" x14ac:dyDescent="0.3">
      <c r="A1426" t="s">
        <v>4281</v>
      </c>
      <c r="B1426" t="s">
        <v>4282</v>
      </c>
      <c r="C1426" t="s">
        <v>13</v>
      </c>
      <c r="D1426" t="str">
        <f>IF(Table_EQUITY_L[[#This Row],[ SERIES]]="EQ","Intra","Not")</f>
        <v>Intra</v>
      </c>
      <c r="E1426">
        <v>9</v>
      </c>
      <c r="F1426">
        <v>9</v>
      </c>
      <c r="G1426" t="str">
        <f t="shared" si="22"/>
        <v>Sep</v>
      </c>
      <c r="H1426">
        <v>2005</v>
      </c>
      <c r="I1426">
        <v>10</v>
      </c>
      <c r="J1426">
        <v>1</v>
      </c>
      <c r="K1426" t="s">
        <v>4283</v>
      </c>
      <c r="L1426">
        <v>10</v>
      </c>
      <c r="M1426" s="1"/>
      <c r="N1426">
        <v>2005</v>
      </c>
      <c r="O1426" s="1"/>
    </row>
    <row r="1427" spans="1:15" x14ac:dyDescent="0.3">
      <c r="A1427" t="s">
        <v>4284</v>
      </c>
      <c r="B1427" t="s">
        <v>4285</v>
      </c>
      <c r="C1427" t="s">
        <v>13</v>
      </c>
      <c r="D1427" t="str">
        <f>IF(Table_EQUITY_L[[#This Row],[ SERIES]]="EQ","Intra","Not")</f>
        <v>Intra</v>
      </c>
      <c r="E1427">
        <v>5</v>
      </c>
      <c r="F1427">
        <v>10</v>
      </c>
      <c r="G1427" t="str">
        <f t="shared" si="22"/>
        <v>Oct</v>
      </c>
      <c r="H1427">
        <v>2010</v>
      </c>
      <c r="I1427">
        <v>10</v>
      </c>
      <c r="J1427">
        <v>1</v>
      </c>
      <c r="K1427" t="s">
        <v>4286</v>
      </c>
      <c r="L1427">
        <v>10</v>
      </c>
      <c r="M1427" s="1"/>
      <c r="N1427">
        <v>2010</v>
      </c>
      <c r="O1427" s="1"/>
    </row>
    <row r="1428" spans="1:15" x14ac:dyDescent="0.3">
      <c r="A1428" t="s">
        <v>4287</v>
      </c>
      <c r="B1428" t="s">
        <v>4288</v>
      </c>
      <c r="C1428" t="s">
        <v>13</v>
      </c>
      <c r="D1428" t="str">
        <f>IF(Table_EQUITY_L[[#This Row],[ SERIES]]="EQ","Intra","Not")</f>
        <v>Intra</v>
      </c>
      <c r="E1428">
        <v>17</v>
      </c>
      <c r="F1428">
        <v>7</v>
      </c>
      <c r="G1428" t="str">
        <f t="shared" si="22"/>
        <v>Jul</v>
      </c>
      <c r="H1428">
        <v>2019</v>
      </c>
      <c r="I1428">
        <v>1</v>
      </c>
      <c r="J1428">
        <v>1</v>
      </c>
      <c r="K1428" t="s">
        <v>4289</v>
      </c>
      <c r="L1428">
        <v>1</v>
      </c>
      <c r="M1428" s="1"/>
      <c r="N1428">
        <v>2019</v>
      </c>
      <c r="O1428" s="1"/>
    </row>
    <row r="1429" spans="1:15" x14ac:dyDescent="0.3">
      <c r="A1429" t="s">
        <v>4290</v>
      </c>
      <c r="B1429" t="s">
        <v>4291</v>
      </c>
      <c r="C1429" t="s">
        <v>13</v>
      </c>
      <c r="D1429" t="str">
        <f>IF(Table_EQUITY_L[[#This Row],[ SERIES]]="EQ","Intra","Not")</f>
        <v>Intra</v>
      </c>
      <c r="E1429">
        <v>26</v>
      </c>
      <c r="F1429">
        <v>8</v>
      </c>
      <c r="G1429" t="str">
        <f t="shared" si="22"/>
        <v>Aug</v>
      </c>
      <c r="H1429">
        <v>2015</v>
      </c>
      <c r="I1429">
        <v>10</v>
      </c>
      <c r="J1429">
        <v>1</v>
      </c>
      <c r="K1429" t="s">
        <v>4292</v>
      </c>
      <c r="L1429">
        <v>10</v>
      </c>
      <c r="M1429" s="1"/>
      <c r="N1429">
        <v>2015</v>
      </c>
      <c r="O1429" s="1"/>
    </row>
    <row r="1430" spans="1:15" x14ac:dyDescent="0.3">
      <c r="A1430" t="s">
        <v>4293</v>
      </c>
      <c r="B1430" t="s">
        <v>4294</v>
      </c>
      <c r="C1430" t="s">
        <v>13</v>
      </c>
      <c r="D1430" t="str">
        <f>IF(Table_EQUITY_L[[#This Row],[ SERIES]]="EQ","Intra","Not")</f>
        <v>Intra</v>
      </c>
      <c r="E1430">
        <v>21</v>
      </c>
      <c r="F1430">
        <v>11</v>
      </c>
      <c r="G1430" t="str">
        <f t="shared" si="22"/>
        <v>Nov</v>
      </c>
      <c r="H1430">
        <v>2022</v>
      </c>
      <c r="I1430">
        <v>2</v>
      </c>
      <c r="J1430">
        <v>1</v>
      </c>
      <c r="K1430" t="s">
        <v>4295</v>
      </c>
      <c r="L1430">
        <v>2</v>
      </c>
      <c r="M1430" s="1"/>
      <c r="N1430">
        <v>2022</v>
      </c>
      <c r="O1430" s="1"/>
    </row>
    <row r="1431" spans="1:15" x14ac:dyDescent="0.3">
      <c r="A1431" t="s">
        <v>4296</v>
      </c>
      <c r="B1431" t="s">
        <v>4297</v>
      </c>
      <c r="C1431" t="s">
        <v>9</v>
      </c>
      <c r="D1431" t="str">
        <f>IF(Table_EQUITY_L[[#This Row],[ SERIES]]="EQ","Intra","Not")</f>
        <v>Not</v>
      </c>
      <c r="E1431">
        <v>23</v>
      </c>
      <c r="F1431">
        <v>11</v>
      </c>
      <c r="G1431" t="str">
        <f t="shared" si="22"/>
        <v>Nov</v>
      </c>
      <c r="H1431">
        <v>2021</v>
      </c>
      <c r="I1431">
        <v>1</v>
      </c>
      <c r="J1431">
        <v>1</v>
      </c>
      <c r="K1431" t="s">
        <v>4298</v>
      </c>
      <c r="L1431">
        <v>1</v>
      </c>
      <c r="M1431" s="1"/>
      <c r="N1431">
        <v>2021</v>
      </c>
      <c r="O1431" s="1"/>
    </row>
    <row r="1432" spans="1:15" x14ac:dyDescent="0.3">
      <c r="A1432" t="s">
        <v>4299</v>
      </c>
      <c r="B1432" t="s">
        <v>4300</v>
      </c>
      <c r="C1432" t="s">
        <v>13</v>
      </c>
      <c r="D1432" t="str">
        <f>IF(Table_EQUITY_L[[#This Row],[ SERIES]]="EQ","Intra","Not")</f>
        <v>Intra</v>
      </c>
      <c r="E1432">
        <v>24</v>
      </c>
      <c r="F1432">
        <v>6</v>
      </c>
      <c r="G1432" t="str">
        <f t="shared" si="22"/>
        <v>Jun</v>
      </c>
      <c r="H1432">
        <v>2021</v>
      </c>
      <c r="I1432">
        <v>2</v>
      </c>
      <c r="J1432">
        <v>1</v>
      </c>
      <c r="K1432" t="s">
        <v>4301</v>
      </c>
      <c r="L1432">
        <v>2</v>
      </c>
      <c r="M1432" s="1"/>
      <c r="N1432">
        <v>2021</v>
      </c>
      <c r="O1432" s="1"/>
    </row>
    <row r="1433" spans="1:15" x14ac:dyDescent="0.3">
      <c r="A1433" t="s">
        <v>4302</v>
      </c>
      <c r="B1433" t="s">
        <v>4303</v>
      </c>
      <c r="C1433" t="s">
        <v>13</v>
      </c>
      <c r="D1433" t="str">
        <f>IF(Table_EQUITY_L[[#This Row],[ SERIES]]="EQ","Intra","Not")</f>
        <v>Intra</v>
      </c>
      <c r="E1433">
        <v>10</v>
      </c>
      <c r="F1433">
        <v>2</v>
      </c>
      <c r="G1433" t="str">
        <f t="shared" si="22"/>
        <v>Feb</v>
      </c>
      <c r="H1433">
        <v>2023</v>
      </c>
      <c r="I1433">
        <v>10</v>
      </c>
      <c r="J1433">
        <v>1</v>
      </c>
      <c r="K1433" t="s">
        <v>4304</v>
      </c>
      <c r="L1433">
        <v>10</v>
      </c>
      <c r="M1433" s="1"/>
      <c r="N1433">
        <v>2023</v>
      </c>
      <c r="O1433" s="1"/>
    </row>
    <row r="1434" spans="1:15" x14ac:dyDescent="0.3">
      <c r="A1434" t="s">
        <v>4305</v>
      </c>
      <c r="B1434" t="s">
        <v>4306</v>
      </c>
      <c r="C1434" t="s">
        <v>13</v>
      </c>
      <c r="D1434" t="str">
        <f>IF(Table_EQUITY_L[[#This Row],[ SERIES]]="EQ","Intra","Not")</f>
        <v>Intra</v>
      </c>
      <c r="E1434">
        <v>16</v>
      </c>
      <c r="F1434">
        <v>3</v>
      </c>
      <c r="G1434" t="str">
        <f t="shared" si="22"/>
        <v>Mar</v>
      </c>
      <c r="H1434">
        <v>2020</v>
      </c>
      <c r="I1434">
        <v>10</v>
      </c>
      <c r="J1434">
        <v>1</v>
      </c>
      <c r="K1434" t="s">
        <v>4307</v>
      </c>
      <c r="L1434">
        <v>10</v>
      </c>
      <c r="M1434" s="1"/>
      <c r="N1434">
        <v>2020</v>
      </c>
      <c r="O1434" s="1"/>
    </row>
    <row r="1435" spans="1:15" x14ac:dyDescent="0.3">
      <c r="A1435" t="s">
        <v>4308</v>
      </c>
      <c r="B1435" t="s">
        <v>4309</v>
      </c>
      <c r="C1435" t="s">
        <v>13</v>
      </c>
      <c r="D1435" t="str">
        <f>IF(Table_EQUITY_L[[#This Row],[ SERIES]]="EQ","Intra","Not")</f>
        <v>Intra</v>
      </c>
      <c r="E1435">
        <v>3</v>
      </c>
      <c r="F1435">
        <v>10</v>
      </c>
      <c r="G1435" t="str">
        <f t="shared" si="22"/>
        <v>Oct</v>
      </c>
      <c r="H1435">
        <v>2017</v>
      </c>
      <c r="I1435">
        <v>10</v>
      </c>
      <c r="J1435">
        <v>1</v>
      </c>
      <c r="K1435" t="s">
        <v>4310</v>
      </c>
      <c r="L1435">
        <v>10</v>
      </c>
      <c r="M1435" s="1"/>
      <c r="N1435">
        <v>2017</v>
      </c>
      <c r="O1435" s="1"/>
    </row>
    <row r="1436" spans="1:15" x14ac:dyDescent="0.3">
      <c r="A1436" t="s">
        <v>4311</v>
      </c>
      <c r="B1436" t="s">
        <v>4312</v>
      </c>
      <c r="C1436" t="s">
        <v>13</v>
      </c>
      <c r="D1436" t="str">
        <f>IF(Table_EQUITY_L[[#This Row],[ SERIES]]="EQ","Intra","Not")</f>
        <v>Intra</v>
      </c>
      <c r="E1436">
        <v>1</v>
      </c>
      <c r="F1436">
        <v>3</v>
      </c>
      <c r="G1436" t="str">
        <f t="shared" si="22"/>
        <v>Mar</v>
      </c>
      <c r="H1436">
        <v>1995</v>
      </c>
      <c r="I1436">
        <v>1</v>
      </c>
      <c r="J1436">
        <v>1</v>
      </c>
      <c r="K1436" t="s">
        <v>4313</v>
      </c>
      <c r="L1436">
        <v>1</v>
      </c>
      <c r="M1436" s="1"/>
      <c r="N1436">
        <v>1995</v>
      </c>
      <c r="O1436" s="1"/>
    </row>
    <row r="1437" spans="1:15" x14ac:dyDescent="0.3">
      <c r="A1437" t="s">
        <v>4314</v>
      </c>
      <c r="B1437" t="s">
        <v>4315</v>
      </c>
      <c r="C1437" t="s">
        <v>9</v>
      </c>
      <c r="D1437" t="str">
        <f>IF(Table_EQUITY_L[[#This Row],[ SERIES]]="EQ","Intra","Not")</f>
        <v>Not</v>
      </c>
      <c r="E1437">
        <v>10</v>
      </c>
      <c r="F1437">
        <v>10</v>
      </c>
      <c r="G1437" t="str">
        <f t="shared" si="22"/>
        <v>Oct</v>
      </c>
      <c r="H1437">
        <v>2017</v>
      </c>
      <c r="I1437">
        <v>1</v>
      </c>
      <c r="J1437">
        <v>1</v>
      </c>
      <c r="K1437" t="s">
        <v>4316</v>
      </c>
      <c r="L1437">
        <v>1</v>
      </c>
      <c r="M1437" s="1"/>
      <c r="N1437">
        <v>2017</v>
      </c>
      <c r="O1437" s="1"/>
    </row>
    <row r="1438" spans="1:15" x14ac:dyDescent="0.3">
      <c r="A1438" t="s">
        <v>4317</v>
      </c>
      <c r="B1438" t="s">
        <v>4318</v>
      </c>
      <c r="C1438" t="s">
        <v>13</v>
      </c>
      <c r="D1438" t="str">
        <f>IF(Table_EQUITY_L[[#This Row],[ SERIES]]="EQ","Intra","Not")</f>
        <v>Intra</v>
      </c>
      <c r="E1438">
        <v>29</v>
      </c>
      <c r="F1438">
        <v>11</v>
      </c>
      <c r="G1438" t="str">
        <f t="shared" si="22"/>
        <v>Nov</v>
      </c>
      <c r="H1438">
        <v>2000</v>
      </c>
      <c r="I1438">
        <v>2</v>
      </c>
      <c r="J1438">
        <v>1</v>
      </c>
      <c r="K1438" t="s">
        <v>4319</v>
      </c>
      <c r="L1438">
        <v>2</v>
      </c>
      <c r="M1438" s="1"/>
      <c r="N1438">
        <v>2000</v>
      </c>
      <c r="O1438" s="1"/>
    </row>
    <row r="1439" spans="1:15" x14ac:dyDescent="0.3">
      <c r="A1439" t="s">
        <v>4320</v>
      </c>
      <c r="B1439" t="s">
        <v>4321</v>
      </c>
      <c r="C1439" t="s">
        <v>13</v>
      </c>
      <c r="D1439" t="str">
        <f>IF(Table_EQUITY_L[[#This Row],[ SERIES]]="EQ","Intra","Not")</f>
        <v>Intra</v>
      </c>
      <c r="E1439">
        <v>9</v>
      </c>
      <c r="F1439">
        <v>5</v>
      </c>
      <c r="G1439" t="str">
        <f t="shared" si="22"/>
        <v>May</v>
      </c>
      <c r="H1439">
        <v>2017</v>
      </c>
      <c r="I1439">
        <v>5</v>
      </c>
      <c r="J1439">
        <v>1</v>
      </c>
      <c r="K1439" t="s">
        <v>4322</v>
      </c>
      <c r="L1439">
        <v>5</v>
      </c>
      <c r="M1439" s="1"/>
      <c r="N1439">
        <v>2017</v>
      </c>
      <c r="O1439" s="1"/>
    </row>
    <row r="1440" spans="1:15" x14ac:dyDescent="0.3">
      <c r="A1440" t="s">
        <v>4323</v>
      </c>
      <c r="B1440" t="s">
        <v>4324</v>
      </c>
      <c r="C1440" t="s">
        <v>13</v>
      </c>
      <c r="D1440" t="str">
        <f>IF(Table_EQUITY_L[[#This Row],[ SERIES]]="EQ","Intra","Not")</f>
        <v>Intra</v>
      </c>
      <c r="E1440">
        <v>20</v>
      </c>
      <c r="F1440">
        <v>3</v>
      </c>
      <c r="G1440" t="str">
        <f t="shared" si="22"/>
        <v>Mar</v>
      </c>
      <c r="H1440">
        <v>2012</v>
      </c>
      <c r="I1440">
        <v>2</v>
      </c>
      <c r="J1440">
        <v>1</v>
      </c>
      <c r="K1440" t="s">
        <v>4325</v>
      </c>
      <c r="L1440">
        <v>2</v>
      </c>
      <c r="M1440" s="1"/>
      <c r="N1440">
        <v>2012</v>
      </c>
      <c r="O1440" s="1"/>
    </row>
    <row r="1441" spans="1:15" x14ac:dyDescent="0.3">
      <c r="A1441" t="s">
        <v>4326</v>
      </c>
      <c r="B1441" t="s">
        <v>4327</v>
      </c>
      <c r="C1441" t="s">
        <v>13</v>
      </c>
      <c r="D1441" t="str">
        <f>IF(Table_EQUITY_L[[#This Row],[ SERIES]]="EQ","Intra","Not")</f>
        <v>Intra</v>
      </c>
      <c r="E1441">
        <v>13</v>
      </c>
      <c r="F1441">
        <v>8</v>
      </c>
      <c r="G1441" t="str">
        <f t="shared" si="22"/>
        <v>Aug</v>
      </c>
      <c r="H1441">
        <v>1997</v>
      </c>
      <c r="I1441">
        <v>10</v>
      </c>
      <c r="J1441">
        <v>1</v>
      </c>
      <c r="K1441" t="s">
        <v>4328</v>
      </c>
      <c r="L1441">
        <v>10</v>
      </c>
      <c r="M1441" s="1"/>
      <c r="N1441">
        <v>1997</v>
      </c>
      <c r="O1441" s="1"/>
    </row>
    <row r="1442" spans="1:15" x14ac:dyDescent="0.3">
      <c r="A1442" t="s">
        <v>4329</v>
      </c>
      <c r="B1442" t="s">
        <v>4330</v>
      </c>
      <c r="C1442" t="s">
        <v>9</v>
      </c>
      <c r="D1442" t="str">
        <f>IF(Table_EQUITY_L[[#This Row],[ SERIES]]="EQ","Intra","Not")</f>
        <v>Not</v>
      </c>
      <c r="E1442">
        <v>22</v>
      </c>
      <c r="F1442">
        <v>11</v>
      </c>
      <c r="G1442" t="str">
        <f t="shared" si="22"/>
        <v>Nov</v>
      </c>
      <c r="H1442">
        <v>2022</v>
      </c>
      <c r="I1442">
        <v>10</v>
      </c>
      <c r="J1442">
        <v>1</v>
      </c>
      <c r="K1442" t="s">
        <v>4331</v>
      </c>
      <c r="L1442">
        <v>10</v>
      </c>
      <c r="M1442" s="1"/>
      <c r="N1442">
        <v>2022</v>
      </c>
      <c r="O1442" s="1"/>
    </row>
    <row r="1443" spans="1:15" x14ac:dyDescent="0.3">
      <c r="A1443" t="s">
        <v>4332</v>
      </c>
      <c r="B1443" t="s">
        <v>4333</v>
      </c>
      <c r="C1443" t="s">
        <v>13</v>
      </c>
      <c r="D1443" t="str">
        <f>IF(Table_EQUITY_L[[#This Row],[ SERIES]]="EQ","Intra","Not")</f>
        <v>Intra</v>
      </c>
      <c r="E1443">
        <v>18</v>
      </c>
      <c r="F1443">
        <v>3</v>
      </c>
      <c r="G1443" t="str">
        <f t="shared" si="22"/>
        <v>Mar</v>
      </c>
      <c r="H1443">
        <v>2014</v>
      </c>
      <c r="I1443">
        <v>5</v>
      </c>
      <c r="J1443">
        <v>1</v>
      </c>
      <c r="K1443" t="s">
        <v>4334</v>
      </c>
      <c r="L1443">
        <v>5</v>
      </c>
      <c r="M1443" s="1"/>
      <c r="N1443">
        <v>2014</v>
      </c>
      <c r="O1443" s="1"/>
    </row>
    <row r="1444" spans="1:15" x14ac:dyDescent="0.3">
      <c r="A1444" t="s">
        <v>4335</v>
      </c>
      <c r="B1444" t="s">
        <v>4336</v>
      </c>
      <c r="C1444" t="s">
        <v>13</v>
      </c>
      <c r="D1444" t="str">
        <f>IF(Table_EQUITY_L[[#This Row],[ SERIES]]="EQ","Intra","Not")</f>
        <v>Intra</v>
      </c>
      <c r="E1444">
        <v>28</v>
      </c>
      <c r="F1444">
        <v>6</v>
      </c>
      <c r="G1444" t="str">
        <f t="shared" si="22"/>
        <v>Jun</v>
      </c>
      <c r="H1444">
        <v>1995</v>
      </c>
      <c r="I1444">
        <v>10</v>
      </c>
      <c r="J1444">
        <v>1</v>
      </c>
      <c r="K1444" t="s">
        <v>4337</v>
      </c>
      <c r="L1444">
        <v>10</v>
      </c>
      <c r="M1444" s="1"/>
      <c r="N1444">
        <v>1995</v>
      </c>
      <c r="O1444" s="1"/>
    </row>
    <row r="1445" spans="1:15" x14ac:dyDescent="0.3">
      <c r="A1445" t="s">
        <v>4338</v>
      </c>
      <c r="B1445" t="s">
        <v>4339</v>
      </c>
      <c r="C1445" t="s">
        <v>13</v>
      </c>
      <c r="D1445" t="str">
        <f>IF(Table_EQUITY_L[[#This Row],[ SERIES]]="EQ","Intra","Not")</f>
        <v>Intra</v>
      </c>
      <c r="E1445">
        <v>17</v>
      </c>
      <c r="F1445">
        <v>10</v>
      </c>
      <c r="G1445" t="str">
        <f t="shared" si="22"/>
        <v>Oct</v>
      </c>
      <c r="H1445">
        <v>2022</v>
      </c>
      <c r="I1445">
        <v>10</v>
      </c>
      <c r="J1445">
        <v>1</v>
      </c>
      <c r="K1445" t="s">
        <v>4340</v>
      </c>
      <c r="L1445">
        <v>10</v>
      </c>
      <c r="M1445" s="1"/>
      <c r="N1445">
        <v>2022</v>
      </c>
      <c r="O1445" s="1"/>
    </row>
    <row r="1446" spans="1:15" x14ac:dyDescent="0.3">
      <c r="A1446" t="s">
        <v>4341</v>
      </c>
      <c r="B1446" t="s">
        <v>4342</v>
      </c>
      <c r="C1446" t="s">
        <v>13</v>
      </c>
      <c r="D1446" t="str">
        <f>IF(Table_EQUITY_L[[#This Row],[ SERIES]]="EQ","Intra","Not")</f>
        <v>Intra</v>
      </c>
      <c r="E1446">
        <v>29</v>
      </c>
      <c r="F1446">
        <v>1</v>
      </c>
      <c r="G1446" t="str">
        <f t="shared" si="22"/>
        <v>Jan</v>
      </c>
      <c r="H1446">
        <v>2014</v>
      </c>
      <c r="I1446">
        <v>5</v>
      </c>
      <c r="J1446">
        <v>1</v>
      </c>
      <c r="K1446" t="s">
        <v>4343</v>
      </c>
      <c r="L1446">
        <v>5</v>
      </c>
      <c r="M1446" s="1"/>
      <c r="N1446">
        <v>2014</v>
      </c>
      <c r="O1446" s="1"/>
    </row>
    <row r="1447" spans="1:15" x14ac:dyDescent="0.3">
      <c r="A1447" t="s">
        <v>4344</v>
      </c>
      <c r="B1447" t="s">
        <v>4345</v>
      </c>
      <c r="C1447" t="s">
        <v>9</v>
      </c>
      <c r="D1447" t="str">
        <f>IF(Table_EQUITY_L[[#This Row],[ SERIES]]="EQ","Intra","Not")</f>
        <v>Not</v>
      </c>
      <c r="E1447">
        <v>13</v>
      </c>
      <c r="F1447">
        <v>12</v>
      </c>
      <c r="G1447" t="str">
        <f t="shared" si="22"/>
        <v>Dec</v>
      </c>
      <c r="H1447">
        <v>2021</v>
      </c>
      <c r="I1447">
        <v>10</v>
      </c>
      <c r="J1447">
        <v>1</v>
      </c>
      <c r="K1447" t="s">
        <v>4346</v>
      </c>
      <c r="L1447">
        <v>10</v>
      </c>
      <c r="M1447" s="1"/>
      <c r="N1447">
        <v>2021</v>
      </c>
      <c r="O1447" s="1"/>
    </row>
    <row r="1448" spans="1:15" x14ac:dyDescent="0.3">
      <c r="A1448" t="s">
        <v>4347</v>
      </c>
      <c r="B1448" t="s">
        <v>4348</v>
      </c>
      <c r="C1448" t="s">
        <v>13</v>
      </c>
      <c r="D1448" t="str">
        <f>IF(Table_EQUITY_L[[#This Row],[ SERIES]]="EQ","Intra","Not")</f>
        <v>Intra</v>
      </c>
      <c r="E1448">
        <v>26</v>
      </c>
      <c r="F1448">
        <v>9</v>
      </c>
      <c r="G1448" t="str">
        <f t="shared" si="22"/>
        <v>Sep</v>
      </c>
      <c r="H1448">
        <v>2006</v>
      </c>
      <c r="I1448">
        <v>10</v>
      </c>
      <c r="J1448">
        <v>1</v>
      </c>
      <c r="K1448" t="s">
        <v>4349</v>
      </c>
      <c r="L1448">
        <v>10</v>
      </c>
      <c r="M1448" s="1"/>
      <c r="N1448">
        <v>2006</v>
      </c>
      <c r="O1448" s="1"/>
    </row>
    <row r="1449" spans="1:15" x14ac:dyDescent="0.3">
      <c r="A1449" t="s">
        <v>4350</v>
      </c>
      <c r="B1449" t="s">
        <v>4351</v>
      </c>
      <c r="C1449" t="s">
        <v>9</v>
      </c>
      <c r="D1449" t="str">
        <f>IF(Table_EQUITY_L[[#This Row],[ SERIES]]="EQ","Intra","Not")</f>
        <v>Not</v>
      </c>
      <c r="E1449">
        <v>26</v>
      </c>
      <c r="F1449">
        <v>10</v>
      </c>
      <c r="G1449" t="str">
        <f t="shared" si="22"/>
        <v>Oct</v>
      </c>
      <c r="H1449">
        <v>2021</v>
      </c>
      <c r="I1449">
        <v>10</v>
      </c>
      <c r="J1449">
        <v>1</v>
      </c>
      <c r="K1449" t="s">
        <v>4352</v>
      </c>
      <c r="L1449">
        <v>10</v>
      </c>
      <c r="M1449" s="1"/>
      <c r="N1449">
        <v>2021</v>
      </c>
      <c r="O1449" s="1"/>
    </row>
    <row r="1450" spans="1:15" x14ac:dyDescent="0.3">
      <c r="A1450" t="s">
        <v>4353</v>
      </c>
      <c r="B1450" t="s">
        <v>4354</v>
      </c>
      <c r="C1450" t="s">
        <v>13</v>
      </c>
      <c r="D1450" t="str">
        <f>IF(Table_EQUITY_L[[#This Row],[ SERIES]]="EQ","Intra","Not")</f>
        <v>Intra</v>
      </c>
      <c r="E1450">
        <v>14</v>
      </c>
      <c r="F1450">
        <v>7</v>
      </c>
      <c r="G1450" t="str">
        <f t="shared" si="22"/>
        <v>Jul</v>
      </c>
      <c r="H1450">
        <v>2023</v>
      </c>
      <c r="I1450">
        <v>10</v>
      </c>
      <c r="J1450">
        <v>1</v>
      </c>
      <c r="K1450" t="s">
        <v>4355</v>
      </c>
      <c r="L1450">
        <v>10</v>
      </c>
      <c r="M1450" s="1"/>
      <c r="N1450">
        <v>2023</v>
      </c>
      <c r="O1450" s="1"/>
    </row>
    <row r="1451" spans="1:15" x14ac:dyDescent="0.3">
      <c r="A1451" t="s">
        <v>4356</v>
      </c>
      <c r="B1451" t="s">
        <v>4357</v>
      </c>
      <c r="C1451" t="s">
        <v>13</v>
      </c>
      <c r="D1451" t="str">
        <f>IF(Table_EQUITY_L[[#This Row],[ SERIES]]="EQ","Intra","Not")</f>
        <v>Intra</v>
      </c>
      <c r="E1451">
        <v>20</v>
      </c>
      <c r="F1451">
        <v>2</v>
      </c>
      <c r="G1451" t="str">
        <f t="shared" si="22"/>
        <v>Feb</v>
      </c>
      <c r="H1451">
        <v>2008</v>
      </c>
      <c r="I1451">
        <v>10</v>
      </c>
      <c r="J1451">
        <v>1</v>
      </c>
      <c r="K1451" t="s">
        <v>4358</v>
      </c>
      <c r="L1451">
        <v>10</v>
      </c>
      <c r="M1451" s="1"/>
      <c r="N1451">
        <v>2008</v>
      </c>
      <c r="O1451" s="1"/>
    </row>
    <row r="1452" spans="1:15" x14ac:dyDescent="0.3">
      <c r="A1452" t="s">
        <v>4359</v>
      </c>
      <c r="B1452" t="s">
        <v>4360</v>
      </c>
      <c r="C1452" t="s">
        <v>9</v>
      </c>
      <c r="D1452" t="str">
        <f>IF(Table_EQUITY_L[[#This Row],[ SERIES]]="EQ","Intra","Not")</f>
        <v>Not</v>
      </c>
      <c r="E1452">
        <v>27</v>
      </c>
      <c r="F1452">
        <v>7</v>
      </c>
      <c r="G1452" t="str">
        <f t="shared" si="22"/>
        <v>Jul</v>
      </c>
      <c r="H1452">
        <v>2012</v>
      </c>
      <c r="I1452">
        <v>10</v>
      </c>
      <c r="J1452">
        <v>1</v>
      </c>
      <c r="K1452" t="s">
        <v>4361</v>
      </c>
      <c r="L1452">
        <v>10</v>
      </c>
      <c r="M1452" s="1"/>
      <c r="N1452">
        <v>2012</v>
      </c>
      <c r="O1452" s="1"/>
    </row>
    <row r="1453" spans="1:15" x14ac:dyDescent="0.3">
      <c r="A1453" t="s">
        <v>4362</v>
      </c>
      <c r="B1453" t="s">
        <v>4363</v>
      </c>
      <c r="C1453" t="s">
        <v>13</v>
      </c>
      <c r="D1453" t="str">
        <f>IF(Table_EQUITY_L[[#This Row],[ SERIES]]="EQ","Intra","Not")</f>
        <v>Intra</v>
      </c>
      <c r="E1453">
        <v>10</v>
      </c>
      <c r="F1453">
        <v>3</v>
      </c>
      <c r="G1453" t="str">
        <f t="shared" si="22"/>
        <v>Mar</v>
      </c>
      <c r="H1453">
        <v>2016</v>
      </c>
      <c r="I1453">
        <v>2</v>
      </c>
      <c r="J1453">
        <v>1</v>
      </c>
      <c r="K1453" t="s">
        <v>4364</v>
      </c>
      <c r="L1453">
        <v>2</v>
      </c>
      <c r="M1453" s="1"/>
      <c r="N1453">
        <v>2016</v>
      </c>
      <c r="O1453" s="1"/>
    </row>
    <row r="1454" spans="1:15" x14ac:dyDescent="0.3">
      <c r="A1454" t="s">
        <v>4365</v>
      </c>
      <c r="B1454" t="s">
        <v>4366</v>
      </c>
      <c r="C1454" t="s">
        <v>9</v>
      </c>
      <c r="D1454" t="str">
        <f>IF(Table_EQUITY_L[[#This Row],[ SERIES]]="EQ","Intra","Not")</f>
        <v>Not</v>
      </c>
      <c r="E1454">
        <v>2</v>
      </c>
      <c r="F1454">
        <v>9</v>
      </c>
      <c r="G1454" t="str">
        <f t="shared" si="22"/>
        <v>Sep</v>
      </c>
      <c r="H1454">
        <v>2021</v>
      </c>
      <c r="I1454">
        <v>2</v>
      </c>
      <c r="J1454">
        <v>1</v>
      </c>
      <c r="K1454" t="s">
        <v>4367</v>
      </c>
      <c r="L1454">
        <v>2</v>
      </c>
      <c r="M1454" s="1"/>
      <c r="N1454">
        <v>2021</v>
      </c>
      <c r="O1454" s="1"/>
    </row>
    <row r="1455" spans="1:15" x14ac:dyDescent="0.3">
      <c r="A1455" t="s">
        <v>4368</v>
      </c>
      <c r="B1455" t="s">
        <v>4369</v>
      </c>
      <c r="C1455" t="s">
        <v>13</v>
      </c>
      <c r="D1455" t="str">
        <f>IF(Table_EQUITY_L[[#This Row],[ SERIES]]="EQ","Intra","Not")</f>
        <v>Intra</v>
      </c>
      <c r="E1455">
        <v>29</v>
      </c>
      <c r="F1455">
        <v>3</v>
      </c>
      <c r="G1455" t="str">
        <f t="shared" si="22"/>
        <v>Mar</v>
      </c>
      <c r="H1455">
        <v>1995</v>
      </c>
      <c r="I1455">
        <v>2</v>
      </c>
      <c r="J1455">
        <v>1</v>
      </c>
      <c r="K1455" t="s">
        <v>4370</v>
      </c>
      <c r="L1455">
        <v>2</v>
      </c>
      <c r="M1455" s="1"/>
      <c r="N1455">
        <v>1995</v>
      </c>
      <c r="O1455" s="1"/>
    </row>
    <row r="1456" spans="1:15" x14ac:dyDescent="0.3">
      <c r="A1456" t="s">
        <v>4371</v>
      </c>
      <c r="B1456" t="s">
        <v>4372</v>
      </c>
      <c r="C1456" t="s">
        <v>9</v>
      </c>
      <c r="D1456" t="str">
        <f>IF(Table_EQUITY_L[[#This Row],[ SERIES]]="EQ","Intra","Not")</f>
        <v>Not</v>
      </c>
      <c r="E1456">
        <v>1</v>
      </c>
      <c r="F1456">
        <v>7</v>
      </c>
      <c r="G1456" t="str">
        <f t="shared" si="22"/>
        <v>Jul</v>
      </c>
      <c r="H1456">
        <v>2016</v>
      </c>
      <c r="I1456">
        <v>2</v>
      </c>
      <c r="J1456">
        <v>1</v>
      </c>
      <c r="K1456" t="s">
        <v>4373</v>
      </c>
      <c r="L1456">
        <v>2</v>
      </c>
      <c r="M1456" s="1"/>
      <c r="N1456">
        <v>2016</v>
      </c>
      <c r="O1456" s="1"/>
    </row>
    <row r="1457" spans="1:15" x14ac:dyDescent="0.3">
      <c r="A1457" t="s">
        <v>4374</v>
      </c>
      <c r="B1457" t="s">
        <v>4375</v>
      </c>
      <c r="C1457" t="s">
        <v>13</v>
      </c>
      <c r="D1457" t="str">
        <f>IF(Table_EQUITY_L[[#This Row],[ SERIES]]="EQ","Intra","Not")</f>
        <v>Intra</v>
      </c>
      <c r="E1457">
        <v>9</v>
      </c>
      <c r="F1457">
        <v>12</v>
      </c>
      <c r="G1457" t="str">
        <f t="shared" si="22"/>
        <v>Dec</v>
      </c>
      <c r="H1457">
        <v>2016</v>
      </c>
      <c r="I1457">
        <v>5</v>
      </c>
      <c r="J1457">
        <v>1</v>
      </c>
      <c r="K1457" t="s">
        <v>4376</v>
      </c>
      <c r="L1457">
        <v>5</v>
      </c>
      <c r="M1457" s="1"/>
      <c r="N1457">
        <v>2016</v>
      </c>
      <c r="O1457" s="1"/>
    </row>
    <row r="1458" spans="1:15" x14ac:dyDescent="0.3">
      <c r="A1458" t="s">
        <v>4377</v>
      </c>
      <c r="B1458" t="s">
        <v>4378</v>
      </c>
      <c r="C1458" t="s">
        <v>9</v>
      </c>
      <c r="D1458" t="str">
        <f>IF(Table_EQUITY_L[[#This Row],[ SERIES]]="EQ","Intra","Not")</f>
        <v>Not</v>
      </c>
      <c r="E1458">
        <v>28</v>
      </c>
      <c r="F1458">
        <v>7</v>
      </c>
      <c r="G1458" t="str">
        <f t="shared" si="22"/>
        <v>Jul</v>
      </c>
      <c r="H1458">
        <v>2021</v>
      </c>
      <c r="I1458">
        <v>10</v>
      </c>
      <c r="J1458">
        <v>1</v>
      </c>
      <c r="K1458" t="s">
        <v>4379</v>
      </c>
      <c r="L1458">
        <v>10</v>
      </c>
      <c r="M1458" s="1"/>
      <c r="N1458">
        <v>2021</v>
      </c>
      <c r="O1458" s="1"/>
    </row>
    <row r="1459" spans="1:15" x14ac:dyDescent="0.3">
      <c r="A1459" t="s">
        <v>4380</v>
      </c>
      <c r="B1459" t="s">
        <v>4381</v>
      </c>
      <c r="C1459" t="s">
        <v>13</v>
      </c>
      <c r="D1459" t="str">
        <f>IF(Table_EQUITY_L[[#This Row],[ SERIES]]="EQ","Intra","Not")</f>
        <v>Intra</v>
      </c>
      <c r="E1459">
        <v>10</v>
      </c>
      <c r="F1459">
        <v>4</v>
      </c>
      <c r="G1459" t="str">
        <f t="shared" si="22"/>
        <v>Apr</v>
      </c>
      <c r="H1459">
        <v>2006</v>
      </c>
      <c r="I1459">
        <v>10</v>
      </c>
      <c r="J1459">
        <v>1</v>
      </c>
      <c r="K1459" t="s">
        <v>4382</v>
      </c>
      <c r="L1459">
        <v>10</v>
      </c>
      <c r="M1459" s="1"/>
      <c r="N1459">
        <v>2006</v>
      </c>
      <c r="O1459" s="1"/>
    </row>
    <row r="1460" spans="1:15" x14ac:dyDescent="0.3">
      <c r="A1460" t="s">
        <v>4383</v>
      </c>
      <c r="B1460" t="s">
        <v>4384</v>
      </c>
      <c r="C1460" t="s">
        <v>13</v>
      </c>
      <c r="D1460" t="str">
        <f>IF(Table_EQUITY_L[[#This Row],[ SERIES]]="EQ","Intra","Not")</f>
        <v>Intra</v>
      </c>
      <c r="E1460">
        <v>27</v>
      </c>
      <c r="F1460">
        <v>10</v>
      </c>
      <c r="G1460" t="str">
        <f t="shared" si="22"/>
        <v>Oct</v>
      </c>
      <c r="H1460">
        <v>2010</v>
      </c>
      <c r="I1460">
        <v>1</v>
      </c>
      <c r="J1460">
        <v>1</v>
      </c>
      <c r="K1460" t="s">
        <v>4385</v>
      </c>
      <c r="L1460">
        <v>1</v>
      </c>
      <c r="M1460" s="1"/>
      <c r="N1460">
        <v>2010</v>
      </c>
      <c r="O1460" s="1"/>
    </row>
    <row r="1461" spans="1:15" x14ac:dyDescent="0.3">
      <c r="A1461" t="s">
        <v>4386</v>
      </c>
      <c r="B1461" t="s">
        <v>4387</v>
      </c>
      <c r="C1461" t="s">
        <v>13</v>
      </c>
      <c r="D1461" t="str">
        <f>IF(Table_EQUITY_L[[#This Row],[ SERIES]]="EQ","Intra","Not")</f>
        <v>Intra</v>
      </c>
      <c r="E1461">
        <v>16</v>
      </c>
      <c r="F1461">
        <v>6</v>
      </c>
      <c r="G1461" t="str">
        <f t="shared" si="22"/>
        <v>Jun</v>
      </c>
      <c r="H1461">
        <v>2005</v>
      </c>
      <c r="I1461">
        <v>10</v>
      </c>
      <c r="J1461">
        <v>1</v>
      </c>
      <c r="K1461" t="s">
        <v>4388</v>
      </c>
      <c r="L1461">
        <v>10</v>
      </c>
      <c r="M1461" s="1"/>
      <c r="N1461">
        <v>2005</v>
      </c>
      <c r="O1461" s="1"/>
    </row>
    <row r="1462" spans="1:15" x14ac:dyDescent="0.3">
      <c r="A1462" t="s">
        <v>4389</v>
      </c>
      <c r="B1462" t="s">
        <v>4390</v>
      </c>
      <c r="C1462" t="s">
        <v>13</v>
      </c>
      <c r="D1462" t="str">
        <f>IF(Table_EQUITY_L[[#This Row],[ SERIES]]="EQ","Intra","Not")</f>
        <v>Intra</v>
      </c>
      <c r="E1462">
        <v>4</v>
      </c>
      <c r="F1462">
        <v>4</v>
      </c>
      <c r="G1462" t="str">
        <f t="shared" si="22"/>
        <v>Apr</v>
      </c>
      <c r="H1462">
        <v>2022</v>
      </c>
      <c r="I1462">
        <v>10</v>
      </c>
      <c r="J1462">
        <v>1</v>
      </c>
      <c r="K1462" t="s">
        <v>4391</v>
      </c>
      <c r="L1462">
        <v>10</v>
      </c>
      <c r="M1462" s="1"/>
      <c r="N1462">
        <v>2022</v>
      </c>
      <c r="O1462" s="1"/>
    </row>
    <row r="1463" spans="1:15" x14ac:dyDescent="0.3">
      <c r="A1463" t="s">
        <v>4392</v>
      </c>
      <c r="B1463" t="s">
        <v>4393</v>
      </c>
      <c r="C1463" t="s">
        <v>13</v>
      </c>
      <c r="D1463" t="str">
        <f>IF(Table_EQUITY_L[[#This Row],[ SERIES]]="EQ","Intra","Not")</f>
        <v>Intra</v>
      </c>
      <c r="E1463">
        <v>29</v>
      </c>
      <c r="F1463">
        <v>1</v>
      </c>
      <c r="G1463" t="str">
        <f t="shared" si="22"/>
        <v>Jan</v>
      </c>
      <c r="H1463">
        <v>2015</v>
      </c>
      <c r="I1463">
        <v>10</v>
      </c>
      <c r="J1463">
        <v>1</v>
      </c>
      <c r="K1463" t="s">
        <v>4394</v>
      </c>
      <c r="L1463">
        <v>10</v>
      </c>
      <c r="M1463" s="1"/>
      <c r="N1463">
        <v>2015</v>
      </c>
      <c r="O1463" s="1"/>
    </row>
    <row r="1464" spans="1:15" x14ac:dyDescent="0.3">
      <c r="A1464" t="s">
        <v>4395</v>
      </c>
      <c r="B1464" t="s">
        <v>4396</v>
      </c>
      <c r="C1464" t="s">
        <v>13</v>
      </c>
      <c r="D1464" t="str">
        <f>IF(Table_EQUITY_L[[#This Row],[ SERIES]]="EQ","Intra","Not")</f>
        <v>Intra</v>
      </c>
      <c r="E1464">
        <v>15</v>
      </c>
      <c r="F1464">
        <v>12</v>
      </c>
      <c r="G1464" t="str">
        <f t="shared" si="22"/>
        <v>Dec</v>
      </c>
      <c r="H1464">
        <v>2017</v>
      </c>
      <c r="I1464">
        <v>10</v>
      </c>
      <c r="J1464">
        <v>1</v>
      </c>
      <c r="K1464" t="s">
        <v>4397</v>
      </c>
      <c r="L1464">
        <v>10</v>
      </c>
      <c r="M1464" s="1"/>
      <c r="N1464">
        <v>2017</v>
      </c>
      <c r="O1464" s="1"/>
    </row>
    <row r="1465" spans="1:15" x14ac:dyDescent="0.3">
      <c r="A1465" t="s">
        <v>4398</v>
      </c>
      <c r="B1465" t="s">
        <v>4399</v>
      </c>
      <c r="C1465" t="s">
        <v>13</v>
      </c>
      <c r="D1465" t="str">
        <f>IF(Table_EQUITY_L[[#This Row],[ SERIES]]="EQ","Intra","Not")</f>
        <v>Intra</v>
      </c>
      <c r="E1465">
        <v>3</v>
      </c>
      <c r="F1465">
        <v>3</v>
      </c>
      <c r="G1465" t="str">
        <f t="shared" si="22"/>
        <v>Mar</v>
      </c>
      <c r="H1465">
        <v>2008</v>
      </c>
      <c r="I1465">
        <v>2</v>
      </c>
      <c r="J1465">
        <v>1</v>
      </c>
      <c r="K1465" t="s">
        <v>4400</v>
      </c>
      <c r="L1465">
        <v>2</v>
      </c>
      <c r="M1465" s="1"/>
      <c r="N1465">
        <v>2008</v>
      </c>
      <c r="O1465" s="1"/>
    </row>
    <row r="1466" spans="1:15" x14ac:dyDescent="0.3">
      <c r="A1466" t="s">
        <v>4401</v>
      </c>
      <c r="B1466" t="s">
        <v>4402</v>
      </c>
      <c r="C1466" t="s">
        <v>13</v>
      </c>
      <c r="D1466" t="str">
        <f>IF(Table_EQUITY_L[[#This Row],[ SERIES]]="EQ","Intra","Not")</f>
        <v>Intra</v>
      </c>
      <c r="E1466">
        <v>5</v>
      </c>
      <c r="F1466">
        <v>4</v>
      </c>
      <c r="G1466" t="str">
        <f t="shared" si="22"/>
        <v>Apr</v>
      </c>
      <c r="H1466">
        <v>2017</v>
      </c>
      <c r="I1466">
        <v>10</v>
      </c>
      <c r="J1466">
        <v>1</v>
      </c>
      <c r="K1466" t="s">
        <v>4403</v>
      </c>
      <c r="L1466">
        <v>10</v>
      </c>
      <c r="M1466" s="1"/>
      <c r="N1466">
        <v>2017</v>
      </c>
      <c r="O1466" s="1"/>
    </row>
    <row r="1467" spans="1:15" x14ac:dyDescent="0.3">
      <c r="A1467" t="s">
        <v>4404</v>
      </c>
      <c r="B1467" t="s">
        <v>4405</v>
      </c>
      <c r="C1467" t="s">
        <v>13</v>
      </c>
      <c r="D1467" t="str">
        <f>IF(Table_EQUITY_L[[#This Row],[ SERIES]]="EQ","Intra","Not")</f>
        <v>Intra</v>
      </c>
      <c r="E1467">
        <v>16</v>
      </c>
      <c r="F1467">
        <v>9</v>
      </c>
      <c r="G1467" t="str">
        <f t="shared" si="22"/>
        <v>Sep</v>
      </c>
      <c r="H1467">
        <v>2021</v>
      </c>
      <c r="I1467">
        <v>10</v>
      </c>
      <c r="J1467">
        <v>1</v>
      </c>
      <c r="K1467" t="s">
        <v>4406</v>
      </c>
      <c r="L1467">
        <v>10</v>
      </c>
      <c r="M1467" s="1"/>
      <c r="N1467">
        <v>2021</v>
      </c>
      <c r="O1467" s="1"/>
    </row>
    <row r="1468" spans="1:15" x14ac:dyDescent="0.3">
      <c r="A1468" t="s">
        <v>4407</v>
      </c>
      <c r="B1468" t="s">
        <v>4408</v>
      </c>
      <c r="C1468" t="s">
        <v>13</v>
      </c>
      <c r="D1468" t="str">
        <f>IF(Table_EQUITY_L[[#This Row],[ SERIES]]="EQ","Intra","Not")</f>
        <v>Intra</v>
      </c>
      <c r="E1468">
        <v>17</v>
      </c>
      <c r="F1468">
        <v>1</v>
      </c>
      <c r="G1468" t="str">
        <f t="shared" si="22"/>
        <v>Jan</v>
      </c>
      <c r="H1468">
        <v>1996</v>
      </c>
      <c r="I1468">
        <v>1</v>
      </c>
      <c r="J1468">
        <v>1</v>
      </c>
      <c r="K1468" t="s">
        <v>4409</v>
      </c>
      <c r="L1468">
        <v>1</v>
      </c>
      <c r="M1468" s="1"/>
      <c r="N1468">
        <v>1996</v>
      </c>
      <c r="O1468" s="1"/>
    </row>
    <row r="1469" spans="1:15" x14ac:dyDescent="0.3">
      <c r="A1469" t="s">
        <v>4410</v>
      </c>
      <c r="B1469" t="s">
        <v>4411</v>
      </c>
      <c r="C1469" t="s">
        <v>13</v>
      </c>
      <c r="D1469" t="str">
        <f>IF(Table_EQUITY_L[[#This Row],[ SERIES]]="EQ","Intra","Not")</f>
        <v>Intra</v>
      </c>
      <c r="E1469">
        <v>23</v>
      </c>
      <c r="F1469">
        <v>9</v>
      </c>
      <c r="G1469" t="str">
        <f t="shared" si="22"/>
        <v>Sep</v>
      </c>
      <c r="H1469">
        <v>2014</v>
      </c>
      <c r="I1469">
        <v>10</v>
      </c>
      <c r="J1469">
        <v>1</v>
      </c>
      <c r="K1469" t="s">
        <v>4412</v>
      </c>
      <c r="L1469">
        <v>10</v>
      </c>
      <c r="M1469" s="1"/>
      <c r="N1469">
        <v>2014</v>
      </c>
      <c r="O1469" s="1"/>
    </row>
    <row r="1470" spans="1:15" x14ac:dyDescent="0.3">
      <c r="A1470" t="s">
        <v>4413</v>
      </c>
      <c r="B1470" t="s">
        <v>4414</v>
      </c>
      <c r="C1470" t="s">
        <v>13</v>
      </c>
      <c r="D1470" t="str">
        <f>IF(Table_EQUITY_L[[#This Row],[ SERIES]]="EQ","Intra","Not")</f>
        <v>Intra</v>
      </c>
      <c r="E1470">
        <v>3</v>
      </c>
      <c r="F1470">
        <v>9</v>
      </c>
      <c r="G1470" t="str">
        <f t="shared" si="22"/>
        <v>Sep</v>
      </c>
      <c r="H1470">
        <v>2015</v>
      </c>
      <c r="I1470">
        <v>2</v>
      </c>
      <c r="J1470">
        <v>1</v>
      </c>
      <c r="K1470" t="s">
        <v>4415</v>
      </c>
      <c r="L1470">
        <v>2</v>
      </c>
      <c r="M1470" s="1"/>
      <c r="N1470">
        <v>2015</v>
      </c>
      <c r="O1470" s="1"/>
    </row>
    <row r="1471" spans="1:15" x14ac:dyDescent="0.3">
      <c r="A1471" t="s">
        <v>4416</v>
      </c>
      <c r="B1471" t="s">
        <v>4417</v>
      </c>
      <c r="C1471" t="s">
        <v>13</v>
      </c>
      <c r="D1471" t="str">
        <f>IF(Table_EQUITY_L[[#This Row],[ SERIES]]="EQ","Intra","Not")</f>
        <v>Intra</v>
      </c>
      <c r="E1471">
        <v>21</v>
      </c>
      <c r="F1471">
        <v>9</v>
      </c>
      <c r="G1471" t="str">
        <f t="shared" si="22"/>
        <v>Sep</v>
      </c>
      <c r="H1471">
        <v>2020</v>
      </c>
      <c r="I1471">
        <v>10</v>
      </c>
      <c r="J1471">
        <v>1</v>
      </c>
      <c r="K1471" t="s">
        <v>4418</v>
      </c>
      <c r="L1471">
        <v>10</v>
      </c>
      <c r="M1471" s="1"/>
      <c r="N1471">
        <v>2020</v>
      </c>
      <c r="O1471" s="1"/>
    </row>
    <row r="1472" spans="1:15" x14ac:dyDescent="0.3">
      <c r="A1472" t="s">
        <v>4419</v>
      </c>
      <c r="B1472" t="s">
        <v>4420</v>
      </c>
      <c r="C1472" t="s">
        <v>9</v>
      </c>
      <c r="D1472" t="str">
        <f>IF(Table_EQUITY_L[[#This Row],[ SERIES]]="EQ","Intra","Not")</f>
        <v>Not</v>
      </c>
      <c r="E1472">
        <v>1</v>
      </c>
      <c r="F1472">
        <v>10</v>
      </c>
      <c r="G1472" t="str">
        <f t="shared" si="22"/>
        <v>Oct</v>
      </c>
      <c r="H1472">
        <v>2014</v>
      </c>
      <c r="I1472">
        <v>10</v>
      </c>
      <c r="J1472">
        <v>1</v>
      </c>
      <c r="K1472" t="s">
        <v>4421</v>
      </c>
      <c r="L1472">
        <v>10</v>
      </c>
      <c r="M1472" s="1"/>
      <c r="N1472">
        <v>2014</v>
      </c>
      <c r="O1472" s="1"/>
    </row>
    <row r="1473" spans="1:15" x14ac:dyDescent="0.3">
      <c r="A1473" t="s">
        <v>4422</v>
      </c>
      <c r="B1473" t="s">
        <v>4423</v>
      </c>
      <c r="C1473" t="s">
        <v>13</v>
      </c>
      <c r="D1473" t="str">
        <f>IF(Table_EQUITY_L[[#This Row],[ SERIES]]="EQ","Intra","Not")</f>
        <v>Intra</v>
      </c>
      <c r="E1473">
        <v>3</v>
      </c>
      <c r="F1473">
        <v>12</v>
      </c>
      <c r="G1473" t="str">
        <f t="shared" si="22"/>
        <v>Dec</v>
      </c>
      <c r="H1473">
        <v>2009</v>
      </c>
      <c r="I1473">
        <v>1</v>
      </c>
      <c r="J1473">
        <v>1</v>
      </c>
      <c r="K1473" t="s">
        <v>4424</v>
      </c>
      <c r="L1473">
        <v>1</v>
      </c>
      <c r="M1473" s="1"/>
      <c r="N1473">
        <v>2009</v>
      </c>
      <c r="O1473" s="1"/>
    </row>
    <row r="1474" spans="1:15" x14ac:dyDescent="0.3">
      <c r="A1474" t="s">
        <v>4425</v>
      </c>
      <c r="B1474" t="s">
        <v>4426</v>
      </c>
      <c r="C1474" t="s">
        <v>13</v>
      </c>
      <c r="D1474" t="str">
        <f>IF(Table_EQUITY_L[[#This Row],[ SERIES]]="EQ","Intra","Not")</f>
        <v>Intra</v>
      </c>
      <c r="E1474">
        <v>9</v>
      </c>
      <c r="F1474">
        <v>12</v>
      </c>
      <c r="G1474" t="str">
        <f t="shared" ref="G1474:G1537" si="23">_xlfn.IFS(F1474=1,"Jan",F1474=2,"Feb",F1474=3,"Mar",F1474=4,"Apr",F1474=5,"May",F1474=6,"Jun",F1474=7,"Jul",F1474=8,"Aug",F1474=9,"Sep",F1474=10,"Oct",F1474=11,"Nov",F1474=12,"Dec")</f>
        <v>Dec</v>
      </c>
      <c r="H1474">
        <v>2021</v>
      </c>
      <c r="I1474">
        <v>5</v>
      </c>
      <c r="J1474">
        <v>1</v>
      </c>
      <c r="K1474" t="s">
        <v>4427</v>
      </c>
      <c r="L1474">
        <v>5</v>
      </c>
      <c r="M1474" s="1"/>
      <c r="N1474">
        <v>2021</v>
      </c>
      <c r="O1474" s="1"/>
    </row>
    <row r="1475" spans="1:15" x14ac:dyDescent="0.3">
      <c r="A1475" t="s">
        <v>4428</v>
      </c>
      <c r="B1475" t="s">
        <v>4429</v>
      </c>
      <c r="C1475" t="s">
        <v>13</v>
      </c>
      <c r="D1475" t="str">
        <f>IF(Table_EQUITY_L[[#This Row],[ SERIES]]="EQ","Intra","Not")</f>
        <v>Intra</v>
      </c>
      <c r="E1475">
        <v>21</v>
      </c>
      <c r="F1475">
        <v>11</v>
      </c>
      <c r="G1475" t="str">
        <f t="shared" si="23"/>
        <v>Nov</v>
      </c>
      <c r="H1475">
        <v>2006</v>
      </c>
      <c r="I1475">
        <v>2</v>
      </c>
      <c r="J1475">
        <v>1</v>
      </c>
      <c r="K1475" t="s">
        <v>4430</v>
      </c>
      <c r="L1475">
        <v>2</v>
      </c>
      <c r="M1475" s="1"/>
      <c r="N1475">
        <v>2006</v>
      </c>
      <c r="O1475" s="1"/>
    </row>
    <row r="1476" spans="1:15" x14ac:dyDescent="0.3">
      <c r="A1476" t="s">
        <v>4431</v>
      </c>
      <c r="B1476" t="s">
        <v>4432</v>
      </c>
      <c r="C1476" t="s">
        <v>9</v>
      </c>
      <c r="D1476" t="str">
        <f>IF(Table_EQUITY_L[[#This Row],[ SERIES]]="EQ","Intra","Not")</f>
        <v>Not</v>
      </c>
      <c r="E1476">
        <v>26</v>
      </c>
      <c r="F1476">
        <v>2</v>
      </c>
      <c r="G1476" t="str">
        <f t="shared" si="23"/>
        <v>Feb</v>
      </c>
      <c r="H1476">
        <v>2018</v>
      </c>
      <c r="I1476">
        <v>10</v>
      </c>
      <c r="J1476">
        <v>1</v>
      </c>
      <c r="K1476" t="s">
        <v>4433</v>
      </c>
      <c r="L1476">
        <v>10</v>
      </c>
      <c r="M1476" s="1"/>
      <c r="N1476">
        <v>2018</v>
      </c>
      <c r="O1476" s="1"/>
    </row>
    <row r="1477" spans="1:15" x14ac:dyDescent="0.3">
      <c r="A1477" t="s">
        <v>4434</v>
      </c>
      <c r="B1477" t="s">
        <v>4435</v>
      </c>
      <c r="C1477" t="s">
        <v>13</v>
      </c>
      <c r="D1477" t="str">
        <f>IF(Table_EQUITY_L[[#This Row],[ SERIES]]="EQ","Intra","Not")</f>
        <v>Intra</v>
      </c>
      <c r="E1477">
        <v>26</v>
      </c>
      <c r="F1477">
        <v>12</v>
      </c>
      <c r="G1477" t="str">
        <f t="shared" si="23"/>
        <v>Dec</v>
      </c>
      <c r="H1477">
        <v>2017</v>
      </c>
      <c r="I1477">
        <v>10</v>
      </c>
      <c r="J1477">
        <v>1</v>
      </c>
      <c r="K1477" t="s">
        <v>4436</v>
      </c>
      <c r="L1477">
        <v>10</v>
      </c>
      <c r="M1477" s="1"/>
      <c r="N1477">
        <v>2017</v>
      </c>
      <c r="O1477" s="1"/>
    </row>
    <row r="1478" spans="1:15" x14ac:dyDescent="0.3">
      <c r="A1478" t="s">
        <v>4437</v>
      </c>
      <c r="B1478" t="s">
        <v>4438</v>
      </c>
      <c r="C1478" t="s">
        <v>13</v>
      </c>
      <c r="D1478" t="str">
        <f>IF(Table_EQUITY_L[[#This Row],[ SERIES]]="EQ","Intra","Not")</f>
        <v>Intra</v>
      </c>
      <c r="E1478">
        <v>16</v>
      </c>
      <c r="F1478">
        <v>11</v>
      </c>
      <c r="G1478" t="str">
        <f t="shared" si="23"/>
        <v>Nov</v>
      </c>
      <c r="H1478">
        <v>2015</v>
      </c>
      <c r="I1478">
        <v>10</v>
      </c>
      <c r="J1478">
        <v>1</v>
      </c>
      <c r="K1478" t="s">
        <v>4439</v>
      </c>
      <c r="L1478">
        <v>10</v>
      </c>
      <c r="M1478" s="1"/>
      <c r="N1478">
        <v>2015</v>
      </c>
      <c r="O1478" s="1"/>
    </row>
    <row r="1479" spans="1:15" x14ac:dyDescent="0.3">
      <c r="A1479" t="s">
        <v>4440</v>
      </c>
      <c r="B1479" t="s">
        <v>4441</v>
      </c>
      <c r="C1479" t="s">
        <v>13</v>
      </c>
      <c r="D1479" t="str">
        <f>IF(Table_EQUITY_L[[#This Row],[ SERIES]]="EQ","Intra","Not")</f>
        <v>Intra</v>
      </c>
      <c r="E1479">
        <v>23</v>
      </c>
      <c r="F1479">
        <v>5</v>
      </c>
      <c r="G1479" t="str">
        <f t="shared" si="23"/>
        <v>May</v>
      </c>
      <c r="H1479">
        <v>2005</v>
      </c>
      <c r="I1479">
        <v>5</v>
      </c>
      <c r="J1479">
        <v>1</v>
      </c>
      <c r="K1479" t="s">
        <v>4442</v>
      </c>
      <c r="L1479">
        <v>5</v>
      </c>
      <c r="M1479" s="1"/>
      <c r="N1479">
        <v>2005</v>
      </c>
      <c r="O1479" s="1"/>
    </row>
    <row r="1480" spans="1:15" x14ac:dyDescent="0.3">
      <c r="A1480" t="s">
        <v>4443</v>
      </c>
      <c r="B1480" t="s">
        <v>4444</v>
      </c>
      <c r="C1480" t="s">
        <v>9</v>
      </c>
      <c r="D1480" t="str">
        <f>IF(Table_EQUITY_L[[#This Row],[ SERIES]]="EQ","Intra","Not")</f>
        <v>Not</v>
      </c>
      <c r="E1480">
        <v>22</v>
      </c>
      <c r="F1480">
        <v>10</v>
      </c>
      <c r="G1480" t="str">
        <f t="shared" si="23"/>
        <v>Oct</v>
      </c>
      <c r="H1480">
        <v>2020</v>
      </c>
      <c r="I1480">
        <v>5</v>
      </c>
      <c r="J1480">
        <v>1</v>
      </c>
      <c r="K1480" t="s">
        <v>4445</v>
      </c>
      <c r="L1480">
        <v>5</v>
      </c>
      <c r="M1480" s="1"/>
      <c r="N1480">
        <v>2020</v>
      </c>
      <c r="O1480" s="1"/>
    </row>
    <row r="1481" spans="1:15" x14ac:dyDescent="0.3">
      <c r="A1481" t="s">
        <v>4446</v>
      </c>
      <c r="B1481" t="s">
        <v>4447</v>
      </c>
      <c r="C1481" t="s">
        <v>13</v>
      </c>
      <c r="D1481" t="str">
        <f>IF(Table_EQUITY_L[[#This Row],[ SERIES]]="EQ","Intra","Not")</f>
        <v>Intra</v>
      </c>
      <c r="E1481">
        <v>28</v>
      </c>
      <c r="F1481">
        <v>1</v>
      </c>
      <c r="G1481" t="str">
        <f t="shared" si="23"/>
        <v>Jan</v>
      </c>
      <c r="H1481">
        <v>2020</v>
      </c>
      <c r="I1481">
        <v>10</v>
      </c>
      <c r="J1481">
        <v>1</v>
      </c>
      <c r="K1481" t="s">
        <v>4448</v>
      </c>
      <c r="L1481">
        <v>10</v>
      </c>
      <c r="M1481" s="1"/>
      <c r="N1481">
        <v>2020</v>
      </c>
      <c r="O1481" s="1"/>
    </row>
    <row r="1482" spans="1:15" x14ac:dyDescent="0.3">
      <c r="A1482" t="s">
        <v>4449</v>
      </c>
      <c r="B1482" t="s">
        <v>4450</v>
      </c>
      <c r="C1482" t="s">
        <v>13</v>
      </c>
      <c r="D1482" t="str">
        <f>IF(Table_EQUITY_L[[#This Row],[ SERIES]]="EQ","Intra","Not")</f>
        <v>Intra</v>
      </c>
      <c r="E1482">
        <v>26</v>
      </c>
      <c r="F1482">
        <v>4</v>
      </c>
      <c r="G1482" t="str">
        <f t="shared" si="23"/>
        <v>Apr</v>
      </c>
      <c r="H1482">
        <v>1995</v>
      </c>
      <c r="I1482">
        <v>10</v>
      </c>
      <c r="J1482">
        <v>1</v>
      </c>
      <c r="K1482" t="s">
        <v>4451</v>
      </c>
      <c r="L1482">
        <v>10</v>
      </c>
      <c r="M1482" s="1"/>
      <c r="N1482">
        <v>1995</v>
      </c>
      <c r="O1482" s="1"/>
    </row>
    <row r="1483" spans="1:15" x14ac:dyDescent="0.3">
      <c r="A1483" t="s">
        <v>4452</v>
      </c>
      <c r="B1483" t="s">
        <v>4453</v>
      </c>
      <c r="C1483" t="s">
        <v>13</v>
      </c>
      <c r="D1483" t="str">
        <f>IF(Table_EQUITY_L[[#This Row],[ SERIES]]="EQ","Intra","Not")</f>
        <v>Intra</v>
      </c>
      <c r="E1483">
        <v>10</v>
      </c>
      <c r="F1483">
        <v>9</v>
      </c>
      <c r="G1483" t="str">
        <f t="shared" si="23"/>
        <v>Sep</v>
      </c>
      <c r="H1483">
        <v>2015</v>
      </c>
      <c r="I1483">
        <v>10</v>
      </c>
      <c r="J1483">
        <v>1</v>
      </c>
      <c r="K1483" t="s">
        <v>4454</v>
      </c>
      <c r="L1483">
        <v>10</v>
      </c>
      <c r="M1483" s="1"/>
      <c r="N1483">
        <v>2015</v>
      </c>
      <c r="O1483" s="1"/>
    </row>
    <row r="1484" spans="1:15" x14ac:dyDescent="0.3">
      <c r="A1484" t="s">
        <v>4455</v>
      </c>
      <c r="B1484" t="s">
        <v>4456</v>
      </c>
      <c r="C1484" t="s">
        <v>9</v>
      </c>
      <c r="D1484" t="str">
        <f>IF(Table_EQUITY_L[[#This Row],[ SERIES]]="EQ","Intra","Not")</f>
        <v>Not</v>
      </c>
      <c r="E1484">
        <v>13</v>
      </c>
      <c r="F1484">
        <v>3</v>
      </c>
      <c r="G1484" t="str">
        <f t="shared" si="23"/>
        <v>Mar</v>
      </c>
      <c r="H1484">
        <v>2000</v>
      </c>
      <c r="I1484">
        <v>5</v>
      </c>
      <c r="J1484">
        <v>1</v>
      </c>
      <c r="K1484" t="s">
        <v>4457</v>
      </c>
      <c r="L1484">
        <v>5</v>
      </c>
      <c r="M1484" s="1"/>
      <c r="N1484">
        <v>2000</v>
      </c>
      <c r="O1484" s="1"/>
    </row>
    <row r="1485" spans="1:15" x14ac:dyDescent="0.3">
      <c r="A1485" t="s">
        <v>4458</v>
      </c>
      <c r="B1485" t="s">
        <v>4459</v>
      </c>
      <c r="C1485" t="s">
        <v>13</v>
      </c>
      <c r="D1485" t="str">
        <f>IF(Table_EQUITY_L[[#This Row],[ SERIES]]="EQ","Intra","Not")</f>
        <v>Intra</v>
      </c>
      <c r="E1485">
        <v>2</v>
      </c>
      <c r="F1485">
        <v>8</v>
      </c>
      <c r="G1485" t="str">
        <f t="shared" si="23"/>
        <v>Aug</v>
      </c>
      <c r="H1485">
        <v>2019</v>
      </c>
      <c r="I1485">
        <v>1</v>
      </c>
      <c r="J1485">
        <v>1</v>
      </c>
      <c r="K1485" t="s">
        <v>4460</v>
      </c>
      <c r="L1485">
        <v>1</v>
      </c>
      <c r="M1485" s="1"/>
      <c r="N1485">
        <v>2019</v>
      </c>
      <c r="O1485" s="1"/>
    </row>
    <row r="1486" spans="1:15" x14ac:dyDescent="0.3">
      <c r="A1486" t="s">
        <v>4461</v>
      </c>
      <c r="B1486" t="s">
        <v>4462</v>
      </c>
      <c r="C1486" t="s">
        <v>9</v>
      </c>
      <c r="D1486" t="str">
        <f>IF(Table_EQUITY_L[[#This Row],[ SERIES]]="EQ","Intra","Not")</f>
        <v>Not</v>
      </c>
      <c r="E1486">
        <v>6</v>
      </c>
      <c r="F1486">
        <v>11</v>
      </c>
      <c r="G1486" t="str">
        <f t="shared" si="23"/>
        <v>Nov</v>
      </c>
      <c r="H1486">
        <v>1996</v>
      </c>
      <c r="I1486">
        <v>10</v>
      </c>
      <c r="J1486">
        <v>1</v>
      </c>
      <c r="K1486" t="s">
        <v>4463</v>
      </c>
      <c r="L1486">
        <v>10</v>
      </c>
      <c r="M1486" s="1"/>
      <c r="N1486">
        <v>1996</v>
      </c>
      <c r="O1486" s="1"/>
    </row>
    <row r="1487" spans="1:15" x14ac:dyDescent="0.3">
      <c r="A1487" t="s">
        <v>4464</v>
      </c>
      <c r="B1487" t="s">
        <v>4465</v>
      </c>
      <c r="C1487" t="s">
        <v>13</v>
      </c>
      <c r="D1487" t="str">
        <f>IF(Table_EQUITY_L[[#This Row],[ SERIES]]="EQ","Intra","Not")</f>
        <v>Intra</v>
      </c>
      <c r="E1487">
        <v>1</v>
      </c>
      <c r="F1487">
        <v>3</v>
      </c>
      <c r="G1487" t="str">
        <f t="shared" si="23"/>
        <v>Mar</v>
      </c>
      <c r="H1487">
        <v>1995</v>
      </c>
      <c r="I1487">
        <v>10</v>
      </c>
      <c r="J1487">
        <v>1</v>
      </c>
      <c r="K1487" t="s">
        <v>4466</v>
      </c>
      <c r="L1487">
        <v>10</v>
      </c>
      <c r="M1487" s="1"/>
      <c r="N1487">
        <v>1995</v>
      </c>
      <c r="O1487" s="1"/>
    </row>
    <row r="1488" spans="1:15" x14ac:dyDescent="0.3">
      <c r="A1488" t="s">
        <v>4467</v>
      </c>
      <c r="B1488" t="s">
        <v>4468</v>
      </c>
      <c r="C1488" t="s">
        <v>13</v>
      </c>
      <c r="D1488" t="str">
        <f>IF(Table_EQUITY_L[[#This Row],[ SERIES]]="EQ","Intra","Not")</f>
        <v>Intra</v>
      </c>
      <c r="E1488">
        <v>2</v>
      </c>
      <c r="F1488">
        <v>6</v>
      </c>
      <c r="G1488" t="str">
        <f t="shared" si="23"/>
        <v>Jun</v>
      </c>
      <c r="H1488">
        <v>2016</v>
      </c>
      <c r="I1488">
        <v>10</v>
      </c>
      <c r="J1488">
        <v>1</v>
      </c>
      <c r="K1488" t="s">
        <v>4469</v>
      </c>
      <c r="L1488">
        <v>10</v>
      </c>
      <c r="M1488" s="1"/>
      <c r="N1488">
        <v>2016</v>
      </c>
      <c r="O1488" s="1"/>
    </row>
    <row r="1489" spans="1:15" x14ac:dyDescent="0.3">
      <c r="A1489" t="s">
        <v>4470</v>
      </c>
      <c r="B1489" t="s">
        <v>4471</v>
      </c>
      <c r="C1489" t="s">
        <v>13</v>
      </c>
      <c r="D1489" t="str">
        <f>IF(Table_EQUITY_L[[#This Row],[ SERIES]]="EQ","Intra","Not")</f>
        <v>Intra</v>
      </c>
      <c r="E1489">
        <v>11</v>
      </c>
      <c r="F1489">
        <v>12</v>
      </c>
      <c r="G1489" t="str">
        <f t="shared" si="23"/>
        <v>Dec</v>
      </c>
      <c r="H1489">
        <v>1996</v>
      </c>
      <c r="I1489">
        <v>10</v>
      </c>
      <c r="J1489">
        <v>1</v>
      </c>
      <c r="K1489" t="s">
        <v>4472</v>
      </c>
      <c r="L1489">
        <v>10</v>
      </c>
      <c r="M1489" s="1"/>
      <c r="N1489">
        <v>1996</v>
      </c>
      <c r="O1489" s="1"/>
    </row>
    <row r="1490" spans="1:15" x14ac:dyDescent="0.3">
      <c r="A1490" t="s">
        <v>4473</v>
      </c>
      <c r="B1490" t="s">
        <v>4474</v>
      </c>
      <c r="C1490" t="s">
        <v>13</v>
      </c>
      <c r="D1490" t="str">
        <f>IF(Table_EQUITY_L[[#This Row],[ SERIES]]="EQ","Intra","Not")</f>
        <v>Intra</v>
      </c>
      <c r="E1490">
        <v>20</v>
      </c>
      <c r="F1490">
        <v>12</v>
      </c>
      <c r="G1490" t="str">
        <f t="shared" si="23"/>
        <v>Dec</v>
      </c>
      <c r="H1490">
        <v>2021</v>
      </c>
      <c r="I1490">
        <v>10</v>
      </c>
      <c r="J1490">
        <v>1</v>
      </c>
      <c r="K1490" t="s">
        <v>4475</v>
      </c>
      <c r="L1490">
        <v>10</v>
      </c>
      <c r="M1490" s="1"/>
      <c r="N1490">
        <v>2021</v>
      </c>
      <c r="O1490" s="1"/>
    </row>
    <row r="1491" spans="1:15" x14ac:dyDescent="0.3">
      <c r="A1491" t="s">
        <v>4476</v>
      </c>
      <c r="B1491" t="s">
        <v>4477</v>
      </c>
      <c r="C1491" t="s">
        <v>13</v>
      </c>
      <c r="D1491" t="str">
        <f>IF(Table_EQUITY_L[[#This Row],[ SERIES]]="EQ","Intra","Not")</f>
        <v>Intra</v>
      </c>
      <c r="E1491">
        <v>28</v>
      </c>
      <c r="F1491">
        <v>7</v>
      </c>
      <c r="G1491" t="str">
        <f t="shared" si="23"/>
        <v>Jul</v>
      </c>
      <c r="H1491">
        <v>2015</v>
      </c>
      <c r="I1491">
        <v>1</v>
      </c>
      <c r="J1491">
        <v>1</v>
      </c>
      <c r="K1491" t="s">
        <v>4478</v>
      </c>
      <c r="L1491">
        <v>1</v>
      </c>
      <c r="M1491" s="1"/>
      <c r="N1491">
        <v>2015</v>
      </c>
      <c r="O1491" s="1"/>
    </row>
    <row r="1492" spans="1:15" x14ac:dyDescent="0.3">
      <c r="A1492" t="s">
        <v>4479</v>
      </c>
      <c r="B1492" t="s">
        <v>4480</v>
      </c>
      <c r="C1492" t="s">
        <v>13</v>
      </c>
      <c r="D1492" t="str">
        <f>IF(Table_EQUITY_L[[#This Row],[ SERIES]]="EQ","Intra","Not")</f>
        <v>Intra</v>
      </c>
      <c r="E1492">
        <v>24</v>
      </c>
      <c r="F1492">
        <v>6</v>
      </c>
      <c r="G1492" t="str">
        <f t="shared" si="23"/>
        <v>Jun</v>
      </c>
      <c r="H1492">
        <v>2021</v>
      </c>
      <c r="I1492">
        <v>10</v>
      </c>
      <c r="J1492">
        <v>1</v>
      </c>
      <c r="K1492" t="s">
        <v>4481</v>
      </c>
      <c r="L1492">
        <v>10</v>
      </c>
      <c r="M1492" s="1"/>
      <c r="N1492">
        <v>2021</v>
      </c>
      <c r="O1492" s="1"/>
    </row>
    <row r="1493" spans="1:15" x14ac:dyDescent="0.3">
      <c r="A1493" t="s">
        <v>4482</v>
      </c>
      <c r="B1493" t="s">
        <v>4483</v>
      </c>
      <c r="C1493" t="s">
        <v>13</v>
      </c>
      <c r="D1493" t="str">
        <f>IF(Table_EQUITY_L[[#This Row],[ SERIES]]="EQ","Intra","Not")</f>
        <v>Intra</v>
      </c>
      <c r="E1493">
        <v>6</v>
      </c>
      <c r="F1493">
        <v>11</v>
      </c>
      <c r="G1493" t="str">
        <f t="shared" si="23"/>
        <v>Nov</v>
      </c>
      <c r="H1493">
        <v>2006</v>
      </c>
      <c r="I1493">
        <v>10</v>
      </c>
      <c r="J1493">
        <v>1</v>
      </c>
      <c r="K1493" t="s">
        <v>4484</v>
      </c>
      <c r="L1493">
        <v>10</v>
      </c>
      <c r="M1493" s="1"/>
      <c r="N1493">
        <v>2006</v>
      </c>
      <c r="O1493" s="1"/>
    </row>
    <row r="1494" spans="1:15" x14ac:dyDescent="0.3">
      <c r="A1494" t="s">
        <v>4485</v>
      </c>
      <c r="B1494" t="s">
        <v>4486</v>
      </c>
      <c r="C1494" t="s">
        <v>13</v>
      </c>
      <c r="D1494" t="str">
        <f>IF(Table_EQUITY_L[[#This Row],[ SERIES]]="EQ","Intra","Not")</f>
        <v>Intra</v>
      </c>
      <c r="E1494">
        <v>6</v>
      </c>
      <c r="F1494">
        <v>9</v>
      </c>
      <c r="G1494" t="str">
        <f t="shared" si="23"/>
        <v>Sep</v>
      </c>
      <c r="H1494">
        <v>1995</v>
      </c>
      <c r="I1494">
        <v>2</v>
      </c>
      <c r="J1494">
        <v>1</v>
      </c>
      <c r="K1494" t="s">
        <v>4487</v>
      </c>
      <c r="L1494">
        <v>2</v>
      </c>
      <c r="M1494" s="1"/>
      <c r="N1494">
        <v>1995</v>
      </c>
      <c r="O1494" s="1"/>
    </row>
    <row r="1495" spans="1:15" x14ac:dyDescent="0.3">
      <c r="A1495" t="s">
        <v>4488</v>
      </c>
      <c r="B1495" t="s">
        <v>4489</v>
      </c>
      <c r="C1495" t="s">
        <v>13</v>
      </c>
      <c r="D1495" t="str">
        <f>IF(Table_EQUITY_L[[#This Row],[ SERIES]]="EQ","Intra","Not")</f>
        <v>Intra</v>
      </c>
      <c r="E1495">
        <v>15</v>
      </c>
      <c r="F1495">
        <v>11</v>
      </c>
      <c r="G1495" t="str">
        <f t="shared" si="23"/>
        <v>Nov</v>
      </c>
      <c r="H1495">
        <v>2021</v>
      </c>
      <c r="I1495">
        <v>10</v>
      </c>
      <c r="J1495">
        <v>1</v>
      </c>
      <c r="K1495" t="s">
        <v>4490</v>
      </c>
      <c r="L1495">
        <v>10</v>
      </c>
      <c r="M1495" s="1"/>
      <c r="N1495">
        <v>2021</v>
      </c>
      <c r="O1495" s="1"/>
    </row>
    <row r="1496" spans="1:15" x14ac:dyDescent="0.3">
      <c r="A1496" t="s">
        <v>4491</v>
      </c>
      <c r="B1496" t="s">
        <v>4492</v>
      </c>
      <c r="C1496" t="s">
        <v>9</v>
      </c>
      <c r="D1496" t="str">
        <f>IF(Table_EQUITY_L[[#This Row],[ SERIES]]="EQ","Intra","Not")</f>
        <v>Not</v>
      </c>
      <c r="E1496">
        <v>29</v>
      </c>
      <c r="F1496">
        <v>8</v>
      </c>
      <c r="G1496" t="str">
        <f t="shared" si="23"/>
        <v>Aug</v>
      </c>
      <c r="H1496">
        <v>2018</v>
      </c>
      <c r="I1496">
        <v>10</v>
      </c>
      <c r="J1496">
        <v>1</v>
      </c>
      <c r="K1496" t="s">
        <v>4493</v>
      </c>
      <c r="L1496">
        <v>10</v>
      </c>
      <c r="M1496" s="1"/>
      <c r="N1496">
        <v>2018</v>
      </c>
      <c r="O1496" s="1"/>
    </row>
    <row r="1497" spans="1:15" x14ac:dyDescent="0.3">
      <c r="A1497" t="s">
        <v>4494</v>
      </c>
      <c r="B1497" t="s">
        <v>4495</v>
      </c>
      <c r="C1497" t="s">
        <v>13</v>
      </c>
      <c r="D1497" t="str">
        <f>IF(Table_EQUITY_L[[#This Row],[ SERIES]]="EQ","Intra","Not")</f>
        <v>Intra</v>
      </c>
      <c r="E1497">
        <v>9</v>
      </c>
      <c r="F1497">
        <v>6</v>
      </c>
      <c r="G1497" t="str">
        <f t="shared" si="23"/>
        <v>Jun</v>
      </c>
      <c r="H1497">
        <v>2023</v>
      </c>
      <c r="I1497">
        <v>10</v>
      </c>
      <c r="J1497">
        <v>1</v>
      </c>
      <c r="K1497" t="s">
        <v>4496</v>
      </c>
      <c r="L1497">
        <v>10</v>
      </c>
      <c r="M1497" s="1"/>
      <c r="N1497">
        <v>2023</v>
      </c>
      <c r="O1497" s="1"/>
    </row>
    <row r="1498" spans="1:15" x14ac:dyDescent="0.3">
      <c r="A1498" t="s">
        <v>4497</v>
      </c>
      <c r="B1498" t="s">
        <v>4498</v>
      </c>
      <c r="C1498" t="s">
        <v>9</v>
      </c>
      <c r="D1498" t="str">
        <f>IF(Table_EQUITY_L[[#This Row],[ SERIES]]="EQ","Intra","Not")</f>
        <v>Not</v>
      </c>
      <c r="E1498">
        <v>22</v>
      </c>
      <c r="F1498">
        <v>10</v>
      </c>
      <c r="G1498" t="str">
        <f t="shared" si="23"/>
        <v>Oct</v>
      </c>
      <c r="H1498">
        <v>2021</v>
      </c>
      <c r="I1498">
        <v>10</v>
      </c>
      <c r="J1498">
        <v>1</v>
      </c>
      <c r="K1498" t="s">
        <v>4499</v>
      </c>
      <c r="L1498">
        <v>10</v>
      </c>
      <c r="M1498" s="1"/>
      <c r="N1498">
        <v>2021</v>
      </c>
      <c r="O1498" s="1"/>
    </row>
    <row r="1499" spans="1:15" x14ac:dyDescent="0.3">
      <c r="A1499" t="s">
        <v>4500</v>
      </c>
      <c r="B1499" t="s">
        <v>4501</v>
      </c>
      <c r="C1499" t="s">
        <v>9</v>
      </c>
      <c r="D1499" t="str">
        <f>IF(Table_EQUITY_L[[#This Row],[ SERIES]]="EQ","Intra","Not")</f>
        <v>Not</v>
      </c>
      <c r="E1499">
        <v>27</v>
      </c>
      <c r="F1499">
        <v>1</v>
      </c>
      <c r="G1499" t="str">
        <f t="shared" si="23"/>
        <v>Jan</v>
      </c>
      <c r="H1499">
        <v>2004</v>
      </c>
      <c r="I1499">
        <v>5</v>
      </c>
      <c r="J1499">
        <v>1</v>
      </c>
      <c r="K1499" t="s">
        <v>4502</v>
      </c>
      <c r="L1499">
        <v>5</v>
      </c>
      <c r="M1499" s="1"/>
      <c r="N1499">
        <v>2004</v>
      </c>
      <c r="O1499" s="1"/>
    </row>
    <row r="1500" spans="1:15" x14ac:dyDescent="0.3">
      <c r="A1500" t="s">
        <v>4503</v>
      </c>
      <c r="B1500" t="s">
        <v>4504</v>
      </c>
      <c r="C1500" t="s">
        <v>13</v>
      </c>
      <c r="D1500" t="str">
        <f>IF(Table_EQUITY_L[[#This Row],[ SERIES]]="EQ","Intra","Not")</f>
        <v>Intra</v>
      </c>
      <c r="E1500">
        <v>3</v>
      </c>
      <c r="F1500">
        <v>3</v>
      </c>
      <c r="G1500" t="str">
        <f t="shared" si="23"/>
        <v>Mar</v>
      </c>
      <c r="H1500">
        <v>2021</v>
      </c>
      <c r="I1500">
        <v>10</v>
      </c>
      <c r="J1500">
        <v>1</v>
      </c>
      <c r="K1500" t="s">
        <v>4505</v>
      </c>
      <c r="L1500">
        <v>10</v>
      </c>
      <c r="M1500" s="1"/>
      <c r="N1500">
        <v>2021</v>
      </c>
      <c r="O1500" s="1"/>
    </row>
    <row r="1501" spans="1:15" x14ac:dyDescent="0.3">
      <c r="A1501" t="s">
        <v>4506</v>
      </c>
      <c r="B1501" t="s">
        <v>4507</v>
      </c>
      <c r="C1501" t="s">
        <v>13</v>
      </c>
      <c r="D1501" t="str">
        <f>IF(Table_EQUITY_L[[#This Row],[ SERIES]]="EQ","Intra","Not")</f>
        <v>Intra</v>
      </c>
      <c r="E1501">
        <v>22</v>
      </c>
      <c r="F1501">
        <v>5</v>
      </c>
      <c r="G1501" t="str">
        <f t="shared" si="23"/>
        <v>May</v>
      </c>
      <c r="H1501">
        <v>1996</v>
      </c>
      <c r="I1501">
        <v>10</v>
      </c>
      <c r="J1501">
        <v>1</v>
      </c>
      <c r="K1501" t="s">
        <v>4508</v>
      </c>
      <c r="L1501">
        <v>10</v>
      </c>
      <c r="M1501" s="1"/>
      <c r="N1501">
        <v>1996</v>
      </c>
      <c r="O1501" s="1"/>
    </row>
    <row r="1502" spans="1:15" x14ac:dyDescent="0.3">
      <c r="A1502" t="s">
        <v>4509</v>
      </c>
      <c r="B1502" t="s">
        <v>4510</v>
      </c>
      <c r="C1502" t="s">
        <v>13</v>
      </c>
      <c r="D1502" t="str">
        <f>IF(Table_EQUITY_L[[#This Row],[ SERIES]]="EQ","Intra","Not")</f>
        <v>Intra</v>
      </c>
      <c r="E1502">
        <v>8</v>
      </c>
      <c r="F1502">
        <v>7</v>
      </c>
      <c r="G1502" t="str">
        <f t="shared" si="23"/>
        <v>Jul</v>
      </c>
      <c r="H1502">
        <v>2020</v>
      </c>
      <c r="I1502">
        <v>10</v>
      </c>
      <c r="J1502">
        <v>1</v>
      </c>
      <c r="K1502" t="s">
        <v>4511</v>
      </c>
      <c r="L1502">
        <v>10</v>
      </c>
      <c r="M1502" s="1"/>
      <c r="N1502">
        <v>2020</v>
      </c>
      <c r="O1502" s="1"/>
    </row>
    <row r="1503" spans="1:15" x14ac:dyDescent="0.3">
      <c r="A1503" t="s">
        <v>4512</v>
      </c>
      <c r="B1503" t="s">
        <v>4513</v>
      </c>
      <c r="C1503" t="s">
        <v>13</v>
      </c>
      <c r="D1503" t="str">
        <f>IF(Table_EQUITY_L[[#This Row],[ SERIES]]="EQ","Intra","Not")</f>
        <v>Intra</v>
      </c>
      <c r="E1503">
        <v>12</v>
      </c>
      <c r="F1503">
        <v>5</v>
      </c>
      <c r="G1503" t="str">
        <f t="shared" si="23"/>
        <v>May</v>
      </c>
      <c r="H1503">
        <v>2022</v>
      </c>
      <c r="I1503">
        <v>10</v>
      </c>
      <c r="J1503">
        <v>1</v>
      </c>
      <c r="K1503" t="s">
        <v>4514</v>
      </c>
      <c r="L1503">
        <v>10</v>
      </c>
      <c r="M1503" s="1"/>
      <c r="N1503">
        <v>2022</v>
      </c>
      <c r="O1503" s="1"/>
    </row>
    <row r="1504" spans="1:15" x14ac:dyDescent="0.3">
      <c r="A1504" t="s">
        <v>4515</v>
      </c>
      <c r="B1504" t="s">
        <v>4516</v>
      </c>
      <c r="C1504" t="s">
        <v>13</v>
      </c>
      <c r="D1504" t="str">
        <f>IF(Table_EQUITY_L[[#This Row],[ SERIES]]="EQ","Intra","Not")</f>
        <v>Intra</v>
      </c>
      <c r="E1504">
        <v>14</v>
      </c>
      <c r="F1504">
        <v>3</v>
      </c>
      <c r="G1504" t="str">
        <f t="shared" si="23"/>
        <v>Mar</v>
      </c>
      <c r="H1504">
        <v>2016</v>
      </c>
      <c r="I1504">
        <v>10</v>
      </c>
      <c r="J1504">
        <v>1</v>
      </c>
      <c r="K1504" t="s">
        <v>4517</v>
      </c>
      <c r="L1504">
        <v>10</v>
      </c>
      <c r="M1504" s="1"/>
      <c r="N1504">
        <v>2016</v>
      </c>
      <c r="O1504" s="1"/>
    </row>
    <row r="1505" spans="1:15" x14ac:dyDescent="0.3">
      <c r="A1505" t="s">
        <v>4518</v>
      </c>
      <c r="B1505" t="s">
        <v>4519</v>
      </c>
      <c r="C1505" t="s">
        <v>13</v>
      </c>
      <c r="D1505" t="str">
        <f>IF(Table_EQUITY_L[[#This Row],[ SERIES]]="EQ","Intra","Not")</f>
        <v>Intra</v>
      </c>
      <c r="E1505">
        <v>9</v>
      </c>
      <c r="F1505">
        <v>3</v>
      </c>
      <c r="G1505" t="str">
        <f t="shared" si="23"/>
        <v>Mar</v>
      </c>
      <c r="H1505">
        <v>2004</v>
      </c>
      <c r="I1505">
        <v>2</v>
      </c>
      <c r="J1505">
        <v>1</v>
      </c>
      <c r="K1505" t="s">
        <v>4520</v>
      </c>
      <c r="L1505">
        <v>2</v>
      </c>
      <c r="M1505" s="1"/>
      <c r="N1505">
        <v>2004</v>
      </c>
      <c r="O1505" s="1"/>
    </row>
    <row r="1506" spans="1:15" x14ac:dyDescent="0.3">
      <c r="A1506" t="s">
        <v>4521</v>
      </c>
      <c r="B1506" t="s">
        <v>4522</v>
      </c>
      <c r="C1506" t="s">
        <v>13</v>
      </c>
      <c r="D1506" t="str">
        <f>IF(Table_EQUITY_L[[#This Row],[ SERIES]]="EQ","Intra","Not")</f>
        <v>Intra</v>
      </c>
      <c r="E1506">
        <v>20</v>
      </c>
      <c r="F1506">
        <v>6</v>
      </c>
      <c r="G1506" t="str">
        <f t="shared" si="23"/>
        <v>Jun</v>
      </c>
      <c r="H1506">
        <v>2023</v>
      </c>
      <c r="I1506">
        <v>1</v>
      </c>
      <c r="J1506">
        <v>1</v>
      </c>
      <c r="K1506" t="s">
        <v>4523</v>
      </c>
      <c r="L1506">
        <v>1</v>
      </c>
      <c r="M1506" s="1"/>
      <c r="N1506">
        <v>2023</v>
      </c>
      <c r="O1506" s="1"/>
    </row>
    <row r="1507" spans="1:15" x14ac:dyDescent="0.3">
      <c r="A1507" t="s">
        <v>4524</v>
      </c>
      <c r="B1507" t="s">
        <v>4525</v>
      </c>
      <c r="C1507" t="s">
        <v>13</v>
      </c>
      <c r="D1507" t="str">
        <f>IF(Table_EQUITY_L[[#This Row],[ SERIES]]="EQ","Intra","Not")</f>
        <v>Intra</v>
      </c>
      <c r="E1507">
        <v>7</v>
      </c>
      <c r="F1507">
        <v>10</v>
      </c>
      <c r="G1507" t="str">
        <f t="shared" si="23"/>
        <v>Oct</v>
      </c>
      <c r="H1507">
        <v>2020</v>
      </c>
      <c r="I1507">
        <v>10</v>
      </c>
      <c r="J1507">
        <v>1</v>
      </c>
      <c r="K1507" t="s">
        <v>4526</v>
      </c>
      <c r="L1507">
        <v>10</v>
      </c>
      <c r="M1507" s="1"/>
      <c r="N1507">
        <v>2020</v>
      </c>
      <c r="O1507" s="1"/>
    </row>
    <row r="1508" spans="1:15" x14ac:dyDescent="0.3">
      <c r="A1508" t="s">
        <v>4527</v>
      </c>
      <c r="B1508" t="s">
        <v>4528</v>
      </c>
      <c r="C1508" t="s">
        <v>13</v>
      </c>
      <c r="D1508" t="str">
        <f>IF(Table_EQUITY_L[[#This Row],[ SERIES]]="EQ","Intra","Not")</f>
        <v>Intra</v>
      </c>
      <c r="E1508">
        <v>22</v>
      </c>
      <c r="F1508">
        <v>7</v>
      </c>
      <c r="G1508" t="str">
        <f t="shared" si="23"/>
        <v>Jul</v>
      </c>
      <c r="H1508">
        <v>2019</v>
      </c>
      <c r="I1508">
        <v>10</v>
      </c>
      <c r="J1508">
        <v>1</v>
      </c>
      <c r="K1508" t="s">
        <v>4529</v>
      </c>
      <c r="L1508">
        <v>10</v>
      </c>
      <c r="M1508" s="1"/>
      <c r="N1508">
        <v>2019</v>
      </c>
      <c r="O1508" s="1"/>
    </row>
    <row r="1509" spans="1:15" x14ac:dyDescent="0.3">
      <c r="A1509" t="s">
        <v>4530</v>
      </c>
      <c r="B1509" t="s">
        <v>4531</v>
      </c>
      <c r="C1509" t="s">
        <v>13</v>
      </c>
      <c r="D1509" t="str">
        <f>IF(Table_EQUITY_L[[#This Row],[ SERIES]]="EQ","Intra","Not")</f>
        <v>Intra</v>
      </c>
      <c r="E1509">
        <v>10</v>
      </c>
      <c r="F1509">
        <v>8</v>
      </c>
      <c r="G1509" t="str">
        <f t="shared" si="23"/>
        <v>Aug</v>
      </c>
      <c r="H1509">
        <v>2017</v>
      </c>
      <c r="I1509">
        <v>5</v>
      </c>
      <c r="J1509">
        <v>1</v>
      </c>
      <c r="K1509" t="s">
        <v>4532</v>
      </c>
      <c r="L1509">
        <v>5</v>
      </c>
      <c r="M1509" s="1"/>
      <c r="N1509">
        <v>2017</v>
      </c>
      <c r="O1509" s="1"/>
    </row>
    <row r="1510" spans="1:15" x14ac:dyDescent="0.3">
      <c r="A1510" t="s">
        <v>4533</v>
      </c>
      <c r="B1510" t="s">
        <v>4534</v>
      </c>
      <c r="C1510" t="s">
        <v>13</v>
      </c>
      <c r="D1510" t="str">
        <f>IF(Table_EQUITY_L[[#This Row],[ SERIES]]="EQ","Intra","Not")</f>
        <v>Intra</v>
      </c>
      <c r="E1510">
        <v>29</v>
      </c>
      <c r="F1510">
        <v>1</v>
      </c>
      <c r="G1510" t="str">
        <f t="shared" si="23"/>
        <v>Jan</v>
      </c>
      <c r="H1510">
        <v>2007</v>
      </c>
      <c r="I1510">
        <v>2</v>
      </c>
      <c r="J1510">
        <v>1</v>
      </c>
      <c r="K1510" t="s">
        <v>4535</v>
      </c>
      <c r="L1510">
        <v>2</v>
      </c>
      <c r="M1510" s="1"/>
      <c r="N1510">
        <v>2007</v>
      </c>
      <c r="O1510" s="1"/>
    </row>
    <row r="1511" spans="1:15" x14ac:dyDescent="0.3">
      <c r="A1511" t="s">
        <v>4536</v>
      </c>
      <c r="B1511" t="s">
        <v>4537</v>
      </c>
      <c r="C1511" t="s">
        <v>13</v>
      </c>
      <c r="D1511" t="str">
        <f>IF(Table_EQUITY_L[[#This Row],[ SERIES]]="EQ","Intra","Not")</f>
        <v>Intra</v>
      </c>
      <c r="E1511">
        <v>15</v>
      </c>
      <c r="F1511">
        <v>11</v>
      </c>
      <c r="G1511" t="str">
        <f t="shared" si="23"/>
        <v>Nov</v>
      </c>
      <c r="H1511">
        <v>2021</v>
      </c>
      <c r="I1511">
        <v>10</v>
      </c>
      <c r="J1511">
        <v>1</v>
      </c>
      <c r="K1511" t="s">
        <v>4538</v>
      </c>
      <c r="L1511">
        <v>10</v>
      </c>
      <c r="M1511" s="1"/>
      <c r="N1511">
        <v>2021</v>
      </c>
      <c r="O1511" s="1"/>
    </row>
    <row r="1512" spans="1:15" x14ac:dyDescent="0.3">
      <c r="A1512" t="s">
        <v>4539</v>
      </c>
      <c r="B1512" t="s">
        <v>4540</v>
      </c>
      <c r="C1512" t="s">
        <v>13</v>
      </c>
      <c r="D1512" t="str">
        <f>IF(Table_EQUITY_L[[#This Row],[ SERIES]]="EQ","Intra","Not")</f>
        <v>Intra</v>
      </c>
      <c r="E1512">
        <v>20</v>
      </c>
      <c r="F1512">
        <v>5</v>
      </c>
      <c r="G1512" t="str">
        <f t="shared" si="23"/>
        <v>May</v>
      </c>
      <c r="H1512">
        <v>2010</v>
      </c>
      <c r="I1512">
        <v>10</v>
      </c>
      <c r="J1512">
        <v>1</v>
      </c>
      <c r="K1512" t="s">
        <v>4541</v>
      </c>
      <c r="L1512">
        <v>10</v>
      </c>
      <c r="M1512" s="1"/>
      <c r="N1512">
        <v>2010</v>
      </c>
      <c r="O1512" s="1"/>
    </row>
    <row r="1513" spans="1:15" x14ac:dyDescent="0.3">
      <c r="A1513" t="s">
        <v>4542</v>
      </c>
      <c r="B1513" t="s">
        <v>4543</v>
      </c>
      <c r="C1513" t="s">
        <v>13</v>
      </c>
      <c r="D1513" t="str">
        <f>IF(Table_EQUITY_L[[#This Row],[ SERIES]]="EQ","Intra","Not")</f>
        <v>Intra</v>
      </c>
      <c r="E1513">
        <v>27</v>
      </c>
      <c r="F1513">
        <v>1</v>
      </c>
      <c r="G1513" t="str">
        <f t="shared" si="23"/>
        <v>Jan</v>
      </c>
      <c r="H1513">
        <v>1999</v>
      </c>
      <c r="I1513">
        <v>10</v>
      </c>
      <c r="J1513">
        <v>1</v>
      </c>
      <c r="K1513" t="s">
        <v>4544</v>
      </c>
      <c r="L1513">
        <v>10</v>
      </c>
      <c r="M1513" s="1"/>
      <c r="N1513">
        <v>1999</v>
      </c>
      <c r="O1513" s="1"/>
    </row>
    <row r="1514" spans="1:15" x14ac:dyDescent="0.3">
      <c r="A1514" t="s">
        <v>4545</v>
      </c>
      <c r="B1514" t="s">
        <v>4546</v>
      </c>
      <c r="C1514" t="s">
        <v>13</v>
      </c>
      <c r="D1514" t="str">
        <f>IF(Table_EQUITY_L[[#This Row],[ SERIES]]="EQ","Intra","Not")</f>
        <v>Intra</v>
      </c>
      <c r="E1514">
        <v>27</v>
      </c>
      <c r="F1514">
        <v>5</v>
      </c>
      <c r="G1514" t="str">
        <f t="shared" si="23"/>
        <v>May</v>
      </c>
      <c r="H1514">
        <v>2015</v>
      </c>
      <c r="I1514">
        <v>1</v>
      </c>
      <c r="J1514">
        <v>1</v>
      </c>
      <c r="K1514" t="s">
        <v>4547</v>
      </c>
      <c r="L1514">
        <v>1</v>
      </c>
      <c r="M1514" s="1"/>
      <c r="N1514">
        <v>2015</v>
      </c>
      <c r="O1514" s="1"/>
    </row>
    <row r="1515" spans="1:15" x14ac:dyDescent="0.3">
      <c r="A1515" t="s">
        <v>4548</v>
      </c>
      <c r="B1515" t="s">
        <v>4549</v>
      </c>
      <c r="C1515" t="s">
        <v>13</v>
      </c>
      <c r="D1515" t="str">
        <f>IF(Table_EQUITY_L[[#This Row],[ SERIES]]="EQ","Intra","Not")</f>
        <v>Intra</v>
      </c>
      <c r="E1515">
        <v>14</v>
      </c>
      <c r="F1515">
        <v>3</v>
      </c>
      <c r="G1515" t="str">
        <f t="shared" si="23"/>
        <v>Mar</v>
      </c>
      <c r="H1515">
        <v>1997</v>
      </c>
      <c r="I1515">
        <v>10</v>
      </c>
      <c r="J1515">
        <v>1</v>
      </c>
      <c r="K1515" t="s">
        <v>4550</v>
      </c>
      <c r="L1515">
        <v>10</v>
      </c>
      <c r="M1515" s="1"/>
      <c r="N1515">
        <v>1997</v>
      </c>
      <c r="O1515" s="1"/>
    </row>
    <row r="1516" spans="1:15" x14ac:dyDescent="0.3">
      <c r="A1516" t="s">
        <v>4551</v>
      </c>
      <c r="B1516" t="s">
        <v>4552</v>
      </c>
      <c r="C1516" t="s">
        <v>9</v>
      </c>
      <c r="D1516" t="str">
        <f>IF(Table_EQUITY_L[[#This Row],[ SERIES]]="EQ","Intra","Not")</f>
        <v>Not</v>
      </c>
      <c r="E1516">
        <v>6</v>
      </c>
      <c r="F1516">
        <v>1</v>
      </c>
      <c r="G1516" t="str">
        <f t="shared" si="23"/>
        <v>Jan</v>
      </c>
      <c r="H1516">
        <v>2023</v>
      </c>
      <c r="I1516">
        <v>10</v>
      </c>
      <c r="J1516">
        <v>1</v>
      </c>
      <c r="K1516" t="s">
        <v>4553</v>
      </c>
      <c r="L1516">
        <v>10</v>
      </c>
      <c r="M1516" s="1"/>
      <c r="N1516">
        <v>2023</v>
      </c>
      <c r="O1516" s="1"/>
    </row>
    <row r="1517" spans="1:15" x14ac:dyDescent="0.3">
      <c r="A1517" t="s">
        <v>4554</v>
      </c>
      <c r="B1517" t="s">
        <v>4555</v>
      </c>
      <c r="C1517" t="s">
        <v>13</v>
      </c>
      <c r="D1517" t="str">
        <f>IF(Table_EQUITY_L[[#This Row],[ SERIES]]="EQ","Intra","Not")</f>
        <v>Intra</v>
      </c>
      <c r="E1517">
        <v>11</v>
      </c>
      <c r="F1517">
        <v>4</v>
      </c>
      <c r="G1517" t="str">
        <f t="shared" si="23"/>
        <v>Apr</v>
      </c>
      <c r="H1517">
        <v>2001</v>
      </c>
      <c r="I1517">
        <v>2</v>
      </c>
      <c r="J1517">
        <v>1</v>
      </c>
      <c r="K1517" t="s">
        <v>4556</v>
      </c>
      <c r="L1517">
        <v>2</v>
      </c>
      <c r="M1517" s="1"/>
      <c r="N1517">
        <v>2001</v>
      </c>
      <c r="O1517" s="1"/>
    </row>
    <row r="1518" spans="1:15" x14ac:dyDescent="0.3">
      <c r="A1518" t="s">
        <v>4557</v>
      </c>
      <c r="B1518" t="s">
        <v>4558</v>
      </c>
      <c r="C1518" t="s">
        <v>13</v>
      </c>
      <c r="D1518" t="str">
        <f>IF(Table_EQUITY_L[[#This Row],[ SERIES]]="EQ","Intra","Not")</f>
        <v>Intra</v>
      </c>
      <c r="E1518">
        <v>24</v>
      </c>
      <c r="F1518">
        <v>2</v>
      </c>
      <c r="G1518" t="str">
        <f t="shared" si="23"/>
        <v>Feb</v>
      </c>
      <c r="H1518">
        <v>2021</v>
      </c>
      <c r="I1518">
        <v>2</v>
      </c>
      <c r="J1518">
        <v>1</v>
      </c>
      <c r="K1518" t="s">
        <v>4559</v>
      </c>
      <c r="L1518">
        <v>2</v>
      </c>
      <c r="M1518" s="1"/>
      <c r="N1518">
        <v>2021</v>
      </c>
      <c r="O1518" s="1"/>
    </row>
    <row r="1519" spans="1:15" x14ac:dyDescent="0.3">
      <c r="A1519" t="s">
        <v>4560</v>
      </c>
      <c r="B1519" t="s">
        <v>4561</v>
      </c>
      <c r="C1519" t="s">
        <v>13</v>
      </c>
      <c r="D1519" t="str">
        <f>IF(Table_EQUITY_L[[#This Row],[ SERIES]]="EQ","Intra","Not")</f>
        <v>Intra</v>
      </c>
      <c r="E1519">
        <v>29</v>
      </c>
      <c r="F1519">
        <v>8</v>
      </c>
      <c r="G1519" t="str">
        <f t="shared" si="23"/>
        <v>Aug</v>
      </c>
      <c r="H1519">
        <v>2003</v>
      </c>
      <c r="I1519">
        <v>10</v>
      </c>
      <c r="J1519">
        <v>1</v>
      </c>
      <c r="K1519" t="s">
        <v>4562</v>
      </c>
      <c r="L1519">
        <v>10</v>
      </c>
      <c r="M1519" s="1"/>
      <c r="N1519">
        <v>2003</v>
      </c>
      <c r="O1519" s="1"/>
    </row>
    <row r="1520" spans="1:15" x14ac:dyDescent="0.3">
      <c r="A1520" t="s">
        <v>4563</v>
      </c>
      <c r="B1520" t="s">
        <v>4564</v>
      </c>
      <c r="C1520" t="s">
        <v>13</v>
      </c>
      <c r="D1520" t="str">
        <f>IF(Table_EQUITY_L[[#This Row],[ SERIES]]="EQ","Intra","Not")</f>
        <v>Intra</v>
      </c>
      <c r="E1520">
        <v>17</v>
      </c>
      <c r="F1520">
        <v>8</v>
      </c>
      <c r="G1520" t="str">
        <f t="shared" si="23"/>
        <v>Aug</v>
      </c>
      <c r="H1520">
        <v>2017</v>
      </c>
      <c r="I1520">
        <v>10</v>
      </c>
      <c r="J1520">
        <v>1</v>
      </c>
      <c r="K1520" t="s">
        <v>4565</v>
      </c>
      <c r="L1520">
        <v>10</v>
      </c>
      <c r="M1520" s="1"/>
      <c r="N1520">
        <v>2017</v>
      </c>
      <c r="O1520" s="1"/>
    </row>
    <row r="1521" spans="1:15" x14ac:dyDescent="0.3">
      <c r="A1521" t="s">
        <v>4566</v>
      </c>
      <c r="B1521" t="s">
        <v>4567</v>
      </c>
      <c r="C1521" t="s">
        <v>13</v>
      </c>
      <c r="D1521" t="str">
        <f>IF(Table_EQUITY_L[[#This Row],[ SERIES]]="EQ","Intra","Not")</f>
        <v>Intra</v>
      </c>
      <c r="E1521">
        <v>28</v>
      </c>
      <c r="F1521">
        <v>2</v>
      </c>
      <c r="G1521" t="str">
        <f t="shared" si="23"/>
        <v>Feb</v>
      </c>
      <c r="H1521">
        <v>2007</v>
      </c>
      <c r="I1521">
        <v>1</v>
      </c>
      <c r="J1521">
        <v>1</v>
      </c>
      <c r="K1521" t="s">
        <v>4568</v>
      </c>
      <c r="L1521">
        <v>1</v>
      </c>
      <c r="M1521" s="1"/>
      <c r="N1521">
        <v>2007</v>
      </c>
      <c r="O1521" s="1"/>
    </row>
    <row r="1522" spans="1:15" x14ac:dyDescent="0.3">
      <c r="A1522" t="s">
        <v>4569</v>
      </c>
      <c r="B1522" t="s">
        <v>4570</v>
      </c>
      <c r="C1522" t="s">
        <v>13</v>
      </c>
      <c r="D1522" t="str">
        <f>IF(Table_EQUITY_L[[#This Row],[ SERIES]]="EQ","Intra","Not")</f>
        <v>Intra</v>
      </c>
      <c r="E1522">
        <v>12</v>
      </c>
      <c r="F1522">
        <v>9</v>
      </c>
      <c r="G1522" t="str">
        <f t="shared" si="23"/>
        <v>Sep</v>
      </c>
      <c r="H1522">
        <v>2014</v>
      </c>
      <c r="I1522">
        <v>10</v>
      </c>
      <c r="J1522">
        <v>1</v>
      </c>
      <c r="K1522" t="s">
        <v>4571</v>
      </c>
      <c r="L1522">
        <v>10</v>
      </c>
      <c r="M1522" s="1"/>
      <c r="N1522">
        <v>2014</v>
      </c>
      <c r="O1522" s="1"/>
    </row>
    <row r="1523" spans="1:15" x14ac:dyDescent="0.3">
      <c r="A1523" t="s">
        <v>4572</v>
      </c>
      <c r="B1523" t="s">
        <v>4573</v>
      </c>
      <c r="C1523" t="s">
        <v>13</v>
      </c>
      <c r="D1523" t="str">
        <f>IF(Table_EQUITY_L[[#This Row],[ SERIES]]="EQ","Intra","Not")</f>
        <v>Intra</v>
      </c>
      <c r="E1523">
        <v>20</v>
      </c>
      <c r="F1523">
        <v>12</v>
      </c>
      <c r="G1523" t="str">
        <f t="shared" si="23"/>
        <v>Dec</v>
      </c>
      <c r="H1523">
        <v>2006</v>
      </c>
      <c r="I1523">
        <v>10</v>
      </c>
      <c r="J1523">
        <v>1</v>
      </c>
      <c r="K1523" t="s">
        <v>4574</v>
      </c>
      <c r="L1523">
        <v>10</v>
      </c>
      <c r="M1523" s="1"/>
      <c r="N1523">
        <v>2006</v>
      </c>
      <c r="O1523" s="1"/>
    </row>
    <row r="1524" spans="1:15" x14ac:dyDescent="0.3">
      <c r="A1524" t="s">
        <v>4575</v>
      </c>
      <c r="B1524" t="s">
        <v>4576</v>
      </c>
      <c r="C1524" t="s">
        <v>13</v>
      </c>
      <c r="D1524" t="str">
        <f>IF(Table_EQUITY_L[[#This Row],[ SERIES]]="EQ","Intra","Not")</f>
        <v>Intra</v>
      </c>
      <c r="E1524">
        <v>25</v>
      </c>
      <c r="F1524">
        <v>2</v>
      </c>
      <c r="G1524" t="str">
        <f t="shared" si="23"/>
        <v>Feb</v>
      </c>
      <c r="H1524">
        <v>2022</v>
      </c>
      <c r="I1524">
        <v>10</v>
      </c>
      <c r="J1524">
        <v>1</v>
      </c>
      <c r="K1524" t="s">
        <v>4577</v>
      </c>
      <c r="L1524">
        <v>10</v>
      </c>
      <c r="M1524" s="1"/>
      <c r="N1524">
        <v>2022</v>
      </c>
      <c r="O1524" s="1"/>
    </row>
    <row r="1525" spans="1:15" x14ac:dyDescent="0.3">
      <c r="A1525" t="s">
        <v>4578</v>
      </c>
      <c r="B1525" t="s">
        <v>4579</v>
      </c>
      <c r="C1525" t="s">
        <v>13</v>
      </c>
      <c r="D1525" t="str">
        <f>IF(Table_EQUITY_L[[#This Row],[ SERIES]]="EQ","Intra","Not")</f>
        <v>Intra</v>
      </c>
      <c r="E1525">
        <v>27</v>
      </c>
      <c r="F1525">
        <v>6</v>
      </c>
      <c r="G1525" t="str">
        <f t="shared" si="23"/>
        <v>Jun</v>
      </c>
      <c r="H1525">
        <v>2018</v>
      </c>
      <c r="I1525">
        <v>10</v>
      </c>
      <c r="J1525">
        <v>1</v>
      </c>
      <c r="K1525" t="s">
        <v>4580</v>
      </c>
      <c r="L1525">
        <v>10</v>
      </c>
      <c r="M1525" s="1"/>
      <c r="N1525">
        <v>2018</v>
      </c>
      <c r="O1525" s="1"/>
    </row>
    <row r="1526" spans="1:15" x14ac:dyDescent="0.3">
      <c r="A1526" t="s">
        <v>4581</v>
      </c>
      <c r="B1526" t="s">
        <v>4582</v>
      </c>
      <c r="C1526" t="s">
        <v>13</v>
      </c>
      <c r="D1526" t="str">
        <f>IF(Table_EQUITY_L[[#This Row],[ SERIES]]="EQ","Intra","Not")</f>
        <v>Intra</v>
      </c>
      <c r="E1526">
        <v>3</v>
      </c>
      <c r="F1526">
        <v>4</v>
      </c>
      <c r="G1526" t="str">
        <f t="shared" si="23"/>
        <v>Apr</v>
      </c>
      <c r="H1526">
        <v>2006</v>
      </c>
      <c r="I1526">
        <v>2</v>
      </c>
      <c r="J1526">
        <v>1</v>
      </c>
      <c r="K1526" t="s">
        <v>4583</v>
      </c>
      <c r="L1526">
        <v>2</v>
      </c>
      <c r="M1526" s="1"/>
      <c r="N1526">
        <v>2006</v>
      </c>
      <c r="O1526" s="1"/>
    </row>
    <row r="1527" spans="1:15" x14ac:dyDescent="0.3">
      <c r="A1527" t="s">
        <v>4584</v>
      </c>
      <c r="B1527" t="s">
        <v>4585</v>
      </c>
      <c r="C1527" t="s">
        <v>13</v>
      </c>
      <c r="D1527" t="str">
        <f>IF(Table_EQUITY_L[[#This Row],[ SERIES]]="EQ","Intra","Not")</f>
        <v>Intra</v>
      </c>
      <c r="E1527">
        <v>22</v>
      </c>
      <c r="F1527">
        <v>11</v>
      </c>
      <c r="G1527" t="str">
        <f t="shared" si="23"/>
        <v>Nov</v>
      </c>
      <c r="H1527">
        <v>1995</v>
      </c>
      <c r="I1527">
        <v>2</v>
      </c>
      <c r="J1527">
        <v>1</v>
      </c>
      <c r="K1527" t="s">
        <v>4586</v>
      </c>
      <c r="L1527">
        <v>2</v>
      </c>
      <c r="M1527" s="1"/>
      <c r="N1527">
        <v>1995</v>
      </c>
      <c r="O1527" s="1"/>
    </row>
    <row r="1528" spans="1:15" x14ac:dyDescent="0.3">
      <c r="A1528" t="s">
        <v>4587</v>
      </c>
      <c r="B1528" t="s">
        <v>4588</v>
      </c>
      <c r="C1528" t="s">
        <v>9</v>
      </c>
      <c r="D1528" t="str">
        <f>IF(Table_EQUITY_L[[#This Row],[ SERIES]]="EQ","Intra","Not")</f>
        <v>Not</v>
      </c>
      <c r="E1528">
        <v>14</v>
      </c>
      <c r="F1528">
        <v>8</v>
      </c>
      <c r="G1528" t="str">
        <f t="shared" si="23"/>
        <v>Aug</v>
      </c>
      <c r="H1528">
        <v>1996</v>
      </c>
      <c r="I1528">
        <v>10</v>
      </c>
      <c r="J1528">
        <v>1</v>
      </c>
      <c r="K1528" t="s">
        <v>4589</v>
      </c>
      <c r="L1528">
        <v>10</v>
      </c>
      <c r="M1528" s="1"/>
      <c r="N1528">
        <v>1996</v>
      </c>
      <c r="O1528" s="1"/>
    </row>
    <row r="1529" spans="1:15" x14ac:dyDescent="0.3">
      <c r="A1529" t="s">
        <v>4590</v>
      </c>
      <c r="B1529" t="s">
        <v>4591</v>
      </c>
      <c r="C1529" t="s">
        <v>13</v>
      </c>
      <c r="D1529" t="str">
        <f>IF(Table_EQUITY_L[[#This Row],[ SERIES]]="EQ","Intra","Not")</f>
        <v>Intra</v>
      </c>
      <c r="E1529">
        <v>24</v>
      </c>
      <c r="F1529">
        <v>6</v>
      </c>
      <c r="G1529" t="str">
        <f t="shared" si="23"/>
        <v>Jun</v>
      </c>
      <c r="H1529">
        <v>2021</v>
      </c>
      <c r="I1529">
        <v>10</v>
      </c>
      <c r="J1529">
        <v>1</v>
      </c>
      <c r="K1529" t="s">
        <v>4592</v>
      </c>
      <c r="L1529">
        <v>10</v>
      </c>
      <c r="M1529" s="1"/>
      <c r="N1529">
        <v>2021</v>
      </c>
      <c r="O1529" s="1"/>
    </row>
    <row r="1530" spans="1:15" x14ac:dyDescent="0.3">
      <c r="A1530" t="s">
        <v>4593</v>
      </c>
      <c r="B1530" t="s">
        <v>4594</v>
      </c>
      <c r="C1530" t="s">
        <v>13</v>
      </c>
      <c r="D1530" t="str">
        <f>IF(Table_EQUITY_L[[#This Row],[ SERIES]]="EQ","Intra","Not")</f>
        <v>Intra</v>
      </c>
      <c r="E1530">
        <v>7</v>
      </c>
      <c r="F1530">
        <v>4</v>
      </c>
      <c r="G1530" t="str">
        <f t="shared" si="23"/>
        <v>Apr</v>
      </c>
      <c r="H1530">
        <v>2022</v>
      </c>
      <c r="I1530">
        <v>10</v>
      </c>
      <c r="J1530">
        <v>1</v>
      </c>
      <c r="K1530" t="s">
        <v>4595</v>
      </c>
      <c r="L1530">
        <v>10</v>
      </c>
      <c r="M1530" s="1"/>
      <c r="N1530">
        <v>2022</v>
      </c>
      <c r="O1530" s="1"/>
    </row>
    <row r="1531" spans="1:15" x14ac:dyDescent="0.3">
      <c r="A1531" t="s">
        <v>4596</v>
      </c>
      <c r="B1531" t="s">
        <v>4597</v>
      </c>
      <c r="C1531" t="s">
        <v>13</v>
      </c>
      <c r="D1531" t="str">
        <f>IF(Table_EQUITY_L[[#This Row],[ SERIES]]="EQ","Intra","Not")</f>
        <v>Intra</v>
      </c>
      <c r="E1531">
        <v>28</v>
      </c>
      <c r="F1531">
        <v>7</v>
      </c>
      <c r="G1531" t="str">
        <f t="shared" si="23"/>
        <v>Jul</v>
      </c>
      <c r="H1531">
        <v>1999</v>
      </c>
      <c r="I1531">
        <v>1</v>
      </c>
      <c r="J1531">
        <v>1</v>
      </c>
      <c r="K1531" t="s">
        <v>4598</v>
      </c>
      <c r="L1531">
        <v>1</v>
      </c>
      <c r="M1531" s="1"/>
      <c r="N1531">
        <v>1999</v>
      </c>
      <c r="O1531" s="1"/>
    </row>
    <row r="1532" spans="1:15" x14ac:dyDescent="0.3">
      <c r="A1532" t="s">
        <v>4599</v>
      </c>
      <c r="B1532" t="s">
        <v>4600</v>
      </c>
      <c r="C1532" t="s">
        <v>13</v>
      </c>
      <c r="D1532" t="str">
        <f>IF(Table_EQUITY_L[[#This Row],[ SERIES]]="EQ","Intra","Not")</f>
        <v>Intra</v>
      </c>
      <c r="E1532">
        <v>28</v>
      </c>
      <c r="F1532">
        <v>6</v>
      </c>
      <c r="G1532" t="str">
        <f t="shared" si="23"/>
        <v>Jun</v>
      </c>
      <c r="H1532">
        <v>1995</v>
      </c>
      <c r="I1532">
        <v>2</v>
      </c>
      <c r="J1532">
        <v>1</v>
      </c>
      <c r="K1532" t="s">
        <v>4601</v>
      </c>
      <c r="L1532">
        <v>2</v>
      </c>
      <c r="M1532" s="1"/>
      <c r="N1532">
        <v>1995</v>
      </c>
      <c r="O1532" s="1"/>
    </row>
    <row r="1533" spans="1:15" x14ac:dyDescent="0.3">
      <c r="A1533" t="s">
        <v>4602</v>
      </c>
      <c r="B1533" t="s">
        <v>4603</v>
      </c>
      <c r="C1533" t="s">
        <v>13</v>
      </c>
      <c r="D1533" t="str">
        <f>IF(Table_EQUITY_L[[#This Row],[ SERIES]]="EQ","Intra","Not")</f>
        <v>Intra</v>
      </c>
      <c r="E1533">
        <v>8</v>
      </c>
      <c r="F1533">
        <v>12</v>
      </c>
      <c r="G1533" t="str">
        <f t="shared" si="23"/>
        <v>Dec</v>
      </c>
      <c r="H1533">
        <v>1998</v>
      </c>
      <c r="I1533">
        <v>1</v>
      </c>
      <c r="J1533">
        <v>1</v>
      </c>
      <c r="K1533" t="s">
        <v>4604</v>
      </c>
      <c r="L1533">
        <v>1</v>
      </c>
      <c r="M1533" s="1"/>
      <c r="N1533">
        <v>1998</v>
      </c>
      <c r="O1533" s="1"/>
    </row>
    <row r="1534" spans="1:15" x14ac:dyDescent="0.3">
      <c r="A1534" t="s">
        <v>4605</v>
      </c>
      <c r="B1534" t="s">
        <v>4606</v>
      </c>
      <c r="C1534" t="s">
        <v>9</v>
      </c>
      <c r="D1534" t="str">
        <f>IF(Table_EQUITY_L[[#This Row],[ SERIES]]="EQ","Intra","Not")</f>
        <v>Not</v>
      </c>
      <c r="E1534">
        <v>18</v>
      </c>
      <c r="F1534">
        <v>4</v>
      </c>
      <c r="G1534" t="str">
        <f t="shared" si="23"/>
        <v>Apr</v>
      </c>
      <c r="H1534">
        <v>2019</v>
      </c>
      <c r="I1534">
        <v>10</v>
      </c>
      <c r="J1534">
        <v>1</v>
      </c>
      <c r="K1534" t="s">
        <v>4607</v>
      </c>
      <c r="L1534">
        <v>10</v>
      </c>
      <c r="M1534" s="1"/>
      <c r="N1534">
        <v>2019</v>
      </c>
      <c r="O1534" s="1"/>
    </row>
    <row r="1535" spans="1:15" x14ac:dyDescent="0.3">
      <c r="A1535" t="s">
        <v>4608</v>
      </c>
      <c r="B1535" t="s">
        <v>4609</v>
      </c>
      <c r="C1535" t="s">
        <v>13</v>
      </c>
      <c r="D1535" t="str">
        <f>IF(Table_EQUITY_L[[#This Row],[ SERIES]]="EQ","Intra","Not")</f>
        <v>Intra</v>
      </c>
      <c r="E1535">
        <v>12</v>
      </c>
      <c r="F1535">
        <v>8</v>
      </c>
      <c r="G1535" t="str">
        <f t="shared" si="23"/>
        <v>Aug</v>
      </c>
      <c r="H1535">
        <v>2016</v>
      </c>
      <c r="I1535">
        <v>10</v>
      </c>
      <c r="J1535">
        <v>1</v>
      </c>
      <c r="K1535" t="s">
        <v>4610</v>
      </c>
      <c r="L1535">
        <v>10</v>
      </c>
      <c r="M1535" s="1"/>
      <c r="N1535">
        <v>2016</v>
      </c>
      <c r="O1535" s="1"/>
    </row>
    <row r="1536" spans="1:15" x14ac:dyDescent="0.3">
      <c r="A1536" t="s">
        <v>4611</v>
      </c>
      <c r="B1536" t="s">
        <v>4612</v>
      </c>
      <c r="C1536" t="s">
        <v>13</v>
      </c>
      <c r="D1536" t="str">
        <f>IF(Table_EQUITY_L[[#This Row],[ SERIES]]="EQ","Intra","Not")</f>
        <v>Intra</v>
      </c>
      <c r="E1536">
        <v>19</v>
      </c>
      <c r="F1536">
        <v>8</v>
      </c>
      <c r="G1536" t="str">
        <f t="shared" si="23"/>
        <v>Aug</v>
      </c>
      <c r="H1536">
        <v>2019</v>
      </c>
      <c r="I1536">
        <v>10</v>
      </c>
      <c r="J1536">
        <v>1</v>
      </c>
      <c r="K1536" t="s">
        <v>4613</v>
      </c>
      <c r="L1536">
        <v>10</v>
      </c>
      <c r="M1536" s="1"/>
      <c r="N1536">
        <v>2019</v>
      </c>
      <c r="O1536" s="1"/>
    </row>
    <row r="1537" spans="1:15" x14ac:dyDescent="0.3">
      <c r="A1537" t="s">
        <v>4614</v>
      </c>
      <c r="B1537" t="s">
        <v>4615</v>
      </c>
      <c r="C1537" t="s">
        <v>13</v>
      </c>
      <c r="D1537" t="str">
        <f>IF(Table_EQUITY_L[[#This Row],[ SERIES]]="EQ","Intra","Not")</f>
        <v>Intra</v>
      </c>
      <c r="E1537">
        <v>18</v>
      </c>
      <c r="F1537">
        <v>7</v>
      </c>
      <c r="G1537" t="str">
        <f t="shared" si="23"/>
        <v>Jul</v>
      </c>
      <c r="H1537">
        <v>2007</v>
      </c>
      <c r="I1537">
        <v>1</v>
      </c>
      <c r="J1537">
        <v>1</v>
      </c>
      <c r="K1537" t="s">
        <v>4616</v>
      </c>
      <c r="L1537">
        <v>1</v>
      </c>
      <c r="M1537" s="1"/>
      <c r="N1537">
        <v>2007</v>
      </c>
      <c r="O1537" s="1"/>
    </row>
    <row r="1538" spans="1:15" x14ac:dyDescent="0.3">
      <c r="A1538" t="s">
        <v>4617</v>
      </c>
      <c r="B1538" t="s">
        <v>4618</v>
      </c>
      <c r="C1538" t="s">
        <v>13</v>
      </c>
      <c r="D1538" t="str">
        <f>IF(Table_EQUITY_L[[#This Row],[ SERIES]]="EQ","Intra","Not")</f>
        <v>Intra</v>
      </c>
      <c r="E1538">
        <v>10</v>
      </c>
      <c r="F1538">
        <v>1</v>
      </c>
      <c r="G1538" t="str">
        <f t="shared" ref="G1538:G1601" si="24">_xlfn.IFS(F1538=1,"Jan",F1538=2,"Feb",F1538=3,"Mar",F1538=4,"Apr",F1538=5,"May",F1538=6,"Jun",F1538=7,"Jul",F1538=8,"Aug",F1538=9,"Sep",F1538=10,"Oct",F1538=11,"Nov",F1538=12,"Dec")</f>
        <v>Jan</v>
      </c>
      <c r="H1538">
        <v>2017</v>
      </c>
      <c r="I1538">
        <v>1</v>
      </c>
      <c r="J1538">
        <v>1</v>
      </c>
      <c r="K1538" t="s">
        <v>4619</v>
      </c>
      <c r="L1538">
        <v>1</v>
      </c>
      <c r="M1538" s="1"/>
      <c r="N1538">
        <v>2017</v>
      </c>
      <c r="O1538" s="1"/>
    </row>
    <row r="1539" spans="1:15" x14ac:dyDescent="0.3">
      <c r="A1539" t="s">
        <v>4620</v>
      </c>
      <c r="B1539" t="s">
        <v>4621</v>
      </c>
      <c r="C1539" t="s">
        <v>13</v>
      </c>
      <c r="D1539" t="str">
        <f>IF(Table_EQUITY_L[[#This Row],[ SERIES]]="EQ","Intra","Not")</f>
        <v>Intra</v>
      </c>
      <c r="E1539">
        <v>30</v>
      </c>
      <c r="F1539">
        <v>5</v>
      </c>
      <c r="G1539" t="str">
        <f t="shared" si="24"/>
        <v>May</v>
      </c>
      <c r="H1539">
        <v>2012</v>
      </c>
      <c r="I1539">
        <v>10</v>
      </c>
      <c r="J1539">
        <v>1</v>
      </c>
      <c r="K1539" t="s">
        <v>4622</v>
      </c>
      <c r="L1539">
        <v>10</v>
      </c>
      <c r="M1539" s="1"/>
      <c r="N1539">
        <v>2012</v>
      </c>
      <c r="O1539" s="1"/>
    </row>
    <row r="1540" spans="1:15" x14ac:dyDescent="0.3">
      <c r="A1540" t="s">
        <v>4623</v>
      </c>
      <c r="B1540" t="s">
        <v>4624</v>
      </c>
      <c r="C1540" t="s">
        <v>13</v>
      </c>
      <c r="D1540" t="str">
        <f>IF(Table_EQUITY_L[[#This Row],[ SERIES]]="EQ","Intra","Not")</f>
        <v>Intra</v>
      </c>
      <c r="E1540">
        <v>25</v>
      </c>
      <c r="F1540">
        <v>1</v>
      </c>
      <c r="G1540" t="str">
        <f t="shared" si="24"/>
        <v>Jan</v>
      </c>
      <c r="H1540">
        <v>2019</v>
      </c>
      <c r="I1540">
        <v>5</v>
      </c>
      <c r="J1540">
        <v>1</v>
      </c>
      <c r="K1540" t="s">
        <v>4625</v>
      </c>
      <c r="L1540">
        <v>5</v>
      </c>
      <c r="M1540" s="1"/>
      <c r="N1540">
        <v>2019</v>
      </c>
      <c r="O1540" s="1"/>
    </row>
    <row r="1541" spans="1:15" x14ac:dyDescent="0.3">
      <c r="A1541" t="s">
        <v>4626</v>
      </c>
      <c r="B1541" t="s">
        <v>4627</v>
      </c>
      <c r="C1541" t="s">
        <v>779</v>
      </c>
      <c r="D1541" t="str">
        <f>IF(Table_EQUITY_L[[#This Row],[ SERIES]]="EQ","Intra","Not")</f>
        <v>Not</v>
      </c>
      <c r="E1541">
        <v>20</v>
      </c>
      <c r="F1541">
        <v>12</v>
      </c>
      <c r="G1541" t="str">
        <f t="shared" si="24"/>
        <v>Dec</v>
      </c>
      <c r="H1541">
        <v>2006</v>
      </c>
      <c r="I1541">
        <v>10</v>
      </c>
      <c r="J1541">
        <v>1</v>
      </c>
      <c r="K1541" t="s">
        <v>4628</v>
      </c>
      <c r="L1541">
        <v>10</v>
      </c>
      <c r="M1541" s="1"/>
      <c r="N1541">
        <v>2006</v>
      </c>
      <c r="O1541" s="1"/>
    </row>
    <row r="1542" spans="1:15" x14ac:dyDescent="0.3">
      <c r="A1542" t="s">
        <v>4629</v>
      </c>
      <c r="B1542" t="s">
        <v>4630</v>
      </c>
      <c r="C1542" t="s">
        <v>13</v>
      </c>
      <c r="D1542" t="str">
        <f>IF(Table_EQUITY_L[[#This Row],[ SERIES]]="EQ","Intra","Not")</f>
        <v>Intra</v>
      </c>
      <c r="E1542">
        <v>10</v>
      </c>
      <c r="F1542">
        <v>1</v>
      </c>
      <c r="G1542" t="str">
        <f t="shared" si="24"/>
        <v>Jan</v>
      </c>
      <c r="H1542">
        <v>1996</v>
      </c>
      <c r="I1542">
        <v>10</v>
      </c>
      <c r="J1542">
        <v>1</v>
      </c>
      <c r="K1542" t="s">
        <v>4631</v>
      </c>
      <c r="L1542">
        <v>10</v>
      </c>
      <c r="M1542" s="1"/>
      <c r="N1542">
        <v>1996</v>
      </c>
      <c r="O1542" s="1"/>
    </row>
    <row r="1543" spans="1:15" x14ac:dyDescent="0.3">
      <c r="A1543" t="s">
        <v>4632</v>
      </c>
      <c r="B1543" t="s">
        <v>4633</v>
      </c>
      <c r="C1543" t="s">
        <v>13</v>
      </c>
      <c r="D1543" t="str">
        <f>IF(Table_EQUITY_L[[#This Row],[ SERIES]]="EQ","Intra","Not")</f>
        <v>Intra</v>
      </c>
      <c r="E1543">
        <v>26</v>
      </c>
      <c r="F1543">
        <v>7</v>
      </c>
      <c r="G1543" t="str">
        <f t="shared" si="24"/>
        <v>Jul</v>
      </c>
      <c r="H1543">
        <v>2005</v>
      </c>
      <c r="I1543">
        <v>10</v>
      </c>
      <c r="J1543">
        <v>1</v>
      </c>
      <c r="K1543" t="s">
        <v>4634</v>
      </c>
      <c r="L1543">
        <v>10</v>
      </c>
      <c r="M1543" s="1"/>
      <c r="N1543">
        <v>2005</v>
      </c>
      <c r="O1543" s="1"/>
    </row>
    <row r="1544" spans="1:15" x14ac:dyDescent="0.3">
      <c r="A1544" t="s">
        <v>4635</v>
      </c>
      <c r="B1544" t="s">
        <v>4636</v>
      </c>
      <c r="C1544" t="s">
        <v>13</v>
      </c>
      <c r="D1544" t="str">
        <f>IF(Table_EQUITY_L[[#This Row],[ SERIES]]="EQ","Intra","Not")</f>
        <v>Intra</v>
      </c>
      <c r="E1544">
        <v>24</v>
      </c>
      <c r="F1544">
        <v>5</v>
      </c>
      <c r="G1544" t="str">
        <f t="shared" si="24"/>
        <v>May</v>
      </c>
      <c r="H1544">
        <v>2022</v>
      </c>
      <c r="I1544">
        <v>2</v>
      </c>
      <c r="J1544">
        <v>1</v>
      </c>
      <c r="K1544" t="s">
        <v>4637</v>
      </c>
      <c r="L1544">
        <v>2</v>
      </c>
      <c r="M1544" s="1"/>
      <c r="N1544">
        <v>2022</v>
      </c>
      <c r="O1544" s="1"/>
    </row>
    <row r="1545" spans="1:15" x14ac:dyDescent="0.3">
      <c r="A1545" t="s">
        <v>4638</v>
      </c>
      <c r="B1545" t="s">
        <v>4639</v>
      </c>
      <c r="C1545" t="s">
        <v>13</v>
      </c>
      <c r="D1545" t="str">
        <f>IF(Table_EQUITY_L[[#This Row],[ SERIES]]="EQ","Intra","Not")</f>
        <v>Intra</v>
      </c>
      <c r="E1545">
        <v>24</v>
      </c>
      <c r="F1545">
        <v>8</v>
      </c>
      <c r="G1545" t="str">
        <f t="shared" si="24"/>
        <v>Aug</v>
      </c>
      <c r="H1545">
        <v>2022</v>
      </c>
      <c r="I1545">
        <v>10</v>
      </c>
      <c r="J1545">
        <v>1</v>
      </c>
      <c r="K1545" t="s">
        <v>4640</v>
      </c>
      <c r="L1545">
        <v>10</v>
      </c>
      <c r="M1545" s="1"/>
      <c r="N1545">
        <v>2022</v>
      </c>
      <c r="O1545" s="1"/>
    </row>
    <row r="1546" spans="1:15" x14ac:dyDescent="0.3">
      <c r="A1546" t="s">
        <v>4641</v>
      </c>
      <c r="B1546" t="s">
        <v>4642</v>
      </c>
      <c r="C1546" t="s">
        <v>13</v>
      </c>
      <c r="D1546" t="str">
        <f>IF(Table_EQUITY_L[[#This Row],[ SERIES]]="EQ","Intra","Not")</f>
        <v>Intra</v>
      </c>
      <c r="E1546">
        <v>1</v>
      </c>
      <c r="F1546">
        <v>1</v>
      </c>
      <c r="G1546" t="str">
        <f t="shared" si="24"/>
        <v>Jan</v>
      </c>
      <c r="H1546">
        <v>2014</v>
      </c>
      <c r="I1546">
        <v>10</v>
      </c>
      <c r="J1546">
        <v>1</v>
      </c>
      <c r="K1546" t="s">
        <v>4643</v>
      </c>
      <c r="L1546">
        <v>10</v>
      </c>
      <c r="M1546" s="1"/>
      <c r="N1546">
        <v>2014</v>
      </c>
      <c r="O1546" s="1"/>
    </row>
    <row r="1547" spans="1:15" x14ac:dyDescent="0.3">
      <c r="A1547" t="s">
        <v>4644</v>
      </c>
      <c r="B1547" t="s">
        <v>4645</v>
      </c>
      <c r="C1547" t="s">
        <v>9</v>
      </c>
      <c r="D1547" t="str">
        <f>IF(Table_EQUITY_L[[#This Row],[ SERIES]]="EQ","Intra","Not")</f>
        <v>Not</v>
      </c>
      <c r="E1547">
        <v>20</v>
      </c>
      <c r="F1547">
        <v>12</v>
      </c>
      <c r="G1547" t="str">
        <f t="shared" si="24"/>
        <v>Dec</v>
      </c>
      <c r="H1547">
        <v>1995</v>
      </c>
      <c r="I1547">
        <v>10</v>
      </c>
      <c r="J1547">
        <v>1</v>
      </c>
      <c r="K1547" t="s">
        <v>4646</v>
      </c>
      <c r="L1547">
        <v>10</v>
      </c>
      <c r="M1547" s="1"/>
      <c r="N1547">
        <v>1995</v>
      </c>
      <c r="O1547" s="1"/>
    </row>
    <row r="1548" spans="1:15" x14ac:dyDescent="0.3">
      <c r="A1548" t="s">
        <v>4647</v>
      </c>
      <c r="B1548" t="s">
        <v>4648</v>
      </c>
      <c r="C1548" t="s">
        <v>13</v>
      </c>
      <c r="D1548" t="str">
        <f>IF(Table_EQUITY_L[[#This Row],[ SERIES]]="EQ","Intra","Not")</f>
        <v>Intra</v>
      </c>
      <c r="E1548">
        <v>18</v>
      </c>
      <c r="F1548">
        <v>8</v>
      </c>
      <c r="G1548" t="str">
        <f t="shared" si="24"/>
        <v>Aug</v>
      </c>
      <c r="H1548">
        <v>2003</v>
      </c>
      <c r="I1548">
        <v>10</v>
      </c>
      <c r="J1548">
        <v>1</v>
      </c>
      <c r="K1548" t="s">
        <v>4649</v>
      </c>
      <c r="L1548">
        <v>10</v>
      </c>
      <c r="M1548" s="1"/>
      <c r="N1548">
        <v>2003</v>
      </c>
      <c r="O1548" s="1"/>
    </row>
    <row r="1549" spans="1:15" x14ac:dyDescent="0.3">
      <c r="A1549" t="s">
        <v>4650</v>
      </c>
      <c r="B1549" t="s">
        <v>4651</v>
      </c>
      <c r="C1549" t="s">
        <v>13</v>
      </c>
      <c r="D1549" t="str">
        <f>IF(Table_EQUITY_L[[#This Row],[ SERIES]]="EQ","Intra","Not")</f>
        <v>Intra</v>
      </c>
      <c r="E1549">
        <v>8</v>
      </c>
      <c r="F1549">
        <v>5</v>
      </c>
      <c r="G1549" t="str">
        <f t="shared" si="24"/>
        <v>May</v>
      </c>
      <c r="H1549">
        <v>2007</v>
      </c>
      <c r="I1549">
        <v>10</v>
      </c>
      <c r="J1549">
        <v>1</v>
      </c>
      <c r="K1549" t="s">
        <v>4652</v>
      </c>
      <c r="L1549">
        <v>10</v>
      </c>
      <c r="M1549" s="1"/>
      <c r="N1549">
        <v>2007</v>
      </c>
      <c r="O1549" s="1"/>
    </row>
    <row r="1550" spans="1:15" x14ac:dyDescent="0.3">
      <c r="A1550" t="s">
        <v>4653</v>
      </c>
      <c r="B1550" t="s">
        <v>4654</v>
      </c>
      <c r="C1550" t="s">
        <v>9</v>
      </c>
      <c r="D1550" t="str">
        <f>IF(Table_EQUITY_L[[#This Row],[ SERIES]]="EQ","Intra","Not")</f>
        <v>Not</v>
      </c>
      <c r="E1550">
        <v>23</v>
      </c>
      <c r="F1550">
        <v>9</v>
      </c>
      <c r="G1550" t="str">
        <f t="shared" si="24"/>
        <v>Sep</v>
      </c>
      <c r="H1550">
        <v>2020</v>
      </c>
      <c r="I1550">
        <v>1</v>
      </c>
      <c r="J1550">
        <v>1</v>
      </c>
      <c r="K1550" t="s">
        <v>4655</v>
      </c>
      <c r="L1550">
        <v>1</v>
      </c>
      <c r="M1550" s="1"/>
      <c r="N1550">
        <v>2020</v>
      </c>
      <c r="O1550" s="1"/>
    </row>
    <row r="1551" spans="1:15" x14ac:dyDescent="0.3">
      <c r="A1551" t="s">
        <v>4656</v>
      </c>
      <c r="B1551" t="s">
        <v>4657</v>
      </c>
      <c r="C1551" t="s">
        <v>9</v>
      </c>
      <c r="D1551" t="str">
        <f>IF(Table_EQUITY_L[[#This Row],[ SERIES]]="EQ","Intra","Not")</f>
        <v>Not</v>
      </c>
      <c r="E1551">
        <v>17</v>
      </c>
      <c r="F1551">
        <v>7</v>
      </c>
      <c r="G1551" t="str">
        <f t="shared" si="24"/>
        <v>Jul</v>
      </c>
      <c r="H1551">
        <v>2023</v>
      </c>
      <c r="I1551">
        <v>1</v>
      </c>
      <c r="J1551">
        <v>1</v>
      </c>
      <c r="K1551" t="s">
        <v>4658</v>
      </c>
      <c r="L1551">
        <v>1</v>
      </c>
      <c r="M1551" s="1"/>
      <c r="N1551">
        <v>2023</v>
      </c>
      <c r="O1551" s="1"/>
    </row>
    <row r="1552" spans="1:15" x14ac:dyDescent="0.3">
      <c r="A1552" t="s">
        <v>4659</v>
      </c>
      <c r="B1552" t="s">
        <v>4660</v>
      </c>
      <c r="C1552" t="s">
        <v>13</v>
      </c>
      <c r="D1552" t="str">
        <f>IF(Table_EQUITY_L[[#This Row],[ SERIES]]="EQ","Intra","Not")</f>
        <v>Intra</v>
      </c>
      <c r="E1552">
        <v>6</v>
      </c>
      <c r="F1552">
        <v>6</v>
      </c>
      <c r="G1552" t="str">
        <f t="shared" si="24"/>
        <v>Jun</v>
      </c>
      <c r="H1552">
        <v>2005</v>
      </c>
      <c r="I1552">
        <v>1</v>
      </c>
      <c r="J1552">
        <v>1</v>
      </c>
      <c r="K1552" t="s">
        <v>4661</v>
      </c>
      <c r="L1552">
        <v>1</v>
      </c>
      <c r="M1552" s="1"/>
      <c r="N1552">
        <v>2005</v>
      </c>
      <c r="O1552" s="1"/>
    </row>
    <row r="1553" spans="1:15" x14ac:dyDescent="0.3">
      <c r="A1553" t="s">
        <v>4662</v>
      </c>
      <c r="B1553" t="s">
        <v>4663</v>
      </c>
      <c r="C1553" t="s">
        <v>13</v>
      </c>
      <c r="D1553" t="str">
        <f>IF(Table_EQUITY_L[[#This Row],[ SERIES]]="EQ","Intra","Not")</f>
        <v>Intra</v>
      </c>
      <c r="E1553">
        <v>2</v>
      </c>
      <c r="F1553">
        <v>2</v>
      </c>
      <c r="G1553" t="str">
        <f t="shared" si="24"/>
        <v>Feb</v>
      </c>
      <c r="H1553">
        <v>2000</v>
      </c>
      <c r="I1553">
        <v>10</v>
      </c>
      <c r="J1553">
        <v>1</v>
      </c>
      <c r="K1553" t="s">
        <v>4664</v>
      </c>
      <c r="L1553">
        <v>10</v>
      </c>
      <c r="M1553" s="1"/>
      <c r="N1553">
        <v>2000</v>
      </c>
      <c r="O1553" s="1"/>
    </row>
    <row r="1554" spans="1:15" x14ac:dyDescent="0.3">
      <c r="A1554" t="s">
        <v>4665</v>
      </c>
      <c r="B1554" t="s">
        <v>4666</v>
      </c>
      <c r="C1554" t="s">
        <v>13</v>
      </c>
      <c r="D1554" t="str">
        <f>IF(Table_EQUITY_L[[#This Row],[ SERIES]]="EQ","Intra","Not")</f>
        <v>Intra</v>
      </c>
      <c r="E1554">
        <v>16</v>
      </c>
      <c r="F1554">
        <v>6</v>
      </c>
      <c r="G1554" t="str">
        <f t="shared" si="24"/>
        <v>Jun</v>
      </c>
      <c r="H1554">
        <v>2017</v>
      </c>
      <c r="I1554">
        <v>1</v>
      </c>
      <c r="J1554">
        <v>1</v>
      </c>
      <c r="K1554" t="s">
        <v>4667</v>
      </c>
      <c r="L1554">
        <v>1</v>
      </c>
      <c r="M1554" s="1"/>
      <c r="N1554">
        <v>2017</v>
      </c>
      <c r="O1554" s="1"/>
    </row>
    <row r="1555" spans="1:15" x14ac:dyDescent="0.3">
      <c r="A1555" t="s">
        <v>4668</v>
      </c>
      <c r="B1555" t="s">
        <v>4669</v>
      </c>
      <c r="C1555" t="s">
        <v>13</v>
      </c>
      <c r="D1555" t="str">
        <f>IF(Table_EQUITY_L[[#This Row],[ SERIES]]="EQ","Intra","Not")</f>
        <v>Intra</v>
      </c>
      <c r="E1555">
        <v>10</v>
      </c>
      <c r="F1555">
        <v>12</v>
      </c>
      <c r="G1555" t="str">
        <f t="shared" si="24"/>
        <v>Dec</v>
      </c>
      <c r="H1555">
        <v>2021</v>
      </c>
      <c r="I1555">
        <v>10</v>
      </c>
      <c r="J1555">
        <v>1</v>
      </c>
      <c r="K1555" t="s">
        <v>4670</v>
      </c>
      <c r="L1555">
        <v>10</v>
      </c>
      <c r="M1555" s="1"/>
      <c r="N1555">
        <v>2021</v>
      </c>
      <c r="O1555" s="1"/>
    </row>
    <row r="1556" spans="1:15" x14ac:dyDescent="0.3">
      <c r="A1556" t="s">
        <v>4671</v>
      </c>
      <c r="B1556" t="s">
        <v>4672</v>
      </c>
      <c r="C1556" t="s">
        <v>13</v>
      </c>
      <c r="D1556" t="str">
        <f>IF(Table_EQUITY_L[[#This Row],[ SERIES]]="EQ","Intra","Not")</f>
        <v>Intra</v>
      </c>
      <c r="E1556">
        <v>13</v>
      </c>
      <c r="F1556">
        <v>9</v>
      </c>
      <c r="G1556" t="str">
        <f t="shared" si="24"/>
        <v>Sep</v>
      </c>
      <c r="H1556">
        <v>1995</v>
      </c>
      <c r="I1556">
        <v>10</v>
      </c>
      <c r="J1556">
        <v>1</v>
      </c>
      <c r="K1556" t="s">
        <v>4673</v>
      </c>
      <c r="L1556">
        <v>10</v>
      </c>
      <c r="M1556" s="1"/>
      <c r="N1556">
        <v>1995</v>
      </c>
      <c r="O1556" s="1"/>
    </row>
    <row r="1557" spans="1:15" x14ac:dyDescent="0.3">
      <c r="A1557" t="s">
        <v>4674</v>
      </c>
      <c r="B1557" t="s">
        <v>4675</v>
      </c>
      <c r="C1557" t="s">
        <v>13</v>
      </c>
      <c r="D1557" t="str">
        <f>IF(Table_EQUITY_L[[#This Row],[ SERIES]]="EQ","Intra","Not")</f>
        <v>Intra</v>
      </c>
      <c r="E1557">
        <v>4</v>
      </c>
      <c r="F1557">
        <v>5</v>
      </c>
      <c r="G1557" t="str">
        <f t="shared" si="24"/>
        <v>May</v>
      </c>
      <c r="H1557">
        <v>2022</v>
      </c>
      <c r="I1557">
        <v>10</v>
      </c>
      <c r="J1557">
        <v>1</v>
      </c>
      <c r="K1557" t="s">
        <v>4676</v>
      </c>
      <c r="L1557">
        <v>10</v>
      </c>
      <c r="M1557" s="1"/>
      <c r="N1557">
        <v>2022</v>
      </c>
      <c r="O1557" s="1"/>
    </row>
    <row r="1558" spans="1:15" x14ac:dyDescent="0.3">
      <c r="A1558" t="s">
        <v>4677</v>
      </c>
      <c r="B1558" t="s">
        <v>4678</v>
      </c>
      <c r="C1558" t="s">
        <v>13</v>
      </c>
      <c r="D1558" t="str">
        <f>IF(Table_EQUITY_L[[#This Row],[ SERIES]]="EQ","Intra","Not")</f>
        <v>Intra</v>
      </c>
      <c r="E1558">
        <v>1</v>
      </c>
      <c r="F1558">
        <v>4</v>
      </c>
      <c r="G1558" t="str">
        <f t="shared" si="24"/>
        <v>Apr</v>
      </c>
      <c r="H1558">
        <v>2003</v>
      </c>
      <c r="I1558">
        <v>10</v>
      </c>
      <c r="J1558">
        <v>1</v>
      </c>
      <c r="K1558" t="s">
        <v>4679</v>
      </c>
      <c r="L1558">
        <v>10</v>
      </c>
      <c r="M1558" s="1"/>
      <c r="N1558">
        <v>2003</v>
      </c>
      <c r="O1558" s="1"/>
    </row>
    <row r="1559" spans="1:15" x14ac:dyDescent="0.3">
      <c r="A1559" t="s">
        <v>4680</v>
      </c>
      <c r="B1559" t="s">
        <v>4681</v>
      </c>
      <c r="C1559" t="s">
        <v>13</v>
      </c>
      <c r="D1559" t="str">
        <f>IF(Table_EQUITY_L[[#This Row],[ SERIES]]="EQ","Intra","Not")</f>
        <v>Intra</v>
      </c>
      <c r="E1559">
        <v>23</v>
      </c>
      <c r="F1559">
        <v>11</v>
      </c>
      <c r="G1559" t="str">
        <f t="shared" si="24"/>
        <v>Nov</v>
      </c>
      <c r="H1559">
        <v>2021</v>
      </c>
      <c r="I1559">
        <v>5</v>
      </c>
      <c r="J1559">
        <v>1</v>
      </c>
      <c r="K1559" t="s">
        <v>4682</v>
      </c>
      <c r="L1559">
        <v>5</v>
      </c>
      <c r="M1559" s="1"/>
      <c r="N1559">
        <v>2021</v>
      </c>
      <c r="O1559" s="1"/>
    </row>
    <row r="1560" spans="1:15" x14ac:dyDescent="0.3">
      <c r="A1560" t="s">
        <v>4683</v>
      </c>
      <c r="B1560" t="s">
        <v>4684</v>
      </c>
      <c r="C1560" t="s">
        <v>13</v>
      </c>
      <c r="D1560" t="str">
        <f>IF(Table_EQUITY_L[[#This Row],[ SERIES]]="EQ","Intra","Not")</f>
        <v>Intra</v>
      </c>
      <c r="E1560">
        <v>27</v>
      </c>
      <c r="F1560">
        <v>6</v>
      </c>
      <c r="G1560" t="str">
        <f t="shared" si="24"/>
        <v>Jun</v>
      </c>
      <c r="H1560">
        <v>2019</v>
      </c>
      <c r="I1560">
        <v>10</v>
      </c>
      <c r="J1560">
        <v>1</v>
      </c>
      <c r="K1560" t="s">
        <v>4685</v>
      </c>
      <c r="L1560">
        <v>10</v>
      </c>
      <c r="M1560" s="1"/>
      <c r="N1560">
        <v>2019</v>
      </c>
      <c r="O1560" s="1"/>
    </row>
    <row r="1561" spans="1:15" x14ac:dyDescent="0.3">
      <c r="A1561" t="s">
        <v>4686</v>
      </c>
      <c r="B1561" t="s">
        <v>4687</v>
      </c>
      <c r="C1561" t="s">
        <v>13</v>
      </c>
      <c r="D1561" t="str">
        <f>IF(Table_EQUITY_L[[#This Row],[ SERIES]]="EQ","Intra","Not")</f>
        <v>Intra</v>
      </c>
      <c r="E1561">
        <v>20</v>
      </c>
      <c r="F1561">
        <v>7</v>
      </c>
      <c r="G1561" t="str">
        <f t="shared" si="24"/>
        <v>Jul</v>
      </c>
      <c r="H1561">
        <v>2017</v>
      </c>
      <c r="I1561">
        <v>1</v>
      </c>
      <c r="J1561">
        <v>1</v>
      </c>
      <c r="K1561" t="s">
        <v>4688</v>
      </c>
      <c r="L1561">
        <v>1</v>
      </c>
      <c r="M1561" s="1"/>
      <c r="N1561">
        <v>2017</v>
      </c>
      <c r="O1561" s="1"/>
    </row>
    <row r="1562" spans="1:15" x14ac:dyDescent="0.3">
      <c r="A1562" t="s">
        <v>4689</v>
      </c>
      <c r="B1562" t="s">
        <v>4690</v>
      </c>
      <c r="C1562" t="s">
        <v>13</v>
      </c>
      <c r="D1562" t="str">
        <f>IF(Table_EQUITY_L[[#This Row],[ SERIES]]="EQ","Intra","Not")</f>
        <v>Intra</v>
      </c>
      <c r="E1562">
        <v>9</v>
      </c>
      <c r="F1562">
        <v>2</v>
      </c>
      <c r="G1562" t="str">
        <f t="shared" si="24"/>
        <v>Feb</v>
      </c>
      <c r="H1562">
        <v>2011</v>
      </c>
      <c r="I1562">
        <v>10</v>
      </c>
      <c r="J1562">
        <v>1</v>
      </c>
      <c r="K1562" t="s">
        <v>4691</v>
      </c>
      <c r="L1562">
        <v>10</v>
      </c>
      <c r="M1562" s="1"/>
      <c r="N1562">
        <v>2011</v>
      </c>
      <c r="O1562" s="1"/>
    </row>
    <row r="1563" spans="1:15" x14ac:dyDescent="0.3">
      <c r="A1563" t="s">
        <v>4692</v>
      </c>
      <c r="B1563" t="s">
        <v>4693</v>
      </c>
      <c r="C1563" t="s">
        <v>13</v>
      </c>
      <c r="D1563" t="str">
        <f>IF(Table_EQUITY_L[[#This Row],[ SERIES]]="EQ","Intra","Not")</f>
        <v>Intra</v>
      </c>
      <c r="E1563">
        <v>2</v>
      </c>
      <c r="F1563">
        <v>2</v>
      </c>
      <c r="G1563" t="str">
        <f t="shared" si="24"/>
        <v>Feb</v>
      </c>
      <c r="H1563">
        <v>2006</v>
      </c>
      <c r="I1563">
        <v>2</v>
      </c>
      <c r="J1563">
        <v>1</v>
      </c>
      <c r="K1563" t="s">
        <v>4694</v>
      </c>
      <c r="L1563">
        <v>2</v>
      </c>
      <c r="M1563" s="1"/>
      <c r="N1563">
        <v>2006</v>
      </c>
      <c r="O1563" s="1"/>
    </row>
    <row r="1564" spans="1:15" x14ac:dyDescent="0.3">
      <c r="A1564" t="s">
        <v>4695</v>
      </c>
      <c r="B1564" t="s">
        <v>4696</v>
      </c>
      <c r="C1564" t="s">
        <v>13</v>
      </c>
      <c r="D1564" t="str">
        <f>IF(Table_EQUITY_L[[#This Row],[ SERIES]]="EQ","Intra","Not")</f>
        <v>Intra</v>
      </c>
      <c r="E1564">
        <v>8</v>
      </c>
      <c r="F1564">
        <v>12</v>
      </c>
      <c r="G1564" t="str">
        <f t="shared" si="24"/>
        <v>Dec</v>
      </c>
      <c r="H1564">
        <v>2000</v>
      </c>
      <c r="I1564">
        <v>2</v>
      </c>
      <c r="J1564">
        <v>1</v>
      </c>
      <c r="K1564" t="s">
        <v>4697</v>
      </c>
      <c r="L1564">
        <v>2</v>
      </c>
      <c r="M1564" s="1"/>
      <c r="N1564">
        <v>2000</v>
      </c>
      <c r="O1564" s="1"/>
    </row>
    <row r="1565" spans="1:15" x14ac:dyDescent="0.3">
      <c r="A1565" t="s">
        <v>4698</v>
      </c>
      <c r="B1565" t="s">
        <v>4699</v>
      </c>
      <c r="C1565" t="s">
        <v>13</v>
      </c>
      <c r="D1565" t="str">
        <f>IF(Table_EQUITY_L[[#This Row],[ SERIES]]="EQ","Intra","Not")</f>
        <v>Intra</v>
      </c>
      <c r="E1565">
        <v>5</v>
      </c>
      <c r="F1565">
        <v>2</v>
      </c>
      <c r="G1565" t="str">
        <f t="shared" si="24"/>
        <v>Feb</v>
      </c>
      <c r="H1565">
        <v>2021</v>
      </c>
      <c r="I1565">
        <v>10</v>
      </c>
      <c r="J1565">
        <v>1</v>
      </c>
      <c r="K1565" t="s">
        <v>4700</v>
      </c>
      <c r="L1565">
        <v>10</v>
      </c>
      <c r="M1565" s="1"/>
      <c r="N1565">
        <v>2021</v>
      </c>
      <c r="O1565" s="1"/>
    </row>
    <row r="1566" spans="1:15" x14ac:dyDescent="0.3">
      <c r="A1566" t="s">
        <v>4701</v>
      </c>
      <c r="B1566" t="s">
        <v>4702</v>
      </c>
      <c r="C1566" t="s">
        <v>13</v>
      </c>
      <c r="D1566" t="str">
        <f>IF(Table_EQUITY_L[[#This Row],[ SERIES]]="EQ","Intra","Not")</f>
        <v>Intra</v>
      </c>
      <c r="E1566">
        <v>2</v>
      </c>
      <c r="F1566">
        <v>8</v>
      </c>
      <c r="G1566" t="str">
        <f t="shared" si="24"/>
        <v>Aug</v>
      </c>
      <c r="H1566">
        <v>2021</v>
      </c>
      <c r="I1566">
        <v>5</v>
      </c>
      <c r="J1566">
        <v>1</v>
      </c>
      <c r="K1566" t="s">
        <v>4703</v>
      </c>
      <c r="L1566">
        <v>5</v>
      </c>
      <c r="M1566" s="1"/>
      <c r="N1566">
        <v>2021</v>
      </c>
      <c r="O1566" s="1"/>
    </row>
    <row r="1567" spans="1:15" x14ac:dyDescent="0.3">
      <c r="A1567" t="s">
        <v>4704</v>
      </c>
      <c r="B1567" t="s">
        <v>4705</v>
      </c>
      <c r="C1567" t="s">
        <v>13</v>
      </c>
      <c r="D1567" t="str">
        <f>IF(Table_EQUITY_L[[#This Row],[ SERIES]]="EQ","Intra","Not")</f>
        <v>Intra</v>
      </c>
      <c r="E1567">
        <v>29</v>
      </c>
      <c r="F1567">
        <v>3</v>
      </c>
      <c r="G1567" t="str">
        <f t="shared" si="24"/>
        <v>Mar</v>
      </c>
      <c r="H1567">
        <v>1995</v>
      </c>
      <c r="I1567">
        <v>10</v>
      </c>
      <c r="J1567">
        <v>1</v>
      </c>
      <c r="K1567" t="s">
        <v>4706</v>
      </c>
      <c r="L1567">
        <v>10</v>
      </c>
      <c r="M1567" s="1"/>
      <c r="N1567">
        <v>1995</v>
      </c>
      <c r="O1567" s="1"/>
    </row>
    <row r="1568" spans="1:15" x14ac:dyDescent="0.3">
      <c r="A1568" t="s">
        <v>4707</v>
      </c>
      <c r="B1568" t="s">
        <v>4708</v>
      </c>
      <c r="C1568" t="s">
        <v>13</v>
      </c>
      <c r="D1568" t="str">
        <f>IF(Table_EQUITY_L[[#This Row],[ SERIES]]="EQ","Intra","Not")</f>
        <v>Intra</v>
      </c>
      <c r="E1568">
        <v>5</v>
      </c>
      <c r="F1568">
        <v>11</v>
      </c>
      <c r="G1568" t="str">
        <f t="shared" si="24"/>
        <v>Nov</v>
      </c>
      <c r="H1568">
        <v>2020</v>
      </c>
      <c r="I1568">
        <v>5</v>
      </c>
      <c r="J1568">
        <v>1</v>
      </c>
      <c r="K1568" t="s">
        <v>4709</v>
      </c>
      <c r="L1568">
        <v>5</v>
      </c>
      <c r="M1568" s="1"/>
      <c r="N1568">
        <v>2020</v>
      </c>
      <c r="O1568" s="1"/>
    </row>
    <row r="1569" spans="1:15" x14ac:dyDescent="0.3">
      <c r="A1569" t="s">
        <v>4710</v>
      </c>
      <c r="B1569" t="s">
        <v>4711</v>
      </c>
      <c r="C1569" t="s">
        <v>13</v>
      </c>
      <c r="D1569" t="str">
        <f>IF(Table_EQUITY_L[[#This Row],[ SERIES]]="EQ","Intra","Not")</f>
        <v>Intra</v>
      </c>
      <c r="E1569">
        <v>13</v>
      </c>
      <c r="F1569">
        <v>7</v>
      </c>
      <c r="G1569" t="str">
        <f t="shared" si="24"/>
        <v>Jul</v>
      </c>
      <c r="H1569">
        <v>2005</v>
      </c>
      <c r="I1569">
        <v>2</v>
      </c>
      <c r="J1569">
        <v>1</v>
      </c>
      <c r="K1569" t="s">
        <v>4712</v>
      </c>
      <c r="L1569">
        <v>2</v>
      </c>
      <c r="M1569" s="1"/>
      <c r="N1569">
        <v>2005</v>
      </c>
      <c r="O1569" s="1"/>
    </row>
    <row r="1570" spans="1:15" x14ac:dyDescent="0.3">
      <c r="A1570" t="s">
        <v>4713</v>
      </c>
      <c r="B1570" t="s">
        <v>4714</v>
      </c>
      <c r="C1570" t="s">
        <v>13</v>
      </c>
      <c r="D1570" t="str">
        <f>IF(Table_EQUITY_L[[#This Row],[ SERIES]]="EQ","Intra","Not")</f>
        <v>Intra</v>
      </c>
      <c r="E1570">
        <v>25</v>
      </c>
      <c r="F1570">
        <v>5</v>
      </c>
      <c r="G1570" t="str">
        <f t="shared" si="24"/>
        <v>May</v>
      </c>
      <c r="H1570">
        <v>1995</v>
      </c>
      <c r="I1570">
        <v>2</v>
      </c>
      <c r="J1570">
        <v>1</v>
      </c>
      <c r="K1570" t="s">
        <v>4715</v>
      </c>
      <c r="L1570">
        <v>2</v>
      </c>
      <c r="M1570" s="1"/>
      <c r="N1570">
        <v>1995</v>
      </c>
      <c r="O1570" s="1"/>
    </row>
    <row r="1571" spans="1:15" x14ac:dyDescent="0.3">
      <c r="A1571" t="s">
        <v>4716</v>
      </c>
      <c r="B1571" t="s">
        <v>4717</v>
      </c>
      <c r="C1571" t="s">
        <v>13</v>
      </c>
      <c r="D1571" t="str">
        <f>IF(Table_EQUITY_L[[#This Row],[ SERIES]]="EQ","Intra","Not")</f>
        <v>Intra</v>
      </c>
      <c r="E1571">
        <v>7</v>
      </c>
      <c r="F1571">
        <v>11</v>
      </c>
      <c r="G1571" t="str">
        <f t="shared" si="24"/>
        <v>Nov</v>
      </c>
      <c r="H1571">
        <v>2022</v>
      </c>
      <c r="I1571">
        <v>10</v>
      </c>
      <c r="J1571">
        <v>1</v>
      </c>
      <c r="K1571" t="s">
        <v>4718</v>
      </c>
      <c r="L1571">
        <v>10</v>
      </c>
      <c r="M1571" s="1"/>
      <c r="N1571">
        <v>2022</v>
      </c>
      <c r="O1571" s="1"/>
    </row>
    <row r="1572" spans="1:15" x14ac:dyDescent="0.3">
      <c r="A1572" t="s">
        <v>4719</v>
      </c>
      <c r="B1572" t="s">
        <v>4720</v>
      </c>
      <c r="C1572" t="s">
        <v>13</v>
      </c>
      <c r="D1572" t="str">
        <f>IF(Table_EQUITY_L[[#This Row],[ SERIES]]="EQ","Intra","Not")</f>
        <v>Intra</v>
      </c>
      <c r="E1572">
        <v>22</v>
      </c>
      <c r="F1572">
        <v>12</v>
      </c>
      <c r="G1572" t="str">
        <f t="shared" si="24"/>
        <v>Dec</v>
      </c>
      <c r="H1572">
        <v>2022</v>
      </c>
      <c r="I1572">
        <v>2</v>
      </c>
      <c r="J1572">
        <v>1</v>
      </c>
      <c r="K1572" t="s">
        <v>4721</v>
      </c>
      <c r="L1572">
        <v>2</v>
      </c>
      <c r="M1572" s="1"/>
      <c r="N1572">
        <v>2022</v>
      </c>
      <c r="O1572" s="1"/>
    </row>
    <row r="1573" spans="1:15" x14ac:dyDescent="0.3">
      <c r="A1573" t="s">
        <v>4722</v>
      </c>
      <c r="B1573" t="s">
        <v>4723</v>
      </c>
      <c r="C1573" t="s">
        <v>13</v>
      </c>
      <c r="D1573" t="str">
        <f>IF(Table_EQUITY_L[[#This Row],[ SERIES]]="EQ","Intra","Not")</f>
        <v>Intra</v>
      </c>
      <c r="E1573">
        <v>27</v>
      </c>
      <c r="F1573">
        <v>1</v>
      </c>
      <c r="G1573" t="str">
        <f t="shared" si="24"/>
        <v>Jan</v>
      </c>
      <c r="H1573">
        <v>2020</v>
      </c>
      <c r="I1573">
        <v>10</v>
      </c>
      <c r="J1573">
        <v>1</v>
      </c>
      <c r="K1573" t="s">
        <v>4724</v>
      </c>
      <c r="L1573">
        <v>10</v>
      </c>
      <c r="M1573" s="1"/>
      <c r="N1573">
        <v>2020</v>
      </c>
      <c r="O1573" s="1"/>
    </row>
    <row r="1574" spans="1:15" x14ac:dyDescent="0.3">
      <c r="A1574" t="s">
        <v>4725</v>
      </c>
      <c r="B1574" t="s">
        <v>4726</v>
      </c>
      <c r="C1574" t="s">
        <v>9</v>
      </c>
      <c r="D1574" t="str">
        <f>IF(Table_EQUITY_L[[#This Row],[ SERIES]]="EQ","Intra","Not")</f>
        <v>Not</v>
      </c>
      <c r="E1574">
        <v>30</v>
      </c>
      <c r="F1574">
        <v>7</v>
      </c>
      <c r="G1574" t="str">
        <f t="shared" si="24"/>
        <v>Jul</v>
      </c>
      <c r="H1574">
        <v>2019</v>
      </c>
      <c r="I1574">
        <v>10</v>
      </c>
      <c r="J1574">
        <v>1</v>
      </c>
      <c r="K1574" t="s">
        <v>4727</v>
      </c>
      <c r="L1574">
        <v>10</v>
      </c>
      <c r="M1574" s="1"/>
      <c r="N1574">
        <v>2019</v>
      </c>
      <c r="O1574" s="1"/>
    </row>
    <row r="1575" spans="1:15" x14ac:dyDescent="0.3">
      <c r="A1575" t="s">
        <v>4728</v>
      </c>
      <c r="B1575" t="s">
        <v>4729</v>
      </c>
      <c r="C1575" t="s">
        <v>13</v>
      </c>
      <c r="D1575" t="str">
        <f>IF(Table_EQUITY_L[[#This Row],[ SERIES]]="EQ","Intra","Not")</f>
        <v>Intra</v>
      </c>
      <c r="E1575">
        <v>28</v>
      </c>
      <c r="F1575">
        <v>1</v>
      </c>
      <c r="G1575" t="str">
        <f t="shared" si="24"/>
        <v>Jan</v>
      </c>
      <c r="H1575">
        <v>2011</v>
      </c>
      <c r="I1575">
        <v>10</v>
      </c>
      <c r="J1575">
        <v>1</v>
      </c>
      <c r="K1575" t="s">
        <v>4730</v>
      </c>
      <c r="L1575">
        <v>10</v>
      </c>
      <c r="M1575" s="1"/>
      <c r="N1575">
        <v>2011</v>
      </c>
      <c r="O1575" s="1"/>
    </row>
    <row r="1576" spans="1:15" x14ac:dyDescent="0.3">
      <c r="A1576" t="s">
        <v>4731</v>
      </c>
      <c r="B1576" t="s">
        <v>4732</v>
      </c>
      <c r="C1576" t="s">
        <v>13</v>
      </c>
      <c r="D1576" t="str">
        <f>IF(Table_EQUITY_L[[#This Row],[ SERIES]]="EQ","Intra","Not")</f>
        <v>Intra</v>
      </c>
      <c r="E1576">
        <v>23</v>
      </c>
      <c r="F1576">
        <v>10</v>
      </c>
      <c r="G1576" t="str">
        <f t="shared" si="24"/>
        <v>Oct</v>
      </c>
      <c r="H1576">
        <v>2012</v>
      </c>
      <c r="I1576">
        <v>5</v>
      </c>
      <c r="J1576">
        <v>1</v>
      </c>
      <c r="K1576" t="s">
        <v>4733</v>
      </c>
      <c r="L1576">
        <v>5</v>
      </c>
      <c r="M1576" s="1"/>
      <c r="N1576">
        <v>2012</v>
      </c>
      <c r="O1576" s="1"/>
    </row>
    <row r="1577" spans="1:15" x14ac:dyDescent="0.3">
      <c r="A1577" t="s">
        <v>4734</v>
      </c>
      <c r="B1577" t="s">
        <v>4735</v>
      </c>
      <c r="C1577" t="s">
        <v>13</v>
      </c>
      <c r="D1577" t="str">
        <f>IF(Table_EQUITY_L[[#This Row],[ SERIES]]="EQ","Intra","Not")</f>
        <v>Intra</v>
      </c>
      <c r="E1577">
        <v>2</v>
      </c>
      <c r="F1577">
        <v>6</v>
      </c>
      <c r="G1577" t="str">
        <f t="shared" si="24"/>
        <v>Jun</v>
      </c>
      <c r="H1577">
        <v>2010</v>
      </c>
      <c r="I1577">
        <v>1</v>
      </c>
      <c r="J1577">
        <v>1</v>
      </c>
      <c r="K1577" t="s">
        <v>4736</v>
      </c>
      <c r="L1577">
        <v>1</v>
      </c>
      <c r="M1577" s="1"/>
      <c r="N1577">
        <v>2010</v>
      </c>
      <c r="O1577" s="1"/>
    </row>
    <row r="1578" spans="1:15" x14ac:dyDescent="0.3">
      <c r="A1578" t="s">
        <v>4737</v>
      </c>
      <c r="B1578" t="s">
        <v>4738</v>
      </c>
      <c r="C1578" t="s">
        <v>13</v>
      </c>
      <c r="D1578" t="str">
        <f>IF(Table_EQUITY_L[[#This Row],[ SERIES]]="EQ","Intra","Not")</f>
        <v>Intra</v>
      </c>
      <c r="E1578">
        <v>7</v>
      </c>
      <c r="F1578">
        <v>1</v>
      </c>
      <c r="G1578" t="str">
        <f t="shared" si="24"/>
        <v>Jan</v>
      </c>
      <c r="H1578">
        <v>1998</v>
      </c>
      <c r="I1578">
        <v>10</v>
      </c>
      <c r="J1578">
        <v>1</v>
      </c>
      <c r="K1578" t="s">
        <v>4739</v>
      </c>
      <c r="L1578">
        <v>10</v>
      </c>
      <c r="M1578" s="1"/>
      <c r="N1578">
        <v>1998</v>
      </c>
      <c r="O1578" s="1"/>
    </row>
    <row r="1579" spans="1:15" x14ac:dyDescent="0.3">
      <c r="A1579" t="s">
        <v>4740</v>
      </c>
      <c r="B1579" t="s">
        <v>4741</v>
      </c>
      <c r="C1579" t="s">
        <v>13</v>
      </c>
      <c r="D1579" t="str">
        <f>IF(Table_EQUITY_L[[#This Row],[ SERIES]]="EQ","Intra","Not")</f>
        <v>Intra</v>
      </c>
      <c r="E1579">
        <v>26</v>
      </c>
      <c r="F1579">
        <v>3</v>
      </c>
      <c r="G1579" t="str">
        <f t="shared" si="24"/>
        <v>Mar</v>
      </c>
      <c r="H1579">
        <v>2018</v>
      </c>
      <c r="I1579">
        <v>5</v>
      </c>
      <c r="J1579">
        <v>1</v>
      </c>
      <c r="K1579" t="s">
        <v>4742</v>
      </c>
      <c r="L1579">
        <v>5</v>
      </c>
      <c r="M1579" s="1"/>
      <c r="N1579">
        <v>2018</v>
      </c>
      <c r="O1579" s="1"/>
    </row>
    <row r="1580" spans="1:15" x14ac:dyDescent="0.3">
      <c r="A1580" t="s">
        <v>4743</v>
      </c>
      <c r="B1580" t="s">
        <v>4744</v>
      </c>
      <c r="C1580" t="s">
        <v>13</v>
      </c>
      <c r="D1580" t="str">
        <f>IF(Table_EQUITY_L[[#This Row],[ SERIES]]="EQ","Intra","Not")</f>
        <v>Intra</v>
      </c>
      <c r="E1580">
        <v>17</v>
      </c>
      <c r="F1580">
        <v>7</v>
      </c>
      <c r="G1580" t="str">
        <f t="shared" si="24"/>
        <v>Jul</v>
      </c>
      <c r="H1580">
        <v>1996</v>
      </c>
      <c r="I1580">
        <v>10</v>
      </c>
      <c r="J1580">
        <v>1</v>
      </c>
      <c r="K1580" t="s">
        <v>4745</v>
      </c>
      <c r="L1580">
        <v>10</v>
      </c>
      <c r="M1580" s="1"/>
      <c r="N1580">
        <v>1996</v>
      </c>
      <c r="O1580" s="1"/>
    </row>
    <row r="1581" spans="1:15" x14ac:dyDescent="0.3">
      <c r="A1581" t="s">
        <v>4746</v>
      </c>
      <c r="B1581" t="s">
        <v>4747</v>
      </c>
      <c r="C1581" t="s">
        <v>13</v>
      </c>
      <c r="D1581" t="str">
        <f>IF(Table_EQUITY_L[[#This Row],[ SERIES]]="EQ","Intra","Not")</f>
        <v>Intra</v>
      </c>
      <c r="E1581">
        <v>7</v>
      </c>
      <c r="F1581">
        <v>6</v>
      </c>
      <c r="G1581" t="str">
        <f t="shared" si="24"/>
        <v>Jun</v>
      </c>
      <c r="H1581">
        <v>2000</v>
      </c>
      <c r="I1581">
        <v>1</v>
      </c>
      <c r="J1581">
        <v>1</v>
      </c>
      <c r="K1581" t="s">
        <v>4748</v>
      </c>
      <c r="L1581">
        <v>1</v>
      </c>
      <c r="M1581" s="1"/>
      <c r="N1581">
        <v>2000</v>
      </c>
      <c r="O1581" s="1"/>
    </row>
    <row r="1582" spans="1:15" x14ac:dyDescent="0.3">
      <c r="A1582" t="s">
        <v>4749</v>
      </c>
      <c r="B1582" t="s">
        <v>4750</v>
      </c>
      <c r="C1582" t="s">
        <v>13</v>
      </c>
      <c r="D1582" t="str">
        <f>IF(Table_EQUITY_L[[#This Row],[ SERIES]]="EQ","Intra","Not")</f>
        <v>Intra</v>
      </c>
      <c r="E1582">
        <v>29</v>
      </c>
      <c r="F1582">
        <v>9</v>
      </c>
      <c r="G1582" t="str">
        <f t="shared" si="24"/>
        <v>Sep</v>
      </c>
      <c r="H1582">
        <v>2005</v>
      </c>
      <c r="I1582">
        <v>10</v>
      </c>
      <c r="J1582">
        <v>1</v>
      </c>
      <c r="K1582" t="s">
        <v>4751</v>
      </c>
      <c r="L1582">
        <v>10</v>
      </c>
      <c r="M1582" s="1"/>
      <c r="N1582">
        <v>2005</v>
      </c>
      <c r="O1582" s="1"/>
    </row>
    <row r="1583" spans="1:15" x14ac:dyDescent="0.3">
      <c r="A1583" t="s">
        <v>4752</v>
      </c>
      <c r="B1583" t="s">
        <v>4753</v>
      </c>
      <c r="C1583" t="s">
        <v>13</v>
      </c>
      <c r="D1583" t="str">
        <f>IF(Table_EQUITY_L[[#This Row],[ SERIES]]="EQ","Intra","Not")</f>
        <v>Intra</v>
      </c>
      <c r="E1583">
        <v>8</v>
      </c>
      <c r="F1583">
        <v>2</v>
      </c>
      <c r="G1583" t="str">
        <f t="shared" si="24"/>
        <v>Feb</v>
      </c>
      <c r="H1583">
        <v>1995</v>
      </c>
      <c r="I1583">
        <v>1</v>
      </c>
      <c r="J1583">
        <v>1</v>
      </c>
      <c r="K1583" t="s">
        <v>4754</v>
      </c>
      <c r="L1583">
        <v>1</v>
      </c>
      <c r="M1583" s="1"/>
      <c r="N1583">
        <v>1995</v>
      </c>
      <c r="O1583" s="1"/>
    </row>
    <row r="1584" spans="1:15" x14ac:dyDescent="0.3">
      <c r="A1584" t="s">
        <v>4755</v>
      </c>
      <c r="B1584" t="s">
        <v>4756</v>
      </c>
      <c r="C1584" t="s">
        <v>13</v>
      </c>
      <c r="D1584" t="str">
        <f>IF(Table_EQUITY_L[[#This Row],[ SERIES]]="EQ","Intra","Not")</f>
        <v>Intra</v>
      </c>
      <c r="E1584">
        <v>13</v>
      </c>
      <c r="F1584">
        <v>11</v>
      </c>
      <c r="G1584" t="str">
        <f t="shared" si="24"/>
        <v>Nov</v>
      </c>
      <c r="H1584">
        <v>2009</v>
      </c>
      <c r="I1584">
        <v>1</v>
      </c>
      <c r="J1584">
        <v>1</v>
      </c>
      <c r="K1584" t="s">
        <v>4757</v>
      </c>
      <c r="L1584">
        <v>1</v>
      </c>
      <c r="M1584" s="1"/>
      <c r="N1584">
        <v>2009</v>
      </c>
      <c r="O1584" s="1"/>
    </row>
    <row r="1585" spans="1:15" x14ac:dyDescent="0.3">
      <c r="A1585" t="s">
        <v>4758</v>
      </c>
      <c r="B1585" t="s">
        <v>4759</v>
      </c>
      <c r="C1585" t="s">
        <v>13</v>
      </c>
      <c r="D1585" t="str">
        <f>IF(Table_EQUITY_L[[#This Row],[ SERIES]]="EQ","Intra","Not")</f>
        <v>Intra</v>
      </c>
      <c r="E1585">
        <v>24</v>
      </c>
      <c r="F1585">
        <v>4</v>
      </c>
      <c r="G1585" t="str">
        <f t="shared" si="24"/>
        <v>Apr</v>
      </c>
      <c r="H1585">
        <v>2006</v>
      </c>
      <c r="I1585">
        <v>5</v>
      </c>
      <c r="J1585">
        <v>1</v>
      </c>
      <c r="K1585" t="s">
        <v>4760</v>
      </c>
      <c r="L1585">
        <v>5</v>
      </c>
      <c r="M1585" s="1"/>
      <c r="N1585">
        <v>2006</v>
      </c>
      <c r="O1585" s="1"/>
    </row>
    <row r="1586" spans="1:15" x14ac:dyDescent="0.3">
      <c r="A1586" t="s">
        <v>4761</v>
      </c>
      <c r="B1586" t="s">
        <v>4762</v>
      </c>
      <c r="C1586" t="s">
        <v>13</v>
      </c>
      <c r="D1586" t="str">
        <f>IF(Table_EQUITY_L[[#This Row],[ SERIES]]="EQ","Intra","Not")</f>
        <v>Intra</v>
      </c>
      <c r="E1586">
        <v>26</v>
      </c>
      <c r="F1586">
        <v>9</v>
      </c>
      <c r="G1586" t="str">
        <f t="shared" si="24"/>
        <v>Sep</v>
      </c>
      <c r="H1586">
        <v>2014</v>
      </c>
      <c r="I1586">
        <v>10</v>
      </c>
      <c r="J1586">
        <v>1</v>
      </c>
      <c r="K1586" t="s">
        <v>4763</v>
      </c>
      <c r="L1586">
        <v>10</v>
      </c>
      <c r="M1586" s="1"/>
      <c r="N1586">
        <v>2014</v>
      </c>
      <c r="O1586" s="1"/>
    </row>
    <row r="1587" spans="1:15" x14ac:dyDescent="0.3">
      <c r="A1587" t="s">
        <v>4764</v>
      </c>
      <c r="B1587" t="s">
        <v>4765</v>
      </c>
      <c r="C1587" t="s">
        <v>13</v>
      </c>
      <c r="D1587" t="str">
        <f>IF(Table_EQUITY_L[[#This Row],[ SERIES]]="EQ","Intra","Not")</f>
        <v>Intra</v>
      </c>
      <c r="E1587">
        <v>8</v>
      </c>
      <c r="F1587">
        <v>7</v>
      </c>
      <c r="G1587" t="str">
        <f t="shared" si="24"/>
        <v>Jul</v>
      </c>
      <c r="H1587">
        <v>2004</v>
      </c>
      <c r="I1587">
        <v>1</v>
      </c>
      <c r="J1587">
        <v>1</v>
      </c>
      <c r="K1587" t="s">
        <v>4766</v>
      </c>
      <c r="L1587">
        <v>1</v>
      </c>
      <c r="M1587" s="1"/>
      <c r="N1587">
        <v>2004</v>
      </c>
      <c r="O1587" s="1"/>
    </row>
    <row r="1588" spans="1:15" x14ac:dyDescent="0.3">
      <c r="A1588" t="s">
        <v>4767</v>
      </c>
      <c r="B1588" t="s">
        <v>4768</v>
      </c>
      <c r="C1588" t="s">
        <v>13</v>
      </c>
      <c r="D1588" t="str">
        <f>IF(Table_EQUITY_L[[#This Row],[ SERIES]]="EQ","Intra","Not")</f>
        <v>Intra</v>
      </c>
      <c r="E1588">
        <v>18</v>
      </c>
      <c r="F1588">
        <v>2</v>
      </c>
      <c r="G1588" t="str">
        <f t="shared" si="24"/>
        <v>Feb</v>
      </c>
      <c r="H1588">
        <v>2005</v>
      </c>
      <c r="I1588">
        <v>1</v>
      </c>
      <c r="J1588">
        <v>1</v>
      </c>
      <c r="K1588" t="s">
        <v>4769</v>
      </c>
      <c r="L1588">
        <v>1</v>
      </c>
      <c r="M1588" s="1"/>
      <c r="N1588">
        <v>2005</v>
      </c>
      <c r="O1588" s="1"/>
    </row>
    <row r="1589" spans="1:15" x14ac:dyDescent="0.3">
      <c r="A1589" t="s">
        <v>4770</v>
      </c>
      <c r="B1589" t="s">
        <v>4771</v>
      </c>
      <c r="C1589" t="s">
        <v>13</v>
      </c>
      <c r="D1589" t="str">
        <f>IF(Table_EQUITY_L[[#This Row],[ SERIES]]="EQ","Intra","Not")</f>
        <v>Intra</v>
      </c>
      <c r="E1589">
        <v>19</v>
      </c>
      <c r="F1589">
        <v>7</v>
      </c>
      <c r="G1589" t="str">
        <f t="shared" si="24"/>
        <v>Jul</v>
      </c>
      <c r="H1589">
        <v>1995</v>
      </c>
      <c r="I1589">
        <v>2</v>
      </c>
      <c r="J1589">
        <v>1</v>
      </c>
      <c r="K1589" t="s">
        <v>4772</v>
      </c>
      <c r="L1589">
        <v>2</v>
      </c>
      <c r="M1589" s="1"/>
      <c r="N1589">
        <v>1995</v>
      </c>
      <c r="O1589" s="1"/>
    </row>
    <row r="1590" spans="1:15" x14ac:dyDescent="0.3">
      <c r="A1590" t="s">
        <v>4773</v>
      </c>
      <c r="B1590" t="s">
        <v>4774</v>
      </c>
      <c r="C1590" t="s">
        <v>9</v>
      </c>
      <c r="D1590" t="str">
        <f>IF(Table_EQUITY_L[[#This Row],[ SERIES]]="EQ","Intra","Not")</f>
        <v>Not</v>
      </c>
      <c r="E1590">
        <v>18</v>
      </c>
      <c r="F1590">
        <v>10</v>
      </c>
      <c r="G1590" t="str">
        <f t="shared" si="24"/>
        <v>Oct</v>
      </c>
      <c r="H1590">
        <v>2007</v>
      </c>
      <c r="I1590">
        <v>10</v>
      </c>
      <c r="J1590">
        <v>1</v>
      </c>
      <c r="K1590" t="s">
        <v>4775</v>
      </c>
      <c r="L1590">
        <v>10</v>
      </c>
      <c r="M1590" s="1"/>
      <c r="N1590">
        <v>2007</v>
      </c>
      <c r="O1590" s="1"/>
    </row>
    <row r="1591" spans="1:15" x14ac:dyDescent="0.3">
      <c r="A1591" t="s">
        <v>4776</v>
      </c>
      <c r="B1591" t="s">
        <v>4777</v>
      </c>
      <c r="C1591" t="s">
        <v>13</v>
      </c>
      <c r="D1591" t="str">
        <f>IF(Table_EQUITY_L[[#This Row],[ SERIES]]="EQ","Intra","Not")</f>
        <v>Intra</v>
      </c>
      <c r="E1591">
        <v>28</v>
      </c>
      <c r="F1591">
        <v>12</v>
      </c>
      <c r="G1591" t="str">
        <f t="shared" si="24"/>
        <v>Dec</v>
      </c>
      <c r="H1591">
        <v>2021</v>
      </c>
      <c r="I1591">
        <v>2</v>
      </c>
      <c r="J1591">
        <v>1</v>
      </c>
      <c r="K1591" t="s">
        <v>4778</v>
      </c>
      <c r="L1591">
        <v>2</v>
      </c>
      <c r="M1591" s="1"/>
      <c r="N1591">
        <v>2021</v>
      </c>
      <c r="O1591" s="1"/>
    </row>
    <row r="1592" spans="1:15" x14ac:dyDescent="0.3">
      <c r="A1592" t="s">
        <v>4779</v>
      </c>
      <c r="B1592" t="s">
        <v>4780</v>
      </c>
      <c r="C1592" t="s">
        <v>13</v>
      </c>
      <c r="D1592" t="str">
        <f>IF(Table_EQUITY_L[[#This Row],[ SERIES]]="EQ","Intra","Not")</f>
        <v>Intra</v>
      </c>
      <c r="E1592">
        <v>7</v>
      </c>
      <c r="F1592">
        <v>1</v>
      </c>
      <c r="G1592" t="str">
        <f t="shared" si="24"/>
        <v>Jan</v>
      </c>
      <c r="H1592">
        <v>2011</v>
      </c>
      <c r="I1592">
        <v>5</v>
      </c>
      <c r="J1592">
        <v>1</v>
      </c>
      <c r="K1592" t="s">
        <v>4781</v>
      </c>
      <c r="L1592">
        <v>5</v>
      </c>
      <c r="M1592" s="1"/>
      <c r="N1592">
        <v>2011</v>
      </c>
      <c r="O1592" s="1"/>
    </row>
    <row r="1593" spans="1:15" x14ac:dyDescent="0.3">
      <c r="A1593" t="s">
        <v>4782</v>
      </c>
      <c r="B1593" t="s">
        <v>4783</v>
      </c>
      <c r="C1593" t="s">
        <v>13</v>
      </c>
      <c r="D1593" t="str">
        <f>IF(Table_EQUITY_L[[#This Row],[ SERIES]]="EQ","Intra","Not")</f>
        <v>Intra</v>
      </c>
      <c r="E1593">
        <v>22</v>
      </c>
      <c r="F1593">
        <v>5</v>
      </c>
      <c r="G1593" t="str">
        <f t="shared" si="24"/>
        <v>May</v>
      </c>
      <c r="H1593">
        <v>2002</v>
      </c>
      <c r="I1593">
        <v>1</v>
      </c>
      <c r="J1593">
        <v>1</v>
      </c>
      <c r="K1593" t="s">
        <v>4784</v>
      </c>
      <c r="L1593">
        <v>1</v>
      </c>
      <c r="M1593" s="1"/>
      <c r="N1593">
        <v>2002</v>
      </c>
      <c r="O1593" s="1"/>
    </row>
    <row r="1594" spans="1:15" x14ac:dyDescent="0.3">
      <c r="A1594" t="s">
        <v>4785</v>
      </c>
      <c r="B1594" t="s">
        <v>4786</v>
      </c>
      <c r="C1594" t="s">
        <v>13</v>
      </c>
      <c r="D1594" t="str">
        <f>IF(Table_EQUITY_L[[#This Row],[ SERIES]]="EQ","Intra","Not")</f>
        <v>Intra</v>
      </c>
      <c r="E1594">
        <v>15</v>
      </c>
      <c r="F1594">
        <v>6</v>
      </c>
      <c r="G1594" t="str">
        <f t="shared" si="24"/>
        <v>Jun</v>
      </c>
      <c r="H1594">
        <v>2005</v>
      </c>
      <c r="I1594">
        <v>10</v>
      </c>
      <c r="J1594">
        <v>1</v>
      </c>
      <c r="K1594" t="s">
        <v>4787</v>
      </c>
      <c r="L1594">
        <v>10</v>
      </c>
      <c r="M1594" s="1"/>
      <c r="N1594">
        <v>2005</v>
      </c>
      <c r="O1594" s="1"/>
    </row>
    <row r="1595" spans="1:15" x14ac:dyDescent="0.3">
      <c r="A1595" t="s">
        <v>4788</v>
      </c>
      <c r="B1595" t="s">
        <v>4789</v>
      </c>
      <c r="C1595" t="s">
        <v>13</v>
      </c>
      <c r="D1595" t="str">
        <f>IF(Table_EQUITY_L[[#This Row],[ SERIES]]="EQ","Intra","Not")</f>
        <v>Intra</v>
      </c>
      <c r="E1595">
        <v>10</v>
      </c>
      <c r="F1595">
        <v>5</v>
      </c>
      <c r="G1595" t="str">
        <f t="shared" si="24"/>
        <v>May</v>
      </c>
      <c r="H1595">
        <v>1995</v>
      </c>
      <c r="I1595">
        <v>10</v>
      </c>
      <c r="J1595">
        <v>1</v>
      </c>
      <c r="K1595" t="s">
        <v>4790</v>
      </c>
      <c r="L1595">
        <v>10</v>
      </c>
      <c r="M1595" s="1"/>
      <c r="N1595">
        <v>1995</v>
      </c>
      <c r="O1595" s="1"/>
    </row>
    <row r="1596" spans="1:15" x14ac:dyDescent="0.3">
      <c r="A1596" t="s">
        <v>4791</v>
      </c>
      <c r="B1596" t="s">
        <v>4792</v>
      </c>
      <c r="C1596" t="s">
        <v>13</v>
      </c>
      <c r="D1596" t="str">
        <f>IF(Table_EQUITY_L[[#This Row],[ SERIES]]="EQ","Intra","Not")</f>
        <v>Intra</v>
      </c>
      <c r="E1596">
        <v>26</v>
      </c>
      <c r="F1596">
        <v>3</v>
      </c>
      <c r="G1596" t="str">
        <f t="shared" si="24"/>
        <v>Mar</v>
      </c>
      <c r="H1596">
        <v>2021</v>
      </c>
      <c r="I1596">
        <v>10</v>
      </c>
      <c r="J1596">
        <v>1</v>
      </c>
      <c r="K1596" t="s">
        <v>4793</v>
      </c>
      <c r="L1596">
        <v>10</v>
      </c>
      <c r="M1596" s="1"/>
      <c r="N1596">
        <v>2021</v>
      </c>
      <c r="O1596" s="1"/>
    </row>
    <row r="1597" spans="1:15" x14ac:dyDescent="0.3">
      <c r="A1597" t="s">
        <v>4794</v>
      </c>
      <c r="B1597" t="s">
        <v>4795</v>
      </c>
      <c r="C1597" t="s">
        <v>13</v>
      </c>
      <c r="D1597" t="str">
        <f>IF(Table_EQUITY_L[[#This Row],[ SERIES]]="EQ","Intra","Not")</f>
        <v>Intra</v>
      </c>
      <c r="E1597">
        <v>14</v>
      </c>
      <c r="F1597">
        <v>12</v>
      </c>
      <c r="G1597" t="str">
        <f t="shared" si="24"/>
        <v>Dec</v>
      </c>
      <c r="H1597">
        <v>2006</v>
      </c>
      <c r="I1597">
        <v>1</v>
      </c>
      <c r="J1597">
        <v>1</v>
      </c>
      <c r="K1597" t="s">
        <v>4796</v>
      </c>
      <c r="L1597">
        <v>1</v>
      </c>
      <c r="M1597" s="1"/>
      <c r="N1597">
        <v>2006</v>
      </c>
      <c r="O1597" s="1"/>
    </row>
    <row r="1598" spans="1:15" x14ac:dyDescent="0.3">
      <c r="A1598" t="s">
        <v>4797</v>
      </c>
      <c r="B1598" t="s">
        <v>4798</v>
      </c>
      <c r="C1598" t="s">
        <v>9</v>
      </c>
      <c r="D1598" t="str">
        <f>IF(Table_EQUITY_L[[#This Row],[ SERIES]]="EQ","Intra","Not")</f>
        <v>Not</v>
      </c>
      <c r="E1598">
        <v>19</v>
      </c>
      <c r="F1598">
        <v>10</v>
      </c>
      <c r="G1598" t="str">
        <f t="shared" si="24"/>
        <v>Oct</v>
      </c>
      <c r="H1598">
        <v>2020</v>
      </c>
      <c r="I1598">
        <v>10</v>
      </c>
      <c r="J1598">
        <v>1</v>
      </c>
      <c r="K1598" t="s">
        <v>4799</v>
      </c>
      <c r="L1598">
        <v>10</v>
      </c>
      <c r="M1598" s="1"/>
      <c r="N1598">
        <v>2020</v>
      </c>
      <c r="O1598" s="1"/>
    </row>
    <row r="1599" spans="1:15" x14ac:dyDescent="0.3">
      <c r="A1599" t="s">
        <v>4800</v>
      </c>
      <c r="B1599" t="s">
        <v>4801</v>
      </c>
      <c r="C1599" t="s">
        <v>13</v>
      </c>
      <c r="D1599" t="str">
        <f>IF(Table_EQUITY_L[[#This Row],[ SERIES]]="EQ","Intra","Not")</f>
        <v>Intra</v>
      </c>
      <c r="E1599">
        <v>23</v>
      </c>
      <c r="F1599">
        <v>10</v>
      </c>
      <c r="G1599" t="str">
        <f t="shared" si="24"/>
        <v>Oct</v>
      </c>
      <c r="H1599">
        <v>2003</v>
      </c>
      <c r="I1599">
        <v>1</v>
      </c>
      <c r="J1599">
        <v>1</v>
      </c>
      <c r="K1599" t="s">
        <v>4802</v>
      </c>
      <c r="L1599">
        <v>1</v>
      </c>
      <c r="M1599" s="1"/>
      <c r="N1599">
        <v>2003</v>
      </c>
      <c r="O1599" s="1"/>
    </row>
    <row r="1600" spans="1:15" x14ac:dyDescent="0.3">
      <c r="A1600" t="s">
        <v>4803</v>
      </c>
      <c r="B1600" t="s">
        <v>4804</v>
      </c>
      <c r="C1600" t="s">
        <v>13</v>
      </c>
      <c r="D1600" t="str">
        <f>IF(Table_EQUITY_L[[#This Row],[ SERIES]]="EQ","Intra","Not")</f>
        <v>Intra</v>
      </c>
      <c r="E1600">
        <v>9</v>
      </c>
      <c r="F1600">
        <v>3</v>
      </c>
      <c r="G1600" t="str">
        <f t="shared" si="24"/>
        <v>Mar</v>
      </c>
      <c r="H1600">
        <v>2020</v>
      </c>
      <c r="I1600">
        <v>1</v>
      </c>
      <c r="J1600">
        <v>1</v>
      </c>
      <c r="K1600" t="s">
        <v>4805</v>
      </c>
      <c r="L1600">
        <v>1</v>
      </c>
      <c r="M1600" s="1"/>
      <c r="N1600">
        <v>2020</v>
      </c>
      <c r="O1600" s="1"/>
    </row>
    <row r="1601" spans="1:15" x14ac:dyDescent="0.3">
      <c r="A1601" t="s">
        <v>4806</v>
      </c>
      <c r="B1601" t="s">
        <v>4807</v>
      </c>
      <c r="C1601" t="s">
        <v>13</v>
      </c>
      <c r="D1601" t="str">
        <f>IF(Table_EQUITY_L[[#This Row],[ SERIES]]="EQ","Intra","Not")</f>
        <v>Intra</v>
      </c>
      <c r="E1601">
        <v>31</v>
      </c>
      <c r="F1601">
        <v>3</v>
      </c>
      <c r="G1601" t="str">
        <f t="shared" si="24"/>
        <v>Mar</v>
      </c>
      <c r="H1601">
        <v>2021</v>
      </c>
      <c r="I1601">
        <v>1</v>
      </c>
      <c r="J1601">
        <v>1</v>
      </c>
      <c r="K1601" t="s">
        <v>4808</v>
      </c>
      <c r="L1601">
        <v>1</v>
      </c>
      <c r="M1601" s="1"/>
      <c r="N1601">
        <v>2021</v>
      </c>
      <c r="O1601" s="1"/>
    </row>
    <row r="1602" spans="1:15" x14ac:dyDescent="0.3">
      <c r="A1602" t="s">
        <v>4809</v>
      </c>
      <c r="B1602" t="s">
        <v>4810</v>
      </c>
      <c r="C1602" t="s">
        <v>13</v>
      </c>
      <c r="D1602" t="str">
        <f>IF(Table_EQUITY_L[[#This Row],[ SERIES]]="EQ","Intra","Not")</f>
        <v>Intra</v>
      </c>
      <c r="E1602">
        <v>19</v>
      </c>
      <c r="F1602">
        <v>10</v>
      </c>
      <c r="G1602" t="str">
        <f t="shared" ref="G1602:G1665" si="25">_xlfn.IFS(F1602=1,"Jan",F1602=2,"Feb",F1602=3,"Mar",F1602=4,"Apr",F1602=5,"May",F1602=6,"Jun",F1602=7,"Jul",F1602=8,"Aug",F1602=9,"Sep",F1602=10,"Oct",F1602=11,"Nov",F1602=12,"Dec")</f>
        <v>Oct</v>
      </c>
      <c r="H1602">
        <v>2005</v>
      </c>
      <c r="I1602">
        <v>2</v>
      </c>
      <c r="J1602">
        <v>1</v>
      </c>
      <c r="K1602" t="s">
        <v>4811</v>
      </c>
      <c r="L1602">
        <v>2</v>
      </c>
      <c r="M1602" s="1"/>
      <c r="N1602">
        <v>2005</v>
      </c>
      <c r="O1602" s="1"/>
    </row>
    <row r="1603" spans="1:15" x14ac:dyDescent="0.3">
      <c r="A1603" t="s">
        <v>4812</v>
      </c>
      <c r="B1603" t="s">
        <v>4813</v>
      </c>
      <c r="C1603" t="s">
        <v>13</v>
      </c>
      <c r="D1603" t="str">
        <f>IF(Table_EQUITY_L[[#This Row],[ SERIES]]="EQ","Intra","Not")</f>
        <v>Intra</v>
      </c>
      <c r="E1603">
        <v>21</v>
      </c>
      <c r="F1603">
        <v>4</v>
      </c>
      <c r="G1603" t="str">
        <f t="shared" si="25"/>
        <v>Apr</v>
      </c>
      <c r="H1603">
        <v>2023</v>
      </c>
      <c r="I1603">
        <v>10</v>
      </c>
      <c r="J1603">
        <v>1</v>
      </c>
      <c r="K1603" t="s">
        <v>4814</v>
      </c>
      <c r="L1603">
        <v>10</v>
      </c>
      <c r="M1603" s="1"/>
      <c r="N1603">
        <v>2023</v>
      </c>
      <c r="O1603" s="1"/>
    </row>
    <row r="1604" spans="1:15" x14ac:dyDescent="0.3">
      <c r="A1604" t="s">
        <v>4815</v>
      </c>
      <c r="B1604" t="s">
        <v>4816</v>
      </c>
      <c r="C1604" t="s">
        <v>9</v>
      </c>
      <c r="D1604" t="str">
        <f>IF(Table_EQUITY_L[[#This Row],[ SERIES]]="EQ","Intra","Not")</f>
        <v>Not</v>
      </c>
      <c r="E1604">
        <v>14</v>
      </c>
      <c r="F1604">
        <v>7</v>
      </c>
      <c r="G1604" t="str">
        <f t="shared" si="25"/>
        <v>Jul</v>
      </c>
      <c r="H1604">
        <v>2021</v>
      </c>
      <c r="I1604">
        <v>1</v>
      </c>
      <c r="J1604">
        <v>1</v>
      </c>
      <c r="K1604" t="s">
        <v>4817</v>
      </c>
      <c r="L1604">
        <v>1</v>
      </c>
      <c r="M1604" s="1"/>
      <c r="N1604">
        <v>2021</v>
      </c>
      <c r="O1604" s="1"/>
    </row>
    <row r="1605" spans="1:15" x14ac:dyDescent="0.3">
      <c r="A1605" t="s">
        <v>4818</v>
      </c>
      <c r="B1605" t="s">
        <v>4819</v>
      </c>
      <c r="C1605" t="s">
        <v>13</v>
      </c>
      <c r="D1605" t="str">
        <f>IF(Table_EQUITY_L[[#This Row],[ SERIES]]="EQ","Intra","Not")</f>
        <v>Intra</v>
      </c>
      <c r="E1605">
        <v>29</v>
      </c>
      <c r="F1605">
        <v>5</v>
      </c>
      <c r="G1605" t="str">
        <f t="shared" si="25"/>
        <v>May</v>
      </c>
      <c r="H1605">
        <v>2012</v>
      </c>
      <c r="I1605">
        <v>1</v>
      </c>
      <c r="J1605">
        <v>1</v>
      </c>
      <c r="K1605" t="s">
        <v>4820</v>
      </c>
      <c r="L1605">
        <v>1</v>
      </c>
      <c r="M1605" s="1"/>
      <c r="N1605">
        <v>2012</v>
      </c>
      <c r="O1605" s="1"/>
    </row>
    <row r="1606" spans="1:15" x14ac:dyDescent="0.3">
      <c r="A1606" t="s">
        <v>4821</v>
      </c>
      <c r="B1606" t="s">
        <v>4822</v>
      </c>
      <c r="C1606" t="s">
        <v>13</v>
      </c>
      <c r="D1606" t="str">
        <f>IF(Table_EQUITY_L[[#This Row],[ SERIES]]="EQ","Intra","Not")</f>
        <v>Intra</v>
      </c>
      <c r="E1606">
        <v>6</v>
      </c>
      <c r="F1606">
        <v>12</v>
      </c>
      <c r="G1606" t="str">
        <f t="shared" si="25"/>
        <v>Dec</v>
      </c>
      <c r="H1606">
        <v>1995</v>
      </c>
      <c r="I1606">
        <v>10</v>
      </c>
      <c r="J1606">
        <v>1</v>
      </c>
      <c r="K1606" t="s">
        <v>4823</v>
      </c>
      <c r="L1606">
        <v>10</v>
      </c>
      <c r="M1606" s="1"/>
      <c r="N1606">
        <v>1995</v>
      </c>
      <c r="O1606" s="1"/>
    </row>
    <row r="1607" spans="1:15" x14ac:dyDescent="0.3">
      <c r="A1607" t="s">
        <v>4824</v>
      </c>
      <c r="B1607" t="s">
        <v>4825</v>
      </c>
      <c r="C1607" t="s">
        <v>13</v>
      </c>
      <c r="D1607" t="str">
        <f>IF(Table_EQUITY_L[[#This Row],[ SERIES]]="EQ","Intra","Not")</f>
        <v>Intra</v>
      </c>
      <c r="E1607">
        <v>9</v>
      </c>
      <c r="F1607">
        <v>5</v>
      </c>
      <c r="G1607" t="str">
        <f t="shared" si="25"/>
        <v>May</v>
      </c>
      <c r="H1607">
        <v>2006</v>
      </c>
      <c r="I1607">
        <v>10</v>
      </c>
      <c r="J1607">
        <v>1</v>
      </c>
      <c r="K1607" t="s">
        <v>4826</v>
      </c>
      <c r="L1607">
        <v>10</v>
      </c>
      <c r="M1607" s="1"/>
      <c r="N1607">
        <v>2006</v>
      </c>
      <c r="O1607" s="1"/>
    </row>
    <row r="1608" spans="1:15" x14ac:dyDescent="0.3">
      <c r="A1608" t="s">
        <v>4827</v>
      </c>
      <c r="B1608" t="s">
        <v>4828</v>
      </c>
      <c r="C1608" t="s">
        <v>13</v>
      </c>
      <c r="D1608" t="str">
        <f>IF(Table_EQUITY_L[[#This Row],[ SERIES]]="EQ","Intra","Not")</f>
        <v>Intra</v>
      </c>
      <c r="E1608">
        <v>20</v>
      </c>
      <c r="F1608">
        <v>8</v>
      </c>
      <c r="G1608" t="str">
        <f t="shared" si="25"/>
        <v>Aug</v>
      </c>
      <c r="H1608">
        <v>2019</v>
      </c>
      <c r="I1608">
        <v>1</v>
      </c>
      <c r="J1608">
        <v>1</v>
      </c>
      <c r="K1608" t="s">
        <v>4829</v>
      </c>
      <c r="L1608">
        <v>1</v>
      </c>
      <c r="M1608" s="1"/>
      <c r="N1608">
        <v>2019</v>
      </c>
      <c r="O1608" s="1"/>
    </row>
    <row r="1609" spans="1:15" x14ac:dyDescent="0.3">
      <c r="A1609" t="s">
        <v>4830</v>
      </c>
      <c r="B1609" t="s">
        <v>4831</v>
      </c>
      <c r="C1609" t="s">
        <v>13</v>
      </c>
      <c r="D1609" t="str">
        <f>IF(Table_EQUITY_L[[#This Row],[ SERIES]]="EQ","Intra","Not")</f>
        <v>Intra</v>
      </c>
      <c r="E1609">
        <v>15</v>
      </c>
      <c r="F1609">
        <v>6</v>
      </c>
      <c r="G1609" t="str">
        <f t="shared" si="25"/>
        <v>Jun</v>
      </c>
      <c r="H1609">
        <v>2011</v>
      </c>
      <c r="I1609">
        <v>2</v>
      </c>
      <c r="J1609">
        <v>1</v>
      </c>
      <c r="K1609" t="s">
        <v>4832</v>
      </c>
      <c r="L1609">
        <v>2</v>
      </c>
      <c r="M1609" s="1"/>
      <c r="N1609">
        <v>2011</v>
      </c>
      <c r="O1609" s="1"/>
    </row>
    <row r="1610" spans="1:15" x14ac:dyDescent="0.3">
      <c r="A1610" t="s">
        <v>4833</v>
      </c>
      <c r="B1610" t="s">
        <v>4834</v>
      </c>
      <c r="C1610" t="s">
        <v>13</v>
      </c>
      <c r="D1610" t="str">
        <f>IF(Table_EQUITY_L[[#This Row],[ SERIES]]="EQ","Intra","Not")</f>
        <v>Intra</v>
      </c>
      <c r="E1610">
        <v>18</v>
      </c>
      <c r="F1610">
        <v>11</v>
      </c>
      <c r="G1610" t="str">
        <f t="shared" si="25"/>
        <v>Nov</v>
      </c>
      <c r="H1610">
        <v>2022</v>
      </c>
      <c r="I1610">
        <v>1</v>
      </c>
      <c r="J1610">
        <v>1</v>
      </c>
      <c r="K1610" t="s">
        <v>4835</v>
      </c>
      <c r="L1610">
        <v>1</v>
      </c>
      <c r="M1610" s="1"/>
      <c r="N1610">
        <v>2022</v>
      </c>
      <c r="O1610" s="1"/>
    </row>
    <row r="1611" spans="1:15" x14ac:dyDescent="0.3">
      <c r="A1611" t="s">
        <v>4836</v>
      </c>
      <c r="B1611" t="s">
        <v>4837</v>
      </c>
      <c r="C1611" t="s">
        <v>13</v>
      </c>
      <c r="D1611" t="str">
        <f>IF(Table_EQUITY_L[[#This Row],[ SERIES]]="EQ","Intra","Not")</f>
        <v>Intra</v>
      </c>
      <c r="E1611">
        <v>11</v>
      </c>
      <c r="F1611">
        <v>8</v>
      </c>
      <c r="G1611" t="str">
        <f t="shared" si="25"/>
        <v>Aug</v>
      </c>
      <c r="H1611">
        <v>2015</v>
      </c>
      <c r="I1611">
        <v>10</v>
      </c>
      <c r="J1611">
        <v>1</v>
      </c>
      <c r="K1611" t="s">
        <v>4838</v>
      </c>
      <c r="L1611">
        <v>10</v>
      </c>
      <c r="M1611" s="1"/>
      <c r="N1611">
        <v>2015</v>
      </c>
      <c r="O1611" s="1"/>
    </row>
    <row r="1612" spans="1:15" x14ac:dyDescent="0.3">
      <c r="A1612" t="s">
        <v>4839</v>
      </c>
      <c r="B1612" t="s">
        <v>4840</v>
      </c>
      <c r="C1612" t="s">
        <v>13</v>
      </c>
      <c r="D1612" t="str">
        <f>IF(Table_EQUITY_L[[#This Row],[ SERIES]]="EQ","Intra","Not")</f>
        <v>Intra</v>
      </c>
      <c r="E1612">
        <v>26</v>
      </c>
      <c r="F1612">
        <v>8</v>
      </c>
      <c r="G1612" t="str">
        <f t="shared" si="25"/>
        <v>Aug</v>
      </c>
      <c r="H1612">
        <v>2022</v>
      </c>
      <c r="I1612">
        <v>10</v>
      </c>
      <c r="J1612">
        <v>1</v>
      </c>
      <c r="K1612" t="s">
        <v>4841</v>
      </c>
      <c r="L1612">
        <v>10</v>
      </c>
      <c r="M1612" s="1"/>
      <c r="N1612">
        <v>2022</v>
      </c>
      <c r="O1612" s="1"/>
    </row>
    <row r="1613" spans="1:15" x14ac:dyDescent="0.3">
      <c r="A1613" t="s">
        <v>4842</v>
      </c>
      <c r="B1613" t="s">
        <v>4843</v>
      </c>
      <c r="C1613" t="s">
        <v>13</v>
      </c>
      <c r="D1613" t="str">
        <f>IF(Table_EQUITY_L[[#This Row],[ SERIES]]="EQ","Intra","Not")</f>
        <v>Intra</v>
      </c>
      <c r="E1613">
        <v>27</v>
      </c>
      <c r="F1613">
        <v>7</v>
      </c>
      <c r="G1613" t="str">
        <f t="shared" si="25"/>
        <v>Jul</v>
      </c>
      <c r="H1613">
        <v>1995</v>
      </c>
      <c r="I1613">
        <v>10</v>
      </c>
      <c r="J1613">
        <v>1</v>
      </c>
      <c r="K1613" t="s">
        <v>4844</v>
      </c>
      <c r="L1613">
        <v>10</v>
      </c>
      <c r="M1613" s="1"/>
      <c r="N1613">
        <v>1995</v>
      </c>
      <c r="O1613" s="1"/>
    </row>
    <row r="1614" spans="1:15" x14ac:dyDescent="0.3">
      <c r="A1614" t="s">
        <v>4845</v>
      </c>
      <c r="B1614" t="s">
        <v>4846</v>
      </c>
      <c r="C1614" t="s">
        <v>13</v>
      </c>
      <c r="D1614" t="str">
        <f>IF(Table_EQUITY_L[[#This Row],[ SERIES]]="EQ","Intra","Not")</f>
        <v>Intra</v>
      </c>
      <c r="E1614">
        <v>20</v>
      </c>
      <c r="F1614">
        <v>12</v>
      </c>
      <c r="G1614" t="str">
        <f t="shared" si="25"/>
        <v>Dec</v>
      </c>
      <c r="H1614">
        <v>2000</v>
      </c>
      <c r="I1614">
        <v>2</v>
      </c>
      <c r="J1614">
        <v>1</v>
      </c>
      <c r="K1614" t="s">
        <v>4847</v>
      </c>
      <c r="L1614">
        <v>2</v>
      </c>
      <c r="M1614" s="1"/>
      <c r="N1614">
        <v>2000</v>
      </c>
      <c r="O1614" s="1"/>
    </row>
    <row r="1615" spans="1:15" x14ac:dyDescent="0.3">
      <c r="A1615" t="s">
        <v>4848</v>
      </c>
      <c r="B1615" t="s">
        <v>4849</v>
      </c>
      <c r="C1615" t="s">
        <v>13</v>
      </c>
      <c r="D1615" t="str">
        <f>IF(Table_EQUITY_L[[#This Row],[ SERIES]]="EQ","Intra","Not")</f>
        <v>Intra</v>
      </c>
      <c r="E1615">
        <v>27</v>
      </c>
      <c r="F1615">
        <v>8</v>
      </c>
      <c r="G1615" t="str">
        <f t="shared" si="25"/>
        <v>Aug</v>
      </c>
      <c r="H1615">
        <v>2007</v>
      </c>
      <c r="I1615">
        <v>1</v>
      </c>
      <c r="J1615">
        <v>1</v>
      </c>
      <c r="K1615" t="s">
        <v>4850</v>
      </c>
      <c r="L1615">
        <v>1</v>
      </c>
      <c r="M1615" s="1"/>
      <c r="N1615">
        <v>2007</v>
      </c>
      <c r="O1615" s="1"/>
    </row>
    <row r="1616" spans="1:15" x14ac:dyDescent="0.3">
      <c r="A1616" t="s">
        <v>4851</v>
      </c>
      <c r="B1616" t="s">
        <v>4852</v>
      </c>
      <c r="C1616" t="s">
        <v>13</v>
      </c>
      <c r="D1616" t="str">
        <f>IF(Table_EQUITY_L[[#This Row],[ SERIES]]="EQ","Intra","Not")</f>
        <v>Intra</v>
      </c>
      <c r="E1616">
        <v>29</v>
      </c>
      <c r="F1616">
        <v>9</v>
      </c>
      <c r="G1616" t="str">
        <f t="shared" si="25"/>
        <v>Sep</v>
      </c>
      <c r="H1616">
        <v>2006</v>
      </c>
      <c r="I1616">
        <v>10</v>
      </c>
      <c r="J1616">
        <v>1</v>
      </c>
      <c r="K1616" t="s">
        <v>4853</v>
      </c>
      <c r="L1616">
        <v>10</v>
      </c>
      <c r="M1616" s="1"/>
      <c r="N1616">
        <v>2006</v>
      </c>
      <c r="O1616" s="1"/>
    </row>
    <row r="1617" spans="1:15" x14ac:dyDescent="0.3">
      <c r="A1617" t="s">
        <v>4854</v>
      </c>
      <c r="B1617" t="s">
        <v>4855</v>
      </c>
      <c r="C1617" t="s">
        <v>13</v>
      </c>
      <c r="D1617" t="str">
        <f>IF(Table_EQUITY_L[[#This Row],[ SERIES]]="EQ","Intra","Not")</f>
        <v>Intra</v>
      </c>
      <c r="E1617">
        <v>5</v>
      </c>
      <c r="F1617">
        <v>1</v>
      </c>
      <c r="G1617" t="str">
        <f t="shared" si="25"/>
        <v>Jan</v>
      </c>
      <c r="H1617">
        <v>2007</v>
      </c>
      <c r="I1617">
        <v>1</v>
      </c>
      <c r="J1617">
        <v>1</v>
      </c>
      <c r="K1617" t="s">
        <v>4856</v>
      </c>
      <c r="L1617">
        <v>1</v>
      </c>
      <c r="M1617" s="1"/>
      <c r="N1617">
        <v>2007</v>
      </c>
      <c r="O1617" s="1"/>
    </row>
    <row r="1618" spans="1:15" x14ac:dyDescent="0.3">
      <c r="A1618" t="s">
        <v>4857</v>
      </c>
      <c r="B1618" t="s">
        <v>4858</v>
      </c>
      <c r="C1618" t="s">
        <v>779</v>
      </c>
      <c r="D1618" t="str">
        <f>IF(Table_EQUITY_L[[#This Row],[ SERIES]]="EQ","Intra","Not")</f>
        <v>Not</v>
      </c>
      <c r="E1618">
        <v>19</v>
      </c>
      <c r="F1618">
        <v>2</v>
      </c>
      <c r="G1618" t="str">
        <f t="shared" si="25"/>
        <v>Feb</v>
      </c>
      <c r="H1618">
        <v>2008</v>
      </c>
      <c r="I1618">
        <v>10</v>
      </c>
      <c r="J1618">
        <v>1</v>
      </c>
      <c r="K1618" t="s">
        <v>4859</v>
      </c>
      <c r="L1618">
        <v>10</v>
      </c>
      <c r="M1618" s="1"/>
      <c r="N1618">
        <v>2008</v>
      </c>
      <c r="O1618" s="1"/>
    </row>
    <row r="1619" spans="1:15" x14ac:dyDescent="0.3">
      <c r="A1619" t="s">
        <v>4860</v>
      </c>
      <c r="B1619" t="s">
        <v>4861</v>
      </c>
      <c r="C1619" t="s">
        <v>9</v>
      </c>
      <c r="D1619" t="str">
        <f>IF(Table_EQUITY_L[[#This Row],[ SERIES]]="EQ","Intra","Not")</f>
        <v>Not</v>
      </c>
      <c r="E1619">
        <v>18</v>
      </c>
      <c r="F1619">
        <v>5</v>
      </c>
      <c r="G1619" t="str">
        <f t="shared" si="25"/>
        <v>May</v>
      </c>
      <c r="H1619">
        <v>2010</v>
      </c>
      <c r="I1619">
        <v>10</v>
      </c>
      <c r="J1619">
        <v>1</v>
      </c>
      <c r="K1619" t="s">
        <v>4862</v>
      </c>
      <c r="L1619">
        <v>10</v>
      </c>
      <c r="M1619" s="1"/>
      <c r="N1619">
        <v>2010</v>
      </c>
      <c r="O1619" s="1"/>
    </row>
    <row r="1620" spans="1:15" x14ac:dyDescent="0.3">
      <c r="A1620" t="s">
        <v>4863</v>
      </c>
      <c r="B1620" t="s">
        <v>4864</v>
      </c>
      <c r="C1620" t="s">
        <v>13</v>
      </c>
      <c r="D1620" t="str">
        <f>IF(Table_EQUITY_L[[#This Row],[ SERIES]]="EQ","Intra","Not")</f>
        <v>Intra</v>
      </c>
      <c r="E1620">
        <v>18</v>
      </c>
      <c r="F1620">
        <v>12</v>
      </c>
      <c r="G1620" t="str">
        <f t="shared" si="25"/>
        <v>Dec</v>
      </c>
      <c r="H1620">
        <v>2020</v>
      </c>
      <c r="I1620">
        <v>2</v>
      </c>
      <c r="J1620">
        <v>1</v>
      </c>
      <c r="K1620" t="s">
        <v>4865</v>
      </c>
      <c r="L1620">
        <v>2</v>
      </c>
      <c r="M1620" s="1"/>
      <c r="N1620">
        <v>2020</v>
      </c>
      <c r="O1620" s="1"/>
    </row>
    <row r="1621" spans="1:15" x14ac:dyDescent="0.3">
      <c r="A1621" t="s">
        <v>4866</v>
      </c>
      <c r="B1621" t="s">
        <v>4867</v>
      </c>
      <c r="C1621" t="s">
        <v>13</v>
      </c>
      <c r="D1621" t="str">
        <f>IF(Table_EQUITY_L[[#This Row],[ SERIES]]="EQ","Intra","Not")</f>
        <v>Intra</v>
      </c>
      <c r="E1621">
        <v>9</v>
      </c>
      <c r="F1621">
        <v>7</v>
      </c>
      <c r="G1621" t="str">
        <f t="shared" si="25"/>
        <v>Jul</v>
      </c>
      <c r="H1621">
        <v>2007</v>
      </c>
      <c r="I1621">
        <v>10</v>
      </c>
      <c r="J1621">
        <v>1</v>
      </c>
      <c r="K1621" t="s">
        <v>4868</v>
      </c>
      <c r="L1621">
        <v>10</v>
      </c>
      <c r="M1621" s="1"/>
      <c r="N1621">
        <v>2007</v>
      </c>
      <c r="O1621" s="1"/>
    </row>
    <row r="1622" spans="1:15" x14ac:dyDescent="0.3">
      <c r="A1622" t="s">
        <v>4869</v>
      </c>
      <c r="B1622" t="s">
        <v>4870</v>
      </c>
      <c r="C1622" t="s">
        <v>13</v>
      </c>
      <c r="D1622" t="str">
        <f>IF(Table_EQUITY_L[[#This Row],[ SERIES]]="EQ","Intra","Not")</f>
        <v>Intra</v>
      </c>
      <c r="E1622">
        <v>26</v>
      </c>
      <c r="F1622">
        <v>11</v>
      </c>
      <c r="G1622" t="str">
        <f t="shared" si="25"/>
        <v>Nov</v>
      </c>
      <c r="H1622">
        <v>2021</v>
      </c>
      <c r="I1622">
        <v>2</v>
      </c>
      <c r="J1622">
        <v>1</v>
      </c>
      <c r="K1622" t="s">
        <v>4871</v>
      </c>
      <c r="L1622">
        <v>2</v>
      </c>
      <c r="M1622" s="1"/>
      <c r="N1622">
        <v>2021</v>
      </c>
      <c r="O1622" s="1"/>
    </row>
    <row r="1623" spans="1:15" x14ac:dyDescent="0.3">
      <c r="A1623" t="s">
        <v>4872</v>
      </c>
      <c r="B1623" t="s">
        <v>4873</v>
      </c>
      <c r="C1623" t="s">
        <v>13</v>
      </c>
      <c r="D1623" t="str">
        <f>IF(Table_EQUITY_L[[#This Row],[ SERIES]]="EQ","Intra","Not")</f>
        <v>Intra</v>
      </c>
      <c r="E1623">
        <v>23</v>
      </c>
      <c r="F1623">
        <v>3</v>
      </c>
      <c r="G1623" t="str">
        <f t="shared" si="25"/>
        <v>Mar</v>
      </c>
      <c r="H1623">
        <v>2017</v>
      </c>
      <c r="I1623">
        <v>10</v>
      </c>
      <c r="J1623">
        <v>1</v>
      </c>
      <c r="K1623" t="s">
        <v>4874</v>
      </c>
      <c r="L1623">
        <v>10</v>
      </c>
      <c r="M1623" s="1"/>
      <c r="N1623">
        <v>2017</v>
      </c>
      <c r="O1623" s="1"/>
    </row>
    <row r="1624" spans="1:15" x14ac:dyDescent="0.3">
      <c r="A1624" t="s">
        <v>4875</v>
      </c>
      <c r="B1624" t="s">
        <v>4876</v>
      </c>
      <c r="C1624" t="s">
        <v>13</v>
      </c>
      <c r="D1624" t="str">
        <f>IF(Table_EQUITY_L[[#This Row],[ SERIES]]="EQ","Intra","Not")</f>
        <v>Intra</v>
      </c>
      <c r="E1624">
        <v>1</v>
      </c>
      <c r="F1624">
        <v>4</v>
      </c>
      <c r="G1624" t="str">
        <f t="shared" si="25"/>
        <v>Apr</v>
      </c>
      <c r="H1624">
        <v>1999</v>
      </c>
      <c r="I1624">
        <v>10</v>
      </c>
      <c r="J1624">
        <v>1</v>
      </c>
      <c r="K1624" t="s">
        <v>4877</v>
      </c>
      <c r="L1624">
        <v>10</v>
      </c>
      <c r="M1624" s="1"/>
      <c r="N1624">
        <v>1999</v>
      </c>
      <c r="O1624" s="1"/>
    </row>
    <row r="1625" spans="1:15" x14ac:dyDescent="0.3">
      <c r="A1625" t="s">
        <v>4878</v>
      </c>
      <c r="B1625" t="s">
        <v>4879</v>
      </c>
      <c r="C1625" t="s">
        <v>13</v>
      </c>
      <c r="D1625" t="str">
        <f>IF(Table_EQUITY_L[[#This Row],[ SERIES]]="EQ","Intra","Not")</f>
        <v>Intra</v>
      </c>
      <c r="E1625">
        <v>16</v>
      </c>
      <c r="F1625">
        <v>2</v>
      </c>
      <c r="G1625" t="str">
        <f t="shared" si="25"/>
        <v>Feb</v>
      </c>
      <c r="H1625">
        <v>2000</v>
      </c>
      <c r="I1625">
        <v>1</v>
      </c>
      <c r="J1625">
        <v>1</v>
      </c>
      <c r="K1625" t="s">
        <v>4880</v>
      </c>
      <c r="L1625">
        <v>1</v>
      </c>
      <c r="M1625" s="1"/>
      <c r="N1625">
        <v>2000</v>
      </c>
      <c r="O1625" s="1"/>
    </row>
    <row r="1626" spans="1:15" x14ac:dyDescent="0.3">
      <c r="A1626" t="s">
        <v>4881</v>
      </c>
      <c r="B1626" t="s">
        <v>4882</v>
      </c>
      <c r="C1626" t="s">
        <v>13</v>
      </c>
      <c r="D1626" t="str">
        <f>IF(Table_EQUITY_L[[#This Row],[ SERIES]]="EQ","Intra","Not")</f>
        <v>Intra</v>
      </c>
      <c r="E1626">
        <v>12</v>
      </c>
      <c r="F1626">
        <v>4</v>
      </c>
      <c r="G1626" t="str">
        <f t="shared" si="25"/>
        <v>Apr</v>
      </c>
      <c r="H1626">
        <v>1995</v>
      </c>
      <c r="I1626">
        <v>10</v>
      </c>
      <c r="J1626">
        <v>1</v>
      </c>
      <c r="K1626" t="s">
        <v>4883</v>
      </c>
      <c r="L1626">
        <v>10</v>
      </c>
      <c r="M1626" s="1"/>
      <c r="N1626">
        <v>1995</v>
      </c>
      <c r="O1626" s="1"/>
    </row>
    <row r="1627" spans="1:15" x14ac:dyDescent="0.3">
      <c r="A1627" t="s">
        <v>4884</v>
      </c>
      <c r="B1627" t="s">
        <v>4885</v>
      </c>
      <c r="C1627" t="s">
        <v>13</v>
      </c>
      <c r="D1627" t="str">
        <f>IF(Table_EQUITY_L[[#This Row],[ SERIES]]="EQ","Intra","Not")</f>
        <v>Intra</v>
      </c>
      <c r="E1627">
        <v>18</v>
      </c>
      <c r="F1627">
        <v>11</v>
      </c>
      <c r="G1627" t="str">
        <f t="shared" si="25"/>
        <v>Nov</v>
      </c>
      <c r="H1627">
        <v>1998</v>
      </c>
      <c r="I1627">
        <v>1</v>
      </c>
      <c r="J1627">
        <v>1</v>
      </c>
      <c r="K1627" t="s">
        <v>4886</v>
      </c>
      <c r="L1627">
        <v>1</v>
      </c>
      <c r="M1627" s="1"/>
      <c r="N1627">
        <v>1998</v>
      </c>
      <c r="O1627" s="1"/>
    </row>
    <row r="1628" spans="1:15" x14ac:dyDescent="0.3">
      <c r="A1628" t="s">
        <v>4887</v>
      </c>
      <c r="B1628" t="s">
        <v>4888</v>
      </c>
      <c r="C1628" t="s">
        <v>13</v>
      </c>
      <c r="D1628" t="str">
        <f>IF(Table_EQUITY_L[[#This Row],[ SERIES]]="EQ","Intra","Not")</f>
        <v>Intra</v>
      </c>
      <c r="E1628">
        <v>17</v>
      </c>
      <c r="F1628">
        <v>9</v>
      </c>
      <c r="G1628" t="str">
        <f t="shared" si="25"/>
        <v>Sep</v>
      </c>
      <c r="H1628">
        <v>2003</v>
      </c>
      <c r="I1628">
        <v>10</v>
      </c>
      <c r="J1628">
        <v>1</v>
      </c>
      <c r="K1628" t="s">
        <v>4889</v>
      </c>
      <c r="L1628">
        <v>10</v>
      </c>
      <c r="M1628" s="1"/>
      <c r="N1628">
        <v>2003</v>
      </c>
      <c r="O1628" s="1"/>
    </row>
    <row r="1629" spans="1:15" x14ac:dyDescent="0.3">
      <c r="A1629" t="s">
        <v>4890</v>
      </c>
      <c r="B1629" t="s">
        <v>4891</v>
      </c>
      <c r="C1629" t="s">
        <v>13</v>
      </c>
      <c r="D1629" t="str">
        <f>IF(Table_EQUITY_L[[#This Row],[ SERIES]]="EQ","Intra","Not")</f>
        <v>Intra</v>
      </c>
      <c r="E1629">
        <v>24</v>
      </c>
      <c r="F1629">
        <v>6</v>
      </c>
      <c r="G1629" t="str">
        <f t="shared" si="25"/>
        <v>Jun</v>
      </c>
      <c r="H1629">
        <v>1998</v>
      </c>
      <c r="I1629">
        <v>10</v>
      </c>
      <c r="J1629">
        <v>1</v>
      </c>
      <c r="K1629" t="s">
        <v>4892</v>
      </c>
      <c r="L1629">
        <v>10</v>
      </c>
      <c r="M1629" s="1"/>
      <c r="N1629">
        <v>1998</v>
      </c>
      <c r="O1629" s="1"/>
    </row>
    <row r="1630" spans="1:15" x14ac:dyDescent="0.3">
      <c r="A1630" t="s">
        <v>4893</v>
      </c>
      <c r="B1630" t="s">
        <v>4894</v>
      </c>
      <c r="C1630" t="s">
        <v>13</v>
      </c>
      <c r="D1630" t="str">
        <f>IF(Table_EQUITY_L[[#This Row],[ SERIES]]="EQ","Intra","Not")</f>
        <v>Intra</v>
      </c>
      <c r="E1630">
        <v>27</v>
      </c>
      <c r="F1630">
        <v>5</v>
      </c>
      <c r="G1630" t="str">
        <f t="shared" si="25"/>
        <v>May</v>
      </c>
      <c r="H1630">
        <v>2003</v>
      </c>
      <c r="I1630">
        <v>10</v>
      </c>
      <c r="J1630">
        <v>1</v>
      </c>
      <c r="K1630" t="s">
        <v>4895</v>
      </c>
      <c r="L1630">
        <v>10</v>
      </c>
      <c r="M1630" s="1"/>
      <c r="N1630">
        <v>2003</v>
      </c>
      <c r="O1630" s="1"/>
    </row>
    <row r="1631" spans="1:15" x14ac:dyDescent="0.3">
      <c r="A1631" t="s">
        <v>4896</v>
      </c>
      <c r="B1631" t="s">
        <v>4897</v>
      </c>
      <c r="C1631" t="s">
        <v>13</v>
      </c>
      <c r="D1631" t="str">
        <f>IF(Table_EQUITY_L[[#This Row],[ SERIES]]="EQ","Intra","Not")</f>
        <v>Intra</v>
      </c>
      <c r="E1631">
        <v>22</v>
      </c>
      <c r="F1631">
        <v>7</v>
      </c>
      <c r="G1631" t="str">
        <f t="shared" si="25"/>
        <v>Jul</v>
      </c>
      <c r="H1631">
        <v>1998</v>
      </c>
      <c r="I1631">
        <v>2</v>
      </c>
      <c r="J1631">
        <v>1</v>
      </c>
      <c r="K1631" t="s">
        <v>4898</v>
      </c>
      <c r="L1631">
        <v>2</v>
      </c>
      <c r="M1631" s="1"/>
      <c r="N1631">
        <v>1998</v>
      </c>
      <c r="O1631" s="1"/>
    </row>
    <row r="1632" spans="1:15" x14ac:dyDescent="0.3">
      <c r="A1632" t="s">
        <v>4899</v>
      </c>
      <c r="B1632" t="s">
        <v>4897</v>
      </c>
      <c r="C1632" t="s">
        <v>13</v>
      </c>
      <c r="D1632" t="str">
        <f>IF(Table_EQUITY_L[[#This Row],[ SERIES]]="EQ","Intra","Not")</f>
        <v>Intra</v>
      </c>
      <c r="E1632">
        <v>5</v>
      </c>
      <c r="F1632">
        <v>11</v>
      </c>
      <c r="G1632" t="str">
        <f t="shared" si="25"/>
        <v>Nov</v>
      </c>
      <c r="H1632">
        <v>2008</v>
      </c>
      <c r="I1632">
        <v>2</v>
      </c>
      <c r="J1632">
        <v>1</v>
      </c>
      <c r="K1632" t="s">
        <v>4900</v>
      </c>
      <c r="L1632">
        <v>2</v>
      </c>
      <c r="M1632" s="1"/>
      <c r="N1632">
        <v>2008</v>
      </c>
      <c r="O1632" s="1"/>
    </row>
    <row r="1633" spans="1:15" x14ac:dyDescent="0.3">
      <c r="A1633" t="s">
        <v>4901</v>
      </c>
      <c r="B1633" t="s">
        <v>4902</v>
      </c>
      <c r="C1633" t="s">
        <v>13</v>
      </c>
      <c r="D1633" t="str">
        <f>IF(Table_EQUITY_L[[#This Row],[ SERIES]]="EQ","Intra","Not")</f>
        <v>Intra</v>
      </c>
      <c r="E1633">
        <v>3</v>
      </c>
      <c r="F1633">
        <v>4</v>
      </c>
      <c r="G1633" t="str">
        <f t="shared" si="25"/>
        <v>Apr</v>
      </c>
      <c r="H1633">
        <v>1996</v>
      </c>
      <c r="I1633">
        <v>1</v>
      </c>
      <c r="J1633">
        <v>1</v>
      </c>
      <c r="K1633" t="s">
        <v>4903</v>
      </c>
      <c r="L1633">
        <v>1</v>
      </c>
      <c r="M1633" s="1"/>
      <c r="N1633">
        <v>1996</v>
      </c>
      <c r="O1633" s="1"/>
    </row>
    <row r="1634" spans="1:15" x14ac:dyDescent="0.3">
      <c r="A1634" t="s">
        <v>4904</v>
      </c>
      <c r="B1634" t="s">
        <v>4905</v>
      </c>
      <c r="C1634" t="s">
        <v>13</v>
      </c>
      <c r="D1634" t="str">
        <f>IF(Table_EQUITY_L[[#This Row],[ SERIES]]="EQ","Intra","Not")</f>
        <v>Intra</v>
      </c>
      <c r="E1634">
        <v>18</v>
      </c>
      <c r="F1634">
        <v>11</v>
      </c>
      <c r="G1634" t="str">
        <f t="shared" si="25"/>
        <v>Nov</v>
      </c>
      <c r="H1634">
        <v>1998</v>
      </c>
      <c r="I1634">
        <v>1</v>
      </c>
      <c r="J1634">
        <v>1</v>
      </c>
      <c r="K1634" t="s">
        <v>4906</v>
      </c>
      <c r="L1634">
        <v>1</v>
      </c>
      <c r="M1634" s="1"/>
      <c r="N1634">
        <v>1998</v>
      </c>
      <c r="O1634" s="1"/>
    </row>
    <row r="1635" spans="1:15" x14ac:dyDescent="0.3">
      <c r="A1635" t="s">
        <v>4907</v>
      </c>
      <c r="B1635" t="s">
        <v>4908</v>
      </c>
      <c r="C1635" t="s">
        <v>13</v>
      </c>
      <c r="D1635" t="str">
        <f>IF(Table_EQUITY_L[[#This Row],[ SERIES]]="EQ","Intra","Not")</f>
        <v>Intra</v>
      </c>
      <c r="E1635">
        <v>24</v>
      </c>
      <c r="F1635">
        <v>2</v>
      </c>
      <c r="G1635" t="str">
        <f t="shared" si="25"/>
        <v>Feb</v>
      </c>
      <c r="H1635">
        <v>2003</v>
      </c>
      <c r="I1635">
        <v>10</v>
      </c>
      <c r="J1635">
        <v>1</v>
      </c>
      <c r="K1635" t="s">
        <v>4909</v>
      </c>
      <c r="L1635">
        <v>10</v>
      </c>
      <c r="M1635" s="1"/>
      <c r="N1635">
        <v>2003</v>
      </c>
      <c r="O1635" s="1"/>
    </row>
    <row r="1636" spans="1:15" x14ac:dyDescent="0.3">
      <c r="A1636" t="s">
        <v>4910</v>
      </c>
      <c r="B1636" t="s">
        <v>4911</v>
      </c>
      <c r="C1636" t="s">
        <v>13</v>
      </c>
      <c r="D1636" t="str">
        <f>IF(Table_EQUITY_L[[#This Row],[ SERIES]]="EQ","Intra","Not")</f>
        <v>Intra</v>
      </c>
      <c r="E1636">
        <v>29</v>
      </c>
      <c r="F1636">
        <v>7</v>
      </c>
      <c r="G1636" t="str">
        <f t="shared" si="25"/>
        <v>Jul</v>
      </c>
      <c r="H1636">
        <v>2021</v>
      </c>
      <c r="I1636">
        <v>10</v>
      </c>
      <c r="J1636">
        <v>1</v>
      </c>
      <c r="K1636" t="s">
        <v>4912</v>
      </c>
      <c r="L1636">
        <v>10</v>
      </c>
      <c r="M1636" s="1"/>
      <c r="N1636">
        <v>2021</v>
      </c>
      <c r="O1636" s="1"/>
    </row>
    <row r="1637" spans="1:15" x14ac:dyDescent="0.3">
      <c r="A1637" t="s">
        <v>4913</v>
      </c>
      <c r="B1637" t="s">
        <v>4914</v>
      </c>
      <c r="C1637" t="s">
        <v>13</v>
      </c>
      <c r="D1637" t="str">
        <f>IF(Table_EQUITY_L[[#This Row],[ SERIES]]="EQ","Intra","Not")</f>
        <v>Intra</v>
      </c>
      <c r="E1637">
        <v>9</v>
      </c>
      <c r="F1637">
        <v>5</v>
      </c>
      <c r="G1637" t="str">
        <f t="shared" si="25"/>
        <v>May</v>
      </c>
      <c r="H1637">
        <v>2012</v>
      </c>
      <c r="I1637">
        <v>10</v>
      </c>
      <c r="J1637">
        <v>1</v>
      </c>
      <c r="K1637" t="s">
        <v>4915</v>
      </c>
      <c r="L1637">
        <v>10</v>
      </c>
      <c r="M1637" s="1"/>
      <c r="N1637">
        <v>2012</v>
      </c>
      <c r="O1637" s="1"/>
    </row>
    <row r="1638" spans="1:15" x14ac:dyDescent="0.3">
      <c r="A1638" t="s">
        <v>4916</v>
      </c>
      <c r="B1638" t="s">
        <v>4917</v>
      </c>
      <c r="C1638" t="s">
        <v>13</v>
      </c>
      <c r="D1638" t="str">
        <f>IF(Table_EQUITY_L[[#This Row],[ SERIES]]="EQ","Intra","Not")</f>
        <v>Intra</v>
      </c>
      <c r="E1638">
        <v>21</v>
      </c>
      <c r="F1638">
        <v>1</v>
      </c>
      <c r="G1638" t="str">
        <f t="shared" si="25"/>
        <v>Jan</v>
      </c>
      <c r="H1638">
        <v>2002</v>
      </c>
      <c r="I1638">
        <v>2</v>
      </c>
      <c r="J1638">
        <v>1</v>
      </c>
      <c r="K1638" t="s">
        <v>4918</v>
      </c>
      <c r="L1638">
        <v>2</v>
      </c>
      <c r="M1638" s="1"/>
      <c r="N1638">
        <v>2002</v>
      </c>
      <c r="O1638" s="1"/>
    </row>
    <row r="1639" spans="1:15" x14ac:dyDescent="0.3">
      <c r="A1639" t="s">
        <v>4919</v>
      </c>
      <c r="B1639" t="s">
        <v>4920</v>
      </c>
      <c r="C1639" t="s">
        <v>13</v>
      </c>
      <c r="D1639" t="str">
        <f>IF(Table_EQUITY_L[[#This Row],[ SERIES]]="EQ","Intra","Not")</f>
        <v>Intra</v>
      </c>
      <c r="E1639">
        <v>15</v>
      </c>
      <c r="F1639">
        <v>12</v>
      </c>
      <c r="G1639" t="str">
        <f t="shared" si="25"/>
        <v>Dec</v>
      </c>
      <c r="H1639">
        <v>2016</v>
      </c>
      <c r="I1639">
        <v>2</v>
      </c>
      <c r="J1639">
        <v>1</v>
      </c>
      <c r="K1639" t="s">
        <v>4921</v>
      </c>
      <c r="L1639">
        <v>2</v>
      </c>
      <c r="M1639" s="1"/>
      <c r="N1639">
        <v>2016</v>
      </c>
      <c r="O1639" s="1"/>
    </row>
    <row r="1640" spans="1:15" x14ac:dyDescent="0.3">
      <c r="A1640" t="s">
        <v>4922</v>
      </c>
      <c r="B1640" t="s">
        <v>4923</v>
      </c>
      <c r="C1640" t="s">
        <v>13</v>
      </c>
      <c r="D1640" t="str">
        <f>IF(Table_EQUITY_L[[#This Row],[ SERIES]]="EQ","Intra","Not")</f>
        <v>Intra</v>
      </c>
      <c r="E1640">
        <v>30</v>
      </c>
      <c r="F1640">
        <v>7</v>
      </c>
      <c r="G1640" t="str">
        <f t="shared" si="25"/>
        <v>Jul</v>
      </c>
      <c r="H1640">
        <v>2018</v>
      </c>
      <c r="I1640">
        <v>2</v>
      </c>
      <c r="J1640">
        <v>1</v>
      </c>
      <c r="K1640" t="s">
        <v>4924</v>
      </c>
      <c r="L1640">
        <v>2</v>
      </c>
      <c r="M1640" s="1"/>
      <c r="N1640">
        <v>2018</v>
      </c>
      <c r="O1640" s="1"/>
    </row>
    <row r="1641" spans="1:15" x14ac:dyDescent="0.3">
      <c r="A1641" t="s">
        <v>4925</v>
      </c>
      <c r="B1641" t="s">
        <v>4926</v>
      </c>
      <c r="C1641" t="s">
        <v>13</v>
      </c>
      <c r="D1641" t="str">
        <f>IF(Table_EQUITY_L[[#This Row],[ SERIES]]="EQ","Intra","Not")</f>
        <v>Intra</v>
      </c>
      <c r="E1641">
        <v>17</v>
      </c>
      <c r="F1641">
        <v>10</v>
      </c>
      <c r="G1641" t="str">
        <f t="shared" si="25"/>
        <v>Oct</v>
      </c>
      <c r="H1641">
        <v>2017</v>
      </c>
      <c r="I1641">
        <v>10</v>
      </c>
      <c r="J1641">
        <v>1</v>
      </c>
      <c r="K1641" t="s">
        <v>4927</v>
      </c>
      <c r="L1641">
        <v>10</v>
      </c>
      <c r="M1641" s="1"/>
      <c r="N1641">
        <v>2017</v>
      </c>
      <c r="O1641" s="1"/>
    </row>
    <row r="1642" spans="1:15" x14ac:dyDescent="0.3">
      <c r="A1642" t="s">
        <v>4928</v>
      </c>
      <c r="B1642" t="s">
        <v>4929</v>
      </c>
      <c r="C1642" t="s">
        <v>13</v>
      </c>
      <c r="D1642" t="str">
        <f>IF(Table_EQUITY_L[[#This Row],[ SERIES]]="EQ","Intra","Not")</f>
        <v>Intra</v>
      </c>
      <c r="E1642">
        <v>25</v>
      </c>
      <c r="F1642">
        <v>8</v>
      </c>
      <c r="G1642" t="str">
        <f t="shared" si="25"/>
        <v>Aug</v>
      </c>
      <c r="H1642">
        <v>2004</v>
      </c>
      <c r="I1642">
        <v>1</v>
      </c>
      <c r="J1642">
        <v>1</v>
      </c>
      <c r="K1642" t="s">
        <v>4930</v>
      </c>
      <c r="L1642">
        <v>1</v>
      </c>
      <c r="M1642" s="1"/>
      <c r="N1642">
        <v>2004</v>
      </c>
      <c r="O1642" s="1"/>
    </row>
    <row r="1643" spans="1:15" x14ac:dyDescent="0.3">
      <c r="A1643" t="s">
        <v>4931</v>
      </c>
      <c r="B1643" t="s">
        <v>4932</v>
      </c>
      <c r="C1643" t="s">
        <v>13</v>
      </c>
      <c r="D1643" t="str">
        <f>IF(Table_EQUITY_L[[#This Row],[ SERIES]]="EQ","Intra","Not")</f>
        <v>Intra</v>
      </c>
      <c r="E1643">
        <v>8</v>
      </c>
      <c r="F1643">
        <v>9</v>
      </c>
      <c r="G1643" t="str">
        <f t="shared" si="25"/>
        <v>Sep</v>
      </c>
      <c r="H1643">
        <v>2011</v>
      </c>
      <c r="I1643">
        <v>2</v>
      </c>
      <c r="J1643">
        <v>1</v>
      </c>
      <c r="K1643" t="s">
        <v>4933</v>
      </c>
      <c r="L1643">
        <v>2</v>
      </c>
      <c r="M1643" s="1"/>
      <c r="N1643">
        <v>2011</v>
      </c>
      <c r="O1643" s="1"/>
    </row>
    <row r="1644" spans="1:15" x14ac:dyDescent="0.3">
      <c r="A1644" t="s">
        <v>4934</v>
      </c>
      <c r="B1644" t="s">
        <v>4935</v>
      </c>
      <c r="C1644" t="s">
        <v>13</v>
      </c>
      <c r="D1644" t="str">
        <f>IF(Table_EQUITY_L[[#This Row],[ SERIES]]="EQ","Intra","Not")</f>
        <v>Intra</v>
      </c>
      <c r="E1644">
        <v>12</v>
      </c>
      <c r="F1644">
        <v>2</v>
      </c>
      <c r="G1644" t="str">
        <f t="shared" si="25"/>
        <v>Feb</v>
      </c>
      <c r="H1644">
        <v>2016</v>
      </c>
      <c r="I1644">
        <v>10</v>
      </c>
      <c r="J1644">
        <v>1</v>
      </c>
      <c r="K1644" t="s">
        <v>4936</v>
      </c>
      <c r="L1644">
        <v>10</v>
      </c>
      <c r="M1644" s="1"/>
      <c r="N1644">
        <v>2016</v>
      </c>
      <c r="O1644" s="1"/>
    </row>
    <row r="1645" spans="1:15" x14ac:dyDescent="0.3">
      <c r="A1645" t="s">
        <v>4937</v>
      </c>
      <c r="B1645" t="s">
        <v>4938</v>
      </c>
      <c r="C1645" t="s">
        <v>13</v>
      </c>
      <c r="D1645" t="str">
        <f>IF(Table_EQUITY_L[[#This Row],[ SERIES]]="EQ","Intra","Not")</f>
        <v>Intra</v>
      </c>
      <c r="E1645">
        <v>8</v>
      </c>
      <c r="F1645">
        <v>9</v>
      </c>
      <c r="G1645" t="str">
        <f t="shared" si="25"/>
        <v>Sep</v>
      </c>
      <c r="H1645">
        <v>2011</v>
      </c>
      <c r="I1645">
        <v>10</v>
      </c>
      <c r="J1645">
        <v>1</v>
      </c>
      <c r="K1645" t="s">
        <v>4939</v>
      </c>
      <c r="L1645">
        <v>10</v>
      </c>
      <c r="M1645" s="1"/>
      <c r="N1645">
        <v>2011</v>
      </c>
      <c r="O1645" s="1"/>
    </row>
    <row r="1646" spans="1:15" x14ac:dyDescent="0.3">
      <c r="A1646" t="s">
        <v>4940</v>
      </c>
      <c r="B1646" t="s">
        <v>4941</v>
      </c>
      <c r="C1646" t="s">
        <v>13</v>
      </c>
      <c r="D1646" t="str">
        <f>IF(Table_EQUITY_L[[#This Row],[ SERIES]]="EQ","Intra","Not")</f>
        <v>Intra</v>
      </c>
      <c r="E1646">
        <v>28</v>
      </c>
      <c r="F1646">
        <v>8</v>
      </c>
      <c r="G1646" t="str">
        <f t="shared" si="25"/>
        <v>Aug</v>
      </c>
      <c r="H1646">
        <v>2006</v>
      </c>
      <c r="I1646">
        <v>5</v>
      </c>
      <c r="J1646">
        <v>1</v>
      </c>
      <c r="K1646" t="s">
        <v>4942</v>
      </c>
      <c r="L1646">
        <v>5</v>
      </c>
      <c r="M1646" s="1"/>
      <c r="N1646">
        <v>2006</v>
      </c>
      <c r="O1646" s="1"/>
    </row>
    <row r="1647" spans="1:15" x14ac:dyDescent="0.3">
      <c r="A1647" t="s">
        <v>4943</v>
      </c>
      <c r="B1647" t="s">
        <v>4944</v>
      </c>
      <c r="C1647" t="s">
        <v>13</v>
      </c>
      <c r="D1647" t="str">
        <f>IF(Table_EQUITY_L[[#This Row],[ SERIES]]="EQ","Intra","Not")</f>
        <v>Intra</v>
      </c>
      <c r="E1647">
        <v>4</v>
      </c>
      <c r="F1647">
        <v>12</v>
      </c>
      <c r="G1647" t="str">
        <f t="shared" si="25"/>
        <v>Dec</v>
      </c>
      <c r="H1647">
        <v>2018</v>
      </c>
      <c r="I1647">
        <v>2</v>
      </c>
      <c r="J1647">
        <v>1</v>
      </c>
      <c r="K1647" t="s">
        <v>4945</v>
      </c>
      <c r="L1647">
        <v>2</v>
      </c>
      <c r="M1647" s="1"/>
      <c r="N1647">
        <v>2018</v>
      </c>
      <c r="O1647" s="1"/>
    </row>
    <row r="1648" spans="1:15" x14ac:dyDescent="0.3">
      <c r="A1648" t="s">
        <v>4946</v>
      </c>
      <c r="B1648" t="s">
        <v>4947</v>
      </c>
      <c r="C1648" t="s">
        <v>9</v>
      </c>
      <c r="D1648" t="str">
        <f>IF(Table_EQUITY_L[[#This Row],[ SERIES]]="EQ","Intra","Not")</f>
        <v>Not</v>
      </c>
      <c r="E1648">
        <v>6</v>
      </c>
      <c r="F1648">
        <v>12</v>
      </c>
      <c r="G1648" t="str">
        <f t="shared" si="25"/>
        <v>Dec</v>
      </c>
      <c r="H1648">
        <v>1995</v>
      </c>
      <c r="I1648">
        <v>10</v>
      </c>
      <c r="J1648">
        <v>50</v>
      </c>
      <c r="K1648" t="s">
        <v>4948</v>
      </c>
      <c r="L1648">
        <v>10</v>
      </c>
      <c r="M1648" s="1"/>
      <c r="N1648">
        <v>1995</v>
      </c>
      <c r="O1648" s="1"/>
    </row>
    <row r="1649" spans="1:15" x14ac:dyDescent="0.3">
      <c r="A1649" t="s">
        <v>4949</v>
      </c>
      <c r="B1649" t="s">
        <v>4950</v>
      </c>
      <c r="C1649" t="s">
        <v>13</v>
      </c>
      <c r="D1649" t="str">
        <f>IF(Table_EQUITY_L[[#This Row],[ SERIES]]="EQ","Intra","Not")</f>
        <v>Intra</v>
      </c>
      <c r="E1649">
        <v>13</v>
      </c>
      <c r="F1649">
        <v>12</v>
      </c>
      <c r="G1649" t="str">
        <f t="shared" si="25"/>
        <v>Dec</v>
      </c>
      <c r="H1649">
        <v>2021</v>
      </c>
      <c r="I1649">
        <v>10</v>
      </c>
      <c r="J1649">
        <v>1</v>
      </c>
      <c r="K1649" t="s">
        <v>4951</v>
      </c>
      <c r="L1649">
        <v>10</v>
      </c>
      <c r="M1649" s="1"/>
      <c r="N1649">
        <v>2021</v>
      </c>
      <c r="O1649" s="1"/>
    </row>
    <row r="1650" spans="1:15" x14ac:dyDescent="0.3">
      <c r="A1650" t="s">
        <v>4952</v>
      </c>
      <c r="B1650" t="s">
        <v>4953</v>
      </c>
      <c r="C1650" t="s">
        <v>13</v>
      </c>
      <c r="D1650" t="str">
        <f>IF(Table_EQUITY_L[[#This Row],[ SERIES]]="EQ","Intra","Not")</f>
        <v>Intra</v>
      </c>
      <c r="E1650">
        <v>27</v>
      </c>
      <c r="F1650">
        <v>6</v>
      </c>
      <c r="G1650" t="str">
        <f t="shared" si="25"/>
        <v>Jun</v>
      </c>
      <c r="H1650">
        <v>2017</v>
      </c>
      <c r="I1650">
        <v>10</v>
      </c>
      <c r="J1650">
        <v>1</v>
      </c>
      <c r="K1650" t="s">
        <v>4954</v>
      </c>
      <c r="L1650">
        <v>10</v>
      </c>
      <c r="M1650" s="1"/>
      <c r="N1650">
        <v>2017</v>
      </c>
      <c r="O1650" s="1"/>
    </row>
    <row r="1651" spans="1:15" x14ac:dyDescent="0.3">
      <c r="A1651" t="s">
        <v>4955</v>
      </c>
      <c r="B1651" t="s">
        <v>4956</v>
      </c>
      <c r="C1651" t="s">
        <v>9</v>
      </c>
      <c r="D1651" t="str">
        <f>IF(Table_EQUITY_L[[#This Row],[ SERIES]]="EQ","Intra","Not")</f>
        <v>Not</v>
      </c>
      <c r="E1651">
        <v>23</v>
      </c>
      <c r="F1651">
        <v>4</v>
      </c>
      <c r="G1651" t="str">
        <f t="shared" si="25"/>
        <v>Apr</v>
      </c>
      <c r="H1651">
        <v>2021</v>
      </c>
      <c r="I1651">
        <v>10</v>
      </c>
      <c r="J1651">
        <v>1</v>
      </c>
      <c r="K1651" t="s">
        <v>4957</v>
      </c>
      <c r="L1651">
        <v>10</v>
      </c>
      <c r="M1651" s="1"/>
      <c r="N1651">
        <v>2021</v>
      </c>
      <c r="O1651" s="1"/>
    </row>
    <row r="1652" spans="1:15" x14ac:dyDescent="0.3">
      <c r="A1652" t="s">
        <v>4958</v>
      </c>
      <c r="B1652" t="s">
        <v>4959</v>
      </c>
      <c r="C1652" t="s">
        <v>9</v>
      </c>
      <c r="D1652" t="str">
        <f>IF(Table_EQUITY_L[[#This Row],[ SERIES]]="EQ","Intra","Not")</f>
        <v>Not</v>
      </c>
      <c r="E1652">
        <v>29</v>
      </c>
      <c r="F1652">
        <v>12</v>
      </c>
      <c r="G1652" t="str">
        <f t="shared" si="25"/>
        <v>Dec</v>
      </c>
      <c r="H1652">
        <v>2016</v>
      </c>
      <c r="I1652">
        <v>10</v>
      </c>
      <c r="J1652">
        <v>1</v>
      </c>
      <c r="K1652" t="s">
        <v>4960</v>
      </c>
      <c r="L1652">
        <v>10</v>
      </c>
      <c r="M1652" s="1"/>
      <c r="N1652">
        <v>2016</v>
      </c>
      <c r="O1652" s="1"/>
    </row>
    <row r="1653" spans="1:15" x14ac:dyDescent="0.3">
      <c r="A1653" t="s">
        <v>4961</v>
      </c>
      <c r="B1653" t="s">
        <v>4962</v>
      </c>
      <c r="C1653" t="s">
        <v>13</v>
      </c>
      <c r="D1653" t="str">
        <f>IF(Table_EQUITY_L[[#This Row],[ SERIES]]="EQ","Intra","Not")</f>
        <v>Intra</v>
      </c>
      <c r="E1653">
        <v>9</v>
      </c>
      <c r="F1653">
        <v>9</v>
      </c>
      <c r="G1653" t="str">
        <f t="shared" si="25"/>
        <v>Sep</v>
      </c>
      <c r="H1653">
        <v>2004</v>
      </c>
      <c r="I1653">
        <v>1</v>
      </c>
      <c r="J1653">
        <v>1</v>
      </c>
      <c r="K1653" t="s">
        <v>4963</v>
      </c>
      <c r="L1653">
        <v>1</v>
      </c>
      <c r="M1653" s="1"/>
      <c r="N1653">
        <v>2004</v>
      </c>
      <c r="O1653" s="1"/>
    </row>
    <row r="1654" spans="1:15" x14ac:dyDescent="0.3">
      <c r="A1654" t="s">
        <v>4964</v>
      </c>
      <c r="B1654" t="s">
        <v>4965</v>
      </c>
      <c r="C1654" t="s">
        <v>13</v>
      </c>
      <c r="D1654" t="str">
        <f>IF(Table_EQUITY_L[[#This Row],[ SERIES]]="EQ","Intra","Not")</f>
        <v>Intra</v>
      </c>
      <c r="E1654">
        <v>10</v>
      </c>
      <c r="F1654">
        <v>3</v>
      </c>
      <c r="G1654" t="str">
        <f t="shared" si="25"/>
        <v>Mar</v>
      </c>
      <c r="H1654">
        <v>2010</v>
      </c>
      <c r="I1654">
        <v>10</v>
      </c>
      <c r="J1654">
        <v>1</v>
      </c>
      <c r="K1654" t="s">
        <v>4966</v>
      </c>
      <c r="L1654">
        <v>10</v>
      </c>
      <c r="M1654" s="1"/>
      <c r="N1654">
        <v>2010</v>
      </c>
      <c r="O1654" s="1"/>
    </row>
    <row r="1655" spans="1:15" x14ac:dyDescent="0.3">
      <c r="A1655" t="s">
        <v>4967</v>
      </c>
      <c r="B1655" t="s">
        <v>4968</v>
      </c>
      <c r="C1655" t="s">
        <v>13</v>
      </c>
      <c r="D1655" t="str">
        <f>IF(Table_EQUITY_L[[#This Row],[ SERIES]]="EQ","Intra","Not")</f>
        <v>Intra</v>
      </c>
      <c r="E1655">
        <v>3</v>
      </c>
      <c r="F1655">
        <v>3</v>
      </c>
      <c r="G1655" t="str">
        <f t="shared" si="25"/>
        <v>Mar</v>
      </c>
      <c r="H1655">
        <v>2011</v>
      </c>
      <c r="I1655">
        <v>1</v>
      </c>
      <c r="J1655">
        <v>1</v>
      </c>
      <c r="K1655" t="s">
        <v>4969</v>
      </c>
      <c r="L1655">
        <v>1</v>
      </c>
      <c r="M1655" s="1"/>
      <c r="N1655">
        <v>2011</v>
      </c>
      <c r="O1655" s="1"/>
    </row>
    <row r="1656" spans="1:15" x14ac:dyDescent="0.3">
      <c r="A1656" t="s">
        <v>4970</v>
      </c>
      <c r="B1656" t="s">
        <v>4971</v>
      </c>
      <c r="C1656" t="s">
        <v>13</v>
      </c>
      <c r="D1656" t="str">
        <f>IF(Table_EQUITY_L[[#This Row],[ SERIES]]="EQ","Intra","Not")</f>
        <v>Intra</v>
      </c>
      <c r="E1656">
        <v>26</v>
      </c>
      <c r="F1656">
        <v>7</v>
      </c>
      <c r="G1656" t="str">
        <f t="shared" si="25"/>
        <v>Jul</v>
      </c>
      <c r="H1656">
        <v>2000</v>
      </c>
      <c r="I1656">
        <v>10</v>
      </c>
      <c r="J1656">
        <v>1</v>
      </c>
      <c r="K1656" t="s">
        <v>4972</v>
      </c>
      <c r="L1656">
        <v>10</v>
      </c>
      <c r="M1656" s="1"/>
      <c r="N1656">
        <v>2000</v>
      </c>
      <c r="O1656" s="1"/>
    </row>
    <row r="1657" spans="1:15" x14ac:dyDescent="0.3">
      <c r="A1657" t="s">
        <v>4973</v>
      </c>
      <c r="B1657" t="s">
        <v>4974</v>
      </c>
      <c r="C1657" t="s">
        <v>13</v>
      </c>
      <c r="D1657" t="str">
        <f>IF(Table_EQUITY_L[[#This Row],[ SERIES]]="EQ","Intra","Not")</f>
        <v>Intra</v>
      </c>
      <c r="E1657">
        <v>26</v>
      </c>
      <c r="F1657">
        <v>2</v>
      </c>
      <c r="G1657" t="str">
        <f t="shared" si="25"/>
        <v>Feb</v>
      </c>
      <c r="H1657">
        <v>2007</v>
      </c>
      <c r="I1657">
        <v>10</v>
      </c>
      <c r="J1657">
        <v>1</v>
      </c>
      <c r="K1657" t="s">
        <v>4975</v>
      </c>
      <c r="L1657">
        <v>10</v>
      </c>
      <c r="M1657" s="1"/>
      <c r="N1657">
        <v>2007</v>
      </c>
      <c r="O1657" s="1"/>
    </row>
    <row r="1658" spans="1:15" x14ac:dyDescent="0.3">
      <c r="A1658" t="s">
        <v>4976</v>
      </c>
      <c r="B1658" t="s">
        <v>4977</v>
      </c>
      <c r="C1658" t="s">
        <v>9</v>
      </c>
      <c r="D1658" t="str">
        <f>IF(Table_EQUITY_L[[#This Row],[ SERIES]]="EQ","Intra","Not")</f>
        <v>Not</v>
      </c>
      <c r="E1658">
        <v>17</v>
      </c>
      <c r="F1658">
        <v>5</v>
      </c>
      <c r="G1658" t="str">
        <f t="shared" si="25"/>
        <v>May</v>
      </c>
      <c r="H1658">
        <v>2007</v>
      </c>
      <c r="I1658">
        <v>10</v>
      </c>
      <c r="J1658">
        <v>1</v>
      </c>
      <c r="K1658" t="s">
        <v>4978</v>
      </c>
      <c r="L1658">
        <v>10</v>
      </c>
      <c r="M1658" s="1"/>
      <c r="N1658">
        <v>2007</v>
      </c>
      <c r="O1658" s="1"/>
    </row>
    <row r="1659" spans="1:15" x14ac:dyDescent="0.3">
      <c r="A1659" t="s">
        <v>4979</v>
      </c>
      <c r="B1659" t="s">
        <v>4980</v>
      </c>
      <c r="C1659" t="s">
        <v>13</v>
      </c>
      <c r="D1659" t="str">
        <f>IF(Table_EQUITY_L[[#This Row],[ SERIES]]="EQ","Intra","Not")</f>
        <v>Intra</v>
      </c>
      <c r="E1659">
        <v>19</v>
      </c>
      <c r="F1659">
        <v>2</v>
      </c>
      <c r="G1659" t="str">
        <f t="shared" si="25"/>
        <v>Feb</v>
      </c>
      <c r="H1659">
        <v>2010</v>
      </c>
      <c r="I1659">
        <v>10</v>
      </c>
      <c r="J1659">
        <v>1</v>
      </c>
      <c r="K1659" t="s">
        <v>4981</v>
      </c>
      <c r="L1659">
        <v>10</v>
      </c>
      <c r="M1659" s="1"/>
      <c r="N1659">
        <v>2010</v>
      </c>
      <c r="O1659" s="1"/>
    </row>
    <row r="1660" spans="1:15" x14ac:dyDescent="0.3">
      <c r="A1660" t="s">
        <v>4982</v>
      </c>
      <c r="B1660" t="s">
        <v>4983</v>
      </c>
      <c r="C1660" t="s">
        <v>9</v>
      </c>
      <c r="D1660" t="str">
        <f>IF(Table_EQUITY_L[[#This Row],[ SERIES]]="EQ","Intra","Not")</f>
        <v>Not</v>
      </c>
      <c r="E1660">
        <v>2</v>
      </c>
      <c r="F1660">
        <v>8</v>
      </c>
      <c r="G1660" t="str">
        <f t="shared" si="25"/>
        <v>Aug</v>
      </c>
      <c r="H1660">
        <v>2017</v>
      </c>
      <c r="I1660">
        <v>10</v>
      </c>
      <c r="J1660">
        <v>1</v>
      </c>
      <c r="K1660" t="s">
        <v>4984</v>
      </c>
      <c r="L1660">
        <v>10</v>
      </c>
      <c r="M1660" s="1"/>
      <c r="N1660">
        <v>2017</v>
      </c>
      <c r="O1660" s="1"/>
    </row>
    <row r="1661" spans="1:15" x14ac:dyDescent="0.3">
      <c r="A1661" t="s">
        <v>4985</v>
      </c>
      <c r="B1661" t="s">
        <v>4986</v>
      </c>
      <c r="C1661" t="s">
        <v>13</v>
      </c>
      <c r="D1661" t="str">
        <f>IF(Table_EQUITY_L[[#This Row],[ SERIES]]="EQ","Intra","Not")</f>
        <v>Intra</v>
      </c>
      <c r="E1661">
        <v>2</v>
      </c>
      <c r="F1661">
        <v>4</v>
      </c>
      <c r="G1661" t="str">
        <f t="shared" si="25"/>
        <v>Apr</v>
      </c>
      <c r="H1661">
        <v>2007</v>
      </c>
      <c r="I1661">
        <v>10</v>
      </c>
      <c r="J1661">
        <v>1</v>
      </c>
      <c r="K1661" t="s">
        <v>4987</v>
      </c>
      <c r="L1661">
        <v>10</v>
      </c>
      <c r="M1661" s="1"/>
      <c r="N1661">
        <v>2007</v>
      </c>
      <c r="O1661" s="1"/>
    </row>
    <row r="1662" spans="1:15" x14ac:dyDescent="0.3">
      <c r="A1662" t="s">
        <v>4988</v>
      </c>
      <c r="B1662" t="s">
        <v>4989</v>
      </c>
      <c r="C1662" t="s">
        <v>13</v>
      </c>
      <c r="D1662" t="str">
        <f>IF(Table_EQUITY_L[[#This Row],[ SERIES]]="EQ","Intra","Not")</f>
        <v>Intra</v>
      </c>
      <c r="E1662">
        <v>30</v>
      </c>
      <c r="F1662">
        <v>8</v>
      </c>
      <c r="G1662" t="str">
        <f t="shared" si="25"/>
        <v>Aug</v>
      </c>
      <c r="H1662">
        <v>1995</v>
      </c>
      <c r="I1662">
        <v>2</v>
      </c>
      <c r="J1662">
        <v>1</v>
      </c>
      <c r="K1662" t="s">
        <v>4990</v>
      </c>
      <c r="L1662">
        <v>2</v>
      </c>
      <c r="M1662" s="1"/>
      <c r="N1662">
        <v>1995</v>
      </c>
      <c r="O1662" s="1"/>
    </row>
    <row r="1663" spans="1:15" x14ac:dyDescent="0.3">
      <c r="A1663" t="s">
        <v>4991</v>
      </c>
      <c r="B1663" t="s">
        <v>4992</v>
      </c>
      <c r="C1663" t="s">
        <v>13</v>
      </c>
      <c r="D1663" t="str">
        <f>IF(Table_EQUITY_L[[#This Row],[ SERIES]]="EQ","Intra","Not")</f>
        <v>Intra</v>
      </c>
      <c r="E1663">
        <v>7</v>
      </c>
      <c r="F1663">
        <v>6</v>
      </c>
      <c r="G1663" t="str">
        <f t="shared" si="25"/>
        <v>Jun</v>
      </c>
      <c r="H1663">
        <v>2000</v>
      </c>
      <c r="I1663">
        <v>1</v>
      </c>
      <c r="J1663">
        <v>1</v>
      </c>
      <c r="K1663" t="s">
        <v>4993</v>
      </c>
      <c r="L1663">
        <v>1</v>
      </c>
      <c r="M1663" s="1"/>
      <c r="N1663">
        <v>2000</v>
      </c>
      <c r="O1663" s="1"/>
    </row>
    <row r="1664" spans="1:15" x14ac:dyDescent="0.3">
      <c r="A1664" t="s">
        <v>4994</v>
      </c>
      <c r="B1664" t="s">
        <v>4995</v>
      </c>
      <c r="C1664" t="s">
        <v>9</v>
      </c>
      <c r="D1664" t="str">
        <f>IF(Table_EQUITY_L[[#This Row],[ SERIES]]="EQ","Intra","Not")</f>
        <v>Not</v>
      </c>
      <c r="E1664">
        <v>30</v>
      </c>
      <c r="F1664">
        <v>1</v>
      </c>
      <c r="G1664" t="str">
        <f t="shared" si="25"/>
        <v>Jan</v>
      </c>
      <c r="H1664">
        <v>2012</v>
      </c>
      <c r="I1664">
        <v>10</v>
      </c>
      <c r="J1664">
        <v>1</v>
      </c>
      <c r="K1664" t="s">
        <v>4996</v>
      </c>
      <c r="L1664">
        <v>10</v>
      </c>
      <c r="M1664" s="1"/>
      <c r="N1664">
        <v>2012</v>
      </c>
      <c r="O1664" s="1"/>
    </row>
    <row r="1665" spans="1:15" x14ac:dyDescent="0.3">
      <c r="A1665" t="s">
        <v>4997</v>
      </c>
      <c r="B1665" t="s">
        <v>4998</v>
      </c>
      <c r="C1665" t="s">
        <v>13</v>
      </c>
      <c r="D1665" t="str">
        <f>IF(Table_EQUITY_L[[#This Row],[ SERIES]]="EQ","Intra","Not")</f>
        <v>Intra</v>
      </c>
      <c r="E1665">
        <v>9</v>
      </c>
      <c r="F1665">
        <v>5</v>
      </c>
      <c r="G1665" t="str">
        <f t="shared" si="25"/>
        <v>May</v>
      </c>
      <c r="H1665">
        <v>2016</v>
      </c>
      <c r="I1665">
        <v>10</v>
      </c>
      <c r="J1665">
        <v>1</v>
      </c>
      <c r="K1665" t="s">
        <v>4999</v>
      </c>
      <c r="L1665">
        <v>10</v>
      </c>
      <c r="M1665" s="1"/>
      <c r="N1665">
        <v>2016</v>
      </c>
      <c r="O1665" s="1"/>
    </row>
    <row r="1666" spans="1:15" x14ac:dyDescent="0.3">
      <c r="A1666" t="s">
        <v>5000</v>
      </c>
      <c r="B1666" t="s">
        <v>5001</v>
      </c>
      <c r="C1666" t="s">
        <v>13</v>
      </c>
      <c r="D1666" t="str">
        <f>IF(Table_EQUITY_L[[#This Row],[ SERIES]]="EQ","Intra","Not")</f>
        <v>Intra</v>
      </c>
      <c r="E1666">
        <v>16</v>
      </c>
      <c r="F1666">
        <v>7</v>
      </c>
      <c r="G1666" t="str">
        <f t="shared" ref="G1666:G1729" si="26">_xlfn.IFS(F1666=1,"Jan",F1666=2,"Feb",F1666=3,"Mar",F1666=4,"Apr",F1666=5,"May",F1666=6,"Jun",F1666=7,"Jul",F1666=8,"Aug",F1666=9,"Sep",F1666=10,"Oct",F1666=11,"Nov",F1666=12,"Dec")</f>
        <v>Jul</v>
      </c>
      <c r="H1666">
        <v>2010</v>
      </c>
      <c r="I1666">
        <v>10</v>
      </c>
      <c r="J1666">
        <v>1</v>
      </c>
      <c r="K1666" t="s">
        <v>5002</v>
      </c>
      <c r="L1666">
        <v>10</v>
      </c>
      <c r="M1666" s="1"/>
      <c r="N1666">
        <v>2010</v>
      </c>
      <c r="O1666" s="1"/>
    </row>
    <row r="1667" spans="1:15" x14ac:dyDescent="0.3">
      <c r="A1667" t="s">
        <v>5003</v>
      </c>
      <c r="B1667" t="s">
        <v>5004</v>
      </c>
      <c r="C1667" t="s">
        <v>13</v>
      </c>
      <c r="D1667" t="str">
        <f>IF(Table_EQUITY_L[[#This Row],[ SERIES]]="EQ","Intra","Not")</f>
        <v>Intra</v>
      </c>
      <c r="E1667">
        <v>16</v>
      </c>
      <c r="F1667">
        <v>1</v>
      </c>
      <c r="G1667" t="str">
        <f t="shared" si="26"/>
        <v>Jan</v>
      </c>
      <c r="H1667">
        <v>2007</v>
      </c>
      <c r="I1667">
        <v>2</v>
      </c>
      <c r="J1667">
        <v>1</v>
      </c>
      <c r="K1667" t="s">
        <v>5005</v>
      </c>
      <c r="L1667">
        <v>2</v>
      </c>
      <c r="M1667" s="1"/>
      <c r="N1667">
        <v>2007</v>
      </c>
      <c r="O1667" s="1"/>
    </row>
    <row r="1668" spans="1:15" x14ac:dyDescent="0.3">
      <c r="A1668" t="s">
        <v>5006</v>
      </c>
      <c r="B1668" t="s">
        <v>5007</v>
      </c>
      <c r="C1668" t="s">
        <v>13</v>
      </c>
      <c r="D1668" t="str">
        <f>IF(Table_EQUITY_L[[#This Row],[ SERIES]]="EQ","Intra","Not")</f>
        <v>Intra</v>
      </c>
      <c r="E1668">
        <v>12</v>
      </c>
      <c r="F1668">
        <v>2</v>
      </c>
      <c r="G1668" t="str">
        <f t="shared" si="26"/>
        <v>Feb</v>
      </c>
      <c r="H1668">
        <v>2007</v>
      </c>
      <c r="I1668">
        <v>10</v>
      </c>
      <c r="J1668">
        <v>1</v>
      </c>
      <c r="K1668" t="s">
        <v>5008</v>
      </c>
      <c r="L1668">
        <v>10</v>
      </c>
      <c r="M1668" s="1"/>
      <c r="N1668">
        <v>2007</v>
      </c>
      <c r="O1668" s="1"/>
    </row>
    <row r="1669" spans="1:15" x14ac:dyDescent="0.3">
      <c r="A1669" t="s">
        <v>5009</v>
      </c>
      <c r="B1669" t="s">
        <v>5010</v>
      </c>
      <c r="C1669" t="s">
        <v>13</v>
      </c>
      <c r="D1669" t="str">
        <f>IF(Table_EQUITY_L[[#This Row],[ SERIES]]="EQ","Intra","Not")</f>
        <v>Intra</v>
      </c>
      <c r="E1669">
        <v>2</v>
      </c>
      <c r="F1669">
        <v>11</v>
      </c>
      <c r="G1669" t="str">
        <f t="shared" si="26"/>
        <v>Nov</v>
      </c>
      <c r="H1669">
        <v>2017</v>
      </c>
      <c r="I1669">
        <v>1</v>
      </c>
      <c r="J1669">
        <v>1</v>
      </c>
      <c r="K1669" t="s">
        <v>5011</v>
      </c>
      <c r="L1669">
        <v>1</v>
      </c>
      <c r="M1669" s="1"/>
      <c r="N1669">
        <v>2017</v>
      </c>
      <c r="O1669" s="1"/>
    </row>
    <row r="1670" spans="1:15" x14ac:dyDescent="0.3">
      <c r="A1670" t="s">
        <v>5012</v>
      </c>
      <c r="B1670" t="s">
        <v>5013</v>
      </c>
      <c r="C1670" t="s">
        <v>9</v>
      </c>
      <c r="D1670" t="str">
        <f>IF(Table_EQUITY_L[[#This Row],[ SERIES]]="EQ","Intra","Not")</f>
        <v>Not</v>
      </c>
      <c r="E1670">
        <v>14</v>
      </c>
      <c r="F1670">
        <v>10</v>
      </c>
      <c r="G1670" t="str">
        <f t="shared" si="26"/>
        <v>Oct</v>
      </c>
      <c r="H1670">
        <v>2011</v>
      </c>
      <c r="I1670">
        <v>10</v>
      </c>
      <c r="J1670">
        <v>1</v>
      </c>
      <c r="K1670" t="s">
        <v>5014</v>
      </c>
      <c r="L1670">
        <v>10</v>
      </c>
      <c r="M1670" s="1"/>
      <c r="N1670">
        <v>2011</v>
      </c>
      <c r="O1670" s="1"/>
    </row>
    <row r="1671" spans="1:15" x14ac:dyDescent="0.3">
      <c r="A1671" t="s">
        <v>5015</v>
      </c>
      <c r="B1671" t="s">
        <v>5016</v>
      </c>
      <c r="C1671" t="s">
        <v>779</v>
      </c>
      <c r="D1671" t="str">
        <f>IF(Table_EQUITY_L[[#This Row],[ SERIES]]="EQ","Intra","Not")</f>
        <v>Not</v>
      </c>
      <c r="E1671">
        <v>27</v>
      </c>
      <c r="F1671">
        <v>9</v>
      </c>
      <c r="G1671" t="str">
        <f t="shared" si="26"/>
        <v>Sep</v>
      </c>
      <c r="H1671">
        <v>1995</v>
      </c>
      <c r="I1671">
        <v>10</v>
      </c>
      <c r="J1671">
        <v>1</v>
      </c>
      <c r="K1671" t="s">
        <v>5017</v>
      </c>
      <c r="L1671">
        <v>10</v>
      </c>
      <c r="M1671" s="1"/>
      <c r="N1671">
        <v>1995</v>
      </c>
      <c r="O1671" s="1"/>
    </row>
    <row r="1672" spans="1:15" x14ac:dyDescent="0.3">
      <c r="A1672" t="s">
        <v>5018</v>
      </c>
      <c r="B1672" t="s">
        <v>5019</v>
      </c>
      <c r="C1672" t="s">
        <v>13</v>
      </c>
      <c r="D1672" t="str">
        <f>IF(Table_EQUITY_L[[#This Row],[ SERIES]]="EQ","Intra","Not")</f>
        <v>Intra</v>
      </c>
      <c r="E1672">
        <v>11</v>
      </c>
      <c r="F1672">
        <v>6</v>
      </c>
      <c r="G1672" t="str">
        <f t="shared" si="26"/>
        <v>Jun</v>
      </c>
      <c r="H1672">
        <v>2002</v>
      </c>
      <c r="I1672">
        <v>10</v>
      </c>
      <c r="J1672">
        <v>1</v>
      </c>
      <c r="K1672" t="s">
        <v>5020</v>
      </c>
      <c r="L1672">
        <v>10</v>
      </c>
      <c r="M1672" s="1"/>
      <c r="N1672">
        <v>2002</v>
      </c>
      <c r="O1672" s="1"/>
    </row>
    <row r="1673" spans="1:15" x14ac:dyDescent="0.3">
      <c r="A1673" t="s">
        <v>5021</v>
      </c>
      <c r="B1673" t="s">
        <v>5022</v>
      </c>
      <c r="C1673" t="s">
        <v>13</v>
      </c>
      <c r="D1673" t="str">
        <f>IF(Table_EQUITY_L[[#This Row],[ SERIES]]="EQ","Intra","Not")</f>
        <v>Intra</v>
      </c>
      <c r="E1673">
        <v>13</v>
      </c>
      <c r="F1673">
        <v>6</v>
      </c>
      <c r="G1673" t="str">
        <f t="shared" si="26"/>
        <v>Jun</v>
      </c>
      <c r="H1673">
        <v>2007</v>
      </c>
      <c r="I1673">
        <v>1</v>
      </c>
      <c r="J1673">
        <v>1</v>
      </c>
      <c r="K1673" t="s">
        <v>5023</v>
      </c>
      <c r="L1673">
        <v>1</v>
      </c>
      <c r="M1673" s="1"/>
      <c r="N1673">
        <v>2007</v>
      </c>
      <c r="O1673" s="1"/>
    </row>
    <row r="1674" spans="1:15" x14ac:dyDescent="0.3">
      <c r="A1674" t="s">
        <v>5024</v>
      </c>
      <c r="B1674" t="s">
        <v>5025</v>
      </c>
      <c r="C1674" t="s">
        <v>13</v>
      </c>
      <c r="D1674" t="str">
        <f>IF(Table_EQUITY_L[[#This Row],[ SERIES]]="EQ","Intra","Not")</f>
        <v>Intra</v>
      </c>
      <c r="E1674">
        <v>6</v>
      </c>
      <c r="F1674">
        <v>2</v>
      </c>
      <c r="G1674" t="str">
        <f t="shared" si="26"/>
        <v>Feb</v>
      </c>
      <c r="H1674">
        <v>2007</v>
      </c>
      <c r="I1674">
        <v>10</v>
      </c>
      <c r="J1674">
        <v>1</v>
      </c>
      <c r="K1674" t="s">
        <v>5026</v>
      </c>
      <c r="L1674">
        <v>10</v>
      </c>
      <c r="M1674" s="1"/>
      <c r="N1674">
        <v>2007</v>
      </c>
      <c r="O1674" s="1"/>
    </row>
    <row r="1675" spans="1:15" x14ac:dyDescent="0.3">
      <c r="A1675" t="s">
        <v>5027</v>
      </c>
      <c r="B1675" t="s">
        <v>5028</v>
      </c>
      <c r="C1675" t="s">
        <v>13</v>
      </c>
      <c r="D1675" t="str">
        <f>IF(Table_EQUITY_L[[#This Row],[ SERIES]]="EQ","Intra","Not")</f>
        <v>Intra</v>
      </c>
      <c r="E1675">
        <v>27</v>
      </c>
      <c r="F1675">
        <v>1</v>
      </c>
      <c r="G1675" t="str">
        <f t="shared" si="26"/>
        <v>Jan</v>
      </c>
      <c r="H1675">
        <v>2006</v>
      </c>
      <c r="I1675">
        <v>10</v>
      </c>
      <c r="J1675">
        <v>1</v>
      </c>
      <c r="K1675" t="s">
        <v>5029</v>
      </c>
      <c r="L1675">
        <v>10</v>
      </c>
      <c r="M1675" s="1"/>
      <c r="N1675">
        <v>2006</v>
      </c>
      <c r="O1675" s="1"/>
    </row>
    <row r="1676" spans="1:15" x14ac:dyDescent="0.3">
      <c r="A1676" t="s">
        <v>5030</v>
      </c>
      <c r="B1676" t="s">
        <v>5031</v>
      </c>
      <c r="C1676" t="s">
        <v>13</v>
      </c>
      <c r="D1676" t="str">
        <f>IF(Table_EQUITY_L[[#This Row],[ SERIES]]="EQ","Intra","Not")</f>
        <v>Intra</v>
      </c>
      <c r="E1676">
        <v>6</v>
      </c>
      <c r="F1676">
        <v>10</v>
      </c>
      <c r="G1676" t="str">
        <f t="shared" si="26"/>
        <v>Oct</v>
      </c>
      <c r="H1676">
        <v>2022</v>
      </c>
      <c r="I1676">
        <v>10</v>
      </c>
      <c r="J1676">
        <v>1</v>
      </c>
      <c r="K1676" t="s">
        <v>5032</v>
      </c>
      <c r="L1676">
        <v>10</v>
      </c>
      <c r="M1676" s="1"/>
      <c r="N1676">
        <v>2022</v>
      </c>
      <c r="O1676" s="1"/>
    </row>
    <row r="1677" spans="1:15" x14ac:dyDescent="0.3">
      <c r="A1677" t="s">
        <v>5033</v>
      </c>
      <c r="B1677" t="s">
        <v>5034</v>
      </c>
      <c r="C1677" t="s">
        <v>13</v>
      </c>
      <c r="D1677" t="str">
        <f>IF(Table_EQUITY_L[[#This Row],[ SERIES]]="EQ","Intra","Not")</f>
        <v>Intra</v>
      </c>
      <c r="E1677">
        <v>10</v>
      </c>
      <c r="F1677">
        <v>11</v>
      </c>
      <c r="G1677" t="str">
        <f t="shared" si="26"/>
        <v>Nov</v>
      </c>
      <c r="H1677">
        <v>2000</v>
      </c>
      <c r="I1677">
        <v>1</v>
      </c>
      <c r="J1677">
        <v>1</v>
      </c>
      <c r="K1677" t="s">
        <v>5035</v>
      </c>
      <c r="L1677">
        <v>1</v>
      </c>
      <c r="M1677" s="1"/>
      <c r="N1677">
        <v>2000</v>
      </c>
      <c r="O1677" s="1"/>
    </row>
    <row r="1678" spans="1:15" x14ac:dyDescent="0.3">
      <c r="A1678" t="s">
        <v>5036</v>
      </c>
      <c r="B1678" t="s">
        <v>5037</v>
      </c>
      <c r="C1678" t="s">
        <v>13</v>
      </c>
      <c r="D1678" t="str">
        <f>IF(Table_EQUITY_L[[#This Row],[ SERIES]]="EQ","Intra","Not")</f>
        <v>Intra</v>
      </c>
      <c r="E1678">
        <v>14</v>
      </c>
      <c r="F1678">
        <v>5</v>
      </c>
      <c r="G1678" t="str">
        <f t="shared" si="26"/>
        <v>May</v>
      </c>
      <c r="H1678">
        <v>2003</v>
      </c>
      <c r="I1678">
        <v>1</v>
      </c>
      <c r="J1678">
        <v>1</v>
      </c>
      <c r="K1678" t="s">
        <v>5038</v>
      </c>
      <c r="L1678">
        <v>1</v>
      </c>
      <c r="M1678" s="1"/>
      <c r="N1678">
        <v>2003</v>
      </c>
      <c r="O1678" s="1"/>
    </row>
    <row r="1679" spans="1:15" x14ac:dyDescent="0.3">
      <c r="A1679" t="s">
        <v>5039</v>
      </c>
      <c r="B1679" t="s">
        <v>5040</v>
      </c>
      <c r="C1679" t="s">
        <v>9</v>
      </c>
      <c r="D1679" t="str">
        <f>IF(Table_EQUITY_L[[#This Row],[ SERIES]]="EQ","Intra","Not")</f>
        <v>Not</v>
      </c>
      <c r="E1679">
        <v>4</v>
      </c>
      <c r="F1679">
        <v>8</v>
      </c>
      <c r="G1679" t="str">
        <f t="shared" si="26"/>
        <v>Aug</v>
      </c>
      <c r="H1679">
        <v>2020</v>
      </c>
      <c r="I1679">
        <v>2</v>
      </c>
      <c r="J1679">
        <v>1</v>
      </c>
      <c r="K1679" t="s">
        <v>5041</v>
      </c>
      <c r="L1679">
        <v>2</v>
      </c>
      <c r="M1679" s="1"/>
      <c r="N1679">
        <v>2020</v>
      </c>
      <c r="O1679" s="1"/>
    </row>
    <row r="1680" spans="1:15" x14ac:dyDescent="0.3">
      <c r="A1680" t="s">
        <v>5042</v>
      </c>
      <c r="B1680" t="s">
        <v>5043</v>
      </c>
      <c r="C1680" t="s">
        <v>13</v>
      </c>
      <c r="D1680" t="str">
        <f>IF(Table_EQUITY_L[[#This Row],[ SERIES]]="EQ","Intra","Not")</f>
        <v>Intra</v>
      </c>
      <c r="E1680">
        <v>21</v>
      </c>
      <c r="F1680">
        <v>4</v>
      </c>
      <c r="G1680" t="str">
        <f t="shared" si="26"/>
        <v>Apr</v>
      </c>
      <c r="H1680">
        <v>2008</v>
      </c>
      <c r="I1680">
        <v>2</v>
      </c>
      <c r="J1680">
        <v>1</v>
      </c>
      <c r="K1680" t="s">
        <v>5044</v>
      </c>
      <c r="L1680">
        <v>2</v>
      </c>
      <c r="M1680" s="1"/>
      <c r="N1680">
        <v>2008</v>
      </c>
      <c r="O1680" s="1"/>
    </row>
    <row r="1681" spans="1:15" x14ac:dyDescent="0.3">
      <c r="A1681" t="s">
        <v>5045</v>
      </c>
      <c r="B1681" t="s">
        <v>5046</v>
      </c>
      <c r="C1681" t="s">
        <v>13</v>
      </c>
      <c r="D1681" t="str">
        <f>IF(Table_EQUITY_L[[#This Row],[ SERIES]]="EQ","Intra","Not")</f>
        <v>Intra</v>
      </c>
      <c r="E1681">
        <v>24</v>
      </c>
      <c r="F1681">
        <v>9</v>
      </c>
      <c r="G1681" t="str">
        <f t="shared" si="26"/>
        <v>Sep</v>
      </c>
      <c r="H1681">
        <v>2004</v>
      </c>
      <c r="I1681">
        <v>1</v>
      </c>
      <c r="J1681">
        <v>1</v>
      </c>
      <c r="K1681" t="s">
        <v>5047</v>
      </c>
      <c r="L1681">
        <v>1</v>
      </c>
      <c r="M1681" s="1"/>
      <c r="N1681">
        <v>2004</v>
      </c>
      <c r="O1681" s="1"/>
    </row>
    <row r="1682" spans="1:15" x14ac:dyDescent="0.3">
      <c r="A1682" t="s">
        <v>5048</v>
      </c>
      <c r="B1682" t="s">
        <v>5049</v>
      </c>
      <c r="C1682" t="s">
        <v>13</v>
      </c>
      <c r="D1682" t="str">
        <f>IF(Table_EQUITY_L[[#This Row],[ SERIES]]="EQ","Intra","Not")</f>
        <v>Intra</v>
      </c>
      <c r="E1682">
        <v>15</v>
      </c>
      <c r="F1682">
        <v>9</v>
      </c>
      <c r="G1682" t="str">
        <f t="shared" si="26"/>
        <v>Sep</v>
      </c>
      <c r="H1682">
        <v>2022</v>
      </c>
      <c r="I1682">
        <v>10</v>
      </c>
      <c r="J1682">
        <v>1</v>
      </c>
      <c r="K1682" t="s">
        <v>5050</v>
      </c>
      <c r="L1682">
        <v>10</v>
      </c>
      <c r="M1682" s="1"/>
      <c r="N1682">
        <v>2022</v>
      </c>
      <c r="O1682" s="1"/>
    </row>
    <row r="1683" spans="1:15" x14ac:dyDescent="0.3">
      <c r="A1683" t="s">
        <v>5051</v>
      </c>
      <c r="B1683" t="s">
        <v>5052</v>
      </c>
      <c r="C1683" t="s">
        <v>13</v>
      </c>
      <c r="D1683" t="str">
        <f>IF(Table_EQUITY_L[[#This Row],[ SERIES]]="EQ","Intra","Not")</f>
        <v>Intra</v>
      </c>
      <c r="E1683">
        <v>27</v>
      </c>
      <c r="F1683">
        <v>10</v>
      </c>
      <c r="G1683" t="str">
        <f t="shared" si="26"/>
        <v>Oct</v>
      </c>
      <c r="H1683">
        <v>1999</v>
      </c>
      <c r="I1683">
        <v>10</v>
      </c>
      <c r="J1683">
        <v>1</v>
      </c>
      <c r="K1683" t="s">
        <v>5053</v>
      </c>
      <c r="L1683">
        <v>10</v>
      </c>
      <c r="M1683" s="1"/>
      <c r="N1683">
        <v>1999</v>
      </c>
      <c r="O1683" s="1"/>
    </row>
    <row r="1684" spans="1:15" x14ac:dyDescent="0.3">
      <c r="A1684" t="s">
        <v>5054</v>
      </c>
      <c r="B1684" t="s">
        <v>5055</v>
      </c>
      <c r="C1684" t="s">
        <v>13</v>
      </c>
      <c r="D1684" t="str">
        <f>IF(Table_EQUITY_L[[#This Row],[ SERIES]]="EQ","Intra","Not")</f>
        <v>Intra</v>
      </c>
      <c r="E1684">
        <v>14</v>
      </c>
      <c r="F1684">
        <v>2</v>
      </c>
      <c r="G1684" t="str">
        <f t="shared" si="26"/>
        <v>Feb</v>
      </c>
      <c r="H1684">
        <v>1996</v>
      </c>
      <c r="I1684">
        <v>10</v>
      </c>
      <c r="J1684">
        <v>1</v>
      </c>
      <c r="K1684" t="s">
        <v>5056</v>
      </c>
      <c r="L1684">
        <v>10</v>
      </c>
      <c r="M1684" s="1"/>
      <c r="N1684">
        <v>1996</v>
      </c>
      <c r="O1684" s="1"/>
    </row>
    <row r="1685" spans="1:15" x14ac:dyDescent="0.3">
      <c r="A1685" t="s">
        <v>5057</v>
      </c>
      <c r="B1685" t="s">
        <v>5058</v>
      </c>
      <c r="C1685" t="s">
        <v>9</v>
      </c>
      <c r="D1685" t="str">
        <f>IF(Table_EQUITY_L[[#This Row],[ SERIES]]="EQ","Intra","Not")</f>
        <v>Not</v>
      </c>
      <c r="E1685">
        <v>4</v>
      </c>
      <c r="F1685">
        <v>2</v>
      </c>
      <c r="G1685" t="str">
        <f t="shared" si="26"/>
        <v>Feb</v>
      </c>
      <c r="H1685">
        <v>2003</v>
      </c>
      <c r="I1685">
        <v>10</v>
      </c>
      <c r="J1685">
        <v>1</v>
      </c>
      <c r="K1685" t="s">
        <v>5059</v>
      </c>
      <c r="L1685">
        <v>10</v>
      </c>
      <c r="M1685" s="1"/>
      <c r="N1685">
        <v>2003</v>
      </c>
      <c r="O1685" s="1"/>
    </row>
    <row r="1686" spans="1:15" x14ac:dyDescent="0.3">
      <c r="A1686" t="s">
        <v>5060</v>
      </c>
      <c r="B1686" t="s">
        <v>5061</v>
      </c>
      <c r="C1686" t="s">
        <v>13</v>
      </c>
      <c r="D1686" t="str">
        <f>IF(Table_EQUITY_L[[#This Row],[ SERIES]]="EQ","Intra","Not")</f>
        <v>Intra</v>
      </c>
      <c r="E1686">
        <v>11</v>
      </c>
      <c r="F1686">
        <v>10</v>
      </c>
      <c r="G1686" t="str">
        <f t="shared" si="26"/>
        <v>Oct</v>
      </c>
      <c r="H1686">
        <v>1995</v>
      </c>
      <c r="I1686">
        <v>10</v>
      </c>
      <c r="J1686">
        <v>1</v>
      </c>
      <c r="K1686" t="s">
        <v>5062</v>
      </c>
      <c r="L1686">
        <v>10</v>
      </c>
      <c r="M1686" s="1"/>
      <c r="N1686">
        <v>1995</v>
      </c>
      <c r="O1686" s="1"/>
    </row>
    <row r="1687" spans="1:15" x14ac:dyDescent="0.3">
      <c r="A1687" t="s">
        <v>5063</v>
      </c>
      <c r="B1687" t="s">
        <v>5064</v>
      </c>
      <c r="C1687" t="s">
        <v>13</v>
      </c>
      <c r="D1687" t="str">
        <f>IF(Table_EQUITY_L[[#This Row],[ SERIES]]="EQ","Intra","Not")</f>
        <v>Intra</v>
      </c>
      <c r="E1687">
        <v>25</v>
      </c>
      <c r="F1687">
        <v>11</v>
      </c>
      <c r="G1687" t="str">
        <f t="shared" si="26"/>
        <v>Nov</v>
      </c>
      <c r="H1687">
        <v>2002</v>
      </c>
      <c r="I1687">
        <v>5</v>
      </c>
      <c r="J1687">
        <v>1</v>
      </c>
      <c r="K1687" t="s">
        <v>5065</v>
      </c>
      <c r="L1687">
        <v>5</v>
      </c>
      <c r="M1687" s="1"/>
      <c r="N1687">
        <v>2002</v>
      </c>
      <c r="O1687" s="1"/>
    </row>
    <row r="1688" spans="1:15" x14ac:dyDescent="0.3">
      <c r="A1688" t="s">
        <v>5066</v>
      </c>
      <c r="B1688" t="s">
        <v>5067</v>
      </c>
      <c r="C1688" t="s">
        <v>13</v>
      </c>
      <c r="D1688" t="str">
        <f>IF(Table_EQUITY_L[[#This Row],[ SERIES]]="EQ","Intra","Not")</f>
        <v>Intra</v>
      </c>
      <c r="E1688">
        <v>28</v>
      </c>
      <c r="F1688">
        <v>11</v>
      </c>
      <c r="G1688" t="str">
        <f t="shared" si="26"/>
        <v>Nov</v>
      </c>
      <c r="H1688">
        <v>2006</v>
      </c>
      <c r="I1688">
        <v>10</v>
      </c>
      <c r="J1688">
        <v>1</v>
      </c>
      <c r="K1688" t="s">
        <v>5068</v>
      </c>
      <c r="L1688">
        <v>10</v>
      </c>
      <c r="M1688" s="1"/>
      <c r="N1688">
        <v>2006</v>
      </c>
      <c r="O1688" s="1"/>
    </row>
    <row r="1689" spans="1:15" x14ac:dyDescent="0.3">
      <c r="A1689" t="s">
        <v>5069</v>
      </c>
      <c r="B1689" t="s">
        <v>5070</v>
      </c>
      <c r="C1689" t="s">
        <v>9</v>
      </c>
      <c r="D1689" t="str">
        <f>IF(Table_EQUITY_L[[#This Row],[ SERIES]]="EQ","Intra","Not")</f>
        <v>Not</v>
      </c>
      <c r="E1689">
        <v>28</v>
      </c>
      <c r="F1689">
        <v>8</v>
      </c>
      <c r="G1689" t="str">
        <f t="shared" si="26"/>
        <v>Aug</v>
      </c>
      <c r="H1689">
        <v>2020</v>
      </c>
      <c r="I1689">
        <v>10</v>
      </c>
      <c r="J1689">
        <v>1</v>
      </c>
      <c r="K1689" t="s">
        <v>5071</v>
      </c>
      <c r="L1689">
        <v>10</v>
      </c>
      <c r="M1689" s="1"/>
      <c r="N1689">
        <v>2020</v>
      </c>
      <c r="O1689" s="1"/>
    </row>
    <row r="1690" spans="1:15" x14ac:dyDescent="0.3">
      <c r="A1690" t="s">
        <v>5072</v>
      </c>
      <c r="B1690" t="s">
        <v>5073</v>
      </c>
      <c r="C1690" t="s">
        <v>9</v>
      </c>
      <c r="D1690" t="str">
        <f>IF(Table_EQUITY_L[[#This Row],[ SERIES]]="EQ","Intra","Not")</f>
        <v>Not</v>
      </c>
      <c r="E1690">
        <v>21</v>
      </c>
      <c r="F1690">
        <v>1</v>
      </c>
      <c r="G1690" t="str">
        <f t="shared" si="26"/>
        <v>Jan</v>
      </c>
      <c r="H1690">
        <v>2020</v>
      </c>
      <c r="I1690">
        <v>10</v>
      </c>
      <c r="J1690">
        <v>1</v>
      </c>
      <c r="K1690" t="s">
        <v>5074</v>
      </c>
      <c r="L1690">
        <v>10</v>
      </c>
      <c r="M1690" s="1"/>
      <c r="N1690">
        <v>2020</v>
      </c>
      <c r="O1690" s="1"/>
    </row>
    <row r="1691" spans="1:15" x14ac:dyDescent="0.3">
      <c r="A1691" t="s">
        <v>5075</v>
      </c>
      <c r="B1691" t="s">
        <v>5076</v>
      </c>
      <c r="C1691" t="s">
        <v>9</v>
      </c>
      <c r="D1691" t="str">
        <f>IF(Table_EQUITY_L[[#This Row],[ SERIES]]="EQ","Intra","Not")</f>
        <v>Not</v>
      </c>
      <c r="E1691">
        <v>20</v>
      </c>
      <c r="F1691">
        <v>5</v>
      </c>
      <c r="G1691" t="str">
        <f t="shared" si="26"/>
        <v>May</v>
      </c>
      <c r="H1691">
        <v>2015</v>
      </c>
      <c r="I1691">
        <v>2</v>
      </c>
      <c r="J1691">
        <v>1</v>
      </c>
      <c r="K1691" t="s">
        <v>5077</v>
      </c>
      <c r="L1691">
        <v>2</v>
      </c>
      <c r="M1691" s="1"/>
      <c r="N1691">
        <v>2015</v>
      </c>
      <c r="O1691" s="1"/>
    </row>
    <row r="1692" spans="1:15" x14ac:dyDescent="0.3">
      <c r="A1692" t="s">
        <v>5078</v>
      </c>
      <c r="B1692" t="s">
        <v>5079</v>
      </c>
      <c r="C1692" t="s">
        <v>13</v>
      </c>
      <c r="D1692" t="str">
        <f>IF(Table_EQUITY_L[[#This Row],[ SERIES]]="EQ","Intra","Not")</f>
        <v>Intra</v>
      </c>
      <c r="E1692">
        <v>20</v>
      </c>
      <c r="F1692">
        <v>10</v>
      </c>
      <c r="G1692" t="str">
        <f t="shared" si="26"/>
        <v>Oct</v>
      </c>
      <c r="H1692">
        <v>2022</v>
      </c>
      <c r="I1692">
        <v>1</v>
      </c>
      <c r="J1692">
        <v>1</v>
      </c>
      <c r="K1692" t="s">
        <v>5080</v>
      </c>
      <c r="L1692">
        <v>1</v>
      </c>
      <c r="M1692" s="1"/>
      <c r="N1692">
        <v>2022</v>
      </c>
      <c r="O1692" s="1"/>
    </row>
    <row r="1693" spans="1:15" x14ac:dyDescent="0.3">
      <c r="A1693" t="s">
        <v>5081</v>
      </c>
      <c r="B1693" t="s">
        <v>5082</v>
      </c>
      <c r="C1693" t="s">
        <v>13</v>
      </c>
      <c r="D1693" t="str">
        <f>IF(Table_EQUITY_L[[#This Row],[ SERIES]]="EQ","Intra","Not")</f>
        <v>Intra</v>
      </c>
      <c r="E1693">
        <v>26</v>
      </c>
      <c r="F1693">
        <v>8</v>
      </c>
      <c r="G1693" t="str">
        <f t="shared" si="26"/>
        <v>Aug</v>
      </c>
      <c r="H1693">
        <v>2011</v>
      </c>
      <c r="I1693">
        <v>10</v>
      </c>
      <c r="J1693">
        <v>1</v>
      </c>
      <c r="K1693" t="s">
        <v>5083</v>
      </c>
      <c r="L1693">
        <v>10</v>
      </c>
      <c r="M1693" s="1"/>
      <c r="N1693">
        <v>2011</v>
      </c>
      <c r="O1693" s="1"/>
    </row>
    <row r="1694" spans="1:15" x14ac:dyDescent="0.3">
      <c r="A1694" t="s">
        <v>5084</v>
      </c>
      <c r="B1694" t="s">
        <v>5085</v>
      </c>
      <c r="C1694" t="s">
        <v>9</v>
      </c>
      <c r="D1694" t="str">
        <f>IF(Table_EQUITY_L[[#This Row],[ SERIES]]="EQ","Intra","Not")</f>
        <v>Not</v>
      </c>
      <c r="E1694">
        <v>28</v>
      </c>
      <c r="F1694">
        <v>12</v>
      </c>
      <c r="G1694" t="str">
        <f t="shared" si="26"/>
        <v>Dec</v>
      </c>
      <c r="H1694">
        <v>2018</v>
      </c>
      <c r="I1694">
        <v>10</v>
      </c>
      <c r="J1694">
        <v>1</v>
      </c>
      <c r="K1694" t="s">
        <v>5086</v>
      </c>
      <c r="L1694">
        <v>10</v>
      </c>
      <c r="M1694" s="1"/>
      <c r="N1694">
        <v>2018</v>
      </c>
      <c r="O1694" s="1"/>
    </row>
    <row r="1695" spans="1:15" x14ac:dyDescent="0.3">
      <c r="A1695" t="s">
        <v>5087</v>
      </c>
      <c r="B1695" t="s">
        <v>5088</v>
      </c>
      <c r="C1695" t="s">
        <v>13</v>
      </c>
      <c r="D1695" t="str">
        <f>IF(Table_EQUITY_L[[#This Row],[ SERIES]]="EQ","Intra","Not")</f>
        <v>Intra</v>
      </c>
      <c r="E1695">
        <v>7</v>
      </c>
      <c r="F1695">
        <v>6</v>
      </c>
      <c r="G1695" t="str">
        <f t="shared" si="26"/>
        <v>Jun</v>
      </c>
      <c r="H1695">
        <v>2004</v>
      </c>
      <c r="I1695">
        <v>1</v>
      </c>
      <c r="J1695">
        <v>1</v>
      </c>
      <c r="K1695" t="s">
        <v>5089</v>
      </c>
      <c r="L1695">
        <v>1</v>
      </c>
      <c r="M1695" s="1"/>
      <c r="N1695">
        <v>2004</v>
      </c>
      <c r="O1695" s="1"/>
    </row>
    <row r="1696" spans="1:15" x14ac:dyDescent="0.3">
      <c r="A1696" t="s">
        <v>5090</v>
      </c>
      <c r="B1696" t="s">
        <v>5091</v>
      </c>
      <c r="C1696" t="s">
        <v>13</v>
      </c>
      <c r="D1696" t="str">
        <f>IF(Table_EQUITY_L[[#This Row],[ SERIES]]="EQ","Intra","Not")</f>
        <v>Intra</v>
      </c>
      <c r="E1696">
        <v>26</v>
      </c>
      <c r="F1696">
        <v>3</v>
      </c>
      <c r="G1696" t="str">
        <f t="shared" si="26"/>
        <v>Mar</v>
      </c>
      <c r="H1696">
        <v>2010</v>
      </c>
      <c r="I1696">
        <v>10</v>
      </c>
      <c r="J1696">
        <v>1</v>
      </c>
      <c r="K1696" t="s">
        <v>5092</v>
      </c>
      <c r="L1696">
        <v>10</v>
      </c>
      <c r="M1696" s="1"/>
      <c r="N1696">
        <v>2010</v>
      </c>
      <c r="O1696" s="1"/>
    </row>
    <row r="1697" spans="1:15" x14ac:dyDescent="0.3">
      <c r="A1697" t="s">
        <v>5093</v>
      </c>
      <c r="B1697" t="s">
        <v>5094</v>
      </c>
      <c r="C1697" t="s">
        <v>13</v>
      </c>
      <c r="D1697" t="str">
        <f>IF(Table_EQUITY_L[[#This Row],[ SERIES]]="EQ","Intra","Not")</f>
        <v>Intra</v>
      </c>
      <c r="E1697">
        <v>21</v>
      </c>
      <c r="F1697">
        <v>2</v>
      </c>
      <c r="G1697" t="str">
        <f t="shared" si="26"/>
        <v>Feb</v>
      </c>
      <c r="H1697">
        <v>2001</v>
      </c>
      <c r="I1697">
        <v>1</v>
      </c>
      <c r="J1697">
        <v>1</v>
      </c>
      <c r="K1697" t="s">
        <v>5095</v>
      </c>
      <c r="L1697">
        <v>1</v>
      </c>
      <c r="M1697" s="1"/>
      <c r="N1697">
        <v>2001</v>
      </c>
      <c r="O1697" s="1"/>
    </row>
    <row r="1698" spans="1:15" x14ac:dyDescent="0.3">
      <c r="A1698" t="s">
        <v>5096</v>
      </c>
      <c r="B1698" t="s">
        <v>5097</v>
      </c>
      <c r="C1698" t="s">
        <v>13</v>
      </c>
      <c r="D1698" t="str">
        <f>IF(Table_EQUITY_L[[#This Row],[ SERIES]]="EQ","Intra","Not")</f>
        <v>Intra</v>
      </c>
      <c r="E1698">
        <v>9</v>
      </c>
      <c r="F1698">
        <v>4</v>
      </c>
      <c r="G1698" t="str">
        <f t="shared" si="26"/>
        <v>Apr</v>
      </c>
      <c r="H1698">
        <v>1998</v>
      </c>
      <c r="I1698">
        <v>10</v>
      </c>
      <c r="J1698">
        <v>1</v>
      </c>
      <c r="K1698" t="s">
        <v>5098</v>
      </c>
      <c r="L1698">
        <v>10</v>
      </c>
      <c r="M1698" s="1"/>
      <c r="N1698">
        <v>1998</v>
      </c>
      <c r="O1698" s="1"/>
    </row>
    <row r="1699" spans="1:15" x14ac:dyDescent="0.3">
      <c r="A1699" t="s">
        <v>5099</v>
      </c>
      <c r="B1699" t="s">
        <v>5100</v>
      </c>
      <c r="C1699" t="s">
        <v>13</v>
      </c>
      <c r="D1699" t="str">
        <f>IF(Table_EQUITY_L[[#This Row],[ SERIES]]="EQ","Intra","Not")</f>
        <v>Intra</v>
      </c>
      <c r="E1699">
        <v>28</v>
      </c>
      <c r="F1699">
        <v>12</v>
      </c>
      <c r="G1699" t="str">
        <f t="shared" si="26"/>
        <v>Dec</v>
      </c>
      <c r="H1699">
        <v>2007</v>
      </c>
      <c r="I1699">
        <v>1</v>
      </c>
      <c r="J1699">
        <v>1</v>
      </c>
      <c r="K1699" t="s">
        <v>5101</v>
      </c>
      <c r="L1699">
        <v>1</v>
      </c>
      <c r="M1699" s="1"/>
      <c r="N1699">
        <v>2007</v>
      </c>
      <c r="O1699" s="1"/>
    </row>
    <row r="1700" spans="1:15" x14ac:dyDescent="0.3">
      <c r="A1700" t="s">
        <v>5102</v>
      </c>
      <c r="B1700" t="s">
        <v>5103</v>
      </c>
      <c r="C1700" t="s">
        <v>13</v>
      </c>
      <c r="D1700" t="str">
        <f>IF(Table_EQUITY_L[[#This Row],[ SERIES]]="EQ","Intra","Not")</f>
        <v>Intra</v>
      </c>
      <c r="E1700">
        <v>28</v>
      </c>
      <c r="F1700">
        <v>10</v>
      </c>
      <c r="G1700" t="str">
        <f t="shared" si="26"/>
        <v>Oct</v>
      </c>
      <c r="H1700">
        <v>2011</v>
      </c>
      <c r="I1700">
        <v>1</v>
      </c>
      <c r="J1700">
        <v>1</v>
      </c>
      <c r="K1700" t="s">
        <v>5104</v>
      </c>
      <c r="L1700">
        <v>1</v>
      </c>
      <c r="M1700" s="1"/>
      <c r="N1700">
        <v>2011</v>
      </c>
      <c r="O1700" s="1"/>
    </row>
    <row r="1701" spans="1:15" x14ac:dyDescent="0.3">
      <c r="A1701" t="s">
        <v>5105</v>
      </c>
      <c r="B1701" t="s">
        <v>5106</v>
      </c>
      <c r="C1701" t="s">
        <v>13</v>
      </c>
      <c r="D1701" t="str">
        <f>IF(Table_EQUITY_L[[#This Row],[ SERIES]]="EQ","Intra","Not")</f>
        <v>Intra</v>
      </c>
      <c r="E1701">
        <v>13</v>
      </c>
      <c r="F1701">
        <v>12</v>
      </c>
      <c r="G1701" t="str">
        <f t="shared" si="26"/>
        <v>Dec</v>
      </c>
      <c r="H1701">
        <v>2005</v>
      </c>
      <c r="I1701">
        <v>1</v>
      </c>
      <c r="J1701">
        <v>1</v>
      </c>
      <c r="K1701" t="s">
        <v>5107</v>
      </c>
      <c r="L1701">
        <v>1</v>
      </c>
      <c r="M1701" s="1"/>
      <c r="N1701">
        <v>2005</v>
      </c>
      <c r="O1701" s="1"/>
    </row>
    <row r="1702" spans="1:15" x14ac:dyDescent="0.3">
      <c r="A1702" t="s">
        <v>5108</v>
      </c>
      <c r="B1702" t="s">
        <v>5109</v>
      </c>
      <c r="C1702" t="s">
        <v>13</v>
      </c>
      <c r="D1702" t="str">
        <f>IF(Table_EQUITY_L[[#This Row],[ SERIES]]="EQ","Intra","Not")</f>
        <v>Intra</v>
      </c>
      <c r="E1702">
        <v>20</v>
      </c>
      <c r="F1702">
        <v>6</v>
      </c>
      <c r="G1702" t="str">
        <f t="shared" si="26"/>
        <v>Jun</v>
      </c>
      <c r="H1702">
        <v>2023</v>
      </c>
      <c r="I1702">
        <v>2</v>
      </c>
      <c r="J1702">
        <v>1</v>
      </c>
      <c r="K1702" t="s">
        <v>5110</v>
      </c>
      <c r="L1702">
        <v>2</v>
      </c>
      <c r="M1702" s="1"/>
      <c r="N1702">
        <v>2023</v>
      </c>
      <c r="O1702" s="1"/>
    </row>
    <row r="1703" spans="1:15" x14ac:dyDescent="0.3">
      <c r="A1703" t="s">
        <v>5111</v>
      </c>
      <c r="B1703" t="s">
        <v>5112</v>
      </c>
      <c r="C1703" t="s">
        <v>13</v>
      </c>
      <c r="D1703" t="str">
        <f>IF(Table_EQUITY_L[[#This Row],[ SERIES]]="EQ","Intra","Not")</f>
        <v>Intra</v>
      </c>
      <c r="E1703">
        <v>2</v>
      </c>
      <c r="F1703">
        <v>12</v>
      </c>
      <c r="G1703" t="str">
        <f t="shared" si="26"/>
        <v>Dec</v>
      </c>
      <c r="H1703">
        <v>2015</v>
      </c>
      <c r="I1703">
        <v>10</v>
      </c>
      <c r="J1703">
        <v>1</v>
      </c>
      <c r="K1703" t="s">
        <v>5113</v>
      </c>
      <c r="L1703">
        <v>10</v>
      </c>
      <c r="M1703" s="1"/>
      <c r="N1703">
        <v>2015</v>
      </c>
      <c r="O1703" s="1"/>
    </row>
    <row r="1704" spans="1:15" x14ac:dyDescent="0.3">
      <c r="A1704" t="s">
        <v>5114</v>
      </c>
      <c r="B1704" t="s">
        <v>5115</v>
      </c>
      <c r="C1704" t="s">
        <v>13</v>
      </c>
      <c r="D1704" t="str">
        <f>IF(Table_EQUITY_L[[#This Row],[ SERIES]]="EQ","Intra","Not")</f>
        <v>Intra</v>
      </c>
      <c r="E1704">
        <v>22</v>
      </c>
      <c r="F1704">
        <v>12</v>
      </c>
      <c r="G1704" t="str">
        <f t="shared" si="26"/>
        <v>Dec</v>
      </c>
      <c r="H1704">
        <v>1999</v>
      </c>
      <c r="I1704">
        <v>1</v>
      </c>
      <c r="J1704">
        <v>1</v>
      </c>
      <c r="K1704" t="s">
        <v>5116</v>
      </c>
      <c r="L1704">
        <v>1</v>
      </c>
      <c r="M1704" s="1"/>
      <c r="N1704">
        <v>1999</v>
      </c>
      <c r="O1704" s="1"/>
    </row>
    <row r="1705" spans="1:15" x14ac:dyDescent="0.3">
      <c r="A1705" t="s">
        <v>5117</v>
      </c>
      <c r="B1705" t="s">
        <v>5118</v>
      </c>
      <c r="C1705" t="s">
        <v>13</v>
      </c>
      <c r="D1705" t="str">
        <f>IF(Table_EQUITY_L[[#This Row],[ SERIES]]="EQ","Intra","Not")</f>
        <v>Intra</v>
      </c>
      <c r="E1705">
        <v>22</v>
      </c>
      <c r="F1705">
        <v>2</v>
      </c>
      <c r="G1705" t="str">
        <f t="shared" si="26"/>
        <v>Feb</v>
      </c>
      <c r="H1705">
        <v>2007</v>
      </c>
      <c r="I1705">
        <v>10</v>
      </c>
      <c r="J1705">
        <v>1</v>
      </c>
      <c r="K1705" t="s">
        <v>5119</v>
      </c>
      <c r="L1705">
        <v>10</v>
      </c>
      <c r="M1705" s="1"/>
      <c r="N1705">
        <v>2007</v>
      </c>
      <c r="O1705" s="1"/>
    </row>
    <row r="1706" spans="1:15" x14ac:dyDescent="0.3">
      <c r="A1706" t="s">
        <v>5120</v>
      </c>
      <c r="B1706" t="s">
        <v>5121</v>
      </c>
      <c r="C1706" t="s">
        <v>13</v>
      </c>
      <c r="D1706" t="str">
        <f>IF(Table_EQUITY_L[[#This Row],[ SERIES]]="EQ","Intra","Not")</f>
        <v>Intra</v>
      </c>
      <c r="E1706">
        <v>20</v>
      </c>
      <c r="F1706">
        <v>10</v>
      </c>
      <c r="G1706" t="str">
        <f t="shared" si="26"/>
        <v>Oct</v>
      </c>
      <c r="H1706">
        <v>2000</v>
      </c>
      <c r="I1706">
        <v>10</v>
      </c>
      <c r="J1706">
        <v>1</v>
      </c>
      <c r="K1706" t="s">
        <v>5122</v>
      </c>
      <c r="L1706">
        <v>10</v>
      </c>
      <c r="M1706" s="1"/>
      <c r="N1706">
        <v>2000</v>
      </c>
      <c r="O1706" s="1"/>
    </row>
    <row r="1707" spans="1:15" x14ac:dyDescent="0.3">
      <c r="A1707" t="s">
        <v>5123</v>
      </c>
      <c r="B1707" t="s">
        <v>5124</v>
      </c>
      <c r="C1707" t="s">
        <v>13</v>
      </c>
      <c r="D1707" t="str">
        <f>IF(Table_EQUITY_L[[#This Row],[ SERIES]]="EQ","Intra","Not")</f>
        <v>Intra</v>
      </c>
      <c r="E1707">
        <v>8</v>
      </c>
      <c r="F1707">
        <v>2</v>
      </c>
      <c r="G1707" t="str">
        <f t="shared" si="26"/>
        <v>Feb</v>
      </c>
      <c r="H1707">
        <v>2007</v>
      </c>
      <c r="I1707">
        <v>2</v>
      </c>
      <c r="J1707">
        <v>1</v>
      </c>
      <c r="K1707" t="s">
        <v>5125</v>
      </c>
      <c r="L1707">
        <v>2</v>
      </c>
      <c r="M1707" s="1"/>
      <c r="N1707">
        <v>2007</v>
      </c>
      <c r="O1707" s="1"/>
    </row>
    <row r="1708" spans="1:15" x14ac:dyDescent="0.3">
      <c r="A1708" t="s">
        <v>5126</v>
      </c>
      <c r="B1708" t="s">
        <v>5127</v>
      </c>
      <c r="C1708" t="s">
        <v>13</v>
      </c>
      <c r="D1708" t="str">
        <f>IF(Table_EQUITY_L[[#This Row],[ SERIES]]="EQ","Intra","Not")</f>
        <v>Intra</v>
      </c>
      <c r="E1708">
        <v>26</v>
      </c>
      <c r="F1708">
        <v>12</v>
      </c>
      <c r="G1708" t="str">
        <f t="shared" si="26"/>
        <v>Dec</v>
      </c>
      <c r="H1708">
        <v>2003</v>
      </c>
      <c r="I1708">
        <v>10</v>
      </c>
      <c r="J1708">
        <v>1</v>
      </c>
      <c r="K1708" t="s">
        <v>5128</v>
      </c>
      <c r="L1708">
        <v>10</v>
      </c>
      <c r="M1708" s="1"/>
      <c r="N1708">
        <v>2003</v>
      </c>
      <c r="O1708" s="1"/>
    </row>
    <row r="1709" spans="1:15" x14ac:dyDescent="0.3">
      <c r="A1709" t="s">
        <v>5129</v>
      </c>
      <c r="B1709" t="s">
        <v>5130</v>
      </c>
      <c r="C1709" t="s">
        <v>13</v>
      </c>
      <c r="D1709" t="str">
        <f>IF(Table_EQUITY_L[[#This Row],[ SERIES]]="EQ","Intra","Not")</f>
        <v>Intra</v>
      </c>
      <c r="E1709">
        <v>2</v>
      </c>
      <c r="F1709">
        <v>8</v>
      </c>
      <c r="G1709" t="str">
        <f t="shared" si="26"/>
        <v>Aug</v>
      </c>
      <c r="H1709">
        <v>2000</v>
      </c>
      <c r="I1709">
        <v>1</v>
      </c>
      <c r="J1709">
        <v>1</v>
      </c>
      <c r="K1709" t="s">
        <v>5131</v>
      </c>
      <c r="L1709">
        <v>1</v>
      </c>
      <c r="M1709" s="1"/>
      <c r="N1709">
        <v>2000</v>
      </c>
      <c r="O1709" s="1"/>
    </row>
    <row r="1710" spans="1:15" x14ac:dyDescent="0.3">
      <c r="A1710" t="s">
        <v>5132</v>
      </c>
      <c r="B1710" t="s">
        <v>5133</v>
      </c>
      <c r="C1710" t="s">
        <v>13</v>
      </c>
      <c r="D1710" t="str">
        <f>IF(Table_EQUITY_L[[#This Row],[ SERIES]]="EQ","Intra","Not")</f>
        <v>Intra</v>
      </c>
      <c r="E1710">
        <v>13</v>
      </c>
      <c r="F1710">
        <v>2</v>
      </c>
      <c r="G1710" t="str">
        <f t="shared" si="26"/>
        <v>Feb</v>
      </c>
      <c r="H1710">
        <v>2007</v>
      </c>
      <c r="I1710">
        <v>10</v>
      </c>
      <c r="J1710">
        <v>1</v>
      </c>
      <c r="K1710" t="s">
        <v>5134</v>
      </c>
      <c r="L1710">
        <v>10</v>
      </c>
      <c r="M1710" s="1"/>
      <c r="N1710">
        <v>2007</v>
      </c>
      <c r="O1710" s="1"/>
    </row>
    <row r="1711" spans="1:15" x14ac:dyDescent="0.3">
      <c r="A1711" t="s">
        <v>5135</v>
      </c>
      <c r="B1711" t="s">
        <v>5136</v>
      </c>
      <c r="C1711" t="s">
        <v>13</v>
      </c>
      <c r="D1711" t="str">
        <f>IF(Table_EQUITY_L[[#This Row],[ SERIES]]="EQ","Intra","Not")</f>
        <v>Intra</v>
      </c>
      <c r="E1711">
        <v>16</v>
      </c>
      <c r="F1711">
        <v>1</v>
      </c>
      <c r="G1711" t="str">
        <f t="shared" si="26"/>
        <v>Jan</v>
      </c>
      <c r="H1711">
        <v>2004</v>
      </c>
      <c r="I1711">
        <v>5</v>
      </c>
      <c r="J1711">
        <v>1</v>
      </c>
      <c r="K1711" t="s">
        <v>5137</v>
      </c>
      <c r="L1711">
        <v>5</v>
      </c>
      <c r="M1711" s="1"/>
      <c r="N1711">
        <v>2004</v>
      </c>
      <c r="O1711" s="1"/>
    </row>
    <row r="1712" spans="1:15" x14ac:dyDescent="0.3">
      <c r="A1712" t="s">
        <v>5138</v>
      </c>
      <c r="B1712" t="s">
        <v>5139</v>
      </c>
      <c r="C1712" t="s">
        <v>13</v>
      </c>
      <c r="D1712" t="str">
        <f>IF(Table_EQUITY_L[[#This Row],[ SERIES]]="EQ","Intra","Not")</f>
        <v>Intra</v>
      </c>
      <c r="E1712">
        <v>15</v>
      </c>
      <c r="F1712">
        <v>9</v>
      </c>
      <c r="G1712" t="str">
        <f t="shared" si="26"/>
        <v>Sep</v>
      </c>
      <c r="H1712">
        <v>2016</v>
      </c>
      <c r="I1712">
        <v>10</v>
      </c>
      <c r="J1712">
        <v>1</v>
      </c>
      <c r="K1712" t="s">
        <v>5140</v>
      </c>
      <c r="L1712">
        <v>10</v>
      </c>
      <c r="M1712" s="1"/>
      <c r="N1712">
        <v>2016</v>
      </c>
      <c r="O1712" s="1"/>
    </row>
    <row r="1713" spans="1:15" x14ac:dyDescent="0.3">
      <c r="A1713" t="s">
        <v>5141</v>
      </c>
      <c r="B1713" t="s">
        <v>5142</v>
      </c>
      <c r="C1713" t="s">
        <v>13</v>
      </c>
      <c r="D1713" t="str">
        <f>IF(Table_EQUITY_L[[#This Row],[ SERIES]]="EQ","Intra","Not")</f>
        <v>Intra</v>
      </c>
      <c r="E1713">
        <v>28</v>
      </c>
      <c r="F1713">
        <v>7</v>
      </c>
      <c r="G1713" t="str">
        <f t="shared" si="26"/>
        <v>Jul</v>
      </c>
      <c r="H1713">
        <v>2008</v>
      </c>
      <c r="I1713">
        <v>1</v>
      </c>
      <c r="J1713">
        <v>1</v>
      </c>
      <c r="K1713" t="s">
        <v>5143</v>
      </c>
      <c r="L1713">
        <v>1</v>
      </c>
      <c r="M1713" s="1"/>
      <c r="N1713">
        <v>2008</v>
      </c>
      <c r="O1713" s="1"/>
    </row>
    <row r="1714" spans="1:15" x14ac:dyDescent="0.3">
      <c r="A1714" t="s">
        <v>5144</v>
      </c>
      <c r="B1714" t="s">
        <v>5145</v>
      </c>
      <c r="C1714" t="s">
        <v>13</v>
      </c>
      <c r="D1714" t="str">
        <f>IF(Table_EQUITY_L[[#This Row],[ SERIES]]="EQ","Intra","Not")</f>
        <v>Intra</v>
      </c>
      <c r="E1714">
        <v>13</v>
      </c>
      <c r="F1714">
        <v>9</v>
      </c>
      <c r="G1714" t="str">
        <f t="shared" si="26"/>
        <v>Sep</v>
      </c>
      <c r="H1714">
        <v>1995</v>
      </c>
      <c r="I1714">
        <v>10</v>
      </c>
      <c r="J1714">
        <v>1</v>
      </c>
      <c r="K1714" t="s">
        <v>5146</v>
      </c>
      <c r="L1714">
        <v>10</v>
      </c>
      <c r="M1714" s="1"/>
      <c r="N1714">
        <v>1995</v>
      </c>
      <c r="O1714" s="1"/>
    </row>
    <row r="1715" spans="1:15" x14ac:dyDescent="0.3">
      <c r="A1715" t="s">
        <v>5147</v>
      </c>
      <c r="B1715" t="s">
        <v>5148</v>
      </c>
      <c r="C1715" t="s">
        <v>13</v>
      </c>
      <c r="D1715" t="str">
        <f>IF(Table_EQUITY_L[[#This Row],[ SERIES]]="EQ","Intra","Not")</f>
        <v>Intra</v>
      </c>
      <c r="E1715">
        <v>9</v>
      </c>
      <c r="F1715">
        <v>10</v>
      </c>
      <c r="G1715" t="str">
        <f t="shared" si="26"/>
        <v>Oct</v>
      </c>
      <c r="H1715">
        <v>2003</v>
      </c>
      <c r="I1715">
        <v>10</v>
      </c>
      <c r="J1715">
        <v>1</v>
      </c>
      <c r="K1715" t="s">
        <v>5149</v>
      </c>
      <c r="L1715">
        <v>10</v>
      </c>
      <c r="M1715" s="1"/>
      <c r="N1715">
        <v>2003</v>
      </c>
      <c r="O1715" s="1"/>
    </row>
    <row r="1716" spans="1:15" x14ac:dyDescent="0.3">
      <c r="A1716" t="s">
        <v>5150</v>
      </c>
      <c r="B1716" t="s">
        <v>5151</v>
      </c>
      <c r="C1716" t="s">
        <v>13</v>
      </c>
      <c r="D1716" t="str">
        <f>IF(Table_EQUITY_L[[#This Row],[ SERIES]]="EQ","Intra","Not")</f>
        <v>Intra</v>
      </c>
      <c r="E1716">
        <v>23</v>
      </c>
      <c r="F1716">
        <v>12</v>
      </c>
      <c r="G1716" t="str">
        <f t="shared" si="26"/>
        <v>Dec</v>
      </c>
      <c r="H1716">
        <v>2021</v>
      </c>
      <c r="I1716">
        <v>4</v>
      </c>
      <c r="J1716">
        <v>1</v>
      </c>
      <c r="K1716" t="s">
        <v>5152</v>
      </c>
      <c r="L1716">
        <v>4</v>
      </c>
      <c r="M1716" s="1"/>
      <c r="N1716">
        <v>2021</v>
      </c>
      <c r="O1716" s="1"/>
    </row>
    <row r="1717" spans="1:15" x14ac:dyDescent="0.3">
      <c r="A1717" t="s">
        <v>5153</v>
      </c>
      <c r="B1717" t="s">
        <v>5154</v>
      </c>
      <c r="C1717" t="s">
        <v>13</v>
      </c>
      <c r="D1717" t="str">
        <f>IF(Table_EQUITY_L[[#This Row],[ SERIES]]="EQ","Intra","Not")</f>
        <v>Intra</v>
      </c>
      <c r="E1717">
        <v>23</v>
      </c>
      <c r="F1717">
        <v>8</v>
      </c>
      <c r="G1717" t="str">
        <f t="shared" si="26"/>
        <v>Aug</v>
      </c>
      <c r="H1717">
        <v>1995</v>
      </c>
      <c r="I1717">
        <v>10</v>
      </c>
      <c r="J1717">
        <v>1</v>
      </c>
      <c r="K1717" t="s">
        <v>5155</v>
      </c>
      <c r="L1717">
        <v>10</v>
      </c>
      <c r="M1717" s="1"/>
      <c r="N1717">
        <v>1995</v>
      </c>
      <c r="O1717" s="1"/>
    </row>
    <row r="1718" spans="1:15" x14ac:dyDescent="0.3">
      <c r="A1718" t="s">
        <v>5156</v>
      </c>
      <c r="B1718" t="s">
        <v>5157</v>
      </c>
      <c r="C1718" t="s">
        <v>13</v>
      </c>
      <c r="D1718" t="str">
        <f>IF(Table_EQUITY_L[[#This Row],[ SERIES]]="EQ","Intra","Not")</f>
        <v>Intra</v>
      </c>
      <c r="E1718">
        <v>14</v>
      </c>
      <c r="F1718">
        <v>5</v>
      </c>
      <c r="G1718" t="str">
        <f t="shared" si="26"/>
        <v>May</v>
      </c>
      <c r="H1718">
        <v>2015</v>
      </c>
      <c r="I1718">
        <v>10</v>
      </c>
      <c r="J1718">
        <v>1</v>
      </c>
      <c r="K1718" t="s">
        <v>5158</v>
      </c>
      <c r="L1718">
        <v>10</v>
      </c>
      <c r="M1718" s="1"/>
      <c r="N1718">
        <v>2015</v>
      </c>
      <c r="O1718" s="1"/>
    </row>
    <row r="1719" spans="1:15" x14ac:dyDescent="0.3">
      <c r="A1719" t="s">
        <v>5159</v>
      </c>
      <c r="B1719" t="s">
        <v>5160</v>
      </c>
      <c r="C1719" t="s">
        <v>13</v>
      </c>
      <c r="D1719" t="str">
        <f>IF(Table_EQUITY_L[[#This Row],[ SERIES]]="EQ","Intra","Not")</f>
        <v>Intra</v>
      </c>
      <c r="E1719">
        <v>23</v>
      </c>
      <c r="F1719">
        <v>8</v>
      </c>
      <c r="G1719" t="str">
        <f t="shared" si="26"/>
        <v>Aug</v>
      </c>
      <c r="H1719">
        <v>2010</v>
      </c>
      <c r="I1719">
        <v>1</v>
      </c>
      <c r="J1719">
        <v>1</v>
      </c>
      <c r="K1719" t="s">
        <v>5161</v>
      </c>
      <c r="L1719">
        <v>1</v>
      </c>
      <c r="M1719" s="1"/>
      <c r="N1719">
        <v>2010</v>
      </c>
      <c r="O1719" s="1"/>
    </row>
    <row r="1720" spans="1:15" x14ac:dyDescent="0.3">
      <c r="A1720" t="s">
        <v>5162</v>
      </c>
      <c r="B1720" t="s">
        <v>5163</v>
      </c>
      <c r="C1720" t="s">
        <v>13</v>
      </c>
      <c r="D1720" t="str">
        <f>IF(Table_EQUITY_L[[#This Row],[ SERIES]]="EQ","Intra","Not")</f>
        <v>Intra</v>
      </c>
      <c r="E1720">
        <v>11</v>
      </c>
      <c r="F1720">
        <v>8</v>
      </c>
      <c r="G1720" t="str">
        <f t="shared" si="26"/>
        <v>Aug</v>
      </c>
      <c r="H1720">
        <v>2021</v>
      </c>
      <c r="I1720">
        <v>10</v>
      </c>
      <c r="J1720">
        <v>1</v>
      </c>
      <c r="K1720" t="s">
        <v>5164</v>
      </c>
      <c r="L1720">
        <v>10</v>
      </c>
      <c r="M1720" s="1"/>
      <c r="N1720">
        <v>2021</v>
      </c>
      <c r="O1720" s="1"/>
    </row>
    <row r="1721" spans="1:15" x14ac:dyDescent="0.3">
      <c r="A1721" t="s">
        <v>5165</v>
      </c>
      <c r="B1721" t="s">
        <v>5166</v>
      </c>
      <c r="C1721" t="s">
        <v>9</v>
      </c>
      <c r="D1721" t="str">
        <f>IF(Table_EQUITY_L[[#This Row],[ SERIES]]="EQ","Intra","Not")</f>
        <v>Not</v>
      </c>
      <c r="E1721">
        <v>20</v>
      </c>
      <c r="F1721">
        <v>10</v>
      </c>
      <c r="G1721" t="str">
        <f t="shared" si="26"/>
        <v>Oct</v>
      </c>
      <c r="H1721">
        <v>2011</v>
      </c>
      <c r="I1721">
        <v>1</v>
      </c>
      <c r="J1721">
        <v>1</v>
      </c>
      <c r="K1721" t="s">
        <v>5167</v>
      </c>
      <c r="L1721">
        <v>1</v>
      </c>
      <c r="M1721" s="1"/>
      <c r="N1721">
        <v>2011</v>
      </c>
      <c r="O1721" s="1"/>
    </row>
    <row r="1722" spans="1:15" x14ac:dyDescent="0.3">
      <c r="A1722" t="s">
        <v>5168</v>
      </c>
      <c r="B1722" t="s">
        <v>5169</v>
      </c>
      <c r="C1722" t="s">
        <v>13</v>
      </c>
      <c r="D1722" t="str">
        <f>IF(Table_EQUITY_L[[#This Row],[ SERIES]]="EQ","Intra","Not")</f>
        <v>Intra</v>
      </c>
      <c r="E1722">
        <v>10</v>
      </c>
      <c r="F1722">
        <v>5</v>
      </c>
      <c r="G1722" t="str">
        <f t="shared" si="26"/>
        <v>May</v>
      </c>
      <c r="H1722">
        <v>2016</v>
      </c>
      <c r="I1722">
        <v>10</v>
      </c>
      <c r="J1722">
        <v>1</v>
      </c>
      <c r="K1722" t="s">
        <v>5170</v>
      </c>
      <c r="L1722">
        <v>10</v>
      </c>
      <c r="M1722" s="1"/>
      <c r="N1722">
        <v>2016</v>
      </c>
      <c r="O1722" s="1"/>
    </row>
    <row r="1723" spans="1:15" x14ac:dyDescent="0.3">
      <c r="A1723" t="s">
        <v>5171</v>
      </c>
      <c r="B1723" t="s">
        <v>5172</v>
      </c>
      <c r="C1723" t="s">
        <v>13</v>
      </c>
      <c r="D1723" t="str">
        <f>IF(Table_EQUITY_L[[#This Row],[ SERIES]]="EQ","Intra","Not")</f>
        <v>Intra</v>
      </c>
      <c r="E1723">
        <v>12</v>
      </c>
      <c r="F1723">
        <v>12</v>
      </c>
      <c r="G1723" t="str">
        <f t="shared" si="26"/>
        <v>Dec</v>
      </c>
      <c r="H1723">
        <v>2019</v>
      </c>
      <c r="I1723">
        <v>10</v>
      </c>
      <c r="J1723">
        <v>1</v>
      </c>
      <c r="K1723" t="s">
        <v>5173</v>
      </c>
      <c r="L1723">
        <v>10</v>
      </c>
      <c r="M1723" s="1"/>
      <c r="N1723">
        <v>2019</v>
      </c>
      <c r="O1723" s="1"/>
    </row>
    <row r="1724" spans="1:15" x14ac:dyDescent="0.3">
      <c r="A1724" t="s">
        <v>5174</v>
      </c>
      <c r="B1724" t="s">
        <v>5175</v>
      </c>
      <c r="C1724" t="s">
        <v>13</v>
      </c>
      <c r="D1724" t="str">
        <f>IF(Table_EQUITY_L[[#This Row],[ SERIES]]="EQ","Intra","Not")</f>
        <v>Intra</v>
      </c>
      <c r="E1724">
        <v>24</v>
      </c>
      <c r="F1724">
        <v>8</v>
      </c>
      <c r="G1724" t="str">
        <f t="shared" si="26"/>
        <v>Aug</v>
      </c>
      <c r="H1724">
        <v>2004</v>
      </c>
      <c r="I1724">
        <v>10</v>
      </c>
      <c r="J1724">
        <v>1</v>
      </c>
      <c r="K1724" t="s">
        <v>5176</v>
      </c>
      <c r="L1724">
        <v>10</v>
      </c>
      <c r="M1724" s="1"/>
      <c r="N1724">
        <v>2004</v>
      </c>
      <c r="O1724" s="1"/>
    </row>
    <row r="1725" spans="1:15" x14ac:dyDescent="0.3">
      <c r="A1725" t="s">
        <v>5177</v>
      </c>
      <c r="B1725" t="s">
        <v>5178</v>
      </c>
      <c r="C1725" t="s">
        <v>9</v>
      </c>
      <c r="D1725" t="str">
        <f>IF(Table_EQUITY_L[[#This Row],[ SERIES]]="EQ","Intra","Not")</f>
        <v>Not</v>
      </c>
      <c r="E1725">
        <v>7</v>
      </c>
      <c r="F1725">
        <v>4</v>
      </c>
      <c r="G1725" t="str">
        <f t="shared" si="26"/>
        <v>Apr</v>
      </c>
      <c r="H1725">
        <v>2022</v>
      </c>
      <c r="I1725">
        <v>10</v>
      </c>
      <c r="J1725">
        <v>1</v>
      </c>
      <c r="K1725" t="s">
        <v>5179</v>
      </c>
      <c r="L1725">
        <v>10</v>
      </c>
      <c r="M1725" s="1"/>
      <c r="N1725">
        <v>2022</v>
      </c>
      <c r="O1725" s="1"/>
    </row>
    <row r="1726" spans="1:15" x14ac:dyDescent="0.3">
      <c r="A1726" t="s">
        <v>5180</v>
      </c>
      <c r="B1726" t="s">
        <v>5181</v>
      </c>
      <c r="C1726" t="s">
        <v>13</v>
      </c>
      <c r="D1726" t="str">
        <f>IF(Table_EQUITY_L[[#This Row],[ SERIES]]="EQ","Intra","Not")</f>
        <v>Intra</v>
      </c>
      <c r="E1726">
        <v>2</v>
      </c>
      <c r="F1726">
        <v>12</v>
      </c>
      <c r="G1726" t="str">
        <f t="shared" si="26"/>
        <v>Dec</v>
      </c>
      <c r="H1726">
        <v>2015</v>
      </c>
      <c r="I1726">
        <v>5</v>
      </c>
      <c r="J1726">
        <v>1</v>
      </c>
      <c r="K1726" t="s">
        <v>5182</v>
      </c>
      <c r="L1726">
        <v>5</v>
      </c>
      <c r="M1726" s="1"/>
      <c r="N1726">
        <v>2015</v>
      </c>
      <c r="O1726" s="1"/>
    </row>
    <row r="1727" spans="1:15" x14ac:dyDescent="0.3">
      <c r="A1727" t="s">
        <v>5183</v>
      </c>
      <c r="B1727" t="s">
        <v>5184</v>
      </c>
      <c r="C1727" t="s">
        <v>13</v>
      </c>
      <c r="D1727" t="str">
        <f>IF(Table_EQUITY_L[[#This Row],[ SERIES]]="EQ","Intra","Not")</f>
        <v>Intra</v>
      </c>
      <c r="E1727">
        <v>12</v>
      </c>
      <c r="F1727">
        <v>7</v>
      </c>
      <c r="G1727" t="str">
        <f t="shared" si="26"/>
        <v>Jul</v>
      </c>
      <c r="H1727">
        <v>2010</v>
      </c>
      <c r="I1727">
        <v>1</v>
      </c>
      <c r="J1727">
        <v>1</v>
      </c>
      <c r="K1727" t="s">
        <v>5185</v>
      </c>
      <c r="L1727">
        <v>1</v>
      </c>
      <c r="M1727" s="1"/>
      <c r="N1727">
        <v>2010</v>
      </c>
      <c r="O1727" s="1"/>
    </row>
    <row r="1728" spans="1:15" x14ac:dyDescent="0.3">
      <c r="A1728" t="s">
        <v>5186</v>
      </c>
      <c r="B1728" t="s">
        <v>5187</v>
      </c>
      <c r="C1728" t="s">
        <v>13</v>
      </c>
      <c r="D1728" t="str">
        <f>IF(Table_EQUITY_L[[#This Row],[ SERIES]]="EQ","Intra","Not")</f>
        <v>Intra</v>
      </c>
      <c r="E1728">
        <v>7</v>
      </c>
      <c r="F1728">
        <v>2</v>
      </c>
      <c r="G1728" t="str">
        <f t="shared" si="26"/>
        <v>Feb</v>
      </c>
      <c r="H1728">
        <v>2001</v>
      </c>
      <c r="I1728">
        <v>2</v>
      </c>
      <c r="J1728">
        <v>1</v>
      </c>
      <c r="K1728" t="s">
        <v>5188</v>
      </c>
      <c r="L1728">
        <v>2</v>
      </c>
      <c r="M1728" s="1"/>
      <c r="N1728">
        <v>2001</v>
      </c>
      <c r="O1728" s="1"/>
    </row>
    <row r="1729" spans="1:15" x14ac:dyDescent="0.3">
      <c r="A1729" t="s">
        <v>5189</v>
      </c>
      <c r="B1729" t="s">
        <v>5190</v>
      </c>
      <c r="C1729" t="s">
        <v>13</v>
      </c>
      <c r="D1729" t="str">
        <f>IF(Table_EQUITY_L[[#This Row],[ SERIES]]="EQ","Intra","Not")</f>
        <v>Intra</v>
      </c>
      <c r="E1729">
        <v>25</v>
      </c>
      <c r="F1729">
        <v>9</v>
      </c>
      <c r="G1729" t="str">
        <f t="shared" si="26"/>
        <v>Sep</v>
      </c>
      <c r="H1729">
        <v>2020</v>
      </c>
      <c r="I1729">
        <v>10</v>
      </c>
      <c r="J1729">
        <v>1</v>
      </c>
      <c r="K1729" t="s">
        <v>5191</v>
      </c>
      <c r="L1729">
        <v>10</v>
      </c>
      <c r="M1729" s="1"/>
      <c r="N1729">
        <v>2020</v>
      </c>
      <c r="O1729" s="1"/>
    </row>
    <row r="1730" spans="1:15" x14ac:dyDescent="0.3">
      <c r="A1730" t="s">
        <v>5192</v>
      </c>
      <c r="B1730" t="s">
        <v>5193</v>
      </c>
      <c r="C1730" t="s">
        <v>13</v>
      </c>
      <c r="D1730" t="str">
        <f>IF(Table_EQUITY_L[[#This Row],[ SERIES]]="EQ","Intra","Not")</f>
        <v>Intra</v>
      </c>
      <c r="E1730">
        <v>23</v>
      </c>
      <c r="F1730">
        <v>1</v>
      </c>
      <c r="G1730" t="str">
        <f t="shared" ref="G1730:G1793" si="27">_xlfn.IFS(F1730=1,"Jan",F1730=2,"Feb",F1730=3,"Mar",F1730=4,"Apr",F1730=5,"May",F1730=6,"Jun",F1730=7,"Jul",F1730=8,"Aug",F1730=9,"Sep",F1730=10,"Oct",F1730=11,"Nov",F1730=12,"Dec")</f>
        <v>Jan</v>
      </c>
      <c r="H1730">
        <v>2004</v>
      </c>
      <c r="I1730">
        <v>2</v>
      </c>
      <c r="J1730">
        <v>1</v>
      </c>
      <c r="K1730" t="s">
        <v>5194</v>
      </c>
      <c r="L1730">
        <v>2</v>
      </c>
      <c r="M1730" s="1"/>
      <c r="N1730">
        <v>2004</v>
      </c>
      <c r="O1730" s="1"/>
    </row>
    <row r="1731" spans="1:15" x14ac:dyDescent="0.3">
      <c r="A1731" t="s">
        <v>5195</v>
      </c>
      <c r="B1731" t="s">
        <v>5196</v>
      </c>
      <c r="C1731" t="s">
        <v>13</v>
      </c>
      <c r="D1731" t="str">
        <f>IF(Table_EQUITY_L[[#This Row],[ SERIES]]="EQ","Intra","Not")</f>
        <v>Intra</v>
      </c>
      <c r="E1731">
        <v>12</v>
      </c>
      <c r="F1731">
        <v>1</v>
      </c>
      <c r="G1731" t="str">
        <f t="shared" si="27"/>
        <v>Jan</v>
      </c>
      <c r="H1731">
        <v>2022</v>
      </c>
      <c r="I1731">
        <v>10</v>
      </c>
      <c r="J1731">
        <v>1</v>
      </c>
      <c r="K1731" t="s">
        <v>5197</v>
      </c>
      <c r="L1731">
        <v>10</v>
      </c>
      <c r="M1731" s="1"/>
      <c r="N1731">
        <v>2022</v>
      </c>
      <c r="O1731" s="1"/>
    </row>
    <row r="1732" spans="1:15" x14ac:dyDescent="0.3">
      <c r="A1732" t="s">
        <v>5198</v>
      </c>
      <c r="B1732" t="s">
        <v>5199</v>
      </c>
      <c r="C1732" t="s">
        <v>13</v>
      </c>
      <c r="D1732" t="str">
        <f>IF(Table_EQUITY_L[[#This Row],[ SERIES]]="EQ","Intra","Not")</f>
        <v>Intra</v>
      </c>
      <c r="E1732">
        <v>24</v>
      </c>
      <c r="F1732">
        <v>9</v>
      </c>
      <c r="G1732" t="str">
        <f t="shared" si="27"/>
        <v>Sep</v>
      </c>
      <c r="H1732">
        <v>2002</v>
      </c>
      <c r="I1732">
        <v>10</v>
      </c>
      <c r="J1732">
        <v>1</v>
      </c>
      <c r="K1732" t="s">
        <v>5200</v>
      </c>
      <c r="L1732">
        <v>10</v>
      </c>
      <c r="M1732" s="1"/>
      <c r="N1732">
        <v>2002</v>
      </c>
      <c r="O1732" s="1"/>
    </row>
    <row r="1733" spans="1:15" x14ac:dyDescent="0.3">
      <c r="A1733" t="s">
        <v>5201</v>
      </c>
      <c r="B1733" t="s">
        <v>5202</v>
      </c>
      <c r="C1733" t="s">
        <v>13</v>
      </c>
      <c r="D1733" t="str">
        <f>IF(Table_EQUITY_L[[#This Row],[ SERIES]]="EQ","Intra","Not")</f>
        <v>Intra</v>
      </c>
      <c r="E1733">
        <v>12</v>
      </c>
      <c r="F1733">
        <v>12</v>
      </c>
      <c r="G1733" t="str">
        <f t="shared" si="27"/>
        <v>Dec</v>
      </c>
      <c r="H1733">
        <v>2022</v>
      </c>
      <c r="I1733">
        <v>10</v>
      </c>
      <c r="J1733">
        <v>1</v>
      </c>
      <c r="K1733" t="s">
        <v>5203</v>
      </c>
      <c r="L1733">
        <v>10</v>
      </c>
      <c r="M1733" s="1"/>
      <c r="N1733">
        <v>2022</v>
      </c>
      <c r="O1733" s="1"/>
    </row>
    <row r="1734" spans="1:15" x14ac:dyDescent="0.3">
      <c r="A1734" t="s">
        <v>5204</v>
      </c>
      <c r="B1734" t="s">
        <v>5205</v>
      </c>
      <c r="C1734" t="s">
        <v>779</v>
      </c>
      <c r="D1734" t="str">
        <f>IF(Table_EQUITY_L[[#This Row],[ SERIES]]="EQ","Intra","Not")</f>
        <v>Not</v>
      </c>
      <c r="E1734">
        <v>8</v>
      </c>
      <c r="F1734">
        <v>9</v>
      </c>
      <c r="G1734" t="str">
        <f t="shared" si="27"/>
        <v>Sep</v>
      </c>
      <c r="H1734">
        <v>1999</v>
      </c>
      <c r="I1734">
        <v>2</v>
      </c>
      <c r="J1734">
        <v>1</v>
      </c>
      <c r="K1734" t="s">
        <v>5206</v>
      </c>
      <c r="L1734">
        <v>2</v>
      </c>
      <c r="M1734" s="1"/>
      <c r="N1734">
        <v>1999</v>
      </c>
      <c r="O1734" s="1"/>
    </row>
    <row r="1735" spans="1:15" x14ac:dyDescent="0.3">
      <c r="A1735" t="s">
        <v>5207</v>
      </c>
      <c r="B1735" t="s">
        <v>5208</v>
      </c>
      <c r="C1735" t="s">
        <v>9</v>
      </c>
      <c r="D1735" t="str">
        <f>IF(Table_EQUITY_L[[#This Row],[ SERIES]]="EQ","Intra","Not")</f>
        <v>Not</v>
      </c>
      <c r="E1735">
        <v>31</v>
      </c>
      <c r="F1735">
        <v>12</v>
      </c>
      <c r="G1735" t="str">
        <f t="shared" si="27"/>
        <v>Dec</v>
      </c>
      <c r="H1735">
        <v>2021</v>
      </c>
      <c r="I1735">
        <v>10</v>
      </c>
      <c r="J1735">
        <v>1</v>
      </c>
      <c r="K1735" t="s">
        <v>5209</v>
      </c>
      <c r="L1735">
        <v>10</v>
      </c>
      <c r="M1735" s="1"/>
      <c r="N1735">
        <v>2021</v>
      </c>
      <c r="O1735" s="1"/>
    </row>
    <row r="1736" spans="1:15" x14ac:dyDescent="0.3">
      <c r="A1736" t="s">
        <v>5210</v>
      </c>
      <c r="B1736" t="s">
        <v>5211</v>
      </c>
      <c r="C1736" t="s">
        <v>13</v>
      </c>
      <c r="D1736" t="str">
        <f>IF(Table_EQUITY_L[[#This Row],[ SERIES]]="EQ","Intra","Not")</f>
        <v>Intra</v>
      </c>
      <c r="E1736">
        <v>28</v>
      </c>
      <c r="F1736">
        <v>1</v>
      </c>
      <c r="G1736" t="str">
        <f t="shared" si="27"/>
        <v>Jan</v>
      </c>
      <c r="H1736">
        <v>2015</v>
      </c>
      <c r="I1736">
        <v>10</v>
      </c>
      <c r="J1736">
        <v>1</v>
      </c>
      <c r="K1736" t="s">
        <v>5212</v>
      </c>
      <c r="L1736">
        <v>10</v>
      </c>
      <c r="M1736" s="1"/>
      <c r="N1736">
        <v>2015</v>
      </c>
      <c r="O1736" s="1"/>
    </row>
    <row r="1737" spans="1:15" x14ac:dyDescent="0.3">
      <c r="A1737" t="s">
        <v>5213</v>
      </c>
      <c r="B1737" t="s">
        <v>5214</v>
      </c>
      <c r="C1737" t="s">
        <v>13</v>
      </c>
      <c r="D1737" t="str">
        <f>IF(Table_EQUITY_L[[#This Row],[ SERIES]]="EQ","Intra","Not")</f>
        <v>Intra</v>
      </c>
      <c r="E1737">
        <v>22</v>
      </c>
      <c r="F1737">
        <v>6</v>
      </c>
      <c r="G1737" t="str">
        <f t="shared" si="27"/>
        <v>Jun</v>
      </c>
      <c r="H1737">
        <v>2020</v>
      </c>
      <c r="I1737">
        <v>10</v>
      </c>
      <c r="J1737">
        <v>1</v>
      </c>
      <c r="K1737" t="s">
        <v>5215</v>
      </c>
      <c r="L1737">
        <v>10</v>
      </c>
      <c r="M1737" s="1"/>
      <c r="N1737">
        <v>2020</v>
      </c>
      <c r="O1737" s="1"/>
    </row>
    <row r="1738" spans="1:15" x14ac:dyDescent="0.3">
      <c r="A1738" t="s">
        <v>5216</v>
      </c>
      <c r="B1738" t="s">
        <v>5217</v>
      </c>
      <c r="C1738" t="s">
        <v>13</v>
      </c>
      <c r="D1738" t="str">
        <f>IF(Table_EQUITY_L[[#This Row],[ SERIES]]="EQ","Intra","Not")</f>
        <v>Intra</v>
      </c>
      <c r="E1738">
        <v>17</v>
      </c>
      <c r="F1738">
        <v>5</v>
      </c>
      <c r="G1738" t="str">
        <f t="shared" si="27"/>
        <v>May</v>
      </c>
      <c r="H1738">
        <v>1995</v>
      </c>
      <c r="I1738">
        <v>10</v>
      </c>
      <c r="J1738">
        <v>1</v>
      </c>
      <c r="K1738" t="s">
        <v>5218</v>
      </c>
      <c r="L1738">
        <v>10</v>
      </c>
      <c r="M1738" s="1"/>
      <c r="N1738">
        <v>1995</v>
      </c>
      <c r="O1738" s="1"/>
    </row>
    <row r="1739" spans="1:15" x14ac:dyDescent="0.3">
      <c r="A1739" t="s">
        <v>5219</v>
      </c>
      <c r="B1739" t="s">
        <v>5220</v>
      </c>
      <c r="C1739" t="s">
        <v>13</v>
      </c>
      <c r="D1739" t="str">
        <f>IF(Table_EQUITY_L[[#This Row],[ SERIES]]="EQ","Intra","Not")</f>
        <v>Intra</v>
      </c>
      <c r="E1739">
        <v>14</v>
      </c>
      <c r="F1739">
        <v>2</v>
      </c>
      <c r="G1739" t="str">
        <f t="shared" si="27"/>
        <v>Feb</v>
      </c>
      <c r="H1739">
        <v>2020</v>
      </c>
      <c r="I1739">
        <v>10</v>
      </c>
      <c r="J1739">
        <v>1</v>
      </c>
      <c r="K1739" t="s">
        <v>5221</v>
      </c>
      <c r="L1739">
        <v>10</v>
      </c>
      <c r="M1739" s="1"/>
      <c r="N1739">
        <v>2020</v>
      </c>
      <c r="O1739" s="1"/>
    </row>
    <row r="1740" spans="1:15" x14ac:dyDescent="0.3">
      <c r="A1740" t="s">
        <v>5222</v>
      </c>
      <c r="B1740" t="s">
        <v>5223</v>
      </c>
      <c r="C1740" t="s">
        <v>13</v>
      </c>
      <c r="D1740" t="str">
        <f>IF(Table_EQUITY_L[[#This Row],[ SERIES]]="EQ","Intra","Not")</f>
        <v>Intra</v>
      </c>
      <c r="E1740">
        <v>2</v>
      </c>
      <c r="F1740">
        <v>2</v>
      </c>
      <c r="G1740" t="str">
        <f t="shared" si="27"/>
        <v>Feb</v>
      </c>
      <c r="H1740">
        <v>2007</v>
      </c>
      <c r="I1740">
        <v>2</v>
      </c>
      <c r="J1740">
        <v>1</v>
      </c>
      <c r="K1740" t="s">
        <v>5224</v>
      </c>
      <c r="L1740">
        <v>2</v>
      </c>
      <c r="M1740" s="1"/>
      <c r="N1740">
        <v>2007</v>
      </c>
      <c r="O1740" s="1"/>
    </row>
    <row r="1741" spans="1:15" x14ac:dyDescent="0.3">
      <c r="A1741" t="s">
        <v>5225</v>
      </c>
      <c r="B1741" t="s">
        <v>5226</v>
      </c>
      <c r="C1741" t="s">
        <v>13</v>
      </c>
      <c r="D1741" t="str">
        <f>IF(Table_EQUITY_L[[#This Row],[ SERIES]]="EQ","Intra","Not")</f>
        <v>Intra</v>
      </c>
      <c r="E1741">
        <v>23</v>
      </c>
      <c r="F1741">
        <v>1</v>
      </c>
      <c r="G1741" t="str">
        <f t="shared" si="27"/>
        <v>Jan</v>
      </c>
      <c r="H1741">
        <v>2004</v>
      </c>
      <c r="I1741">
        <v>2</v>
      </c>
      <c r="J1741">
        <v>1</v>
      </c>
      <c r="K1741" t="s">
        <v>5227</v>
      </c>
      <c r="L1741">
        <v>2</v>
      </c>
      <c r="M1741" s="1"/>
      <c r="N1741">
        <v>2004</v>
      </c>
      <c r="O1741" s="1"/>
    </row>
    <row r="1742" spans="1:15" x14ac:dyDescent="0.3">
      <c r="A1742" t="s">
        <v>5228</v>
      </c>
      <c r="B1742" t="s">
        <v>5229</v>
      </c>
      <c r="C1742" t="s">
        <v>13</v>
      </c>
      <c r="D1742" t="str">
        <f>IF(Table_EQUITY_L[[#This Row],[ SERIES]]="EQ","Intra","Not")</f>
        <v>Intra</v>
      </c>
      <c r="E1742">
        <v>5</v>
      </c>
      <c r="F1742">
        <v>7</v>
      </c>
      <c r="G1742" t="str">
        <f t="shared" si="27"/>
        <v>Jul</v>
      </c>
      <c r="H1742">
        <v>2023</v>
      </c>
      <c r="I1742">
        <v>10</v>
      </c>
      <c r="J1742">
        <v>1</v>
      </c>
      <c r="K1742" t="s">
        <v>5230</v>
      </c>
      <c r="L1742">
        <v>10</v>
      </c>
      <c r="M1742" s="1"/>
      <c r="N1742">
        <v>2023</v>
      </c>
      <c r="O1742" s="1"/>
    </row>
    <row r="1743" spans="1:15" x14ac:dyDescent="0.3">
      <c r="A1743" t="s">
        <v>5231</v>
      </c>
      <c r="B1743" t="s">
        <v>5232</v>
      </c>
      <c r="C1743" t="s">
        <v>13</v>
      </c>
      <c r="D1743" t="str">
        <f>IF(Table_EQUITY_L[[#This Row],[ SERIES]]="EQ","Intra","Not")</f>
        <v>Intra</v>
      </c>
      <c r="E1743">
        <v>28</v>
      </c>
      <c r="F1743">
        <v>3</v>
      </c>
      <c r="G1743" t="str">
        <f t="shared" si="27"/>
        <v>Mar</v>
      </c>
      <c r="H1743">
        <v>2017</v>
      </c>
      <c r="I1743">
        <v>1</v>
      </c>
      <c r="J1743">
        <v>1</v>
      </c>
      <c r="K1743" t="s">
        <v>5233</v>
      </c>
      <c r="L1743">
        <v>1</v>
      </c>
      <c r="M1743" s="1"/>
      <c r="N1743">
        <v>2017</v>
      </c>
      <c r="O1743" s="1"/>
    </row>
    <row r="1744" spans="1:15" x14ac:dyDescent="0.3">
      <c r="A1744" t="s">
        <v>5234</v>
      </c>
      <c r="B1744" t="s">
        <v>5235</v>
      </c>
      <c r="C1744" t="s">
        <v>13</v>
      </c>
      <c r="D1744" t="str">
        <f>IF(Table_EQUITY_L[[#This Row],[ SERIES]]="EQ","Intra","Not")</f>
        <v>Intra</v>
      </c>
      <c r="E1744">
        <v>11</v>
      </c>
      <c r="F1744">
        <v>10</v>
      </c>
      <c r="G1744" t="str">
        <f t="shared" si="27"/>
        <v>Oct</v>
      </c>
      <c r="H1744">
        <v>2000</v>
      </c>
      <c r="I1744">
        <v>1</v>
      </c>
      <c r="J1744">
        <v>1</v>
      </c>
      <c r="K1744" t="s">
        <v>5236</v>
      </c>
      <c r="L1744">
        <v>1</v>
      </c>
      <c r="M1744" s="1"/>
      <c r="N1744">
        <v>2000</v>
      </c>
      <c r="O1744" s="1"/>
    </row>
    <row r="1745" spans="1:15" x14ac:dyDescent="0.3">
      <c r="A1745" t="s">
        <v>5237</v>
      </c>
      <c r="B1745" t="s">
        <v>5238</v>
      </c>
      <c r="C1745" t="s">
        <v>13</v>
      </c>
      <c r="D1745" t="str">
        <f>IF(Table_EQUITY_L[[#This Row],[ SERIES]]="EQ","Intra","Not")</f>
        <v>Intra</v>
      </c>
      <c r="E1745">
        <v>3</v>
      </c>
      <c r="F1745">
        <v>4</v>
      </c>
      <c r="G1745" t="str">
        <f t="shared" si="27"/>
        <v>Apr</v>
      </c>
      <c r="H1745">
        <v>2023</v>
      </c>
      <c r="I1745">
        <v>10</v>
      </c>
      <c r="J1745">
        <v>1</v>
      </c>
      <c r="K1745" t="s">
        <v>5239</v>
      </c>
      <c r="L1745">
        <v>10</v>
      </c>
      <c r="M1745" s="1"/>
      <c r="N1745">
        <v>2023</v>
      </c>
      <c r="O1745" s="1"/>
    </row>
    <row r="1746" spans="1:15" x14ac:dyDescent="0.3">
      <c r="A1746" t="s">
        <v>5240</v>
      </c>
      <c r="B1746" t="s">
        <v>5241</v>
      </c>
      <c r="C1746" t="s">
        <v>13</v>
      </c>
      <c r="D1746" t="str">
        <f>IF(Table_EQUITY_L[[#This Row],[ SERIES]]="EQ","Intra","Not")</f>
        <v>Intra</v>
      </c>
      <c r="E1746">
        <v>12</v>
      </c>
      <c r="F1746">
        <v>10</v>
      </c>
      <c r="G1746" t="str">
        <f t="shared" si="27"/>
        <v>Oct</v>
      </c>
      <c r="H1746">
        <v>2020</v>
      </c>
      <c r="I1746">
        <v>10</v>
      </c>
      <c r="J1746">
        <v>1</v>
      </c>
      <c r="K1746" t="s">
        <v>5242</v>
      </c>
      <c r="L1746">
        <v>10</v>
      </c>
      <c r="M1746" s="1"/>
      <c r="N1746">
        <v>2020</v>
      </c>
      <c r="O1746" s="1"/>
    </row>
    <row r="1747" spans="1:15" x14ac:dyDescent="0.3">
      <c r="A1747" t="s">
        <v>5243</v>
      </c>
      <c r="B1747" t="s">
        <v>5244</v>
      </c>
      <c r="C1747" t="s">
        <v>13</v>
      </c>
      <c r="D1747" t="str">
        <f>IF(Table_EQUITY_L[[#This Row],[ SERIES]]="EQ","Intra","Not")</f>
        <v>Intra</v>
      </c>
      <c r="E1747">
        <v>10</v>
      </c>
      <c r="F1747">
        <v>4</v>
      </c>
      <c r="G1747" t="str">
        <f t="shared" si="27"/>
        <v>Apr</v>
      </c>
      <c r="H1747">
        <v>2006</v>
      </c>
      <c r="I1747">
        <v>10</v>
      </c>
      <c r="J1747">
        <v>1</v>
      </c>
      <c r="K1747" t="s">
        <v>5245</v>
      </c>
      <c r="L1747">
        <v>10</v>
      </c>
      <c r="M1747" s="1"/>
      <c r="N1747">
        <v>2006</v>
      </c>
      <c r="O1747" s="1"/>
    </row>
    <row r="1748" spans="1:15" x14ac:dyDescent="0.3">
      <c r="A1748" t="s">
        <v>5246</v>
      </c>
      <c r="B1748" t="s">
        <v>5247</v>
      </c>
      <c r="C1748" t="s">
        <v>9</v>
      </c>
      <c r="D1748" t="str">
        <f>IF(Table_EQUITY_L[[#This Row],[ SERIES]]="EQ","Intra","Not")</f>
        <v>Not</v>
      </c>
      <c r="E1748">
        <v>4</v>
      </c>
      <c r="F1748">
        <v>7</v>
      </c>
      <c r="G1748" t="str">
        <f t="shared" si="27"/>
        <v>Jul</v>
      </c>
      <c r="H1748">
        <v>2007</v>
      </c>
      <c r="I1748">
        <v>10</v>
      </c>
      <c r="J1748">
        <v>1</v>
      </c>
      <c r="K1748" t="s">
        <v>5248</v>
      </c>
      <c r="L1748">
        <v>10</v>
      </c>
      <c r="M1748" s="1"/>
      <c r="N1748">
        <v>2007</v>
      </c>
      <c r="O1748" s="1"/>
    </row>
    <row r="1749" spans="1:15" x14ac:dyDescent="0.3">
      <c r="A1749" t="s">
        <v>5249</v>
      </c>
      <c r="B1749" t="s">
        <v>5250</v>
      </c>
      <c r="C1749" t="s">
        <v>13</v>
      </c>
      <c r="D1749" t="str">
        <f>IF(Table_EQUITY_L[[#This Row],[ SERIES]]="EQ","Intra","Not")</f>
        <v>Intra</v>
      </c>
      <c r="E1749">
        <v>15</v>
      </c>
      <c r="F1749">
        <v>6</v>
      </c>
      <c r="G1749" t="str">
        <f t="shared" si="27"/>
        <v>Jun</v>
      </c>
      <c r="H1749">
        <v>2011</v>
      </c>
      <c r="I1749">
        <v>10</v>
      </c>
      <c r="J1749">
        <v>1</v>
      </c>
      <c r="K1749" t="s">
        <v>5251</v>
      </c>
      <c r="L1749">
        <v>10</v>
      </c>
      <c r="M1749" s="1"/>
      <c r="N1749">
        <v>2011</v>
      </c>
      <c r="O1749" s="1"/>
    </row>
    <row r="1750" spans="1:15" x14ac:dyDescent="0.3">
      <c r="A1750" t="s">
        <v>5252</v>
      </c>
      <c r="B1750" t="s">
        <v>5253</v>
      </c>
      <c r="C1750" t="s">
        <v>13</v>
      </c>
      <c r="D1750" t="str">
        <f>IF(Table_EQUITY_L[[#This Row],[ SERIES]]="EQ","Intra","Not")</f>
        <v>Intra</v>
      </c>
      <c r="E1750">
        <v>5</v>
      </c>
      <c r="F1750">
        <v>4</v>
      </c>
      <c r="G1750" t="str">
        <f t="shared" si="27"/>
        <v>Apr</v>
      </c>
      <c r="H1750">
        <v>2004</v>
      </c>
      <c r="I1750">
        <v>2</v>
      </c>
      <c r="J1750">
        <v>1</v>
      </c>
      <c r="K1750" t="s">
        <v>5254</v>
      </c>
      <c r="L1750">
        <v>2</v>
      </c>
      <c r="M1750" s="1"/>
      <c r="N1750">
        <v>2004</v>
      </c>
      <c r="O1750" s="1"/>
    </row>
    <row r="1751" spans="1:15" x14ac:dyDescent="0.3">
      <c r="A1751" t="s">
        <v>5255</v>
      </c>
      <c r="B1751" t="s">
        <v>5256</v>
      </c>
      <c r="C1751" t="s">
        <v>13</v>
      </c>
      <c r="D1751" t="str">
        <f>IF(Table_EQUITY_L[[#This Row],[ SERIES]]="EQ","Intra","Not")</f>
        <v>Intra</v>
      </c>
      <c r="E1751">
        <v>15</v>
      </c>
      <c r="F1751">
        <v>1</v>
      </c>
      <c r="G1751" t="str">
        <f t="shared" si="27"/>
        <v>Jan</v>
      </c>
      <c r="H1751">
        <v>2020</v>
      </c>
      <c r="I1751">
        <v>10</v>
      </c>
      <c r="J1751">
        <v>1</v>
      </c>
      <c r="K1751" t="s">
        <v>5257</v>
      </c>
      <c r="L1751">
        <v>10</v>
      </c>
      <c r="M1751" s="1"/>
      <c r="N1751">
        <v>2020</v>
      </c>
      <c r="O1751" s="1"/>
    </row>
    <row r="1752" spans="1:15" x14ac:dyDescent="0.3">
      <c r="A1752" t="s">
        <v>5258</v>
      </c>
      <c r="B1752" t="s">
        <v>5259</v>
      </c>
      <c r="C1752" t="s">
        <v>13</v>
      </c>
      <c r="D1752" t="str">
        <f>IF(Table_EQUITY_L[[#This Row],[ SERIES]]="EQ","Intra","Not")</f>
        <v>Intra</v>
      </c>
      <c r="E1752">
        <v>3</v>
      </c>
      <c r="F1752">
        <v>4</v>
      </c>
      <c r="G1752" t="str">
        <f t="shared" si="27"/>
        <v>Apr</v>
      </c>
      <c r="H1752">
        <v>2006</v>
      </c>
      <c r="I1752">
        <v>1</v>
      </c>
      <c r="J1752">
        <v>1</v>
      </c>
      <c r="K1752" t="s">
        <v>5260</v>
      </c>
      <c r="L1752">
        <v>1</v>
      </c>
      <c r="M1752" s="1"/>
      <c r="N1752">
        <v>2006</v>
      </c>
      <c r="O1752" s="1"/>
    </row>
    <row r="1753" spans="1:15" x14ac:dyDescent="0.3">
      <c r="A1753" t="s">
        <v>5261</v>
      </c>
      <c r="B1753" t="s">
        <v>5262</v>
      </c>
      <c r="C1753" t="s">
        <v>13</v>
      </c>
      <c r="D1753" t="str">
        <f>IF(Table_EQUITY_L[[#This Row],[ SERIES]]="EQ","Intra","Not")</f>
        <v>Intra</v>
      </c>
      <c r="E1753">
        <v>23</v>
      </c>
      <c r="F1753">
        <v>7</v>
      </c>
      <c r="G1753" t="str">
        <f t="shared" si="27"/>
        <v>Jul</v>
      </c>
      <c r="H1753">
        <v>2021</v>
      </c>
      <c r="I1753">
        <v>10</v>
      </c>
      <c r="J1753">
        <v>1</v>
      </c>
      <c r="K1753" t="s">
        <v>5263</v>
      </c>
      <c r="L1753">
        <v>10</v>
      </c>
      <c r="M1753" s="1"/>
      <c r="N1753">
        <v>2021</v>
      </c>
      <c r="O1753" s="1"/>
    </row>
    <row r="1754" spans="1:15" x14ac:dyDescent="0.3">
      <c r="A1754" t="s">
        <v>5264</v>
      </c>
      <c r="B1754" t="s">
        <v>5265</v>
      </c>
      <c r="C1754" t="s">
        <v>13</v>
      </c>
      <c r="D1754" t="str">
        <f>IF(Table_EQUITY_L[[#This Row],[ SERIES]]="EQ","Intra","Not")</f>
        <v>Intra</v>
      </c>
      <c r="E1754">
        <v>30</v>
      </c>
      <c r="F1754">
        <v>9</v>
      </c>
      <c r="G1754" t="str">
        <f t="shared" si="27"/>
        <v>Sep</v>
      </c>
      <c r="H1754">
        <v>2003</v>
      </c>
      <c r="I1754">
        <v>10</v>
      </c>
      <c r="J1754">
        <v>1</v>
      </c>
      <c r="K1754" t="s">
        <v>5266</v>
      </c>
      <c r="L1754">
        <v>10</v>
      </c>
      <c r="M1754" s="1"/>
      <c r="N1754">
        <v>2003</v>
      </c>
      <c r="O1754" s="1"/>
    </row>
    <row r="1755" spans="1:15" x14ac:dyDescent="0.3">
      <c r="A1755" t="s">
        <v>5267</v>
      </c>
      <c r="B1755" t="s">
        <v>5268</v>
      </c>
      <c r="C1755" t="s">
        <v>13</v>
      </c>
      <c r="D1755" t="str">
        <f>IF(Table_EQUITY_L[[#This Row],[ SERIES]]="EQ","Intra","Not")</f>
        <v>Intra</v>
      </c>
      <c r="E1755">
        <v>6</v>
      </c>
      <c r="F1755">
        <v>7</v>
      </c>
      <c r="G1755" t="str">
        <f t="shared" si="27"/>
        <v>Jul</v>
      </c>
      <c r="H1755">
        <v>2018</v>
      </c>
      <c r="I1755">
        <v>1</v>
      </c>
      <c r="J1755">
        <v>1</v>
      </c>
      <c r="K1755" t="s">
        <v>5269</v>
      </c>
      <c r="L1755">
        <v>1</v>
      </c>
      <c r="M1755" s="1"/>
      <c r="N1755">
        <v>2018</v>
      </c>
      <c r="O1755" s="1"/>
    </row>
    <row r="1756" spans="1:15" x14ac:dyDescent="0.3">
      <c r="A1756" t="s">
        <v>5270</v>
      </c>
      <c r="B1756" t="s">
        <v>5271</v>
      </c>
      <c r="C1756" t="s">
        <v>13</v>
      </c>
      <c r="D1756" t="str">
        <f>IF(Table_EQUITY_L[[#This Row],[ SERIES]]="EQ","Intra","Not")</f>
        <v>Intra</v>
      </c>
      <c r="E1756">
        <v>15</v>
      </c>
      <c r="F1756">
        <v>2</v>
      </c>
      <c r="G1756" t="str">
        <f t="shared" si="27"/>
        <v>Feb</v>
      </c>
      <c r="H1756">
        <v>2010</v>
      </c>
      <c r="I1756">
        <v>10</v>
      </c>
      <c r="J1756">
        <v>1</v>
      </c>
      <c r="K1756" t="s">
        <v>5272</v>
      </c>
      <c r="L1756">
        <v>10</v>
      </c>
      <c r="M1756" s="1"/>
      <c r="N1756">
        <v>2010</v>
      </c>
      <c r="O1756" s="1"/>
    </row>
    <row r="1757" spans="1:15" x14ac:dyDescent="0.3">
      <c r="A1757" t="s">
        <v>5273</v>
      </c>
      <c r="B1757" t="s">
        <v>5274</v>
      </c>
      <c r="C1757" t="s">
        <v>13</v>
      </c>
      <c r="D1757" t="str">
        <f>IF(Table_EQUITY_L[[#This Row],[ SERIES]]="EQ","Intra","Not")</f>
        <v>Intra</v>
      </c>
      <c r="E1757">
        <v>20</v>
      </c>
      <c r="F1757">
        <v>9</v>
      </c>
      <c r="G1757" t="str">
        <f t="shared" si="27"/>
        <v>Sep</v>
      </c>
      <c r="H1757">
        <v>2011</v>
      </c>
      <c r="I1757">
        <v>10</v>
      </c>
      <c r="J1757">
        <v>1</v>
      </c>
      <c r="K1757" t="s">
        <v>5275</v>
      </c>
      <c r="L1757">
        <v>10</v>
      </c>
      <c r="M1757" s="1"/>
      <c r="N1757">
        <v>2011</v>
      </c>
      <c r="O1757" s="1"/>
    </row>
    <row r="1758" spans="1:15" x14ac:dyDescent="0.3">
      <c r="A1758" t="s">
        <v>5276</v>
      </c>
      <c r="B1758" t="s">
        <v>5277</v>
      </c>
      <c r="C1758" t="s">
        <v>13</v>
      </c>
      <c r="D1758" t="str">
        <f>IF(Table_EQUITY_L[[#This Row],[ SERIES]]="EQ","Intra","Not")</f>
        <v>Intra</v>
      </c>
      <c r="E1758">
        <v>8</v>
      </c>
      <c r="F1758">
        <v>11</v>
      </c>
      <c r="G1758" t="str">
        <f t="shared" si="27"/>
        <v>Nov</v>
      </c>
      <c r="H1758">
        <v>2016</v>
      </c>
      <c r="I1758">
        <v>5</v>
      </c>
      <c r="J1758">
        <v>1</v>
      </c>
      <c r="K1758" t="s">
        <v>5278</v>
      </c>
      <c r="L1758">
        <v>5</v>
      </c>
      <c r="M1758" s="1"/>
      <c r="N1758">
        <v>2016</v>
      </c>
      <c r="O1758" s="1"/>
    </row>
    <row r="1759" spans="1:15" x14ac:dyDescent="0.3">
      <c r="A1759" t="s">
        <v>5279</v>
      </c>
      <c r="B1759" t="s">
        <v>5280</v>
      </c>
      <c r="C1759" t="s">
        <v>9</v>
      </c>
      <c r="D1759" t="str">
        <f>IF(Table_EQUITY_L[[#This Row],[ SERIES]]="EQ","Intra","Not")</f>
        <v>Not</v>
      </c>
      <c r="E1759">
        <v>19</v>
      </c>
      <c r="F1759">
        <v>4</v>
      </c>
      <c r="G1759" t="str">
        <f t="shared" si="27"/>
        <v>Apr</v>
      </c>
      <c r="H1759">
        <v>2022</v>
      </c>
      <c r="I1759">
        <v>1</v>
      </c>
      <c r="J1759">
        <v>1</v>
      </c>
      <c r="K1759" t="s">
        <v>5281</v>
      </c>
      <c r="L1759">
        <v>1</v>
      </c>
      <c r="M1759" s="1"/>
      <c r="N1759">
        <v>2022</v>
      </c>
      <c r="O1759" s="1"/>
    </row>
    <row r="1760" spans="1:15" x14ac:dyDescent="0.3">
      <c r="A1760" t="s">
        <v>5282</v>
      </c>
      <c r="B1760" t="s">
        <v>5283</v>
      </c>
      <c r="C1760" t="s">
        <v>13</v>
      </c>
      <c r="D1760" t="str">
        <f>IF(Table_EQUITY_L[[#This Row],[ SERIES]]="EQ","Intra","Not")</f>
        <v>Intra</v>
      </c>
      <c r="E1760">
        <v>13</v>
      </c>
      <c r="F1760">
        <v>5</v>
      </c>
      <c r="G1760" t="str">
        <f t="shared" si="27"/>
        <v>May</v>
      </c>
      <c r="H1760">
        <v>1998</v>
      </c>
      <c r="I1760">
        <v>1</v>
      </c>
      <c r="J1760">
        <v>1</v>
      </c>
      <c r="K1760" t="s">
        <v>5284</v>
      </c>
      <c r="L1760">
        <v>1</v>
      </c>
      <c r="M1760" s="1"/>
      <c r="N1760">
        <v>1998</v>
      </c>
      <c r="O1760" s="1"/>
    </row>
    <row r="1761" spans="1:15" x14ac:dyDescent="0.3">
      <c r="A1761" t="s">
        <v>5285</v>
      </c>
      <c r="B1761" t="s">
        <v>5286</v>
      </c>
      <c r="C1761" t="s">
        <v>13</v>
      </c>
      <c r="D1761" t="str">
        <f>IF(Table_EQUITY_L[[#This Row],[ SERIES]]="EQ","Intra","Not")</f>
        <v>Intra</v>
      </c>
      <c r="E1761">
        <v>28</v>
      </c>
      <c r="F1761">
        <v>7</v>
      </c>
      <c r="G1761" t="str">
        <f t="shared" si="27"/>
        <v>Jul</v>
      </c>
      <c r="H1761">
        <v>2003</v>
      </c>
      <c r="I1761">
        <v>10</v>
      </c>
      <c r="J1761">
        <v>1</v>
      </c>
      <c r="K1761" t="s">
        <v>5287</v>
      </c>
      <c r="L1761">
        <v>10</v>
      </c>
      <c r="M1761" s="1"/>
      <c r="N1761">
        <v>2003</v>
      </c>
      <c r="O1761" s="1"/>
    </row>
    <row r="1762" spans="1:15" x14ac:dyDescent="0.3">
      <c r="A1762" t="s">
        <v>5288</v>
      </c>
      <c r="B1762" t="s">
        <v>5289</v>
      </c>
      <c r="C1762" t="s">
        <v>13</v>
      </c>
      <c r="D1762" t="str">
        <f>IF(Table_EQUITY_L[[#This Row],[ SERIES]]="EQ","Intra","Not")</f>
        <v>Intra</v>
      </c>
      <c r="E1762">
        <v>24</v>
      </c>
      <c r="F1762">
        <v>5</v>
      </c>
      <c r="G1762" t="str">
        <f t="shared" si="27"/>
        <v>May</v>
      </c>
      <c r="H1762">
        <v>2022</v>
      </c>
      <c r="I1762">
        <v>10</v>
      </c>
      <c r="J1762">
        <v>1</v>
      </c>
      <c r="K1762" t="s">
        <v>5290</v>
      </c>
      <c r="L1762">
        <v>10</v>
      </c>
      <c r="M1762" s="1"/>
      <c r="N1762">
        <v>2022</v>
      </c>
      <c r="O1762" s="1"/>
    </row>
    <row r="1763" spans="1:15" x14ac:dyDescent="0.3">
      <c r="A1763" t="s">
        <v>5291</v>
      </c>
      <c r="B1763" t="s">
        <v>5292</v>
      </c>
      <c r="C1763" t="s">
        <v>13</v>
      </c>
      <c r="D1763" t="str">
        <f>IF(Table_EQUITY_L[[#This Row],[ SERIES]]="EQ","Intra","Not")</f>
        <v>Intra</v>
      </c>
      <c r="E1763">
        <v>11</v>
      </c>
      <c r="F1763">
        <v>4</v>
      </c>
      <c r="G1763" t="str">
        <f t="shared" si="27"/>
        <v>Apr</v>
      </c>
      <c r="H1763">
        <v>2022</v>
      </c>
      <c r="I1763">
        <v>10</v>
      </c>
      <c r="J1763">
        <v>1</v>
      </c>
      <c r="K1763" t="s">
        <v>5293</v>
      </c>
      <c r="L1763">
        <v>10</v>
      </c>
      <c r="M1763" s="1"/>
      <c r="N1763">
        <v>2022</v>
      </c>
      <c r="O1763" s="1"/>
    </row>
    <row r="1764" spans="1:15" x14ac:dyDescent="0.3">
      <c r="A1764" t="s">
        <v>5294</v>
      </c>
      <c r="B1764" t="s">
        <v>5295</v>
      </c>
      <c r="C1764" t="s">
        <v>9</v>
      </c>
      <c r="D1764" t="str">
        <f>IF(Table_EQUITY_L[[#This Row],[ SERIES]]="EQ","Intra","Not")</f>
        <v>Not</v>
      </c>
      <c r="E1764">
        <v>14</v>
      </c>
      <c r="F1764">
        <v>5</v>
      </c>
      <c r="G1764" t="str">
        <f t="shared" si="27"/>
        <v>May</v>
      </c>
      <c r="H1764">
        <v>2020</v>
      </c>
      <c r="I1764">
        <v>10</v>
      </c>
      <c r="J1764">
        <v>1</v>
      </c>
      <c r="K1764" t="s">
        <v>5296</v>
      </c>
      <c r="L1764">
        <v>10</v>
      </c>
      <c r="M1764" s="1"/>
      <c r="N1764">
        <v>2020</v>
      </c>
      <c r="O1764" s="1"/>
    </row>
    <row r="1765" spans="1:15" x14ac:dyDescent="0.3">
      <c r="A1765" t="s">
        <v>5297</v>
      </c>
      <c r="B1765" t="s">
        <v>5298</v>
      </c>
      <c r="C1765" t="s">
        <v>13</v>
      </c>
      <c r="D1765" t="str">
        <f>IF(Table_EQUITY_L[[#This Row],[ SERIES]]="EQ","Intra","Not")</f>
        <v>Intra</v>
      </c>
      <c r="E1765">
        <v>4</v>
      </c>
      <c r="F1765">
        <v>10</v>
      </c>
      <c r="G1765" t="str">
        <f t="shared" si="27"/>
        <v>Oct</v>
      </c>
      <c r="H1765">
        <v>2002</v>
      </c>
      <c r="I1765">
        <v>10</v>
      </c>
      <c r="J1765">
        <v>1</v>
      </c>
      <c r="K1765" t="s">
        <v>5299</v>
      </c>
      <c r="L1765">
        <v>10</v>
      </c>
      <c r="M1765" s="1"/>
      <c r="N1765">
        <v>2002</v>
      </c>
      <c r="O1765" s="1"/>
    </row>
    <row r="1766" spans="1:15" x14ac:dyDescent="0.3">
      <c r="A1766" t="s">
        <v>5300</v>
      </c>
      <c r="B1766" t="s">
        <v>5301</v>
      </c>
      <c r="C1766" t="s">
        <v>13</v>
      </c>
      <c r="D1766" t="str">
        <f>IF(Table_EQUITY_L[[#This Row],[ SERIES]]="EQ","Intra","Not")</f>
        <v>Intra</v>
      </c>
      <c r="E1766">
        <v>29</v>
      </c>
      <c r="F1766">
        <v>4</v>
      </c>
      <c r="G1766" t="str">
        <f t="shared" si="27"/>
        <v>Apr</v>
      </c>
      <c r="H1766">
        <v>2015</v>
      </c>
      <c r="I1766">
        <v>10</v>
      </c>
      <c r="J1766">
        <v>1</v>
      </c>
      <c r="K1766" t="s">
        <v>5302</v>
      </c>
      <c r="L1766">
        <v>10</v>
      </c>
      <c r="M1766" s="1"/>
      <c r="N1766">
        <v>2015</v>
      </c>
      <c r="O1766" s="1"/>
    </row>
    <row r="1767" spans="1:15" x14ac:dyDescent="0.3">
      <c r="A1767" t="s">
        <v>5303</v>
      </c>
      <c r="B1767" t="s">
        <v>5304</v>
      </c>
      <c r="C1767" t="s">
        <v>13</v>
      </c>
      <c r="D1767" t="str">
        <f>IF(Table_EQUITY_L[[#This Row],[ SERIES]]="EQ","Intra","Not")</f>
        <v>Intra</v>
      </c>
      <c r="E1767">
        <v>13</v>
      </c>
      <c r="F1767">
        <v>3</v>
      </c>
      <c r="G1767" t="str">
        <f t="shared" si="27"/>
        <v>Mar</v>
      </c>
      <c r="H1767">
        <v>2008</v>
      </c>
      <c r="I1767">
        <v>1</v>
      </c>
      <c r="J1767">
        <v>1</v>
      </c>
      <c r="K1767" t="s">
        <v>5305</v>
      </c>
      <c r="L1767">
        <v>1</v>
      </c>
      <c r="M1767" s="1"/>
      <c r="N1767">
        <v>2008</v>
      </c>
      <c r="O1767" s="1"/>
    </row>
    <row r="1768" spans="1:15" x14ac:dyDescent="0.3">
      <c r="A1768" t="s">
        <v>5306</v>
      </c>
      <c r="B1768" t="s">
        <v>5307</v>
      </c>
      <c r="C1768" t="s">
        <v>13</v>
      </c>
      <c r="D1768" t="str">
        <f>IF(Table_EQUITY_L[[#This Row],[ SERIES]]="EQ","Intra","Not")</f>
        <v>Intra</v>
      </c>
      <c r="E1768">
        <v>30</v>
      </c>
      <c r="F1768">
        <v>6</v>
      </c>
      <c r="G1768" t="str">
        <f t="shared" si="27"/>
        <v>Jun</v>
      </c>
      <c r="H1768">
        <v>2005</v>
      </c>
      <c r="I1768">
        <v>10</v>
      </c>
      <c r="J1768">
        <v>1</v>
      </c>
      <c r="K1768" t="s">
        <v>5308</v>
      </c>
      <c r="L1768">
        <v>10</v>
      </c>
      <c r="M1768" s="1"/>
      <c r="N1768">
        <v>2005</v>
      </c>
      <c r="O1768" s="1"/>
    </row>
    <row r="1769" spans="1:15" x14ac:dyDescent="0.3">
      <c r="A1769" t="s">
        <v>5309</v>
      </c>
      <c r="B1769" t="s">
        <v>5310</v>
      </c>
      <c r="C1769" t="s">
        <v>13</v>
      </c>
      <c r="D1769" t="str">
        <f>IF(Table_EQUITY_L[[#This Row],[ SERIES]]="EQ","Intra","Not")</f>
        <v>Intra</v>
      </c>
      <c r="E1769">
        <v>2</v>
      </c>
      <c r="F1769">
        <v>3</v>
      </c>
      <c r="G1769" t="str">
        <f t="shared" si="27"/>
        <v>Mar</v>
      </c>
      <c r="H1769">
        <v>2016</v>
      </c>
      <c r="I1769">
        <v>1</v>
      </c>
      <c r="J1769">
        <v>1</v>
      </c>
      <c r="K1769" t="s">
        <v>5311</v>
      </c>
      <c r="L1769">
        <v>1</v>
      </c>
      <c r="M1769" s="1"/>
      <c r="N1769">
        <v>2016</v>
      </c>
      <c r="O1769" s="1"/>
    </row>
    <row r="1770" spans="1:15" x14ac:dyDescent="0.3">
      <c r="A1770" t="s">
        <v>5312</v>
      </c>
      <c r="B1770" t="s">
        <v>5313</v>
      </c>
      <c r="C1770" t="s">
        <v>13</v>
      </c>
      <c r="D1770" t="str">
        <f>IF(Table_EQUITY_L[[#This Row],[ SERIES]]="EQ","Intra","Not")</f>
        <v>Intra</v>
      </c>
      <c r="E1770">
        <v>14</v>
      </c>
      <c r="F1770">
        <v>9</v>
      </c>
      <c r="G1770" t="str">
        <f t="shared" si="27"/>
        <v>Sep</v>
      </c>
      <c r="H1770">
        <v>2021</v>
      </c>
      <c r="I1770">
        <v>1</v>
      </c>
      <c r="J1770">
        <v>1</v>
      </c>
      <c r="K1770" t="s">
        <v>5314</v>
      </c>
      <c r="L1770">
        <v>1</v>
      </c>
      <c r="M1770" s="1"/>
      <c r="N1770">
        <v>2021</v>
      </c>
      <c r="O1770" s="1"/>
    </row>
    <row r="1771" spans="1:15" x14ac:dyDescent="0.3">
      <c r="A1771" t="s">
        <v>5315</v>
      </c>
      <c r="B1771" t="s">
        <v>5316</v>
      </c>
      <c r="C1771" t="s">
        <v>13</v>
      </c>
      <c r="D1771" t="str">
        <f>IF(Table_EQUITY_L[[#This Row],[ SERIES]]="EQ","Intra","Not")</f>
        <v>Intra</v>
      </c>
      <c r="E1771">
        <v>11</v>
      </c>
      <c r="F1771">
        <v>7</v>
      </c>
      <c r="G1771" t="str">
        <f t="shared" si="27"/>
        <v>Jul</v>
      </c>
      <c r="H1771">
        <v>2016</v>
      </c>
      <c r="I1771">
        <v>1</v>
      </c>
      <c r="J1771">
        <v>1</v>
      </c>
      <c r="K1771" t="s">
        <v>5317</v>
      </c>
      <c r="L1771">
        <v>1</v>
      </c>
      <c r="M1771" s="1"/>
      <c r="N1771">
        <v>2016</v>
      </c>
      <c r="O1771" s="1"/>
    </row>
    <row r="1772" spans="1:15" x14ac:dyDescent="0.3">
      <c r="A1772" t="s">
        <v>5318</v>
      </c>
      <c r="B1772" t="s">
        <v>5319</v>
      </c>
      <c r="C1772" t="s">
        <v>13</v>
      </c>
      <c r="D1772" t="str">
        <f>IF(Table_EQUITY_L[[#This Row],[ SERIES]]="EQ","Intra","Not")</f>
        <v>Intra</v>
      </c>
      <c r="E1772">
        <v>12</v>
      </c>
      <c r="F1772">
        <v>12</v>
      </c>
      <c r="G1772" t="str">
        <f t="shared" si="27"/>
        <v>Dec</v>
      </c>
      <c r="H1772">
        <v>2011</v>
      </c>
      <c r="I1772">
        <v>1</v>
      </c>
      <c r="J1772">
        <v>1</v>
      </c>
      <c r="K1772" t="s">
        <v>5320</v>
      </c>
      <c r="L1772">
        <v>1</v>
      </c>
      <c r="M1772" s="1"/>
      <c r="N1772">
        <v>2011</v>
      </c>
      <c r="O1772" s="1"/>
    </row>
    <row r="1773" spans="1:15" x14ac:dyDescent="0.3">
      <c r="A1773" t="s">
        <v>5321</v>
      </c>
      <c r="B1773" t="s">
        <v>5322</v>
      </c>
      <c r="C1773" t="s">
        <v>13</v>
      </c>
      <c r="D1773" t="str">
        <f>IF(Table_EQUITY_L[[#This Row],[ SERIES]]="EQ","Intra","Not")</f>
        <v>Intra</v>
      </c>
      <c r="E1773">
        <v>8</v>
      </c>
      <c r="F1773">
        <v>5</v>
      </c>
      <c r="G1773" t="str">
        <f t="shared" si="27"/>
        <v>May</v>
      </c>
      <c r="H1773">
        <v>2019</v>
      </c>
      <c r="I1773">
        <v>1</v>
      </c>
      <c r="J1773">
        <v>1</v>
      </c>
      <c r="K1773" t="s">
        <v>5323</v>
      </c>
      <c r="L1773">
        <v>1</v>
      </c>
      <c r="M1773" s="1"/>
      <c r="N1773">
        <v>2019</v>
      </c>
      <c r="O1773" s="1"/>
    </row>
    <row r="1774" spans="1:15" x14ac:dyDescent="0.3">
      <c r="A1774" t="s">
        <v>5324</v>
      </c>
      <c r="B1774" t="s">
        <v>5325</v>
      </c>
      <c r="C1774" t="s">
        <v>13</v>
      </c>
      <c r="D1774" t="str">
        <f>IF(Table_EQUITY_L[[#This Row],[ SERIES]]="EQ","Intra","Not")</f>
        <v>Intra</v>
      </c>
      <c r="E1774">
        <v>15</v>
      </c>
      <c r="F1774">
        <v>12</v>
      </c>
      <c r="G1774" t="str">
        <f t="shared" si="27"/>
        <v>Dec</v>
      </c>
      <c r="H1774">
        <v>2005</v>
      </c>
      <c r="I1774">
        <v>2</v>
      </c>
      <c r="J1774">
        <v>1</v>
      </c>
      <c r="K1774" t="s">
        <v>5326</v>
      </c>
      <c r="L1774">
        <v>2</v>
      </c>
      <c r="M1774" s="1"/>
      <c r="N1774">
        <v>2005</v>
      </c>
      <c r="O1774" s="1"/>
    </row>
    <row r="1775" spans="1:15" x14ac:dyDescent="0.3">
      <c r="A1775" t="s">
        <v>5327</v>
      </c>
      <c r="B1775" t="s">
        <v>5328</v>
      </c>
      <c r="C1775" t="s">
        <v>13</v>
      </c>
      <c r="D1775" t="str">
        <f>IF(Table_EQUITY_L[[#This Row],[ SERIES]]="EQ","Intra","Not")</f>
        <v>Intra</v>
      </c>
      <c r="E1775">
        <v>28</v>
      </c>
      <c r="F1775">
        <v>7</v>
      </c>
      <c r="G1775" t="str">
        <f t="shared" si="27"/>
        <v>Jul</v>
      </c>
      <c r="H1775">
        <v>2009</v>
      </c>
      <c r="I1775">
        <v>1</v>
      </c>
      <c r="J1775">
        <v>1</v>
      </c>
      <c r="K1775" t="s">
        <v>5329</v>
      </c>
      <c r="L1775">
        <v>1</v>
      </c>
      <c r="M1775" s="1"/>
      <c r="N1775">
        <v>2009</v>
      </c>
      <c r="O1775" s="1"/>
    </row>
    <row r="1776" spans="1:15" x14ac:dyDescent="0.3">
      <c r="A1776" t="s">
        <v>5330</v>
      </c>
      <c r="B1776" t="s">
        <v>5331</v>
      </c>
      <c r="C1776" t="s">
        <v>13</v>
      </c>
      <c r="D1776" t="str">
        <f>IF(Table_EQUITY_L[[#This Row],[ SERIES]]="EQ","Intra","Not")</f>
        <v>Intra</v>
      </c>
      <c r="E1776">
        <v>8</v>
      </c>
      <c r="F1776">
        <v>2</v>
      </c>
      <c r="G1776" t="str">
        <f t="shared" si="27"/>
        <v>Feb</v>
      </c>
      <c r="H1776">
        <v>1995</v>
      </c>
      <c r="I1776">
        <v>10</v>
      </c>
      <c r="J1776">
        <v>1</v>
      </c>
      <c r="K1776" t="s">
        <v>5332</v>
      </c>
      <c r="L1776">
        <v>10</v>
      </c>
      <c r="M1776" s="1"/>
      <c r="N1776">
        <v>1995</v>
      </c>
      <c r="O1776" s="1"/>
    </row>
    <row r="1777" spans="1:15" x14ac:dyDescent="0.3">
      <c r="A1777" t="s">
        <v>5333</v>
      </c>
      <c r="B1777" t="s">
        <v>5334</v>
      </c>
      <c r="C1777" t="s">
        <v>13</v>
      </c>
      <c r="D1777" t="str">
        <f>IF(Table_EQUITY_L[[#This Row],[ SERIES]]="EQ","Intra","Not")</f>
        <v>Intra</v>
      </c>
      <c r="E1777">
        <v>15</v>
      </c>
      <c r="F1777">
        <v>6</v>
      </c>
      <c r="G1777" t="str">
        <f t="shared" si="27"/>
        <v>Jun</v>
      </c>
      <c r="H1777">
        <v>2021</v>
      </c>
      <c r="I1777">
        <v>10</v>
      </c>
      <c r="J1777">
        <v>1</v>
      </c>
      <c r="K1777" t="s">
        <v>5335</v>
      </c>
      <c r="L1777">
        <v>10</v>
      </c>
      <c r="M1777" s="1"/>
      <c r="N1777">
        <v>2021</v>
      </c>
      <c r="O1777" s="1"/>
    </row>
    <row r="1778" spans="1:15" x14ac:dyDescent="0.3">
      <c r="A1778" t="s">
        <v>5336</v>
      </c>
      <c r="B1778" t="s">
        <v>5337</v>
      </c>
      <c r="C1778" t="s">
        <v>9</v>
      </c>
      <c r="D1778" t="str">
        <f>IF(Table_EQUITY_L[[#This Row],[ SERIES]]="EQ","Intra","Not")</f>
        <v>Not</v>
      </c>
      <c r="E1778">
        <v>28</v>
      </c>
      <c r="F1778">
        <v>11</v>
      </c>
      <c r="G1778" t="str">
        <f t="shared" si="27"/>
        <v>Nov</v>
      </c>
      <c r="H1778">
        <v>2022</v>
      </c>
      <c r="I1778">
        <v>1</v>
      </c>
      <c r="J1778">
        <v>1</v>
      </c>
      <c r="K1778" t="s">
        <v>5338</v>
      </c>
      <c r="L1778">
        <v>1</v>
      </c>
      <c r="M1778" s="1"/>
      <c r="N1778">
        <v>2022</v>
      </c>
      <c r="O1778" s="1"/>
    </row>
    <row r="1779" spans="1:15" x14ac:dyDescent="0.3">
      <c r="A1779" t="s">
        <v>5339</v>
      </c>
      <c r="B1779" t="s">
        <v>5340</v>
      </c>
      <c r="C1779" t="s">
        <v>13</v>
      </c>
      <c r="D1779" t="str">
        <f>IF(Table_EQUITY_L[[#This Row],[ SERIES]]="EQ","Intra","Not")</f>
        <v>Intra</v>
      </c>
      <c r="E1779">
        <v>21</v>
      </c>
      <c r="F1779">
        <v>7</v>
      </c>
      <c r="G1779" t="str">
        <f t="shared" si="27"/>
        <v>Jul</v>
      </c>
      <c r="H1779">
        <v>2008</v>
      </c>
      <c r="I1779">
        <v>1</v>
      </c>
      <c r="J1779">
        <v>1</v>
      </c>
      <c r="K1779" t="s">
        <v>5341</v>
      </c>
      <c r="L1779">
        <v>1</v>
      </c>
      <c r="M1779" s="1"/>
      <c r="N1779">
        <v>2008</v>
      </c>
      <c r="O1779" s="1"/>
    </row>
    <row r="1780" spans="1:15" x14ac:dyDescent="0.3">
      <c r="A1780" t="s">
        <v>5342</v>
      </c>
      <c r="B1780" t="s">
        <v>5343</v>
      </c>
      <c r="C1780" t="s">
        <v>9</v>
      </c>
      <c r="D1780" t="str">
        <f>IF(Table_EQUITY_L[[#This Row],[ SERIES]]="EQ","Intra","Not")</f>
        <v>Not</v>
      </c>
      <c r="E1780">
        <v>6</v>
      </c>
      <c r="F1780">
        <v>8</v>
      </c>
      <c r="G1780" t="str">
        <f t="shared" si="27"/>
        <v>Aug</v>
      </c>
      <c r="H1780">
        <v>2007</v>
      </c>
      <c r="I1780">
        <v>2</v>
      </c>
      <c r="J1780">
        <v>1</v>
      </c>
      <c r="K1780" t="s">
        <v>5344</v>
      </c>
      <c r="L1780">
        <v>2</v>
      </c>
      <c r="M1780" s="1"/>
      <c r="N1780">
        <v>2007</v>
      </c>
      <c r="O1780" s="1"/>
    </row>
    <row r="1781" spans="1:15" x14ac:dyDescent="0.3">
      <c r="A1781" t="s">
        <v>5345</v>
      </c>
      <c r="B1781" t="s">
        <v>5346</v>
      </c>
      <c r="C1781" t="s">
        <v>13</v>
      </c>
      <c r="D1781" t="str">
        <f>IF(Table_EQUITY_L[[#This Row],[ SERIES]]="EQ","Intra","Not")</f>
        <v>Intra</v>
      </c>
      <c r="E1781">
        <v>2</v>
      </c>
      <c r="F1781">
        <v>3</v>
      </c>
      <c r="G1781" t="str">
        <f t="shared" si="27"/>
        <v>Mar</v>
      </c>
      <c r="H1781">
        <v>2005</v>
      </c>
      <c r="I1781">
        <v>2</v>
      </c>
      <c r="J1781">
        <v>1</v>
      </c>
      <c r="K1781" t="s">
        <v>5347</v>
      </c>
      <c r="L1781">
        <v>2</v>
      </c>
      <c r="M1781" s="1"/>
      <c r="N1781">
        <v>2005</v>
      </c>
      <c r="O1781" s="1"/>
    </row>
    <row r="1782" spans="1:15" x14ac:dyDescent="0.3">
      <c r="A1782" t="s">
        <v>5348</v>
      </c>
      <c r="B1782" t="s">
        <v>5349</v>
      </c>
      <c r="C1782" t="s">
        <v>13</v>
      </c>
      <c r="D1782" t="str">
        <f>IF(Table_EQUITY_L[[#This Row],[ SERIES]]="EQ","Intra","Not")</f>
        <v>Intra</v>
      </c>
      <c r="E1782">
        <v>23</v>
      </c>
      <c r="F1782">
        <v>4</v>
      </c>
      <c r="G1782" t="str">
        <f t="shared" si="27"/>
        <v>Apr</v>
      </c>
      <c r="H1782">
        <v>2015</v>
      </c>
      <c r="I1782">
        <v>1</v>
      </c>
      <c r="J1782">
        <v>1</v>
      </c>
      <c r="K1782" t="s">
        <v>5350</v>
      </c>
      <c r="L1782">
        <v>1</v>
      </c>
      <c r="M1782" s="1"/>
      <c r="N1782">
        <v>2015</v>
      </c>
      <c r="O1782" s="1"/>
    </row>
    <row r="1783" spans="1:15" x14ac:dyDescent="0.3">
      <c r="A1783" t="s">
        <v>5351</v>
      </c>
      <c r="B1783" t="s">
        <v>5352</v>
      </c>
      <c r="C1783" t="s">
        <v>9</v>
      </c>
      <c r="D1783" t="str">
        <f>IF(Table_EQUITY_L[[#This Row],[ SERIES]]="EQ","Intra","Not")</f>
        <v>Not</v>
      </c>
      <c r="E1783">
        <v>3</v>
      </c>
      <c r="F1783">
        <v>5</v>
      </c>
      <c r="G1783" t="str">
        <f t="shared" si="27"/>
        <v>May</v>
      </c>
      <c r="H1783">
        <v>2023</v>
      </c>
      <c r="I1783">
        <v>10</v>
      </c>
      <c r="J1783">
        <v>1</v>
      </c>
      <c r="K1783" t="s">
        <v>5353</v>
      </c>
      <c r="L1783">
        <v>10</v>
      </c>
      <c r="M1783" s="1"/>
      <c r="N1783">
        <v>2023</v>
      </c>
      <c r="O1783" s="1"/>
    </row>
    <row r="1784" spans="1:15" x14ac:dyDescent="0.3">
      <c r="A1784" t="s">
        <v>5354</v>
      </c>
      <c r="B1784" t="s">
        <v>5355</v>
      </c>
      <c r="C1784" t="s">
        <v>13</v>
      </c>
      <c r="D1784" t="str">
        <f>IF(Table_EQUITY_L[[#This Row],[ SERIES]]="EQ","Intra","Not")</f>
        <v>Intra</v>
      </c>
      <c r="E1784">
        <v>28</v>
      </c>
      <c r="F1784">
        <v>8</v>
      </c>
      <c r="G1784" t="str">
        <f t="shared" si="27"/>
        <v>Aug</v>
      </c>
      <c r="H1784">
        <v>1996</v>
      </c>
      <c r="I1784">
        <v>2</v>
      </c>
      <c r="J1784">
        <v>1</v>
      </c>
      <c r="K1784" t="s">
        <v>5356</v>
      </c>
      <c r="L1784">
        <v>2</v>
      </c>
      <c r="M1784" s="1"/>
      <c r="N1784">
        <v>1996</v>
      </c>
      <c r="O1784" s="1"/>
    </row>
    <row r="1785" spans="1:15" x14ac:dyDescent="0.3">
      <c r="A1785" t="s">
        <v>5357</v>
      </c>
      <c r="B1785" t="s">
        <v>5358</v>
      </c>
      <c r="C1785" t="s">
        <v>9</v>
      </c>
      <c r="D1785" t="str">
        <f>IF(Table_EQUITY_L[[#This Row],[ SERIES]]="EQ","Intra","Not")</f>
        <v>Not</v>
      </c>
      <c r="E1785">
        <v>17</v>
      </c>
      <c r="F1785">
        <v>3</v>
      </c>
      <c r="G1785" t="str">
        <f t="shared" si="27"/>
        <v>Mar</v>
      </c>
      <c r="H1785">
        <v>2006</v>
      </c>
      <c r="I1785">
        <v>10</v>
      </c>
      <c r="J1785">
        <v>1</v>
      </c>
      <c r="K1785" t="s">
        <v>5359</v>
      </c>
      <c r="L1785">
        <v>10</v>
      </c>
      <c r="M1785" s="1"/>
      <c r="N1785">
        <v>2006</v>
      </c>
      <c r="O1785" s="1"/>
    </row>
    <row r="1786" spans="1:15" x14ac:dyDescent="0.3">
      <c r="A1786" t="s">
        <v>5360</v>
      </c>
      <c r="B1786" t="s">
        <v>5361</v>
      </c>
      <c r="C1786" t="s">
        <v>13</v>
      </c>
      <c r="D1786" t="str">
        <f>IF(Table_EQUITY_L[[#This Row],[ SERIES]]="EQ","Intra","Not")</f>
        <v>Intra</v>
      </c>
      <c r="E1786">
        <v>14</v>
      </c>
      <c r="F1786">
        <v>1</v>
      </c>
      <c r="G1786" t="str">
        <f t="shared" si="27"/>
        <v>Jan</v>
      </c>
      <c r="H1786">
        <v>2000</v>
      </c>
      <c r="I1786">
        <v>1</v>
      </c>
      <c r="J1786">
        <v>1</v>
      </c>
      <c r="K1786" t="s">
        <v>5362</v>
      </c>
      <c r="L1786">
        <v>1</v>
      </c>
      <c r="M1786" s="1"/>
      <c r="N1786">
        <v>2000</v>
      </c>
      <c r="O1786" s="1"/>
    </row>
    <row r="1787" spans="1:15" x14ac:dyDescent="0.3">
      <c r="A1787" t="s">
        <v>5363</v>
      </c>
      <c r="B1787" t="s">
        <v>5364</v>
      </c>
      <c r="C1787" t="s">
        <v>13</v>
      </c>
      <c r="D1787" t="str">
        <f>IF(Table_EQUITY_L[[#This Row],[ SERIES]]="EQ","Intra","Not")</f>
        <v>Intra</v>
      </c>
      <c r="E1787">
        <v>19</v>
      </c>
      <c r="F1787">
        <v>8</v>
      </c>
      <c r="G1787" t="str">
        <f t="shared" si="27"/>
        <v>Aug</v>
      </c>
      <c r="H1787">
        <v>2019</v>
      </c>
      <c r="I1787">
        <v>5</v>
      </c>
      <c r="J1787">
        <v>1</v>
      </c>
      <c r="K1787" t="s">
        <v>5365</v>
      </c>
      <c r="L1787">
        <v>5</v>
      </c>
      <c r="M1787" s="1"/>
      <c r="N1787">
        <v>2019</v>
      </c>
      <c r="O1787" s="1"/>
    </row>
    <row r="1788" spans="1:15" x14ac:dyDescent="0.3">
      <c r="A1788" t="s">
        <v>5366</v>
      </c>
      <c r="B1788" t="s">
        <v>5367</v>
      </c>
      <c r="C1788" t="s">
        <v>13</v>
      </c>
      <c r="D1788" t="str">
        <f>IF(Table_EQUITY_L[[#This Row],[ SERIES]]="EQ","Intra","Not")</f>
        <v>Intra</v>
      </c>
      <c r="E1788">
        <v>5</v>
      </c>
      <c r="F1788">
        <v>3</v>
      </c>
      <c r="G1788" t="str">
        <f t="shared" si="27"/>
        <v>Mar</v>
      </c>
      <c r="H1788">
        <v>2015</v>
      </c>
      <c r="I1788">
        <v>2</v>
      </c>
      <c r="J1788">
        <v>1</v>
      </c>
      <c r="K1788" t="s">
        <v>5368</v>
      </c>
      <c r="L1788">
        <v>2</v>
      </c>
      <c r="M1788" s="1"/>
      <c r="N1788">
        <v>2015</v>
      </c>
      <c r="O1788" s="1"/>
    </row>
    <row r="1789" spans="1:15" x14ac:dyDescent="0.3">
      <c r="A1789" t="s">
        <v>5369</v>
      </c>
      <c r="B1789" t="s">
        <v>5370</v>
      </c>
      <c r="C1789" t="s">
        <v>13</v>
      </c>
      <c r="D1789" t="str">
        <f>IF(Table_EQUITY_L[[#This Row],[ SERIES]]="EQ","Intra","Not")</f>
        <v>Intra</v>
      </c>
      <c r="E1789">
        <v>15</v>
      </c>
      <c r="F1789">
        <v>10</v>
      </c>
      <c r="G1789" t="str">
        <f t="shared" si="27"/>
        <v>Oct</v>
      </c>
      <c r="H1789">
        <v>2019</v>
      </c>
      <c r="I1789">
        <v>2</v>
      </c>
      <c r="J1789">
        <v>1</v>
      </c>
      <c r="K1789" t="s">
        <v>5371</v>
      </c>
      <c r="L1789">
        <v>2</v>
      </c>
      <c r="M1789" s="1"/>
      <c r="N1789">
        <v>2019</v>
      </c>
      <c r="O1789" s="1"/>
    </row>
    <row r="1790" spans="1:15" x14ac:dyDescent="0.3">
      <c r="A1790" t="s">
        <v>5372</v>
      </c>
      <c r="B1790" t="s">
        <v>5373</v>
      </c>
      <c r="C1790" t="s">
        <v>13</v>
      </c>
      <c r="D1790" t="str">
        <f>IF(Table_EQUITY_L[[#This Row],[ SERIES]]="EQ","Intra","Not")</f>
        <v>Intra</v>
      </c>
      <c r="E1790">
        <v>21</v>
      </c>
      <c r="F1790">
        <v>5</v>
      </c>
      <c r="G1790" t="str">
        <f t="shared" si="27"/>
        <v>May</v>
      </c>
      <c r="H1790">
        <v>2013</v>
      </c>
      <c r="I1790">
        <v>1</v>
      </c>
      <c r="J1790">
        <v>1</v>
      </c>
      <c r="K1790" t="s">
        <v>5374</v>
      </c>
      <c r="L1790">
        <v>1</v>
      </c>
      <c r="M1790" s="1"/>
      <c r="N1790">
        <v>2013</v>
      </c>
      <c r="O1790" s="1"/>
    </row>
    <row r="1791" spans="1:15" x14ac:dyDescent="0.3">
      <c r="A1791" t="s">
        <v>5375</v>
      </c>
      <c r="B1791" t="s">
        <v>5376</v>
      </c>
      <c r="C1791" t="s">
        <v>13</v>
      </c>
      <c r="D1791" t="str">
        <f>IF(Table_EQUITY_L[[#This Row],[ SERIES]]="EQ","Intra","Not")</f>
        <v>Intra</v>
      </c>
      <c r="E1791">
        <v>25</v>
      </c>
      <c r="F1791">
        <v>5</v>
      </c>
      <c r="G1791" t="str">
        <f t="shared" si="27"/>
        <v>May</v>
      </c>
      <c r="H1791">
        <v>1995</v>
      </c>
      <c r="I1791">
        <v>10</v>
      </c>
      <c r="J1791">
        <v>1</v>
      </c>
      <c r="K1791" t="s">
        <v>5377</v>
      </c>
      <c r="L1791">
        <v>10</v>
      </c>
      <c r="M1791" s="1"/>
      <c r="N1791">
        <v>1995</v>
      </c>
      <c r="O1791" s="1"/>
    </row>
    <row r="1792" spans="1:15" x14ac:dyDescent="0.3">
      <c r="A1792" t="s">
        <v>5378</v>
      </c>
      <c r="B1792" t="s">
        <v>5379</v>
      </c>
      <c r="C1792" t="s">
        <v>13</v>
      </c>
      <c r="D1792" t="str">
        <f>IF(Table_EQUITY_L[[#This Row],[ SERIES]]="EQ","Intra","Not")</f>
        <v>Intra</v>
      </c>
      <c r="E1792">
        <v>20</v>
      </c>
      <c r="F1792">
        <v>2</v>
      </c>
      <c r="G1792" t="str">
        <f t="shared" si="27"/>
        <v>Feb</v>
      </c>
      <c r="H1792">
        <v>2013</v>
      </c>
      <c r="I1792">
        <v>10</v>
      </c>
      <c r="J1792">
        <v>1</v>
      </c>
      <c r="K1792" t="s">
        <v>5380</v>
      </c>
      <c r="L1792">
        <v>10</v>
      </c>
      <c r="M1792" s="1"/>
      <c r="N1792">
        <v>2013</v>
      </c>
      <c r="O1792" s="1"/>
    </row>
    <row r="1793" spans="1:15" x14ac:dyDescent="0.3">
      <c r="A1793" t="s">
        <v>5381</v>
      </c>
      <c r="B1793" t="s">
        <v>5382</v>
      </c>
      <c r="C1793" t="s">
        <v>13</v>
      </c>
      <c r="D1793" t="str">
        <f>IF(Table_EQUITY_L[[#This Row],[ SERIES]]="EQ","Intra","Not")</f>
        <v>Intra</v>
      </c>
      <c r="E1793">
        <v>20</v>
      </c>
      <c r="F1793">
        <v>9</v>
      </c>
      <c r="G1793" t="str">
        <f t="shared" si="27"/>
        <v>Sep</v>
      </c>
      <c r="H1793">
        <v>2006</v>
      </c>
      <c r="I1793">
        <v>10</v>
      </c>
      <c r="J1793">
        <v>1</v>
      </c>
      <c r="K1793" t="s">
        <v>5383</v>
      </c>
      <c r="L1793">
        <v>10</v>
      </c>
      <c r="M1793" s="1"/>
      <c r="N1793">
        <v>2006</v>
      </c>
      <c r="O1793" s="1"/>
    </row>
    <row r="1794" spans="1:15" x14ac:dyDescent="0.3">
      <c r="A1794" t="s">
        <v>5384</v>
      </c>
      <c r="B1794" t="s">
        <v>5385</v>
      </c>
      <c r="C1794" t="s">
        <v>13</v>
      </c>
      <c r="D1794" t="str">
        <f>IF(Table_EQUITY_L[[#This Row],[ SERIES]]="EQ","Intra","Not")</f>
        <v>Intra</v>
      </c>
      <c r="E1794">
        <v>12</v>
      </c>
      <c r="F1794">
        <v>4</v>
      </c>
      <c r="G1794" t="str">
        <f t="shared" ref="G1794:G1846" si="28">_xlfn.IFS(F1794=1,"Jan",F1794=2,"Feb",F1794=3,"Mar",F1794=4,"Apr",F1794=5,"May",F1794=6,"Jun",F1794=7,"Jul",F1794=8,"Aug",F1794=9,"Sep",F1794=10,"Oct",F1794=11,"Nov",F1794=12,"Dec")</f>
        <v>Apr</v>
      </c>
      <c r="H1794">
        <v>1995</v>
      </c>
      <c r="I1794">
        <v>1</v>
      </c>
      <c r="J1794">
        <v>1</v>
      </c>
      <c r="K1794" t="s">
        <v>5386</v>
      </c>
      <c r="L1794">
        <v>1</v>
      </c>
      <c r="M1794" s="1"/>
      <c r="N1794">
        <v>1995</v>
      </c>
      <c r="O1794" s="1"/>
    </row>
    <row r="1795" spans="1:15" x14ac:dyDescent="0.3">
      <c r="A1795" t="s">
        <v>5387</v>
      </c>
      <c r="B1795" t="s">
        <v>5388</v>
      </c>
      <c r="C1795" t="s">
        <v>13</v>
      </c>
      <c r="D1795" t="str">
        <f>IF(Table_EQUITY_L[[#This Row],[ SERIES]]="EQ","Intra","Not")</f>
        <v>Intra</v>
      </c>
      <c r="E1795">
        <v>30</v>
      </c>
      <c r="F1795">
        <v>4</v>
      </c>
      <c r="G1795" t="str">
        <f t="shared" si="28"/>
        <v>Apr</v>
      </c>
      <c r="H1795">
        <v>2015</v>
      </c>
      <c r="I1795">
        <v>10</v>
      </c>
      <c r="J1795">
        <v>1</v>
      </c>
      <c r="K1795" t="s">
        <v>5389</v>
      </c>
      <c r="L1795">
        <v>10</v>
      </c>
      <c r="M1795" s="1"/>
      <c r="N1795">
        <v>2015</v>
      </c>
      <c r="O1795" s="1"/>
    </row>
    <row r="1796" spans="1:15" x14ac:dyDescent="0.3">
      <c r="A1796" t="s">
        <v>5390</v>
      </c>
      <c r="B1796" t="s">
        <v>5391</v>
      </c>
      <c r="C1796" t="s">
        <v>13</v>
      </c>
      <c r="D1796" t="str">
        <f>IF(Table_EQUITY_L[[#This Row],[ SERIES]]="EQ","Intra","Not")</f>
        <v>Intra</v>
      </c>
      <c r="E1796">
        <v>17</v>
      </c>
      <c r="F1796">
        <v>5</v>
      </c>
      <c r="G1796" t="str">
        <f t="shared" si="28"/>
        <v>May</v>
      </c>
      <c r="H1796">
        <v>2012</v>
      </c>
      <c r="I1796">
        <v>10</v>
      </c>
      <c r="J1796">
        <v>1</v>
      </c>
      <c r="K1796" t="s">
        <v>5392</v>
      </c>
      <c r="L1796">
        <v>10</v>
      </c>
      <c r="M1796" s="1"/>
      <c r="N1796">
        <v>2012</v>
      </c>
      <c r="O1796" s="1"/>
    </row>
    <row r="1797" spans="1:15" x14ac:dyDescent="0.3">
      <c r="A1797" t="s">
        <v>5393</v>
      </c>
      <c r="B1797" t="s">
        <v>5394</v>
      </c>
      <c r="C1797" t="s">
        <v>13</v>
      </c>
      <c r="D1797" t="str">
        <f>IF(Table_EQUITY_L[[#This Row],[ SERIES]]="EQ","Intra","Not")</f>
        <v>Intra</v>
      </c>
      <c r="E1797">
        <v>5</v>
      </c>
      <c r="F1797">
        <v>9</v>
      </c>
      <c r="G1797" t="str">
        <f t="shared" si="28"/>
        <v>Sep</v>
      </c>
      <c r="H1797">
        <v>2003</v>
      </c>
      <c r="I1797">
        <v>10</v>
      </c>
      <c r="J1797">
        <v>1</v>
      </c>
      <c r="K1797" t="s">
        <v>5395</v>
      </c>
      <c r="L1797">
        <v>10</v>
      </c>
      <c r="M1797" s="1"/>
      <c r="N1797">
        <v>2003</v>
      </c>
      <c r="O1797" s="1"/>
    </row>
    <row r="1798" spans="1:15" x14ac:dyDescent="0.3">
      <c r="A1798" t="s">
        <v>5396</v>
      </c>
      <c r="B1798" t="s">
        <v>5397</v>
      </c>
      <c r="C1798" t="s">
        <v>13</v>
      </c>
      <c r="D1798" t="str">
        <f>IF(Table_EQUITY_L[[#This Row],[ SERIES]]="EQ","Intra","Not")</f>
        <v>Intra</v>
      </c>
      <c r="E1798">
        <v>20</v>
      </c>
      <c r="F1798">
        <v>6</v>
      </c>
      <c r="G1798" t="str">
        <f t="shared" si="28"/>
        <v>Jun</v>
      </c>
      <c r="H1798">
        <v>2011</v>
      </c>
      <c r="I1798">
        <v>10</v>
      </c>
      <c r="J1798">
        <v>1</v>
      </c>
      <c r="K1798" t="s">
        <v>5398</v>
      </c>
      <c r="L1798">
        <v>10</v>
      </c>
      <c r="M1798" s="1"/>
      <c r="N1798">
        <v>2011</v>
      </c>
      <c r="O1798" s="1"/>
    </row>
    <row r="1799" spans="1:15" x14ac:dyDescent="0.3">
      <c r="A1799" t="s">
        <v>5399</v>
      </c>
      <c r="B1799" t="s">
        <v>5400</v>
      </c>
      <c r="C1799" t="s">
        <v>13</v>
      </c>
      <c r="D1799" t="str">
        <f>IF(Table_EQUITY_L[[#This Row],[ SERIES]]="EQ","Intra","Not")</f>
        <v>Intra</v>
      </c>
      <c r="E1799">
        <v>14</v>
      </c>
      <c r="F1799">
        <v>1</v>
      </c>
      <c r="G1799" t="str">
        <f t="shared" si="28"/>
        <v>Jan</v>
      </c>
      <c r="H1799">
        <v>2003</v>
      </c>
      <c r="I1799">
        <v>2</v>
      </c>
      <c r="J1799">
        <v>1</v>
      </c>
      <c r="K1799" t="s">
        <v>5401</v>
      </c>
      <c r="L1799">
        <v>2</v>
      </c>
      <c r="M1799" s="1"/>
      <c r="N1799">
        <v>2003</v>
      </c>
      <c r="O1799" s="1"/>
    </row>
    <row r="1800" spans="1:15" x14ac:dyDescent="0.3">
      <c r="A1800" t="s">
        <v>5402</v>
      </c>
      <c r="B1800" t="s">
        <v>5403</v>
      </c>
      <c r="C1800" t="s">
        <v>13</v>
      </c>
      <c r="D1800" t="str">
        <f>IF(Table_EQUITY_L[[#This Row],[ SERIES]]="EQ","Intra","Not")</f>
        <v>Intra</v>
      </c>
      <c r="E1800">
        <v>13</v>
      </c>
      <c r="F1800">
        <v>10</v>
      </c>
      <c r="G1800" t="str">
        <f t="shared" si="28"/>
        <v>Oct</v>
      </c>
      <c r="H1800">
        <v>2010</v>
      </c>
      <c r="I1800">
        <v>2</v>
      </c>
      <c r="J1800">
        <v>1</v>
      </c>
      <c r="K1800" t="s">
        <v>5404</v>
      </c>
      <c r="L1800">
        <v>2</v>
      </c>
      <c r="M1800" s="1"/>
      <c r="N1800">
        <v>2010</v>
      </c>
      <c r="O1800" s="1"/>
    </row>
    <row r="1801" spans="1:15" x14ac:dyDescent="0.3">
      <c r="A1801" t="s">
        <v>5405</v>
      </c>
      <c r="B1801" t="s">
        <v>5406</v>
      </c>
      <c r="C1801" t="s">
        <v>9</v>
      </c>
      <c r="D1801" t="str">
        <f>IF(Table_EQUITY_L[[#This Row],[ SERIES]]="EQ","Intra","Not")</f>
        <v>Not</v>
      </c>
      <c r="E1801">
        <v>29</v>
      </c>
      <c r="F1801">
        <v>1</v>
      </c>
      <c r="G1801" t="str">
        <f t="shared" si="28"/>
        <v>Jan</v>
      </c>
      <c r="H1801">
        <v>2007</v>
      </c>
      <c r="I1801">
        <v>10</v>
      </c>
      <c r="J1801">
        <v>1</v>
      </c>
      <c r="K1801" t="s">
        <v>5407</v>
      </c>
      <c r="L1801">
        <v>10</v>
      </c>
      <c r="M1801" s="1"/>
      <c r="N1801">
        <v>2007</v>
      </c>
      <c r="O1801" s="1"/>
    </row>
    <row r="1802" spans="1:15" x14ac:dyDescent="0.3">
      <c r="A1802" t="s">
        <v>5408</v>
      </c>
      <c r="B1802" t="s">
        <v>5409</v>
      </c>
      <c r="C1802" t="s">
        <v>13</v>
      </c>
      <c r="D1802" t="str">
        <f>IF(Table_EQUITY_L[[#This Row],[ SERIES]]="EQ","Intra","Not")</f>
        <v>Intra</v>
      </c>
      <c r="E1802">
        <v>8</v>
      </c>
      <c r="F1802">
        <v>2</v>
      </c>
      <c r="G1802" t="str">
        <f t="shared" si="28"/>
        <v>Feb</v>
      </c>
      <c r="H1802">
        <v>1995</v>
      </c>
      <c r="I1802">
        <v>10</v>
      </c>
      <c r="J1802">
        <v>1</v>
      </c>
      <c r="K1802" t="s">
        <v>5410</v>
      </c>
      <c r="L1802">
        <v>10</v>
      </c>
      <c r="M1802" s="1"/>
      <c r="N1802">
        <v>1995</v>
      </c>
      <c r="O1802" s="1"/>
    </row>
    <row r="1803" spans="1:15" x14ac:dyDescent="0.3">
      <c r="A1803" t="s">
        <v>5411</v>
      </c>
      <c r="B1803" t="s">
        <v>5412</v>
      </c>
      <c r="C1803" t="s">
        <v>13</v>
      </c>
      <c r="D1803" t="str">
        <f>IF(Table_EQUITY_L[[#This Row],[ SERIES]]="EQ","Intra","Not")</f>
        <v>Intra</v>
      </c>
      <c r="E1803">
        <v>20</v>
      </c>
      <c r="F1803">
        <v>1</v>
      </c>
      <c r="G1803" t="str">
        <f t="shared" si="28"/>
        <v>Jan</v>
      </c>
      <c r="H1803">
        <v>2021</v>
      </c>
      <c r="I1803">
        <v>10</v>
      </c>
      <c r="J1803">
        <v>1</v>
      </c>
      <c r="K1803" t="s">
        <v>5413</v>
      </c>
      <c r="L1803">
        <v>10</v>
      </c>
      <c r="M1803" s="1"/>
      <c r="N1803">
        <v>2021</v>
      </c>
      <c r="O1803" s="1"/>
    </row>
    <row r="1804" spans="1:15" x14ac:dyDescent="0.3">
      <c r="A1804" t="s">
        <v>5414</v>
      </c>
      <c r="B1804" t="s">
        <v>5415</v>
      </c>
      <c r="C1804" t="s">
        <v>13</v>
      </c>
      <c r="D1804" t="str">
        <f>IF(Table_EQUITY_L[[#This Row],[ SERIES]]="EQ","Intra","Not")</f>
        <v>Intra</v>
      </c>
      <c r="E1804">
        <v>15</v>
      </c>
      <c r="F1804">
        <v>5</v>
      </c>
      <c r="G1804" t="str">
        <f t="shared" si="28"/>
        <v>May</v>
      </c>
      <c r="H1804">
        <v>2007</v>
      </c>
      <c r="I1804">
        <v>10</v>
      </c>
      <c r="J1804">
        <v>1</v>
      </c>
      <c r="K1804" t="s">
        <v>5416</v>
      </c>
      <c r="L1804">
        <v>10</v>
      </c>
      <c r="M1804" s="1"/>
      <c r="N1804">
        <v>2007</v>
      </c>
      <c r="O1804" s="1"/>
    </row>
    <row r="1805" spans="1:15" x14ac:dyDescent="0.3">
      <c r="A1805" t="s">
        <v>5417</v>
      </c>
      <c r="B1805" t="s">
        <v>5418</v>
      </c>
      <c r="C1805" t="s">
        <v>9</v>
      </c>
      <c r="D1805" t="str">
        <f>IF(Table_EQUITY_L[[#This Row],[ SERIES]]="EQ","Intra","Not")</f>
        <v>Not</v>
      </c>
      <c r="E1805">
        <v>10</v>
      </c>
      <c r="F1805">
        <v>5</v>
      </c>
      <c r="G1805" t="str">
        <f t="shared" si="28"/>
        <v>May</v>
      </c>
      <c r="H1805">
        <v>1995</v>
      </c>
      <c r="I1805">
        <v>10</v>
      </c>
      <c r="J1805">
        <v>1</v>
      </c>
      <c r="K1805" t="s">
        <v>5419</v>
      </c>
      <c r="L1805">
        <v>10</v>
      </c>
      <c r="M1805" s="1"/>
      <c r="N1805">
        <v>1995</v>
      </c>
      <c r="O1805" s="1"/>
    </row>
    <row r="1806" spans="1:15" x14ac:dyDescent="0.3">
      <c r="A1806" t="s">
        <v>5420</v>
      </c>
      <c r="B1806" t="s">
        <v>5421</v>
      </c>
      <c r="C1806" t="s">
        <v>13</v>
      </c>
      <c r="D1806" t="str">
        <f>IF(Table_EQUITY_L[[#This Row],[ SERIES]]="EQ","Intra","Not")</f>
        <v>Intra</v>
      </c>
      <c r="E1806">
        <v>17</v>
      </c>
      <c r="F1806">
        <v>1</v>
      </c>
      <c r="G1806" t="str">
        <f t="shared" si="28"/>
        <v>Jan</v>
      </c>
      <c r="H1806">
        <v>2022</v>
      </c>
      <c r="I1806">
        <v>10</v>
      </c>
      <c r="J1806">
        <v>1</v>
      </c>
      <c r="K1806" t="s">
        <v>5422</v>
      </c>
      <c r="L1806">
        <v>10</v>
      </c>
      <c r="M1806" s="1"/>
      <c r="N1806">
        <v>2022</v>
      </c>
      <c r="O1806" s="1"/>
    </row>
    <row r="1807" spans="1:15" x14ac:dyDescent="0.3">
      <c r="A1807" t="s">
        <v>5423</v>
      </c>
      <c r="B1807" t="s">
        <v>5424</v>
      </c>
      <c r="C1807" t="s">
        <v>13</v>
      </c>
      <c r="D1807" t="str">
        <f>IF(Table_EQUITY_L[[#This Row],[ SERIES]]="EQ","Intra","Not")</f>
        <v>Intra</v>
      </c>
      <c r="E1807">
        <v>24</v>
      </c>
      <c r="F1807">
        <v>5</v>
      </c>
      <c r="G1807" t="str">
        <f t="shared" si="28"/>
        <v>May</v>
      </c>
      <c r="H1807">
        <v>2005</v>
      </c>
      <c r="I1807">
        <v>5</v>
      </c>
      <c r="J1807">
        <v>1</v>
      </c>
      <c r="K1807" t="s">
        <v>5425</v>
      </c>
      <c r="L1807">
        <v>5</v>
      </c>
      <c r="M1807" s="1"/>
      <c r="N1807">
        <v>2005</v>
      </c>
      <c r="O1807" s="1"/>
    </row>
    <row r="1808" spans="1:15" x14ac:dyDescent="0.3">
      <c r="A1808" t="s">
        <v>5426</v>
      </c>
      <c r="B1808" t="s">
        <v>5427</v>
      </c>
      <c r="C1808" t="s">
        <v>13</v>
      </c>
      <c r="D1808" t="str">
        <f>IF(Table_EQUITY_L[[#This Row],[ SERIES]]="EQ","Intra","Not")</f>
        <v>Intra</v>
      </c>
      <c r="E1808">
        <v>4</v>
      </c>
      <c r="F1808">
        <v>11</v>
      </c>
      <c r="G1808" t="str">
        <f t="shared" si="28"/>
        <v>Nov</v>
      </c>
      <c r="H1808">
        <v>2004</v>
      </c>
      <c r="I1808">
        <v>10</v>
      </c>
      <c r="J1808">
        <v>1</v>
      </c>
      <c r="K1808" t="s">
        <v>5428</v>
      </c>
      <c r="L1808">
        <v>10</v>
      </c>
      <c r="M1808" s="1"/>
      <c r="N1808">
        <v>2004</v>
      </c>
      <c r="O1808" s="1"/>
    </row>
    <row r="1809" spans="1:15" x14ac:dyDescent="0.3">
      <c r="A1809" t="s">
        <v>5429</v>
      </c>
      <c r="B1809" t="s">
        <v>5430</v>
      </c>
      <c r="C1809" t="s">
        <v>9</v>
      </c>
      <c r="D1809" t="str">
        <f>IF(Table_EQUITY_L[[#This Row],[ SERIES]]="EQ","Intra","Not")</f>
        <v>Not</v>
      </c>
      <c r="E1809">
        <v>20</v>
      </c>
      <c r="F1809">
        <v>9</v>
      </c>
      <c r="G1809" t="str">
        <f t="shared" si="28"/>
        <v>Sep</v>
      </c>
      <c r="H1809">
        <v>2010</v>
      </c>
      <c r="I1809">
        <v>10</v>
      </c>
      <c r="J1809">
        <v>1</v>
      </c>
      <c r="K1809" t="s">
        <v>5431</v>
      </c>
      <c r="L1809">
        <v>10</v>
      </c>
      <c r="M1809" s="1"/>
      <c r="N1809">
        <v>2010</v>
      </c>
      <c r="O1809" s="1"/>
    </row>
    <row r="1810" spans="1:15" x14ac:dyDescent="0.3">
      <c r="A1810" t="s">
        <v>5432</v>
      </c>
      <c r="B1810" t="s">
        <v>5433</v>
      </c>
      <c r="C1810" t="s">
        <v>13</v>
      </c>
      <c r="D1810" t="str">
        <f>IF(Table_EQUITY_L[[#This Row],[ SERIES]]="EQ","Intra","Not")</f>
        <v>Intra</v>
      </c>
      <c r="E1810">
        <v>4</v>
      </c>
      <c r="F1810">
        <v>12</v>
      </c>
      <c r="G1810" t="str">
        <f t="shared" si="28"/>
        <v>Dec</v>
      </c>
      <c r="H1810">
        <v>2003</v>
      </c>
      <c r="I1810">
        <v>1</v>
      </c>
      <c r="J1810">
        <v>1</v>
      </c>
      <c r="K1810" t="s">
        <v>5434</v>
      </c>
      <c r="L1810">
        <v>1</v>
      </c>
      <c r="M1810" s="1"/>
      <c r="N1810">
        <v>2003</v>
      </c>
      <c r="O1810" s="1"/>
    </row>
    <row r="1811" spans="1:15" x14ac:dyDescent="0.3">
      <c r="A1811" t="s">
        <v>5435</v>
      </c>
      <c r="B1811" t="s">
        <v>5436</v>
      </c>
      <c r="C1811" t="s">
        <v>13</v>
      </c>
      <c r="D1811" t="str">
        <f>IF(Table_EQUITY_L[[#This Row],[ SERIES]]="EQ","Intra","Not")</f>
        <v>Intra</v>
      </c>
      <c r="E1811">
        <v>7</v>
      </c>
      <c r="F1811">
        <v>8</v>
      </c>
      <c r="G1811" t="str">
        <f t="shared" si="28"/>
        <v>Aug</v>
      </c>
      <c r="H1811">
        <v>2006</v>
      </c>
      <c r="I1811">
        <v>10</v>
      </c>
      <c r="J1811">
        <v>1</v>
      </c>
      <c r="K1811" t="s">
        <v>5437</v>
      </c>
      <c r="L1811">
        <v>10</v>
      </c>
      <c r="M1811" s="1"/>
      <c r="N1811">
        <v>2006</v>
      </c>
      <c r="O1811" s="1"/>
    </row>
    <row r="1812" spans="1:15" x14ac:dyDescent="0.3">
      <c r="A1812" t="s">
        <v>5438</v>
      </c>
      <c r="B1812" t="s">
        <v>5439</v>
      </c>
      <c r="C1812" t="s">
        <v>13</v>
      </c>
      <c r="D1812" t="str">
        <f>IF(Table_EQUITY_L[[#This Row],[ SERIES]]="EQ","Intra","Not")</f>
        <v>Intra</v>
      </c>
      <c r="E1812">
        <v>5</v>
      </c>
      <c r="F1812">
        <v>6</v>
      </c>
      <c r="G1812" t="str">
        <f t="shared" si="28"/>
        <v>Jun</v>
      </c>
      <c r="H1812">
        <v>2023</v>
      </c>
      <c r="I1812">
        <v>2</v>
      </c>
      <c r="J1812">
        <v>1</v>
      </c>
      <c r="K1812" t="s">
        <v>5440</v>
      </c>
      <c r="L1812">
        <v>2</v>
      </c>
      <c r="M1812" s="1"/>
      <c r="N1812">
        <v>2023</v>
      </c>
      <c r="O1812" s="1"/>
    </row>
    <row r="1813" spans="1:15" x14ac:dyDescent="0.3">
      <c r="A1813" t="s">
        <v>5441</v>
      </c>
      <c r="B1813" t="s">
        <v>5442</v>
      </c>
      <c r="C1813" t="s">
        <v>13</v>
      </c>
      <c r="D1813" t="str">
        <f>IF(Table_EQUITY_L[[#This Row],[ SERIES]]="EQ","Intra","Not")</f>
        <v>Intra</v>
      </c>
      <c r="E1813">
        <v>15</v>
      </c>
      <c r="F1813">
        <v>6</v>
      </c>
      <c r="G1813" t="str">
        <f t="shared" si="28"/>
        <v>Jun</v>
      </c>
      <c r="H1813">
        <v>2022</v>
      </c>
      <c r="I1813">
        <v>10</v>
      </c>
      <c r="J1813">
        <v>1</v>
      </c>
      <c r="K1813" t="s">
        <v>5443</v>
      </c>
      <c r="L1813">
        <v>10</v>
      </c>
      <c r="M1813" s="1"/>
      <c r="N1813">
        <v>2022</v>
      </c>
      <c r="O1813" s="1"/>
    </row>
    <row r="1814" spans="1:15" x14ac:dyDescent="0.3">
      <c r="A1814" t="s">
        <v>5444</v>
      </c>
      <c r="B1814" t="s">
        <v>5445</v>
      </c>
      <c r="C1814" t="s">
        <v>13</v>
      </c>
      <c r="D1814" t="str">
        <f>IF(Table_EQUITY_L[[#This Row],[ SERIES]]="EQ","Intra","Not")</f>
        <v>Intra</v>
      </c>
      <c r="E1814">
        <v>7</v>
      </c>
      <c r="F1814">
        <v>4</v>
      </c>
      <c r="G1814" t="str">
        <f t="shared" si="28"/>
        <v>Apr</v>
      </c>
      <c r="H1814">
        <v>2000</v>
      </c>
      <c r="I1814">
        <v>10</v>
      </c>
      <c r="J1814">
        <v>1</v>
      </c>
      <c r="K1814" t="s">
        <v>5446</v>
      </c>
      <c r="L1814">
        <v>10</v>
      </c>
      <c r="M1814" s="1"/>
      <c r="N1814">
        <v>2000</v>
      </c>
      <c r="O1814" s="1"/>
    </row>
    <row r="1815" spans="1:15" x14ac:dyDescent="0.3">
      <c r="A1815" t="s">
        <v>5447</v>
      </c>
      <c r="B1815" t="s">
        <v>5448</v>
      </c>
      <c r="C1815" t="s">
        <v>13</v>
      </c>
      <c r="D1815" t="str">
        <f>IF(Table_EQUITY_L[[#This Row],[ SERIES]]="EQ","Intra","Not")</f>
        <v>Intra</v>
      </c>
      <c r="E1815">
        <v>6</v>
      </c>
      <c r="F1815">
        <v>4</v>
      </c>
      <c r="G1815" t="str">
        <f t="shared" si="28"/>
        <v>Apr</v>
      </c>
      <c r="H1815">
        <v>2010</v>
      </c>
      <c r="I1815">
        <v>10</v>
      </c>
      <c r="J1815">
        <v>1</v>
      </c>
      <c r="K1815" t="s">
        <v>5449</v>
      </c>
      <c r="L1815">
        <v>10</v>
      </c>
      <c r="M1815" s="1"/>
      <c r="N1815">
        <v>2010</v>
      </c>
      <c r="O1815" s="1"/>
    </row>
    <row r="1816" spans="1:15" x14ac:dyDescent="0.3">
      <c r="A1816" t="s">
        <v>5450</v>
      </c>
      <c r="B1816" t="s">
        <v>5451</v>
      </c>
      <c r="C1816" t="s">
        <v>9</v>
      </c>
      <c r="D1816" t="str">
        <f>IF(Table_EQUITY_L[[#This Row],[ SERIES]]="EQ","Intra","Not")</f>
        <v>Not</v>
      </c>
      <c r="E1816">
        <v>8</v>
      </c>
      <c r="F1816">
        <v>2</v>
      </c>
      <c r="G1816" t="str">
        <f t="shared" si="28"/>
        <v>Feb</v>
      </c>
      <c r="H1816">
        <v>1995</v>
      </c>
      <c r="I1816">
        <v>10</v>
      </c>
      <c r="J1816">
        <v>1</v>
      </c>
      <c r="K1816" t="s">
        <v>5452</v>
      </c>
      <c r="L1816">
        <v>10</v>
      </c>
      <c r="M1816" s="1"/>
      <c r="N1816">
        <v>1995</v>
      </c>
      <c r="O1816" s="1"/>
    </row>
    <row r="1817" spans="1:15" x14ac:dyDescent="0.3">
      <c r="A1817" t="s">
        <v>5453</v>
      </c>
      <c r="B1817" t="s">
        <v>5454</v>
      </c>
      <c r="C1817" t="s">
        <v>13</v>
      </c>
      <c r="D1817" t="str">
        <f>IF(Table_EQUITY_L[[#This Row],[ SERIES]]="EQ","Intra","Not")</f>
        <v>Intra</v>
      </c>
      <c r="E1817">
        <v>16</v>
      </c>
      <c r="F1817">
        <v>8</v>
      </c>
      <c r="G1817" t="str">
        <f t="shared" si="28"/>
        <v>Aug</v>
      </c>
      <c r="H1817">
        <v>2021</v>
      </c>
      <c r="I1817">
        <v>5</v>
      </c>
      <c r="J1817">
        <v>1</v>
      </c>
      <c r="K1817" t="s">
        <v>5455</v>
      </c>
      <c r="L1817">
        <v>5</v>
      </c>
      <c r="M1817" s="1"/>
      <c r="N1817">
        <v>2021</v>
      </c>
      <c r="O1817" s="1"/>
    </row>
    <row r="1818" spans="1:15" x14ac:dyDescent="0.3">
      <c r="A1818" t="s">
        <v>5456</v>
      </c>
      <c r="B1818" t="s">
        <v>5457</v>
      </c>
      <c r="C1818" t="s">
        <v>9</v>
      </c>
      <c r="D1818" t="str">
        <f>IF(Table_EQUITY_L[[#This Row],[ SERIES]]="EQ","Intra","Not")</f>
        <v>Not</v>
      </c>
      <c r="E1818">
        <v>17</v>
      </c>
      <c r="F1818">
        <v>8</v>
      </c>
      <c r="G1818" t="str">
        <f t="shared" si="28"/>
        <v>Aug</v>
      </c>
      <c r="H1818">
        <v>2011</v>
      </c>
      <c r="I1818">
        <v>2</v>
      </c>
      <c r="J1818">
        <v>1</v>
      </c>
      <c r="K1818" t="s">
        <v>5458</v>
      </c>
      <c r="L1818">
        <v>2</v>
      </c>
      <c r="M1818" s="1"/>
      <c r="N1818">
        <v>2011</v>
      </c>
      <c r="O1818" s="1"/>
    </row>
    <row r="1819" spans="1:15" x14ac:dyDescent="0.3">
      <c r="A1819" t="s">
        <v>5459</v>
      </c>
      <c r="B1819" t="s">
        <v>5460</v>
      </c>
      <c r="C1819" t="s">
        <v>9</v>
      </c>
      <c r="D1819" t="str">
        <f>IF(Table_EQUITY_L[[#This Row],[ SERIES]]="EQ","Intra","Not")</f>
        <v>Not</v>
      </c>
      <c r="E1819">
        <v>17</v>
      </c>
      <c r="F1819">
        <v>4</v>
      </c>
      <c r="G1819" t="str">
        <f t="shared" si="28"/>
        <v>Apr</v>
      </c>
      <c r="H1819">
        <v>2017</v>
      </c>
      <c r="I1819">
        <v>10</v>
      </c>
      <c r="J1819">
        <v>1</v>
      </c>
      <c r="K1819" t="s">
        <v>5461</v>
      </c>
      <c r="L1819">
        <v>10</v>
      </c>
      <c r="M1819" s="1"/>
      <c r="N1819">
        <v>2017</v>
      </c>
      <c r="O1819" s="1"/>
    </row>
    <row r="1820" spans="1:15" x14ac:dyDescent="0.3">
      <c r="A1820" t="s">
        <v>5462</v>
      </c>
      <c r="B1820" t="s">
        <v>5463</v>
      </c>
      <c r="C1820" t="s">
        <v>13</v>
      </c>
      <c r="D1820" t="str">
        <f>IF(Table_EQUITY_L[[#This Row],[ SERIES]]="EQ","Intra","Not")</f>
        <v>Intra</v>
      </c>
      <c r="E1820">
        <v>8</v>
      </c>
      <c r="F1820">
        <v>11</v>
      </c>
      <c r="G1820" t="str">
        <f t="shared" si="28"/>
        <v>Nov</v>
      </c>
      <c r="H1820">
        <v>1995</v>
      </c>
      <c r="I1820">
        <v>2</v>
      </c>
      <c r="J1820">
        <v>1</v>
      </c>
      <c r="K1820" t="s">
        <v>5464</v>
      </c>
      <c r="L1820">
        <v>2</v>
      </c>
      <c r="M1820" s="1"/>
      <c r="N1820">
        <v>1995</v>
      </c>
      <c r="O1820" s="1"/>
    </row>
    <row r="1821" spans="1:15" x14ac:dyDescent="0.3">
      <c r="A1821" t="s">
        <v>5465</v>
      </c>
      <c r="B1821" t="s">
        <v>5466</v>
      </c>
      <c r="C1821" t="s">
        <v>13</v>
      </c>
      <c r="D1821" t="str">
        <f>IF(Table_EQUITY_L[[#This Row],[ SERIES]]="EQ","Intra","Not")</f>
        <v>Intra</v>
      </c>
      <c r="E1821">
        <v>23</v>
      </c>
      <c r="F1821">
        <v>2</v>
      </c>
      <c r="G1821" t="str">
        <f t="shared" si="28"/>
        <v>Feb</v>
      </c>
      <c r="H1821">
        <v>2000</v>
      </c>
      <c r="I1821">
        <v>5</v>
      </c>
      <c r="J1821">
        <v>1</v>
      </c>
      <c r="K1821" t="s">
        <v>5467</v>
      </c>
      <c r="L1821">
        <v>5</v>
      </c>
      <c r="M1821" s="1"/>
      <c r="N1821">
        <v>2000</v>
      </c>
      <c r="O1821" s="1"/>
    </row>
    <row r="1822" spans="1:15" x14ac:dyDescent="0.3">
      <c r="A1822" t="s">
        <v>5468</v>
      </c>
      <c r="B1822" t="s">
        <v>5469</v>
      </c>
      <c r="C1822" t="s">
        <v>13</v>
      </c>
      <c r="D1822" t="str">
        <f>IF(Table_EQUITY_L[[#This Row],[ SERIES]]="EQ","Intra","Not")</f>
        <v>Intra</v>
      </c>
      <c r="E1822">
        <v>9</v>
      </c>
      <c r="F1822">
        <v>5</v>
      </c>
      <c r="G1822" t="str">
        <f t="shared" si="28"/>
        <v>May</v>
      </c>
      <c r="H1822">
        <v>2014</v>
      </c>
      <c r="I1822">
        <v>10</v>
      </c>
      <c r="J1822">
        <v>1</v>
      </c>
      <c r="K1822" t="s">
        <v>5470</v>
      </c>
      <c r="L1822">
        <v>10</v>
      </c>
      <c r="M1822" s="1"/>
      <c r="N1822">
        <v>2014</v>
      </c>
      <c r="O1822" s="1"/>
    </row>
    <row r="1823" spans="1:15" x14ac:dyDescent="0.3">
      <c r="A1823" t="s">
        <v>5471</v>
      </c>
      <c r="B1823" t="s">
        <v>5472</v>
      </c>
      <c r="C1823" t="s">
        <v>13</v>
      </c>
      <c r="D1823" t="str">
        <f>IF(Table_EQUITY_L[[#This Row],[ SERIES]]="EQ","Intra","Not")</f>
        <v>Intra</v>
      </c>
      <c r="E1823">
        <v>4</v>
      </c>
      <c r="F1823">
        <v>8</v>
      </c>
      <c r="G1823" t="str">
        <f t="shared" si="28"/>
        <v>Aug</v>
      </c>
      <c r="H1823">
        <v>2020</v>
      </c>
      <c r="I1823">
        <v>10</v>
      </c>
      <c r="J1823">
        <v>1</v>
      </c>
      <c r="K1823" t="s">
        <v>5473</v>
      </c>
      <c r="L1823">
        <v>10</v>
      </c>
      <c r="M1823" s="1"/>
      <c r="N1823">
        <v>2020</v>
      </c>
      <c r="O1823" s="1"/>
    </row>
    <row r="1824" spans="1:15" x14ac:dyDescent="0.3">
      <c r="A1824" t="s">
        <v>5474</v>
      </c>
      <c r="B1824" t="s">
        <v>5475</v>
      </c>
      <c r="C1824" t="s">
        <v>13</v>
      </c>
      <c r="D1824" t="str">
        <f>IF(Table_EQUITY_L[[#This Row],[ SERIES]]="EQ","Intra","Not")</f>
        <v>Intra</v>
      </c>
      <c r="E1824">
        <v>17</v>
      </c>
      <c r="F1824">
        <v>1</v>
      </c>
      <c r="G1824" t="str">
        <f t="shared" si="28"/>
        <v>Jan</v>
      </c>
      <c r="H1824">
        <v>2001</v>
      </c>
      <c r="I1824">
        <v>2</v>
      </c>
      <c r="J1824">
        <v>1</v>
      </c>
      <c r="K1824" t="s">
        <v>5476</v>
      </c>
      <c r="L1824">
        <v>2</v>
      </c>
      <c r="M1824" s="1"/>
      <c r="N1824">
        <v>2001</v>
      </c>
      <c r="O1824" s="1"/>
    </row>
    <row r="1825" spans="1:15" x14ac:dyDescent="0.3">
      <c r="A1825" t="s">
        <v>5477</v>
      </c>
      <c r="B1825" t="s">
        <v>5478</v>
      </c>
      <c r="C1825" t="s">
        <v>13</v>
      </c>
      <c r="D1825" t="str">
        <f>IF(Table_EQUITY_L[[#This Row],[ SERIES]]="EQ","Intra","Not")</f>
        <v>Intra</v>
      </c>
      <c r="E1825">
        <v>9</v>
      </c>
      <c r="F1825">
        <v>3</v>
      </c>
      <c r="G1825" t="str">
        <f t="shared" si="28"/>
        <v>Mar</v>
      </c>
      <c r="H1825">
        <v>2005</v>
      </c>
      <c r="I1825">
        <v>10</v>
      </c>
      <c r="J1825">
        <v>1</v>
      </c>
      <c r="K1825" t="s">
        <v>5479</v>
      </c>
      <c r="L1825">
        <v>10</v>
      </c>
      <c r="M1825" s="1"/>
      <c r="N1825">
        <v>2005</v>
      </c>
      <c r="O1825" s="1"/>
    </row>
    <row r="1826" spans="1:15" x14ac:dyDescent="0.3">
      <c r="A1826" t="s">
        <v>5480</v>
      </c>
      <c r="B1826" t="s">
        <v>5481</v>
      </c>
      <c r="C1826" t="s">
        <v>13</v>
      </c>
      <c r="D1826" t="str">
        <f>IF(Table_EQUITY_L[[#This Row],[ SERIES]]="EQ","Intra","Not")</f>
        <v>Intra</v>
      </c>
      <c r="E1826">
        <v>4</v>
      </c>
      <c r="F1826">
        <v>2</v>
      </c>
      <c r="G1826" t="str">
        <f t="shared" si="28"/>
        <v>Feb</v>
      </c>
      <c r="H1826">
        <v>2019</v>
      </c>
      <c r="I1826">
        <v>10</v>
      </c>
      <c r="J1826">
        <v>1</v>
      </c>
      <c r="K1826" t="s">
        <v>5482</v>
      </c>
      <c r="L1826">
        <v>10</v>
      </c>
      <c r="M1826" s="1"/>
      <c r="N1826">
        <v>2019</v>
      </c>
      <c r="O1826" s="1"/>
    </row>
    <row r="1827" spans="1:15" x14ac:dyDescent="0.3">
      <c r="A1827" t="s">
        <v>5483</v>
      </c>
      <c r="B1827" t="s">
        <v>5484</v>
      </c>
      <c r="C1827" t="s">
        <v>13</v>
      </c>
      <c r="D1827" t="str">
        <f>IF(Table_EQUITY_L[[#This Row],[ SERIES]]="EQ","Intra","Not")</f>
        <v>Intra</v>
      </c>
      <c r="E1827">
        <v>27</v>
      </c>
      <c r="F1827">
        <v>4</v>
      </c>
      <c r="G1827" t="str">
        <f t="shared" si="28"/>
        <v>Apr</v>
      </c>
      <c r="H1827">
        <v>2004</v>
      </c>
      <c r="I1827">
        <v>10</v>
      </c>
      <c r="J1827">
        <v>1</v>
      </c>
      <c r="K1827" t="s">
        <v>5485</v>
      </c>
      <c r="L1827">
        <v>10</v>
      </c>
      <c r="M1827" s="1"/>
      <c r="N1827">
        <v>2004</v>
      </c>
      <c r="O1827" s="1"/>
    </row>
    <row r="1828" spans="1:15" x14ac:dyDescent="0.3">
      <c r="A1828" t="s">
        <v>5486</v>
      </c>
      <c r="B1828" t="s">
        <v>5487</v>
      </c>
      <c r="C1828" t="s">
        <v>9</v>
      </c>
      <c r="D1828" t="str">
        <f>IF(Table_EQUITY_L[[#This Row],[ SERIES]]="EQ","Intra","Not")</f>
        <v>Not</v>
      </c>
      <c r="E1828">
        <v>18</v>
      </c>
      <c r="F1828">
        <v>8</v>
      </c>
      <c r="G1828" t="str">
        <f t="shared" si="28"/>
        <v>Aug</v>
      </c>
      <c r="H1828">
        <v>2011</v>
      </c>
      <c r="I1828">
        <v>2</v>
      </c>
      <c r="J1828">
        <v>1</v>
      </c>
      <c r="K1828" t="s">
        <v>5488</v>
      </c>
      <c r="L1828">
        <v>2</v>
      </c>
      <c r="M1828" s="1"/>
      <c r="N1828">
        <v>2011</v>
      </c>
      <c r="O1828" s="1"/>
    </row>
    <row r="1829" spans="1:15" x14ac:dyDescent="0.3">
      <c r="A1829" t="s">
        <v>5489</v>
      </c>
      <c r="B1829" t="s">
        <v>5490</v>
      </c>
      <c r="C1829" t="s">
        <v>13</v>
      </c>
      <c r="D1829" t="str">
        <f>IF(Table_EQUITY_L[[#This Row],[ SERIES]]="EQ","Intra","Not")</f>
        <v>Intra</v>
      </c>
      <c r="E1829">
        <v>12</v>
      </c>
      <c r="F1829">
        <v>7</v>
      </c>
      <c r="G1829" t="str">
        <f t="shared" si="28"/>
        <v>Jul</v>
      </c>
      <c r="H1829">
        <v>2005</v>
      </c>
      <c r="I1829">
        <v>2</v>
      </c>
      <c r="J1829">
        <v>1</v>
      </c>
      <c r="K1829" t="s">
        <v>5491</v>
      </c>
      <c r="L1829">
        <v>2</v>
      </c>
      <c r="M1829" s="1"/>
      <c r="N1829">
        <v>2005</v>
      </c>
      <c r="O1829" s="1"/>
    </row>
    <row r="1830" spans="1:15" x14ac:dyDescent="0.3">
      <c r="A1830" t="s">
        <v>5492</v>
      </c>
      <c r="B1830" t="s">
        <v>5493</v>
      </c>
      <c r="C1830" t="s">
        <v>13</v>
      </c>
      <c r="D1830" t="str">
        <f>IF(Table_EQUITY_L[[#This Row],[ SERIES]]="EQ","Intra","Not")</f>
        <v>Intra</v>
      </c>
      <c r="E1830">
        <v>2</v>
      </c>
      <c r="F1830">
        <v>9</v>
      </c>
      <c r="G1830" t="str">
        <f t="shared" si="28"/>
        <v>Sep</v>
      </c>
      <c r="H1830">
        <v>2021</v>
      </c>
      <c r="I1830">
        <v>10</v>
      </c>
      <c r="J1830">
        <v>1</v>
      </c>
      <c r="K1830" t="s">
        <v>5494</v>
      </c>
      <c r="L1830">
        <v>10</v>
      </c>
      <c r="M1830" s="1"/>
      <c r="N1830">
        <v>2021</v>
      </c>
      <c r="O1830" s="1"/>
    </row>
    <row r="1831" spans="1:15" x14ac:dyDescent="0.3">
      <c r="A1831" t="s">
        <v>5495</v>
      </c>
      <c r="B1831" t="s">
        <v>5496</v>
      </c>
      <c r="C1831" t="s">
        <v>13</v>
      </c>
      <c r="D1831" t="str">
        <f>IF(Table_EQUITY_L[[#This Row],[ SERIES]]="EQ","Intra","Not")</f>
        <v>Intra</v>
      </c>
      <c r="E1831">
        <v>9</v>
      </c>
      <c r="F1831">
        <v>9</v>
      </c>
      <c r="G1831" t="str">
        <f t="shared" si="28"/>
        <v>Sep</v>
      </c>
      <c r="H1831">
        <v>1998</v>
      </c>
      <c r="I1831">
        <v>1</v>
      </c>
      <c r="J1831">
        <v>1</v>
      </c>
      <c r="K1831" t="s">
        <v>5497</v>
      </c>
      <c r="L1831">
        <v>1</v>
      </c>
      <c r="M1831" s="1"/>
      <c r="N1831">
        <v>1998</v>
      </c>
      <c r="O1831" s="1"/>
    </row>
    <row r="1832" spans="1:15" x14ac:dyDescent="0.3">
      <c r="A1832" t="s">
        <v>5498</v>
      </c>
      <c r="B1832" t="s">
        <v>5499</v>
      </c>
      <c r="C1832" t="s">
        <v>13</v>
      </c>
      <c r="D1832" t="str">
        <f>IF(Table_EQUITY_L[[#This Row],[ SERIES]]="EQ","Intra","Not")</f>
        <v>Intra</v>
      </c>
      <c r="E1832">
        <v>10</v>
      </c>
      <c r="F1832">
        <v>1</v>
      </c>
      <c r="G1832" t="str">
        <f t="shared" si="28"/>
        <v>Jan</v>
      </c>
      <c r="H1832">
        <v>2007</v>
      </c>
      <c r="I1832">
        <v>1</v>
      </c>
      <c r="J1832">
        <v>1</v>
      </c>
      <c r="K1832" t="s">
        <v>5500</v>
      </c>
      <c r="L1832">
        <v>1</v>
      </c>
      <c r="M1832" s="1"/>
      <c r="N1832">
        <v>2007</v>
      </c>
      <c r="O1832" s="1"/>
    </row>
    <row r="1833" spans="1:15" x14ac:dyDescent="0.3">
      <c r="A1833" t="s">
        <v>5501</v>
      </c>
      <c r="B1833" t="s">
        <v>5502</v>
      </c>
      <c r="C1833" t="s">
        <v>9</v>
      </c>
      <c r="D1833" t="str">
        <f>IF(Table_EQUITY_L[[#This Row],[ SERIES]]="EQ","Intra","Not")</f>
        <v>Not</v>
      </c>
      <c r="E1833">
        <v>10</v>
      </c>
      <c r="F1833">
        <v>7</v>
      </c>
      <c r="G1833" t="str">
        <f t="shared" si="28"/>
        <v>Jul</v>
      </c>
      <c r="H1833">
        <v>1996</v>
      </c>
      <c r="I1833">
        <v>10</v>
      </c>
      <c r="J1833">
        <v>1</v>
      </c>
      <c r="K1833" t="s">
        <v>5503</v>
      </c>
      <c r="L1833">
        <v>10</v>
      </c>
      <c r="M1833" s="1"/>
      <c r="N1833">
        <v>1996</v>
      </c>
      <c r="O1833" s="1"/>
    </row>
    <row r="1834" spans="1:15" x14ac:dyDescent="0.3">
      <c r="A1834" t="s">
        <v>5504</v>
      </c>
      <c r="B1834" t="s">
        <v>5505</v>
      </c>
      <c r="C1834" t="s">
        <v>9</v>
      </c>
      <c r="D1834" t="str">
        <f>IF(Table_EQUITY_L[[#This Row],[ SERIES]]="EQ","Intra","Not")</f>
        <v>Not</v>
      </c>
      <c r="E1834">
        <v>30</v>
      </c>
      <c r="F1834">
        <v>4</v>
      </c>
      <c r="G1834" t="str">
        <f t="shared" si="28"/>
        <v>Apr</v>
      </c>
      <c r="H1834">
        <v>2007</v>
      </c>
      <c r="I1834">
        <v>10</v>
      </c>
      <c r="J1834">
        <v>1</v>
      </c>
      <c r="K1834" t="s">
        <v>5506</v>
      </c>
      <c r="L1834">
        <v>10</v>
      </c>
      <c r="M1834" s="1"/>
      <c r="N1834">
        <v>2007</v>
      </c>
      <c r="O1834" s="1"/>
    </row>
    <row r="1835" spans="1:15" x14ac:dyDescent="0.3">
      <c r="A1835" t="s">
        <v>5507</v>
      </c>
      <c r="B1835" t="s">
        <v>5508</v>
      </c>
      <c r="C1835" t="s">
        <v>13</v>
      </c>
      <c r="D1835" t="str">
        <f>IF(Table_EQUITY_L[[#This Row],[ SERIES]]="EQ","Intra","Not")</f>
        <v>Intra</v>
      </c>
      <c r="E1835">
        <v>9</v>
      </c>
      <c r="F1835">
        <v>7</v>
      </c>
      <c r="G1835" t="str">
        <f t="shared" si="28"/>
        <v>Jul</v>
      </c>
      <c r="H1835">
        <v>2003</v>
      </c>
      <c r="I1835">
        <v>2</v>
      </c>
      <c r="J1835">
        <v>1</v>
      </c>
      <c r="K1835" t="s">
        <v>5509</v>
      </c>
      <c r="L1835">
        <v>2</v>
      </c>
      <c r="M1835" s="1"/>
      <c r="N1835">
        <v>2003</v>
      </c>
      <c r="O1835" s="1"/>
    </row>
    <row r="1836" spans="1:15" x14ac:dyDescent="0.3">
      <c r="A1836" t="s">
        <v>5510</v>
      </c>
      <c r="B1836" t="s">
        <v>5511</v>
      </c>
      <c r="C1836" t="s">
        <v>13</v>
      </c>
      <c r="D1836" t="str">
        <f>IF(Table_EQUITY_L[[#This Row],[ SERIES]]="EQ","Intra","Not")</f>
        <v>Intra</v>
      </c>
      <c r="E1836">
        <v>30</v>
      </c>
      <c r="F1836">
        <v>3</v>
      </c>
      <c r="G1836" t="str">
        <f t="shared" si="28"/>
        <v>Mar</v>
      </c>
      <c r="H1836">
        <v>2015</v>
      </c>
      <c r="I1836">
        <v>1</v>
      </c>
      <c r="J1836">
        <v>1</v>
      </c>
      <c r="K1836" t="s">
        <v>5512</v>
      </c>
      <c r="L1836">
        <v>1</v>
      </c>
      <c r="M1836" s="1"/>
      <c r="N1836">
        <v>2015</v>
      </c>
      <c r="O1836" s="1"/>
    </row>
    <row r="1837" spans="1:15" x14ac:dyDescent="0.3">
      <c r="A1837" t="s">
        <v>5513</v>
      </c>
      <c r="B1837" t="s">
        <v>5514</v>
      </c>
      <c r="C1837" t="s">
        <v>13</v>
      </c>
      <c r="D1837" t="str">
        <f>IF(Table_EQUITY_L[[#This Row],[ SERIES]]="EQ","Intra","Not")</f>
        <v>Intra</v>
      </c>
      <c r="E1837">
        <v>1</v>
      </c>
      <c r="F1837">
        <v>10</v>
      </c>
      <c r="G1837" t="str">
        <f t="shared" si="28"/>
        <v>Oct</v>
      </c>
      <c r="H1837">
        <v>2008</v>
      </c>
      <c r="I1837">
        <v>5</v>
      </c>
      <c r="J1837">
        <v>1</v>
      </c>
      <c r="K1837" t="s">
        <v>5515</v>
      </c>
      <c r="L1837">
        <v>5</v>
      </c>
      <c r="M1837" s="1"/>
      <c r="N1837">
        <v>2008</v>
      </c>
      <c r="O1837" s="1"/>
    </row>
    <row r="1838" spans="1:15" x14ac:dyDescent="0.3">
      <c r="A1838" t="s">
        <v>5516</v>
      </c>
      <c r="B1838" t="s">
        <v>5517</v>
      </c>
      <c r="C1838" t="s">
        <v>13</v>
      </c>
      <c r="D1838" t="str">
        <f>IF(Table_EQUITY_L[[#This Row],[ SERIES]]="EQ","Intra","Not")</f>
        <v>Intra</v>
      </c>
      <c r="E1838">
        <v>25</v>
      </c>
      <c r="F1838">
        <v>11</v>
      </c>
      <c r="G1838" t="str">
        <f t="shared" si="28"/>
        <v>Nov</v>
      </c>
      <c r="H1838">
        <v>2022</v>
      </c>
      <c r="I1838">
        <v>10</v>
      </c>
      <c r="J1838">
        <v>1</v>
      </c>
      <c r="K1838" t="s">
        <v>5518</v>
      </c>
      <c r="L1838">
        <v>10</v>
      </c>
      <c r="M1838" s="1"/>
      <c r="N1838">
        <v>2022</v>
      </c>
      <c r="O1838" s="1"/>
    </row>
    <row r="1839" spans="1:15" x14ac:dyDescent="0.3">
      <c r="A1839" t="s">
        <v>5519</v>
      </c>
      <c r="B1839" t="s">
        <v>5520</v>
      </c>
      <c r="C1839" t="s">
        <v>9</v>
      </c>
      <c r="D1839" t="str">
        <f>IF(Table_EQUITY_L[[#This Row],[ SERIES]]="EQ","Intra","Not")</f>
        <v>Not</v>
      </c>
      <c r="E1839">
        <v>14</v>
      </c>
      <c r="F1839">
        <v>12</v>
      </c>
      <c r="G1839" t="str">
        <f t="shared" si="28"/>
        <v>Dec</v>
      </c>
      <c r="H1839">
        <v>2021</v>
      </c>
      <c r="I1839">
        <v>10</v>
      </c>
      <c r="J1839">
        <v>1</v>
      </c>
      <c r="K1839" t="s">
        <v>5521</v>
      </c>
      <c r="L1839">
        <v>10</v>
      </c>
      <c r="M1839" s="1"/>
      <c r="N1839">
        <v>2021</v>
      </c>
      <c r="O1839" s="1"/>
    </row>
    <row r="1840" spans="1:15" x14ac:dyDescent="0.3">
      <c r="A1840" t="s">
        <v>5522</v>
      </c>
      <c r="B1840" t="s">
        <v>5523</v>
      </c>
      <c r="C1840" t="s">
        <v>13</v>
      </c>
      <c r="D1840" t="str">
        <f>IF(Table_EQUITY_L[[#This Row],[ SERIES]]="EQ","Intra","Not")</f>
        <v>Intra</v>
      </c>
      <c r="E1840">
        <v>27</v>
      </c>
      <c r="F1840">
        <v>9</v>
      </c>
      <c r="G1840" t="str">
        <f t="shared" si="28"/>
        <v>Sep</v>
      </c>
      <c r="H1840">
        <v>1995</v>
      </c>
      <c r="I1840">
        <v>10</v>
      </c>
      <c r="J1840">
        <v>1</v>
      </c>
      <c r="K1840" t="s">
        <v>5524</v>
      </c>
      <c r="L1840">
        <v>10</v>
      </c>
      <c r="M1840" s="1"/>
      <c r="N1840">
        <v>1995</v>
      </c>
      <c r="O1840" s="1"/>
    </row>
    <row r="1841" spans="1:15" x14ac:dyDescent="0.3">
      <c r="A1841" t="s">
        <v>5525</v>
      </c>
      <c r="B1841" t="s">
        <v>5526</v>
      </c>
      <c r="C1841" t="s">
        <v>13</v>
      </c>
      <c r="D1841" t="str">
        <f>IF(Table_EQUITY_L[[#This Row],[ SERIES]]="EQ","Intra","Not")</f>
        <v>Intra</v>
      </c>
      <c r="E1841">
        <v>23</v>
      </c>
      <c r="F1841">
        <v>7</v>
      </c>
      <c r="G1841" t="str">
        <f t="shared" si="28"/>
        <v>Jul</v>
      </c>
      <c r="H1841">
        <v>2021</v>
      </c>
      <c r="I1841">
        <v>1</v>
      </c>
      <c r="J1841">
        <v>1</v>
      </c>
      <c r="K1841" t="s">
        <v>5527</v>
      </c>
      <c r="L1841">
        <v>1</v>
      </c>
      <c r="M1841" s="1"/>
      <c r="N1841">
        <v>2021</v>
      </c>
      <c r="O1841" s="1"/>
    </row>
    <row r="1842" spans="1:15" x14ac:dyDescent="0.3">
      <c r="A1842" t="s">
        <v>5528</v>
      </c>
      <c r="B1842" t="s">
        <v>5529</v>
      </c>
      <c r="C1842" t="s">
        <v>13</v>
      </c>
      <c r="D1842" t="str">
        <f>IF(Table_EQUITY_L[[#This Row],[ SERIES]]="EQ","Intra","Not")</f>
        <v>Intra</v>
      </c>
      <c r="E1842">
        <v>19</v>
      </c>
      <c r="F1842">
        <v>8</v>
      </c>
      <c r="G1842" t="str">
        <f t="shared" si="28"/>
        <v>Aug</v>
      </c>
      <c r="H1842">
        <v>2019</v>
      </c>
      <c r="I1842">
        <v>10</v>
      </c>
      <c r="J1842">
        <v>1</v>
      </c>
      <c r="K1842" t="s">
        <v>5530</v>
      </c>
      <c r="L1842">
        <v>10</v>
      </c>
      <c r="M1842" s="1"/>
      <c r="N1842">
        <v>2019</v>
      </c>
      <c r="O1842" s="1"/>
    </row>
    <row r="1843" spans="1:15" x14ac:dyDescent="0.3">
      <c r="A1843" t="s">
        <v>5531</v>
      </c>
      <c r="B1843" t="s">
        <v>5532</v>
      </c>
      <c r="C1843" t="s">
        <v>13</v>
      </c>
      <c r="D1843" t="str">
        <f>IF(Table_EQUITY_L[[#This Row],[ SERIES]]="EQ","Intra","Not")</f>
        <v>Intra</v>
      </c>
      <c r="E1843">
        <v>27</v>
      </c>
      <c r="F1843">
        <v>11</v>
      </c>
      <c r="G1843" t="str">
        <f t="shared" si="28"/>
        <v>Nov</v>
      </c>
      <c r="H1843">
        <v>2012</v>
      </c>
      <c r="I1843">
        <v>10</v>
      </c>
      <c r="J1843">
        <v>1</v>
      </c>
      <c r="K1843" t="s">
        <v>5533</v>
      </c>
      <c r="L1843">
        <v>10</v>
      </c>
      <c r="M1843" s="1"/>
      <c r="N1843">
        <v>2012</v>
      </c>
      <c r="O1843" s="1"/>
    </row>
    <row r="1844" spans="1:15" x14ac:dyDescent="0.3">
      <c r="A1844" t="s">
        <v>5534</v>
      </c>
      <c r="B1844" t="s">
        <v>5535</v>
      </c>
      <c r="C1844" t="s">
        <v>13</v>
      </c>
      <c r="D1844" t="str">
        <f>IF(Table_EQUITY_L[[#This Row],[ SERIES]]="EQ","Intra","Not")</f>
        <v>Intra</v>
      </c>
      <c r="E1844">
        <v>12</v>
      </c>
      <c r="F1844">
        <v>4</v>
      </c>
      <c r="G1844" t="str">
        <f t="shared" si="28"/>
        <v>Apr</v>
      </c>
      <c r="H1844">
        <v>1995</v>
      </c>
      <c r="I1844">
        <v>10</v>
      </c>
      <c r="J1844">
        <v>1</v>
      </c>
      <c r="K1844" t="s">
        <v>5536</v>
      </c>
      <c r="L1844">
        <v>10</v>
      </c>
      <c r="M1844" s="1"/>
      <c r="N1844">
        <v>1995</v>
      </c>
      <c r="O1844" s="1"/>
    </row>
    <row r="1845" spans="1:15" x14ac:dyDescent="0.3">
      <c r="A1845" t="s">
        <v>5537</v>
      </c>
      <c r="B1845" t="s">
        <v>5538</v>
      </c>
      <c r="C1845" t="s">
        <v>13</v>
      </c>
      <c r="D1845" t="str">
        <f>IF(Table_EQUITY_L[[#This Row],[ SERIES]]="EQ","Intra","Not")</f>
        <v>Intra</v>
      </c>
      <c r="E1845">
        <v>18</v>
      </c>
      <c r="F1845">
        <v>4</v>
      </c>
      <c r="G1845" t="str">
        <f t="shared" si="28"/>
        <v>Apr</v>
      </c>
      <c r="H1845">
        <v>2000</v>
      </c>
      <c r="I1845">
        <v>1</v>
      </c>
      <c r="J1845">
        <v>1</v>
      </c>
      <c r="K1845" t="s">
        <v>5539</v>
      </c>
      <c r="L1845">
        <v>1</v>
      </c>
      <c r="M1845" s="1"/>
      <c r="N1845">
        <v>2000</v>
      </c>
      <c r="O1845" s="1"/>
    </row>
    <row r="1846" spans="1:15" x14ac:dyDescent="0.3">
      <c r="A1846" t="s">
        <v>5540</v>
      </c>
      <c r="B1846" t="s">
        <v>5541</v>
      </c>
      <c r="C1846" t="s">
        <v>13</v>
      </c>
      <c r="D1846" t="str">
        <f>IF(Table_EQUITY_L[[#This Row],[ SERIES]]="EQ","Intra","Not")</f>
        <v>Intra</v>
      </c>
      <c r="E1846">
        <v>13</v>
      </c>
      <c r="F1846">
        <v>11</v>
      </c>
      <c r="G1846" t="str">
        <f t="shared" si="28"/>
        <v>Nov</v>
      </c>
      <c r="H1846">
        <v>2009</v>
      </c>
      <c r="I1846">
        <v>10</v>
      </c>
      <c r="J1846">
        <v>1</v>
      </c>
      <c r="K1846" t="s">
        <v>5542</v>
      </c>
      <c r="L1846">
        <v>10</v>
      </c>
      <c r="M1846" s="1"/>
      <c r="N1846">
        <v>2009</v>
      </c>
      <c r="O1846" s="1"/>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4D0DE-C45E-45C5-8A90-510C5A8C7DF1}">
  <dimension ref="G7"/>
  <sheetViews>
    <sheetView showRowColHeaders="0" tabSelected="1" workbookViewId="0">
      <selection activeCell="E2" sqref="E2"/>
    </sheetView>
  </sheetViews>
  <sheetFormatPr defaultRowHeight="14.4" x14ac:dyDescent="0.3"/>
  <cols>
    <col min="1" max="16384" width="8.88671875" style="28"/>
  </cols>
  <sheetData>
    <row r="7" spans="7:7" x14ac:dyDescent="0.3">
      <c r="G7" s="28" t="s">
        <v>5614</v>
      </c>
    </row>
  </sheetData>
  <sheetProtection algorithmName="SHA-512" hashValue="YxHlochCQo+TDmYaFPMI3OBnqvN+BNil1V5lVuyUhmELZ5Yj/b/Nd4pjwxyW5184Kd5HyTonu9oeKxNelk+8lg==" saltValue="RQwoZ2Rzi/1tKNiDlWdOj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67DF-B82C-4ACE-B611-2BD9EAAE67FC}">
  <dimension ref="A1:AI59"/>
  <sheetViews>
    <sheetView topLeftCell="K2" workbookViewId="0">
      <selection activeCell="X22" sqref="X22"/>
    </sheetView>
  </sheetViews>
  <sheetFormatPr defaultRowHeight="14.4" x14ac:dyDescent="0.3"/>
  <cols>
    <col min="1" max="1" width="12.5546875" bestFit="1" customWidth="1"/>
    <col min="2" max="2" width="16" bestFit="1" customWidth="1"/>
    <col min="16" max="16" width="12.5546875" bestFit="1" customWidth="1"/>
    <col min="17" max="17" width="21.33203125" bestFit="1" customWidth="1"/>
    <col min="18" max="18" width="13.88671875" customWidth="1"/>
    <col min="19" max="19" width="13.33203125" customWidth="1"/>
    <col min="27" max="28" width="12.5546875" bestFit="1" customWidth="1"/>
    <col min="29" max="29" width="19.77734375" bestFit="1" customWidth="1"/>
    <col min="32" max="32" width="8.88671875" style="27"/>
    <col min="33" max="33" width="12.33203125" bestFit="1" customWidth="1"/>
    <col min="34" max="34" width="12.88671875" bestFit="1" customWidth="1"/>
  </cols>
  <sheetData>
    <row r="1" spans="1:35" x14ac:dyDescent="0.3">
      <c r="A1" s="10" t="s">
        <v>5562</v>
      </c>
      <c r="B1" t="s">
        <v>5576</v>
      </c>
      <c r="AB1" s="10" t="s">
        <v>5562</v>
      </c>
      <c r="AC1" t="s">
        <v>5602</v>
      </c>
      <c r="AD1" t="s">
        <v>5608</v>
      </c>
      <c r="AE1" t="s">
        <v>5609</v>
      </c>
      <c r="AG1" t="s">
        <v>5610</v>
      </c>
      <c r="AH1" t="s">
        <v>5611</v>
      </c>
      <c r="AI1" t="s">
        <v>5612</v>
      </c>
    </row>
    <row r="2" spans="1:35" x14ac:dyDescent="0.3">
      <c r="A2" s="11" t="s">
        <v>5563</v>
      </c>
      <c r="B2" s="33">
        <v>10</v>
      </c>
      <c r="D2" t="s">
        <v>5563</v>
      </c>
      <c r="E2">
        <f>VLOOKUP(D2,$A$1:$B$14,2,0)</f>
        <v>10</v>
      </c>
      <c r="N2">
        <v>1</v>
      </c>
      <c r="AB2" s="11">
        <v>1</v>
      </c>
      <c r="AC2" s="33">
        <v>18</v>
      </c>
      <c r="AD2">
        <v>1</v>
      </c>
      <c r="AE2">
        <v>2</v>
      </c>
      <c r="AF2" s="27" t="s">
        <v>5594</v>
      </c>
      <c r="AG2">
        <f>IFERROR(VLOOKUP(AD2,$AB:$AC,2,0),0)</f>
        <v>18</v>
      </c>
      <c r="AH2">
        <f>IFERROR(VLOOKUP(AE2,$AB:$AC,2,0),0)</f>
        <v>15</v>
      </c>
      <c r="AI2">
        <f>IFERROR(AG2+AH2,"")</f>
        <v>33</v>
      </c>
    </row>
    <row r="3" spans="1:35" x14ac:dyDescent="0.3">
      <c r="A3" s="11" t="s">
        <v>5564</v>
      </c>
      <c r="B3" s="33">
        <v>5</v>
      </c>
      <c r="D3" t="s">
        <v>5564</v>
      </c>
      <c r="E3">
        <f t="shared" ref="E3:E13" si="0">VLOOKUP(D3,$A$1:$B$14,2,0)</f>
        <v>5</v>
      </c>
      <c r="N3">
        <v>1</v>
      </c>
      <c r="P3" s="10" t="s">
        <v>5562</v>
      </c>
      <c r="Q3" t="s">
        <v>5607</v>
      </c>
      <c r="U3" s="29" t="s">
        <v>5613</v>
      </c>
      <c r="AB3" s="11">
        <v>2</v>
      </c>
      <c r="AC3" s="33">
        <v>15</v>
      </c>
      <c r="AD3">
        <v>3</v>
      </c>
      <c r="AE3">
        <v>4</v>
      </c>
      <c r="AF3" s="27" t="s">
        <v>5595</v>
      </c>
      <c r="AG3">
        <f t="shared" ref="AG3:AG9" si="1">IFERROR(VLOOKUP(AD3,$AB:$AC,2,0),0)</f>
        <v>0</v>
      </c>
      <c r="AH3">
        <f t="shared" ref="AH3:AH9" si="2">IFERROR(VLOOKUP(AE3,$AB:$AC,2,0),0)</f>
        <v>0</v>
      </c>
      <c r="AI3">
        <f t="shared" ref="AI3:AI9" si="3">IFERROR(AG3+AH3,"")</f>
        <v>0</v>
      </c>
    </row>
    <row r="4" spans="1:35" x14ac:dyDescent="0.3">
      <c r="A4" s="11" t="s">
        <v>5565</v>
      </c>
      <c r="B4" s="33">
        <v>13</v>
      </c>
      <c r="D4" t="s">
        <v>5565</v>
      </c>
      <c r="E4">
        <f t="shared" si="0"/>
        <v>13</v>
      </c>
      <c r="N4">
        <v>1</v>
      </c>
      <c r="P4" s="11" t="s">
        <v>5589</v>
      </c>
      <c r="Q4" s="33">
        <v>66</v>
      </c>
      <c r="R4" t="s">
        <v>5589</v>
      </c>
      <c r="S4">
        <f>VLOOKUP(R4,$P:$Q,2,0)</f>
        <v>66</v>
      </c>
      <c r="U4" s="30">
        <f>GETPIVOTDATA("INTRA OR NOT",$P$3,"INTRA OR NOT","Intra")/GETPIVOTDATA("INTRA OR NOT",$P$3)</f>
        <v>0.83544303797468356</v>
      </c>
      <c r="AB4" s="11">
        <v>5</v>
      </c>
      <c r="AC4" s="33">
        <v>5</v>
      </c>
      <c r="AD4">
        <v>5</v>
      </c>
      <c r="AE4">
        <v>6</v>
      </c>
      <c r="AF4" s="27" t="s">
        <v>5596</v>
      </c>
      <c r="AG4">
        <f t="shared" si="1"/>
        <v>5</v>
      </c>
      <c r="AH4">
        <f t="shared" si="2"/>
        <v>0</v>
      </c>
      <c r="AI4">
        <f t="shared" si="3"/>
        <v>5</v>
      </c>
    </row>
    <row r="5" spans="1:35" x14ac:dyDescent="0.3">
      <c r="A5" s="11" t="s">
        <v>5566</v>
      </c>
      <c r="B5" s="33">
        <v>8</v>
      </c>
      <c r="D5" t="s">
        <v>5566</v>
      </c>
      <c r="E5">
        <f t="shared" si="0"/>
        <v>8</v>
      </c>
      <c r="N5">
        <v>1</v>
      </c>
      <c r="P5" s="11" t="s">
        <v>5590</v>
      </c>
      <c r="Q5" s="33">
        <v>13</v>
      </c>
      <c r="R5" t="s">
        <v>5590</v>
      </c>
      <c r="S5">
        <f t="shared" ref="S5" si="4">VLOOKUP(R5,$P:$Q,2,0)</f>
        <v>13</v>
      </c>
      <c r="AB5" s="11">
        <v>10</v>
      </c>
      <c r="AC5" s="33">
        <v>41</v>
      </c>
      <c r="AD5">
        <v>7</v>
      </c>
      <c r="AE5">
        <v>8</v>
      </c>
      <c r="AF5" s="27" t="s">
        <v>5597</v>
      </c>
      <c r="AG5">
        <f t="shared" si="1"/>
        <v>0</v>
      </c>
      <c r="AH5">
        <f t="shared" si="2"/>
        <v>0</v>
      </c>
      <c r="AI5">
        <f t="shared" si="3"/>
        <v>0</v>
      </c>
    </row>
    <row r="6" spans="1:35" x14ac:dyDescent="0.3">
      <c r="A6" s="11" t="s">
        <v>5567</v>
      </c>
      <c r="B6" s="33">
        <v>9</v>
      </c>
      <c r="D6" t="s">
        <v>5567</v>
      </c>
      <c r="E6">
        <f t="shared" si="0"/>
        <v>9</v>
      </c>
      <c r="N6">
        <v>1</v>
      </c>
      <c r="P6" s="11" t="s">
        <v>5575</v>
      </c>
      <c r="Q6" s="33">
        <v>79</v>
      </c>
      <c r="AB6" s="11" t="s">
        <v>5575</v>
      </c>
      <c r="AC6" s="33">
        <v>79</v>
      </c>
      <c r="AD6">
        <v>9</v>
      </c>
      <c r="AE6">
        <v>10</v>
      </c>
      <c r="AF6" s="27" t="s">
        <v>5598</v>
      </c>
      <c r="AG6">
        <f t="shared" si="1"/>
        <v>0</v>
      </c>
      <c r="AH6">
        <f t="shared" si="2"/>
        <v>41</v>
      </c>
      <c r="AI6">
        <f t="shared" si="3"/>
        <v>41</v>
      </c>
    </row>
    <row r="7" spans="1:35" x14ac:dyDescent="0.3">
      <c r="A7" s="11" t="s">
        <v>5568</v>
      </c>
      <c r="B7" s="33">
        <v>1</v>
      </c>
      <c r="D7" t="s">
        <v>5568</v>
      </c>
      <c r="E7">
        <f t="shared" si="0"/>
        <v>1</v>
      </c>
      <c r="N7">
        <v>1</v>
      </c>
      <c r="AG7">
        <f t="shared" si="1"/>
        <v>0</v>
      </c>
      <c r="AH7">
        <f t="shared" si="2"/>
        <v>0</v>
      </c>
      <c r="AI7">
        <f t="shared" si="3"/>
        <v>0</v>
      </c>
    </row>
    <row r="8" spans="1:35" x14ac:dyDescent="0.3">
      <c r="A8" s="11" t="s">
        <v>5569</v>
      </c>
      <c r="B8" s="33">
        <v>4</v>
      </c>
      <c r="D8" t="s">
        <v>5569</v>
      </c>
      <c r="E8">
        <f t="shared" si="0"/>
        <v>4</v>
      </c>
      <c r="N8">
        <v>1</v>
      </c>
      <c r="AG8">
        <f t="shared" si="1"/>
        <v>0</v>
      </c>
      <c r="AH8">
        <f t="shared" si="2"/>
        <v>0</v>
      </c>
      <c r="AI8">
        <f t="shared" si="3"/>
        <v>0</v>
      </c>
    </row>
    <row r="9" spans="1:35" x14ac:dyDescent="0.3">
      <c r="A9" s="11" t="s">
        <v>5570</v>
      </c>
      <c r="B9" s="33">
        <v>10</v>
      </c>
      <c r="D9" t="s">
        <v>5570</v>
      </c>
      <c r="E9">
        <f t="shared" si="0"/>
        <v>10</v>
      </c>
      <c r="N9">
        <v>1</v>
      </c>
      <c r="AG9">
        <f t="shared" si="1"/>
        <v>0</v>
      </c>
      <c r="AH9">
        <f t="shared" si="2"/>
        <v>0</v>
      </c>
      <c r="AI9">
        <f t="shared" si="3"/>
        <v>0</v>
      </c>
    </row>
    <row r="10" spans="1:35" x14ac:dyDescent="0.3">
      <c r="A10" s="11" t="s">
        <v>5571</v>
      </c>
      <c r="B10" s="33">
        <v>5</v>
      </c>
      <c r="D10" t="s">
        <v>5571</v>
      </c>
      <c r="E10">
        <f t="shared" si="0"/>
        <v>5</v>
      </c>
      <c r="N10">
        <v>1</v>
      </c>
    </row>
    <row r="11" spans="1:35" x14ac:dyDescent="0.3">
      <c r="A11" s="11" t="s">
        <v>5573</v>
      </c>
      <c r="B11" s="33">
        <v>6</v>
      </c>
      <c r="D11" t="s">
        <v>5572</v>
      </c>
      <c r="E11" t="e">
        <f t="shared" si="0"/>
        <v>#N/A</v>
      </c>
      <c r="N11">
        <v>1</v>
      </c>
    </row>
    <row r="12" spans="1:35" x14ac:dyDescent="0.3">
      <c r="A12" s="11" t="s">
        <v>5574</v>
      </c>
      <c r="B12" s="33">
        <v>8</v>
      </c>
      <c r="D12" t="s">
        <v>5573</v>
      </c>
      <c r="E12">
        <f t="shared" si="0"/>
        <v>6</v>
      </c>
      <c r="N12">
        <v>1</v>
      </c>
    </row>
    <row r="13" spans="1:35" x14ac:dyDescent="0.3">
      <c r="A13" s="11" t="s">
        <v>5575</v>
      </c>
      <c r="B13" s="33">
        <v>79</v>
      </c>
      <c r="D13" t="s">
        <v>5574</v>
      </c>
      <c r="E13">
        <f t="shared" si="0"/>
        <v>8</v>
      </c>
      <c r="N13">
        <v>1</v>
      </c>
    </row>
    <row r="14" spans="1:35" x14ac:dyDescent="0.3">
      <c r="N14">
        <v>1</v>
      </c>
    </row>
    <row r="15" spans="1:35" x14ac:dyDescent="0.3">
      <c r="N15">
        <v>1</v>
      </c>
    </row>
    <row r="16" spans="1:35" x14ac:dyDescent="0.3">
      <c r="N16">
        <v>1</v>
      </c>
    </row>
    <row r="17" spans="14:14" x14ac:dyDescent="0.3">
      <c r="N17">
        <v>1</v>
      </c>
    </row>
    <row r="18" spans="14:14" x14ac:dyDescent="0.3">
      <c r="N18">
        <v>1</v>
      </c>
    </row>
    <row r="19" spans="14:14" x14ac:dyDescent="0.3">
      <c r="N19">
        <v>1</v>
      </c>
    </row>
    <row r="20" spans="14:14" x14ac:dyDescent="0.3">
      <c r="N20">
        <v>1</v>
      </c>
    </row>
    <row r="21" spans="14:14" x14ac:dyDescent="0.3">
      <c r="N21">
        <v>1</v>
      </c>
    </row>
    <row r="22" spans="14:14" x14ac:dyDescent="0.3">
      <c r="N22">
        <v>1</v>
      </c>
    </row>
    <row r="23" spans="14:14" x14ac:dyDescent="0.3">
      <c r="N23">
        <v>1</v>
      </c>
    </row>
    <row r="24" spans="14:14" x14ac:dyDescent="0.3">
      <c r="N24">
        <v>1</v>
      </c>
    </row>
    <row r="25" spans="14:14" x14ac:dyDescent="0.3">
      <c r="N25">
        <v>1</v>
      </c>
    </row>
    <row r="26" spans="14:14" x14ac:dyDescent="0.3">
      <c r="N26">
        <v>1</v>
      </c>
    </row>
    <row r="27" spans="14:14" x14ac:dyDescent="0.3">
      <c r="N27">
        <v>1</v>
      </c>
    </row>
    <row r="28" spans="14:14" x14ac:dyDescent="0.3">
      <c r="N28">
        <v>1</v>
      </c>
    </row>
    <row r="29" spans="14:14" x14ac:dyDescent="0.3">
      <c r="N29">
        <v>1</v>
      </c>
    </row>
    <row r="30" spans="14:14" x14ac:dyDescent="0.3">
      <c r="N30">
        <v>1</v>
      </c>
    </row>
    <row r="31" spans="14:14" x14ac:dyDescent="0.3">
      <c r="N31">
        <v>1</v>
      </c>
    </row>
    <row r="32" spans="14:14" x14ac:dyDescent="0.3">
      <c r="N32">
        <v>1</v>
      </c>
    </row>
    <row r="33" spans="14:14" x14ac:dyDescent="0.3">
      <c r="N33">
        <v>1</v>
      </c>
    </row>
    <row r="34" spans="14:14" x14ac:dyDescent="0.3">
      <c r="N34">
        <v>1</v>
      </c>
    </row>
    <row r="35" spans="14:14" x14ac:dyDescent="0.3">
      <c r="N35">
        <v>1</v>
      </c>
    </row>
    <row r="36" spans="14:14" x14ac:dyDescent="0.3">
      <c r="N36">
        <v>1</v>
      </c>
    </row>
    <row r="37" spans="14:14" x14ac:dyDescent="0.3">
      <c r="N37">
        <v>1</v>
      </c>
    </row>
    <row r="38" spans="14:14" x14ac:dyDescent="0.3">
      <c r="N38">
        <v>1</v>
      </c>
    </row>
    <row r="39" spans="14:14" x14ac:dyDescent="0.3">
      <c r="N39">
        <v>1</v>
      </c>
    </row>
    <row r="40" spans="14:14" x14ac:dyDescent="0.3">
      <c r="N40">
        <v>1</v>
      </c>
    </row>
    <row r="41" spans="14:14" x14ac:dyDescent="0.3">
      <c r="N41">
        <v>1</v>
      </c>
    </row>
    <row r="42" spans="14:14" x14ac:dyDescent="0.3">
      <c r="N42">
        <v>1</v>
      </c>
    </row>
    <row r="43" spans="14:14" x14ac:dyDescent="0.3">
      <c r="N43">
        <v>1</v>
      </c>
    </row>
    <row r="44" spans="14:14" x14ac:dyDescent="0.3">
      <c r="N44">
        <v>1</v>
      </c>
    </row>
    <row r="45" spans="14:14" x14ac:dyDescent="0.3">
      <c r="N45">
        <v>1</v>
      </c>
    </row>
    <row r="46" spans="14:14" x14ac:dyDescent="0.3">
      <c r="N46">
        <v>1</v>
      </c>
    </row>
    <row r="47" spans="14:14" x14ac:dyDescent="0.3">
      <c r="N47">
        <v>1</v>
      </c>
    </row>
    <row r="48" spans="14:14" x14ac:dyDescent="0.3">
      <c r="N48">
        <v>1</v>
      </c>
    </row>
    <row r="49" spans="14:14" x14ac:dyDescent="0.3">
      <c r="N49">
        <v>1</v>
      </c>
    </row>
    <row r="50" spans="14:14" x14ac:dyDescent="0.3">
      <c r="N50">
        <v>1</v>
      </c>
    </row>
    <row r="51" spans="14:14" x14ac:dyDescent="0.3">
      <c r="N51">
        <v>1</v>
      </c>
    </row>
    <row r="52" spans="14:14" x14ac:dyDescent="0.3">
      <c r="N52">
        <v>1</v>
      </c>
    </row>
    <row r="53" spans="14:14" x14ac:dyDescent="0.3">
      <c r="N53">
        <v>1</v>
      </c>
    </row>
    <row r="54" spans="14:14" x14ac:dyDescent="0.3">
      <c r="N54">
        <v>1</v>
      </c>
    </row>
    <row r="55" spans="14:14" x14ac:dyDescent="0.3">
      <c r="N55">
        <v>1</v>
      </c>
    </row>
    <row r="56" spans="14:14" x14ac:dyDescent="0.3">
      <c r="N56">
        <v>1</v>
      </c>
    </row>
    <row r="57" spans="14:14" x14ac:dyDescent="0.3">
      <c r="N57">
        <v>1</v>
      </c>
    </row>
    <row r="58" spans="14:14" x14ac:dyDescent="0.3">
      <c r="N58">
        <v>1</v>
      </c>
    </row>
    <row r="59" spans="14:14" x14ac:dyDescent="0.3">
      <c r="N59">
        <v>1</v>
      </c>
    </row>
  </sheetData>
  <phoneticPr fontId="4" type="noConversion"/>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1863"/>
  <sheetViews>
    <sheetView topLeftCell="AJ1" workbookViewId="0">
      <selection activeCell="BB4" sqref="BB4"/>
    </sheetView>
  </sheetViews>
  <sheetFormatPr defaultRowHeight="14.4" x14ac:dyDescent="0.3"/>
  <cols>
    <col min="1" max="1" width="8.88671875" style="9"/>
    <col min="6" max="6" width="5" bestFit="1" customWidth="1"/>
    <col min="7" max="7" width="15.5546875" bestFit="1" customWidth="1"/>
    <col min="8" max="8" width="9.6640625" bestFit="1" customWidth="1"/>
    <col min="22" max="22" width="8.88671875" style="9"/>
    <col min="27" max="27" width="13.5546875" bestFit="1" customWidth="1"/>
    <col min="29" max="29" width="12.5546875" bestFit="1" customWidth="1"/>
    <col min="30" max="30" width="16" bestFit="1" customWidth="1"/>
    <col min="32" max="32" width="7.21875" bestFit="1" customWidth="1"/>
    <col min="33" max="33" width="21.109375" bestFit="1" customWidth="1"/>
    <col min="34" max="34" width="5.21875" customWidth="1"/>
    <col min="58" max="58" width="8.88671875" style="9"/>
    <col min="59" max="59" width="9.33203125" bestFit="1" customWidth="1"/>
    <col min="61" max="61" width="12.5546875" bestFit="1" customWidth="1"/>
    <col min="62" max="62" width="15" bestFit="1" customWidth="1"/>
    <col min="63" max="63" width="16" bestFit="1" customWidth="1"/>
    <col min="73" max="73" width="8.88671875" style="9"/>
    <col min="74" max="74" width="9.33203125" bestFit="1" customWidth="1"/>
    <col min="75" max="75" width="10.6640625" bestFit="1" customWidth="1"/>
    <col min="77" max="77" width="12.5546875" bestFit="1" customWidth="1"/>
    <col min="78" max="78" width="18.77734375" bestFit="1" customWidth="1"/>
    <col min="86" max="86" width="8.88671875" style="13" customWidth="1"/>
    <col min="87" max="88" width="8.88671875" style="13"/>
    <col min="89" max="89" width="10.77734375" style="13" bestFit="1" customWidth="1"/>
    <col min="90" max="90" width="8.88671875" style="13"/>
    <col min="91" max="91" width="12.5546875" style="13" bestFit="1" customWidth="1"/>
    <col min="92" max="92" width="18.77734375" style="13" bestFit="1" customWidth="1"/>
    <col min="93" max="93" width="19.77734375" style="13" bestFit="1" customWidth="1"/>
    <col min="94" max="99" width="8.88671875" style="13"/>
    <col min="106" max="106" width="8.88671875" style="9"/>
    <col min="107" max="107" width="14" style="13" bestFit="1" customWidth="1"/>
    <col min="108" max="108" width="18.21875" style="22" bestFit="1" customWidth="1"/>
    <col min="109" max="109" width="18.21875" style="22" customWidth="1"/>
    <col min="110" max="112" width="8.88671875" style="13"/>
    <col min="113" max="113" width="15.77734375" style="13" bestFit="1" customWidth="1"/>
    <col min="114" max="114" width="9.77734375" style="13" bestFit="1" customWidth="1"/>
    <col min="115" max="115" width="8.88671875" style="13"/>
    <col min="116" max="116" width="12.5546875" style="13" bestFit="1" customWidth="1"/>
    <col min="117" max="117" width="19.77734375" style="13" bestFit="1" customWidth="1"/>
    <col min="118" max="118" width="19.77734375" bestFit="1" customWidth="1"/>
  </cols>
  <sheetData>
    <row r="1" spans="1:117" ht="14.4" customHeight="1" x14ac:dyDescent="0.3">
      <c r="A1" s="31" t="s">
        <v>5580</v>
      </c>
      <c r="B1" s="2" t="s">
        <v>5551</v>
      </c>
      <c r="C1" s="2" t="s">
        <v>5552</v>
      </c>
      <c r="D1" s="3" t="s">
        <v>5553</v>
      </c>
      <c r="H1" t="s">
        <v>5560</v>
      </c>
      <c r="V1" s="32" t="s">
        <v>5581</v>
      </c>
      <c r="W1" s="2" t="s">
        <v>5552</v>
      </c>
      <c r="Y1" s="2" t="s">
        <v>5552</v>
      </c>
      <c r="Z1" s="2" t="s">
        <v>5561</v>
      </c>
      <c r="AA1" t="s">
        <v>0</v>
      </c>
      <c r="AF1" s="24"/>
      <c r="BF1" s="31" t="s">
        <v>5586</v>
      </c>
      <c r="BG1" t="s">
        <v>2</v>
      </c>
      <c r="BU1" s="31" t="s">
        <v>5587</v>
      </c>
      <c r="BV1" t="s">
        <v>2</v>
      </c>
      <c r="BW1" t="s">
        <v>5588</v>
      </c>
      <c r="BY1" s="10" t="s">
        <v>5562</v>
      </c>
      <c r="BZ1" t="s">
        <v>5591</v>
      </c>
      <c r="CI1" s="14" t="s">
        <v>2</v>
      </c>
      <c r="CJ1" s="14" t="s">
        <v>5553</v>
      </c>
      <c r="CK1" s="14" t="s">
        <v>5588</v>
      </c>
      <c r="DC1" s="14" t="s">
        <v>6</v>
      </c>
      <c r="DD1" s="20" t="s">
        <v>5599</v>
      </c>
      <c r="DE1" s="20" t="s">
        <v>5601</v>
      </c>
      <c r="DF1" s="14" t="s">
        <v>5553</v>
      </c>
      <c r="DI1" s="14" t="s">
        <v>5593</v>
      </c>
      <c r="DJ1" s="14" t="s">
        <v>5582</v>
      </c>
      <c r="DL1" s="13" t="s">
        <v>5562</v>
      </c>
      <c r="DM1" s="13" t="s">
        <v>5602</v>
      </c>
    </row>
    <row r="2" spans="1:117" x14ac:dyDescent="0.3">
      <c r="A2" s="31"/>
      <c r="B2" s="4">
        <v>3</v>
      </c>
      <c r="C2" s="4">
        <v>11</v>
      </c>
      <c r="D2" s="5">
        <v>1994</v>
      </c>
      <c r="F2" t="s">
        <v>5544</v>
      </c>
      <c r="G2" t="s">
        <v>5555</v>
      </c>
      <c r="H2" s="8" t="s">
        <v>5554</v>
      </c>
      <c r="I2" s="8">
        <f>COUNTIFS($D$2:$D$1846,"&gt;1993",$D$2:$D$1846,"&lt;1999")</f>
        <v>280</v>
      </c>
      <c r="K2">
        <v>1</v>
      </c>
      <c r="L2">
        <f>COUNTIFS(K2:K12,"&gt;0",K2:K12,"&lt;3")</f>
        <v>8</v>
      </c>
      <c r="V2" s="31"/>
      <c r="W2" s="4">
        <v>11</v>
      </c>
      <c r="Y2" t="str">
        <f>_xlfn.IFS(W2=1,"Jan",W2=2,"Feb",W2=3,"Mar",W2=4,"Apr",W2=5,"May",W2=6,"Jun",W2=7,"Jul",W2=8,"Aug",W2=9,"Sep",W2=10,"Oct",W2=11,"Nov",W2=12,"Dec")</f>
        <v>Nov</v>
      </c>
      <c r="Z2" s="5">
        <v>1994</v>
      </c>
      <c r="AA2" t="s">
        <v>7</v>
      </c>
      <c r="AC2" t="s">
        <v>5562</v>
      </c>
      <c r="AD2" t="s">
        <v>5576</v>
      </c>
      <c r="AF2" s="25" t="s">
        <v>5577</v>
      </c>
      <c r="AG2" s="25" t="s">
        <v>5578</v>
      </c>
      <c r="AI2" s="6">
        <v>5</v>
      </c>
      <c r="AK2" t="str">
        <f t="shared" ref="AK2:AK65" si="0">_xlfn.IFS(AI2=1,"Jan",AI2=2,"Feb",AI2=3,"Mar",AI2=4,"Apr",AI2=5,"May",AI2=6,"Jun",AI2=7,"Jul",AI2=8,"Aug",AI2=9,"Sep",AI2=10,"Oct",AI2=11,"Nov",AI2=12,"Dec")</f>
        <v>May</v>
      </c>
      <c r="AL2" s="7">
        <v>1995</v>
      </c>
      <c r="AM2">
        <f>COUNTIF(AK2:AK163,"=Mar")</f>
        <v>22</v>
      </c>
      <c r="BF2" s="31"/>
      <c r="BG2" t="s">
        <v>9</v>
      </c>
      <c r="BI2" s="10" t="s">
        <v>5562</v>
      </c>
      <c r="BJ2" t="s">
        <v>5583</v>
      </c>
      <c r="BK2" t="s">
        <v>5585</v>
      </c>
      <c r="BU2" s="31"/>
      <c r="BV2" t="s">
        <v>9</v>
      </c>
      <c r="BW2" t="str">
        <f>IF(BV2="EQ","Intra","Not")</f>
        <v>Not</v>
      </c>
      <c r="BY2" s="11" t="s">
        <v>5589</v>
      </c>
      <c r="BZ2">
        <v>1583</v>
      </c>
      <c r="CI2" s="15" t="s">
        <v>9</v>
      </c>
      <c r="CJ2" s="15">
        <v>2008</v>
      </c>
      <c r="CK2" s="15" t="str">
        <f>IF(CI2="EQ","Intra","Not")</f>
        <v>Not</v>
      </c>
      <c r="CM2" s="13" t="s">
        <v>5562</v>
      </c>
      <c r="CN2" s="13" t="s">
        <v>5591</v>
      </c>
      <c r="CO2" s="13" t="s">
        <v>5592</v>
      </c>
      <c r="DC2" s="15">
        <v>5</v>
      </c>
      <c r="DD2" s="21">
        <v>5</v>
      </c>
      <c r="DE2" s="21" t="s">
        <v>5600</v>
      </c>
      <c r="DF2" s="15">
        <v>2008</v>
      </c>
      <c r="DI2" s="22" t="s">
        <v>5594</v>
      </c>
      <c r="DL2" s="17">
        <v>1</v>
      </c>
      <c r="DM2" s="13">
        <v>7</v>
      </c>
    </row>
    <row r="3" spans="1:117" x14ac:dyDescent="0.3">
      <c r="A3" s="31"/>
      <c r="B3" s="4">
        <v>28</v>
      </c>
      <c r="C3" s="4">
        <v>12</v>
      </c>
      <c r="D3" s="5">
        <v>1994</v>
      </c>
      <c r="F3">
        <f>MAX(D2:D1846)</f>
        <v>2023</v>
      </c>
      <c r="H3" s="8" t="s">
        <v>5548</v>
      </c>
      <c r="I3" s="8">
        <f>COUNTIFS($D$2:$D$1846,"&gt;1998",$D$2:$D$1846,"&lt;2004")</f>
        <v>192</v>
      </c>
      <c r="K3">
        <v>2</v>
      </c>
      <c r="V3" s="31"/>
      <c r="W3" s="4">
        <v>12</v>
      </c>
      <c r="Y3" t="str">
        <f t="shared" ref="Y3:Y66" si="1">_xlfn.IFS(W3=1,"Jan",W3=2,"Feb",W3=3,"Mar",W3=4,"Apr",W3=5,"May",W3=6,"Jun",W3=7,"Jul",W3=8,"Aug",W3=9,"Sep",W3=10,"Oct",W3=11,"Nov",W3=12,"Dec")</f>
        <v>Dec</v>
      </c>
      <c r="Z3" s="5">
        <v>1994</v>
      </c>
      <c r="AA3" t="s">
        <v>11</v>
      </c>
      <c r="AC3" s="11" t="s">
        <v>5563</v>
      </c>
      <c r="AD3">
        <v>4</v>
      </c>
      <c r="AF3" s="26" t="s">
        <v>5563</v>
      </c>
      <c r="AG3" s="26">
        <f>IFERROR(VLOOKUP(AF3,$AC:$AD,2,),0)</f>
        <v>4</v>
      </c>
      <c r="AI3" s="6">
        <v>7</v>
      </c>
      <c r="AK3" t="str">
        <f t="shared" si="0"/>
        <v>Jul</v>
      </c>
      <c r="AL3" s="7">
        <v>1995</v>
      </c>
      <c r="BF3" s="31"/>
      <c r="BG3" t="s">
        <v>13</v>
      </c>
      <c r="BI3" s="11" t="s">
        <v>9</v>
      </c>
      <c r="BJ3">
        <v>243</v>
      </c>
      <c r="BK3" s="12">
        <v>0.13170731707317074</v>
      </c>
      <c r="BU3" s="31"/>
      <c r="BV3" t="s">
        <v>13</v>
      </c>
      <c r="BW3" t="str">
        <f t="shared" ref="BW3:BW66" si="2">IF(BV3="EQ","Intra","Not")</f>
        <v>Intra</v>
      </c>
      <c r="BY3" s="11" t="s">
        <v>5590</v>
      </c>
      <c r="BZ3">
        <v>262</v>
      </c>
      <c r="CI3" s="16" t="s">
        <v>13</v>
      </c>
      <c r="CJ3" s="16">
        <v>1995</v>
      </c>
      <c r="CK3" s="16" t="str">
        <f t="shared" ref="CK3:CK66" si="3">IF(CI3="EQ","Intra","Not")</f>
        <v>Intra</v>
      </c>
      <c r="CM3" s="17" t="s">
        <v>5589</v>
      </c>
      <c r="CN3" s="13">
        <v>23</v>
      </c>
      <c r="CO3" s="18">
        <v>0.95833333333333337</v>
      </c>
      <c r="CT3" s="13" t="s">
        <v>5589</v>
      </c>
      <c r="CU3" s="19">
        <f>IFERROR(GETPIVOTDATA("Count of Intra or Not2",$CM$2,"Intra or Not","Intra"),"")</f>
        <v>0.95833333333333337</v>
      </c>
      <c r="DC3" s="16">
        <v>10</v>
      </c>
      <c r="DD3" s="23">
        <v>10</v>
      </c>
      <c r="DE3" s="23"/>
      <c r="DF3" s="16">
        <v>1995</v>
      </c>
      <c r="DI3" s="22" t="s">
        <v>5595</v>
      </c>
      <c r="DL3" s="17">
        <v>2</v>
      </c>
      <c r="DM3" s="13">
        <v>6</v>
      </c>
    </row>
    <row r="4" spans="1:117" x14ac:dyDescent="0.3">
      <c r="A4" s="31"/>
      <c r="B4" s="6">
        <v>3</v>
      </c>
      <c r="C4" s="6">
        <v>11</v>
      </c>
      <c r="D4" s="7">
        <v>1994</v>
      </c>
      <c r="F4" s="1"/>
      <c r="H4" s="8" t="s">
        <v>5556</v>
      </c>
      <c r="I4" s="8">
        <f>COUNTIFS($D$2:$D$1846,"&gt;2003",$D$2:$D$1846,"&lt;2009")</f>
        <v>403</v>
      </c>
      <c r="K4">
        <v>1</v>
      </c>
      <c r="V4" s="31"/>
      <c r="W4" s="6">
        <v>11</v>
      </c>
      <c r="Y4" t="str">
        <f t="shared" si="1"/>
        <v>Nov</v>
      </c>
      <c r="Z4" s="7">
        <v>1994</v>
      </c>
      <c r="AA4" t="s">
        <v>15</v>
      </c>
      <c r="AC4" s="11" t="s">
        <v>5565</v>
      </c>
      <c r="AD4">
        <v>2</v>
      </c>
      <c r="AF4" s="26" t="s">
        <v>5564</v>
      </c>
      <c r="AG4" s="26">
        <f t="shared" ref="AG4:AG14" si="4">IFERROR(VLOOKUP(AF4,$AC:$AD,2,),0)</f>
        <v>0</v>
      </c>
      <c r="AI4" s="6">
        <v>2</v>
      </c>
      <c r="AK4" t="str">
        <f t="shared" si="0"/>
        <v>Feb</v>
      </c>
      <c r="AL4" s="7">
        <v>1995</v>
      </c>
      <c r="AW4" t="s">
        <v>5579</v>
      </c>
      <c r="BF4" s="31"/>
      <c r="BG4" t="s">
        <v>13</v>
      </c>
      <c r="BI4" s="11" t="s">
        <v>779</v>
      </c>
      <c r="BJ4">
        <v>19</v>
      </c>
      <c r="BK4" s="12">
        <v>1.0298102981029811E-2</v>
      </c>
      <c r="BU4" s="31"/>
      <c r="BV4" t="s">
        <v>13</v>
      </c>
      <c r="BW4" t="str">
        <f t="shared" si="2"/>
        <v>Intra</v>
      </c>
      <c r="BY4" s="11" t="s">
        <v>5575</v>
      </c>
      <c r="BZ4">
        <v>1845</v>
      </c>
      <c r="CI4" s="15" t="s">
        <v>13</v>
      </c>
      <c r="CJ4" s="15">
        <v>2019</v>
      </c>
      <c r="CK4" s="15" t="str">
        <f t="shared" si="3"/>
        <v>Intra</v>
      </c>
      <c r="CM4" s="17" t="s">
        <v>5590</v>
      </c>
      <c r="CN4" s="13">
        <v>1</v>
      </c>
      <c r="CO4" s="18">
        <v>4.1666666666666664E-2</v>
      </c>
      <c r="CT4" s="13" t="s">
        <v>5590</v>
      </c>
      <c r="CU4" s="19">
        <f>IFERROR(GETPIVOTDATA("Count of Intra or Not2",$CM$2,"Intra or Not","Not"),"")</f>
        <v>4.1666666666666664E-2</v>
      </c>
      <c r="DC4" s="15">
        <v>1</v>
      </c>
      <c r="DD4" s="21">
        <v>1</v>
      </c>
      <c r="DE4" s="21"/>
      <c r="DF4" s="15">
        <v>2019</v>
      </c>
      <c r="DI4" s="22" t="s">
        <v>5596</v>
      </c>
      <c r="DL4" s="17">
        <v>5</v>
      </c>
      <c r="DM4" s="13">
        <v>2</v>
      </c>
    </row>
    <row r="5" spans="1:117" x14ac:dyDescent="0.3">
      <c r="A5" s="31"/>
      <c r="B5" s="6">
        <v>3</v>
      </c>
      <c r="C5" s="6">
        <v>5</v>
      </c>
      <c r="D5" s="7">
        <v>1995</v>
      </c>
      <c r="F5" s="1" t="s">
        <v>5545</v>
      </c>
      <c r="H5" s="8" t="s">
        <v>5557</v>
      </c>
      <c r="I5" s="8">
        <f>COUNTIFS($D$2:$D$1846,"&gt;2008",$D$2:$D$1846,"&lt;2014")</f>
        <v>209</v>
      </c>
      <c r="K5">
        <v>3</v>
      </c>
      <c r="V5" s="31"/>
      <c r="W5" s="6">
        <v>5</v>
      </c>
      <c r="Y5" t="str">
        <f t="shared" si="1"/>
        <v>May</v>
      </c>
      <c r="Z5" s="7">
        <v>1995</v>
      </c>
      <c r="AA5" t="s">
        <v>18</v>
      </c>
      <c r="AC5" s="11" t="s">
        <v>5566</v>
      </c>
      <c r="AD5">
        <v>1</v>
      </c>
      <c r="AF5" s="26" t="s">
        <v>5565</v>
      </c>
      <c r="AG5" s="26">
        <f t="shared" si="4"/>
        <v>2</v>
      </c>
      <c r="AI5" s="6">
        <v>3</v>
      </c>
      <c r="AK5" t="str">
        <f t="shared" si="0"/>
        <v>Mar</v>
      </c>
      <c r="AL5" s="7">
        <v>1995</v>
      </c>
      <c r="BF5" s="31"/>
      <c r="BG5" t="s">
        <v>13</v>
      </c>
      <c r="BI5" s="11" t="s">
        <v>13</v>
      </c>
      <c r="BJ5">
        <v>1583</v>
      </c>
      <c r="BK5" s="12">
        <v>0.85799457994579942</v>
      </c>
      <c r="BU5" s="31"/>
      <c r="BV5" t="s">
        <v>13</v>
      </c>
      <c r="BW5" t="str">
        <f t="shared" si="2"/>
        <v>Intra</v>
      </c>
      <c r="CI5" s="16" t="s">
        <v>13</v>
      </c>
      <c r="CJ5" s="16">
        <v>2021</v>
      </c>
      <c r="CK5" s="16" t="str">
        <f t="shared" si="3"/>
        <v>Intra</v>
      </c>
      <c r="CM5" s="17" t="s">
        <v>5575</v>
      </c>
      <c r="CN5" s="13">
        <v>24</v>
      </c>
      <c r="CO5" s="18">
        <v>1</v>
      </c>
      <c r="DC5" s="16">
        <v>10</v>
      </c>
      <c r="DD5" s="23">
        <v>10</v>
      </c>
      <c r="DE5" s="23"/>
      <c r="DF5" s="16">
        <v>2021</v>
      </c>
      <c r="DI5" s="22" t="s">
        <v>5597</v>
      </c>
      <c r="DL5" s="17">
        <v>10</v>
      </c>
      <c r="DM5" s="13">
        <v>12</v>
      </c>
    </row>
    <row r="6" spans="1:117" x14ac:dyDescent="0.3">
      <c r="A6" s="31"/>
      <c r="B6" s="6">
        <v>19</v>
      </c>
      <c r="C6" s="6">
        <v>7</v>
      </c>
      <c r="D6" s="7">
        <v>1995</v>
      </c>
      <c r="F6">
        <f>MIN(D2:D1846)</f>
        <v>1994</v>
      </c>
      <c r="H6" s="8" t="s">
        <v>5558</v>
      </c>
      <c r="I6" s="8">
        <f>COUNTIFS($D$2:$D$1846,"&gt;2013",$D$2:$D$1846,"&lt;2019")</f>
        <v>296</v>
      </c>
      <c r="K6">
        <v>2</v>
      </c>
      <c r="V6" s="31"/>
      <c r="W6" s="6">
        <v>7</v>
      </c>
      <c r="Y6" t="str">
        <f t="shared" si="1"/>
        <v>Jul</v>
      </c>
      <c r="Z6" s="7">
        <v>1995</v>
      </c>
      <c r="AA6" t="s">
        <v>21</v>
      </c>
      <c r="AC6" s="11" t="s">
        <v>5567</v>
      </c>
      <c r="AD6">
        <v>2</v>
      </c>
      <c r="AF6" s="26" t="s">
        <v>5566</v>
      </c>
      <c r="AG6" s="26">
        <f t="shared" si="4"/>
        <v>1</v>
      </c>
      <c r="AI6" s="6">
        <v>2</v>
      </c>
      <c r="AK6" t="str">
        <f t="shared" si="0"/>
        <v>Feb</v>
      </c>
      <c r="AL6" s="7">
        <v>1995</v>
      </c>
      <c r="BF6" s="31"/>
      <c r="BG6" t="s">
        <v>13</v>
      </c>
      <c r="BI6" s="11" t="s">
        <v>5575</v>
      </c>
      <c r="BJ6">
        <v>1845</v>
      </c>
      <c r="BK6" s="12">
        <v>1</v>
      </c>
      <c r="BU6" s="31"/>
      <c r="BV6" t="s">
        <v>13</v>
      </c>
      <c r="BW6" t="str">
        <f t="shared" si="2"/>
        <v>Intra</v>
      </c>
      <c r="CI6" s="15" t="s">
        <v>13</v>
      </c>
      <c r="CJ6" s="15">
        <v>2004</v>
      </c>
      <c r="CK6" s="15" t="str">
        <f t="shared" si="3"/>
        <v>Intra</v>
      </c>
      <c r="DC6" s="15">
        <v>10</v>
      </c>
      <c r="DD6" s="21">
        <v>10</v>
      </c>
      <c r="DE6" s="21"/>
      <c r="DF6" s="15">
        <v>2004</v>
      </c>
      <c r="DI6" s="22" t="s">
        <v>5598</v>
      </c>
      <c r="DL6" s="17" t="s">
        <v>5575</v>
      </c>
      <c r="DM6" s="13">
        <v>27</v>
      </c>
    </row>
    <row r="7" spans="1:117" x14ac:dyDescent="0.3">
      <c r="A7" s="31"/>
      <c r="B7" s="4">
        <v>8</v>
      </c>
      <c r="C7" s="4">
        <v>2</v>
      </c>
      <c r="D7" s="5">
        <v>1995</v>
      </c>
      <c r="F7" s="1"/>
      <c r="H7" s="8" t="s">
        <v>5559</v>
      </c>
      <c r="I7" s="8">
        <f>COUNTIFS($D$2:$D$1846,"&gt;2018",$D$2:$D$1846,"&lt;2024")</f>
        <v>465</v>
      </c>
      <c r="K7">
        <v>3</v>
      </c>
      <c r="V7" s="31"/>
      <c r="W7" s="4">
        <v>2</v>
      </c>
      <c r="Y7" t="str">
        <f t="shared" si="1"/>
        <v>Feb</v>
      </c>
      <c r="Z7" s="5">
        <v>1995</v>
      </c>
      <c r="AA7" t="s">
        <v>24</v>
      </c>
      <c r="AC7" s="11" t="s">
        <v>5568</v>
      </c>
      <c r="AD7">
        <v>3</v>
      </c>
      <c r="AF7" s="26" t="s">
        <v>5567</v>
      </c>
      <c r="AG7" s="26">
        <f t="shared" si="4"/>
        <v>2</v>
      </c>
      <c r="AI7" s="6">
        <v>5</v>
      </c>
      <c r="AK7" t="str">
        <f t="shared" si="0"/>
        <v>May</v>
      </c>
      <c r="AL7" s="7">
        <v>1995</v>
      </c>
      <c r="BF7" s="31"/>
      <c r="BG7" t="s">
        <v>9</v>
      </c>
      <c r="BU7" s="31"/>
      <c r="BV7" t="s">
        <v>9</v>
      </c>
      <c r="BW7" t="str">
        <f t="shared" si="2"/>
        <v>Not</v>
      </c>
      <c r="CI7" s="16" t="s">
        <v>9</v>
      </c>
      <c r="CJ7" s="16">
        <v>1995</v>
      </c>
      <c r="CK7" s="16" t="str">
        <f t="shared" si="3"/>
        <v>Not</v>
      </c>
      <c r="DC7" s="16">
        <v>2</v>
      </c>
      <c r="DD7" s="23">
        <v>2</v>
      </c>
      <c r="DE7" s="23"/>
      <c r="DF7" s="16">
        <v>1995</v>
      </c>
      <c r="DI7" s="22"/>
    </row>
    <row r="8" spans="1:117" x14ac:dyDescent="0.3">
      <c r="A8" s="31"/>
      <c r="B8" s="4">
        <v>29</v>
      </c>
      <c r="C8" s="4">
        <v>3</v>
      </c>
      <c r="D8" s="5">
        <v>1995</v>
      </c>
      <c r="F8" s="1" t="s">
        <v>5546</v>
      </c>
      <c r="I8">
        <f>COUNTIFS($D$2:$D$1846,"&gt;2023",$D$2:$D$1846,"&lt;2029")</f>
        <v>0</v>
      </c>
      <c r="K8">
        <v>2</v>
      </c>
      <c r="V8" s="31"/>
      <c r="W8" s="4">
        <v>3</v>
      </c>
      <c r="Y8" t="str">
        <f t="shared" si="1"/>
        <v>Mar</v>
      </c>
      <c r="Z8" s="5">
        <v>1995</v>
      </c>
      <c r="AA8" t="s">
        <v>27</v>
      </c>
      <c r="AC8" s="11" t="s">
        <v>5569</v>
      </c>
      <c r="AD8">
        <v>1</v>
      </c>
      <c r="AF8" s="26" t="s">
        <v>5568</v>
      </c>
      <c r="AG8" s="26">
        <f t="shared" si="4"/>
        <v>3</v>
      </c>
      <c r="AI8" s="6">
        <v>2</v>
      </c>
      <c r="AK8" t="str">
        <f t="shared" si="0"/>
        <v>Feb</v>
      </c>
      <c r="AL8" s="7">
        <v>1995</v>
      </c>
      <c r="BF8" s="31"/>
      <c r="BG8" t="s">
        <v>9</v>
      </c>
      <c r="BI8" s="11" t="s">
        <v>9</v>
      </c>
      <c r="BJ8">
        <f>COUNTIF($BG$2:$BG$1846,"BE")</f>
        <v>243</v>
      </c>
      <c r="BU8" s="31"/>
      <c r="BV8" t="s">
        <v>9</v>
      </c>
      <c r="BW8" t="str">
        <f t="shared" si="2"/>
        <v>Not</v>
      </c>
      <c r="CI8" s="15" t="s">
        <v>9</v>
      </c>
      <c r="CJ8" s="15">
        <v>2022</v>
      </c>
      <c r="CK8" s="15" t="str">
        <f t="shared" si="3"/>
        <v>Not</v>
      </c>
      <c r="DC8" s="15">
        <v>2</v>
      </c>
      <c r="DD8" s="21">
        <v>2</v>
      </c>
      <c r="DE8" s="21"/>
      <c r="DF8" s="15">
        <v>2022</v>
      </c>
      <c r="DI8" s="22"/>
    </row>
    <row r="9" spans="1:117" x14ac:dyDescent="0.3">
      <c r="A9" s="31"/>
      <c r="B9" s="6">
        <v>8</v>
      </c>
      <c r="C9" s="6">
        <v>2</v>
      </c>
      <c r="D9" s="7">
        <v>1995</v>
      </c>
      <c r="F9">
        <f>F3-F6</f>
        <v>29</v>
      </c>
      <c r="K9">
        <v>1</v>
      </c>
      <c r="V9" s="31"/>
      <c r="W9" s="6">
        <v>2</v>
      </c>
      <c r="Y9" t="str">
        <f t="shared" si="1"/>
        <v>Feb</v>
      </c>
      <c r="Z9" s="7">
        <v>1995</v>
      </c>
      <c r="AA9" t="s">
        <v>30</v>
      </c>
      <c r="AC9" s="11" t="s">
        <v>5571</v>
      </c>
      <c r="AD9">
        <v>3</v>
      </c>
      <c r="AF9" s="26" t="s">
        <v>5569</v>
      </c>
      <c r="AG9" s="26">
        <f t="shared" si="4"/>
        <v>1</v>
      </c>
      <c r="AI9" s="6">
        <v>11</v>
      </c>
      <c r="AK9" t="str">
        <f t="shared" si="0"/>
        <v>Nov</v>
      </c>
      <c r="AL9" s="7">
        <v>1995</v>
      </c>
      <c r="BF9" s="31"/>
      <c r="BG9" t="s">
        <v>13</v>
      </c>
      <c r="BI9" s="11" t="s">
        <v>779</v>
      </c>
      <c r="BJ9">
        <f>COUNTIF($BG$2:$BG$1846,"BZ")</f>
        <v>19</v>
      </c>
      <c r="BU9" s="31"/>
      <c r="BV9" t="s">
        <v>13</v>
      </c>
      <c r="BW9" t="str">
        <f t="shared" si="2"/>
        <v>Intra</v>
      </c>
      <c r="CI9" s="16" t="s">
        <v>13</v>
      </c>
      <c r="CJ9" s="16">
        <v>2017</v>
      </c>
      <c r="CK9" s="16" t="str">
        <f t="shared" si="3"/>
        <v>Intra</v>
      </c>
      <c r="DC9" s="16">
        <v>10</v>
      </c>
      <c r="DD9" s="23">
        <v>10</v>
      </c>
      <c r="DE9" s="23"/>
      <c r="DF9" s="16">
        <v>2017</v>
      </c>
      <c r="DI9" s="22"/>
    </row>
    <row r="10" spans="1:117" x14ac:dyDescent="0.3">
      <c r="A10" s="31"/>
      <c r="B10" s="4">
        <v>10</v>
      </c>
      <c r="C10" s="4">
        <v>5</v>
      </c>
      <c r="D10" s="5">
        <v>1995</v>
      </c>
      <c r="K10">
        <v>2</v>
      </c>
      <c r="V10" s="31"/>
      <c r="W10" s="4">
        <v>5</v>
      </c>
      <c r="Y10" t="str">
        <f t="shared" si="1"/>
        <v>May</v>
      </c>
      <c r="Z10" s="5">
        <v>1995</v>
      </c>
      <c r="AA10" t="s">
        <v>33</v>
      </c>
      <c r="AC10" s="11" t="s">
        <v>5572</v>
      </c>
      <c r="AD10">
        <v>4</v>
      </c>
      <c r="AF10" s="26" t="s">
        <v>5570</v>
      </c>
      <c r="AG10" s="26">
        <f t="shared" si="4"/>
        <v>0</v>
      </c>
      <c r="AI10" s="6">
        <v>9</v>
      </c>
      <c r="AK10" t="str">
        <f t="shared" si="0"/>
        <v>Sep</v>
      </c>
      <c r="AL10" s="7">
        <v>1995</v>
      </c>
      <c r="BF10" s="31"/>
      <c r="BG10" t="s">
        <v>13</v>
      </c>
      <c r="BI10" s="11" t="s">
        <v>13</v>
      </c>
      <c r="BJ10">
        <f>COUNTIF($BG$2:$BG$1846,"EQ")</f>
        <v>1583</v>
      </c>
      <c r="BU10" s="31"/>
      <c r="BV10" t="s">
        <v>13</v>
      </c>
      <c r="BW10" t="str">
        <f t="shared" si="2"/>
        <v>Intra</v>
      </c>
      <c r="CI10" s="15" t="s">
        <v>13</v>
      </c>
      <c r="CJ10" s="15">
        <v>2005</v>
      </c>
      <c r="CK10" s="15" t="str">
        <f t="shared" si="3"/>
        <v>Intra</v>
      </c>
      <c r="DC10" s="15">
        <v>2</v>
      </c>
      <c r="DD10" s="21">
        <v>2</v>
      </c>
      <c r="DE10" s="21"/>
      <c r="DF10" s="15">
        <v>2005</v>
      </c>
      <c r="DI10" s="22"/>
    </row>
    <row r="11" spans="1:117" x14ac:dyDescent="0.3">
      <c r="A11" s="31"/>
      <c r="B11" s="6">
        <v>8</v>
      </c>
      <c r="C11" s="6">
        <v>2</v>
      </c>
      <c r="D11" s="7">
        <v>1995</v>
      </c>
      <c r="K11">
        <v>3</v>
      </c>
      <c r="V11" s="31"/>
      <c r="W11" s="6">
        <v>2</v>
      </c>
      <c r="Y11" t="str">
        <f t="shared" si="1"/>
        <v>Feb</v>
      </c>
      <c r="Z11" s="7">
        <v>1995</v>
      </c>
      <c r="AA11" t="s">
        <v>36</v>
      </c>
      <c r="AC11" s="11" t="s">
        <v>5574</v>
      </c>
      <c r="AD11">
        <v>3</v>
      </c>
      <c r="AF11" s="26" t="s">
        <v>5571</v>
      </c>
      <c r="AG11" s="26">
        <f t="shared" si="4"/>
        <v>3</v>
      </c>
      <c r="AI11" s="6">
        <v>5</v>
      </c>
      <c r="AK11" t="str">
        <f t="shared" si="0"/>
        <v>May</v>
      </c>
      <c r="AL11" s="7">
        <v>1995</v>
      </c>
      <c r="BF11" s="31"/>
      <c r="BG11" t="s">
        <v>9</v>
      </c>
      <c r="BU11" s="31"/>
      <c r="BV11" t="s">
        <v>9</v>
      </c>
      <c r="BW11" t="str">
        <f t="shared" si="2"/>
        <v>Not</v>
      </c>
      <c r="CI11" s="16" t="s">
        <v>9</v>
      </c>
      <c r="CJ11" s="16">
        <v>2010</v>
      </c>
      <c r="CK11" s="16" t="str">
        <f t="shared" si="3"/>
        <v>Not</v>
      </c>
      <c r="DC11" s="16">
        <v>10</v>
      </c>
      <c r="DD11" s="23">
        <v>10</v>
      </c>
      <c r="DE11" s="23"/>
      <c r="DF11" s="16">
        <v>2010</v>
      </c>
      <c r="DI11" s="22"/>
    </row>
    <row r="12" spans="1:117" x14ac:dyDescent="0.3">
      <c r="A12" s="31"/>
      <c r="B12" s="4">
        <v>1</v>
      </c>
      <c r="C12" s="4">
        <v>11</v>
      </c>
      <c r="D12" s="5">
        <v>1995</v>
      </c>
      <c r="K12">
        <v>1</v>
      </c>
      <c r="V12" s="31"/>
      <c r="W12" s="4">
        <v>11</v>
      </c>
      <c r="Y12" t="str">
        <f t="shared" si="1"/>
        <v>Nov</v>
      </c>
      <c r="Z12" s="5">
        <v>1995</v>
      </c>
      <c r="AA12" t="s">
        <v>39</v>
      </c>
      <c r="AC12" s="11" t="s">
        <v>5575</v>
      </c>
      <c r="AD12">
        <v>23</v>
      </c>
      <c r="AF12" s="26" t="s">
        <v>5572</v>
      </c>
      <c r="AG12" s="26">
        <f t="shared" si="4"/>
        <v>4</v>
      </c>
      <c r="AI12" s="6">
        <v>10</v>
      </c>
      <c r="AK12" t="str">
        <f t="shared" si="0"/>
        <v>Oct</v>
      </c>
      <c r="AL12" s="7">
        <v>1995</v>
      </c>
      <c r="BF12" s="31"/>
      <c r="BG12" t="s">
        <v>13</v>
      </c>
      <c r="BI12" s="11" t="s">
        <v>5584</v>
      </c>
      <c r="BU12" s="31"/>
      <c r="BV12" t="s">
        <v>13</v>
      </c>
      <c r="BW12" t="str">
        <f t="shared" si="2"/>
        <v>Intra</v>
      </c>
      <c r="CI12" s="15" t="s">
        <v>13</v>
      </c>
      <c r="CJ12" s="15">
        <v>2022</v>
      </c>
      <c r="CK12" s="15" t="str">
        <f t="shared" si="3"/>
        <v>Intra</v>
      </c>
      <c r="DC12" s="15">
        <v>10</v>
      </c>
      <c r="DD12" s="21">
        <v>10</v>
      </c>
      <c r="DE12" s="21"/>
      <c r="DF12" s="15">
        <v>2022</v>
      </c>
      <c r="DI12" s="22"/>
    </row>
    <row r="13" spans="1:117" x14ac:dyDescent="0.3">
      <c r="A13" s="31"/>
      <c r="B13" s="4">
        <v>6</v>
      </c>
      <c r="C13" s="4">
        <v>9</v>
      </c>
      <c r="D13" s="5">
        <v>1995</v>
      </c>
      <c r="K13">
        <f>COUNT(K2:K12)</f>
        <v>11</v>
      </c>
      <c r="V13" s="31"/>
      <c r="W13" s="4">
        <v>9</v>
      </c>
      <c r="Y13" t="str">
        <f t="shared" si="1"/>
        <v>Sep</v>
      </c>
      <c r="Z13" s="5">
        <v>1995</v>
      </c>
      <c r="AA13" t="s">
        <v>42</v>
      </c>
      <c r="AF13" s="26" t="s">
        <v>5573</v>
      </c>
      <c r="AG13" s="26">
        <f t="shared" si="4"/>
        <v>0</v>
      </c>
      <c r="AI13" s="6">
        <v>2</v>
      </c>
      <c r="AK13" t="str">
        <f t="shared" si="0"/>
        <v>Feb</v>
      </c>
      <c r="AL13" s="7">
        <v>1995</v>
      </c>
      <c r="BF13" s="31"/>
      <c r="BG13" t="s">
        <v>9</v>
      </c>
      <c r="BU13" s="31"/>
      <c r="BV13" t="s">
        <v>9</v>
      </c>
      <c r="BW13" t="str">
        <f t="shared" si="2"/>
        <v>Not</v>
      </c>
      <c r="CI13" s="16" t="s">
        <v>9</v>
      </c>
      <c r="CJ13" s="16">
        <v>2020</v>
      </c>
      <c r="CK13" s="16" t="str">
        <f t="shared" si="3"/>
        <v>Not</v>
      </c>
      <c r="DC13" s="16">
        <v>1</v>
      </c>
      <c r="DD13" s="23">
        <v>1</v>
      </c>
      <c r="DE13" s="23"/>
      <c r="DF13" s="16">
        <v>2020</v>
      </c>
      <c r="DI13" s="22"/>
    </row>
    <row r="14" spans="1:117" x14ac:dyDescent="0.3">
      <c r="A14" s="31"/>
      <c r="B14" s="6">
        <v>31</v>
      </c>
      <c r="C14" s="6">
        <v>5</v>
      </c>
      <c r="D14" s="7">
        <v>1995</v>
      </c>
      <c r="K14">
        <f>K13-3</f>
        <v>8</v>
      </c>
      <c r="V14" s="31"/>
      <c r="W14" s="6">
        <v>5</v>
      </c>
      <c r="Y14" t="str">
        <f t="shared" si="1"/>
        <v>May</v>
      </c>
      <c r="Z14" s="7">
        <v>1995</v>
      </c>
      <c r="AA14" t="s">
        <v>45</v>
      </c>
      <c r="AF14" s="26" t="s">
        <v>5574</v>
      </c>
      <c r="AG14" s="26">
        <f t="shared" si="4"/>
        <v>3</v>
      </c>
      <c r="AI14" s="6">
        <v>9</v>
      </c>
      <c r="AK14" t="str">
        <f t="shared" si="0"/>
        <v>Sep</v>
      </c>
      <c r="AL14" s="7">
        <v>1995</v>
      </c>
      <c r="BF14" s="31"/>
      <c r="BG14" t="s">
        <v>13</v>
      </c>
      <c r="BU14" s="31"/>
      <c r="BV14" t="s">
        <v>13</v>
      </c>
      <c r="BW14" t="str">
        <f t="shared" si="2"/>
        <v>Intra</v>
      </c>
      <c r="CI14" s="15" t="s">
        <v>13</v>
      </c>
      <c r="CJ14" s="15">
        <v>2021</v>
      </c>
      <c r="CK14" s="15" t="str">
        <f t="shared" si="3"/>
        <v>Intra</v>
      </c>
      <c r="DC14" s="15">
        <v>10</v>
      </c>
      <c r="DD14" s="21">
        <v>10</v>
      </c>
      <c r="DE14" s="21"/>
      <c r="DF14" s="15">
        <v>2021</v>
      </c>
      <c r="DI14" s="22"/>
    </row>
    <row r="15" spans="1:117" x14ac:dyDescent="0.3">
      <c r="A15" s="31"/>
      <c r="B15" s="6">
        <v>18</v>
      </c>
      <c r="C15" s="6">
        <v>10</v>
      </c>
      <c r="D15" s="7">
        <v>1995</v>
      </c>
      <c r="V15" s="31"/>
      <c r="W15" s="6">
        <v>10</v>
      </c>
      <c r="Y15" t="str">
        <f t="shared" si="1"/>
        <v>Oct</v>
      </c>
      <c r="Z15" s="7">
        <v>1995</v>
      </c>
      <c r="AA15" t="s">
        <v>48</v>
      </c>
      <c r="AI15" s="6">
        <v>7</v>
      </c>
      <c r="AK15" t="str">
        <f t="shared" si="0"/>
        <v>Jul</v>
      </c>
      <c r="AL15" s="7">
        <v>1995</v>
      </c>
      <c r="BF15" s="31"/>
      <c r="BG15" t="s">
        <v>9</v>
      </c>
      <c r="BU15" s="31"/>
      <c r="BV15" t="s">
        <v>9</v>
      </c>
      <c r="BW15" t="str">
        <f t="shared" si="2"/>
        <v>Not</v>
      </c>
      <c r="CI15" s="16" t="s">
        <v>9</v>
      </c>
      <c r="CJ15" s="16">
        <v>2020</v>
      </c>
      <c r="CK15" s="16" t="str">
        <f t="shared" si="3"/>
        <v>Not</v>
      </c>
      <c r="DC15" s="16">
        <v>10</v>
      </c>
      <c r="DD15" s="23">
        <v>10</v>
      </c>
      <c r="DE15" s="23"/>
      <c r="DF15" s="16">
        <v>2020</v>
      </c>
    </row>
    <row r="16" spans="1:117" x14ac:dyDescent="0.3">
      <c r="A16" s="31"/>
      <c r="B16" s="6">
        <v>8</v>
      </c>
      <c r="C16" s="6">
        <v>2</v>
      </c>
      <c r="D16" s="7">
        <v>1995</v>
      </c>
      <c r="V16" s="31"/>
      <c r="W16" s="6">
        <v>2</v>
      </c>
      <c r="Y16" t="str">
        <f t="shared" si="1"/>
        <v>Feb</v>
      </c>
      <c r="Z16" s="7">
        <v>1995</v>
      </c>
      <c r="AA16" t="s">
        <v>51</v>
      </c>
      <c r="AI16" s="6">
        <v>5</v>
      </c>
      <c r="AK16" t="str">
        <f t="shared" si="0"/>
        <v>May</v>
      </c>
      <c r="AL16" s="7">
        <v>1995</v>
      </c>
      <c r="BF16" s="31"/>
      <c r="BG16" t="s">
        <v>13</v>
      </c>
      <c r="BU16" s="31"/>
      <c r="BV16" t="s">
        <v>13</v>
      </c>
      <c r="BW16" t="str">
        <f t="shared" si="2"/>
        <v>Intra</v>
      </c>
      <c r="CI16" s="15" t="s">
        <v>13</v>
      </c>
      <c r="CJ16" s="15">
        <v>2023</v>
      </c>
      <c r="CK16" s="15" t="str">
        <f t="shared" si="3"/>
        <v>Intra</v>
      </c>
      <c r="DC16" s="15">
        <v>10</v>
      </c>
      <c r="DD16" s="21">
        <v>10</v>
      </c>
      <c r="DE16" s="21"/>
      <c r="DF16" s="15">
        <v>2023</v>
      </c>
    </row>
    <row r="17" spans="1:110" x14ac:dyDescent="0.3">
      <c r="A17" s="31"/>
      <c r="B17" s="4">
        <v>20</v>
      </c>
      <c r="C17" s="4">
        <v>9</v>
      </c>
      <c r="D17" s="5">
        <v>1995</v>
      </c>
      <c r="V17" s="31"/>
      <c r="W17" s="4">
        <v>9</v>
      </c>
      <c r="Y17" t="str">
        <f t="shared" si="1"/>
        <v>Sep</v>
      </c>
      <c r="Z17" s="5">
        <v>1995</v>
      </c>
      <c r="AA17" t="s">
        <v>54</v>
      </c>
      <c r="AI17" s="6">
        <v>5</v>
      </c>
      <c r="AK17" t="str">
        <f t="shared" si="0"/>
        <v>May</v>
      </c>
      <c r="AL17" s="7">
        <v>1995</v>
      </c>
      <c r="BF17" s="31"/>
      <c r="BG17" t="s">
        <v>13</v>
      </c>
      <c r="BU17" s="31"/>
      <c r="BV17" t="s">
        <v>13</v>
      </c>
      <c r="BW17" t="str">
        <f t="shared" si="2"/>
        <v>Intra</v>
      </c>
      <c r="CI17" s="16" t="s">
        <v>13</v>
      </c>
      <c r="CJ17" s="16">
        <v>2003</v>
      </c>
      <c r="CK17" s="16" t="str">
        <f t="shared" si="3"/>
        <v>Intra</v>
      </c>
      <c r="DC17" s="16">
        <v>10</v>
      </c>
      <c r="DD17" s="23">
        <v>10</v>
      </c>
      <c r="DE17" s="23"/>
      <c r="DF17" s="16">
        <v>2003</v>
      </c>
    </row>
    <row r="18" spans="1:110" x14ac:dyDescent="0.3">
      <c r="A18" s="31"/>
      <c r="B18" s="4">
        <v>27</v>
      </c>
      <c r="C18" s="4">
        <v>7</v>
      </c>
      <c r="D18" s="5">
        <v>1995</v>
      </c>
      <c r="V18" s="31"/>
      <c r="W18" s="4">
        <v>7</v>
      </c>
      <c r="Y18" t="str">
        <f t="shared" si="1"/>
        <v>Jul</v>
      </c>
      <c r="Z18" s="5">
        <v>1995</v>
      </c>
      <c r="AA18" t="s">
        <v>57</v>
      </c>
      <c r="AI18" s="6">
        <v>5</v>
      </c>
      <c r="AK18" t="str">
        <f t="shared" si="0"/>
        <v>May</v>
      </c>
      <c r="AL18" s="7">
        <v>1995</v>
      </c>
      <c r="BF18" s="31"/>
      <c r="BG18" t="s">
        <v>13</v>
      </c>
      <c r="BU18" s="31"/>
      <c r="BV18" t="s">
        <v>13</v>
      </c>
      <c r="BW18" t="str">
        <f t="shared" si="2"/>
        <v>Intra</v>
      </c>
      <c r="CI18" s="15" t="s">
        <v>13</v>
      </c>
      <c r="CJ18" s="15">
        <v>1995</v>
      </c>
      <c r="CK18" s="15" t="str">
        <f t="shared" si="3"/>
        <v>Intra</v>
      </c>
      <c r="DC18" s="15">
        <v>5</v>
      </c>
      <c r="DD18" s="21">
        <v>5</v>
      </c>
      <c r="DE18" s="21"/>
      <c r="DF18" s="15">
        <v>1995</v>
      </c>
    </row>
    <row r="19" spans="1:110" x14ac:dyDescent="0.3">
      <c r="A19" s="31"/>
      <c r="B19" s="6">
        <v>25</v>
      </c>
      <c r="C19" s="6">
        <v>5</v>
      </c>
      <c r="D19" s="7">
        <v>1995</v>
      </c>
      <c r="V19" s="31"/>
      <c r="W19" s="6">
        <v>5</v>
      </c>
      <c r="Y19" t="str">
        <f t="shared" si="1"/>
        <v>May</v>
      </c>
      <c r="Z19" s="7">
        <v>1995</v>
      </c>
      <c r="AA19" t="s">
        <v>60</v>
      </c>
      <c r="AI19" s="6">
        <v>3</v>
      </c>
      <c r="AK19" t="str">
        <f t="shared" si="0"/>
        <v>Mar</v>
      </c>
      <c r="AL19" s="7">
        <v>1995</v>
      </c>
      <c r="BF19" s="31"/>
      <c r="BG19" t="s">
        <v>13</v>
      </c>
      <c r="BU19" s="31"/>
      <c r="BV19" t="s">
        <v>13</v>
      </c>
      <c r="BW19" t="str">
        <f t="shared" si="2"/>
        <v>Intra</v>
      </c>
      <c r="CI19" s="16" t="s">
        <v>13</v>
      </c>
      <c r="CJ19" s="16">
        <v>2023</v>
      </c>
      <c r="CK19" s="16" t="str">
        <f t="shared" si="3"/>
        <v>Intra</v>
      </c>
      <c r="DC19" s="16">
        <v>5</v>
      </c>
      <c r="DD19" s="23">
        <v>5</v>
      </c>
      <c r="DE19" s="23"/>
      <c r="DF19" s="16">
        <v>2023</v>
      </c>
    </row>
    <row r="20" spans="1:110" x14ac:dyDescent="0.3">
      <c r="A20" s="31"/>
      <c r="B20" s="6">
        <v>31</v>
      </c>
      <c r="C20" s="6">
        <v>5</v>
      </c>
      <c r="D20" s="7">
        <v>1995</v>
      </c>
      <c r="V20" s="31"/>
      <c r="W20" s="6">
        <v>5</v>
      </c>
      <c r="Y20" t="str">
        <f t="shared" si="1"/>
        <v>May</v>
      </c>
      <c r="Z20" s="7">
        <v>1995</v>
      </c>
      <c r="AA20" t="s">
        <v>63</v>
      </c>
      <c r="AI20" s="6">
        <v>7</v>
      </c>
      <c r="AK20" t="str">
        <f t="shared" si="0"/>
        <v>Jul</v>
      </c>
      <c r="AL20" s="7">
        <v>1995</v>
      </c>
      <c r="BF20" s="31"/>
      <c r="BG20" t="s">
        <v>13</v>
      </c>
      <c r="BU20" s="31"/>
      <c r="BV20" t="s">
        <v>13</v>
      </c>
      <c r="BW20" t="str">
        <f t="shared" si="2"/>
        <v>Intra</v>
      </c>
      <c r="CI20" s="15" t="s">
        <v>13</v>
      </c>
      <c r="CJ20" s="15">
        <v>2020</v>
      </c>
      <c r="CK20" s="15" t="str">
        <f t="shared" si="3"/>
        <v>Intra</v>
      </c>
      <c r="DC20" s="15">
        <v>10</v>
      </c>
      <c r="DD20" s="21">
        <v>10</v>
      </c>
      <c r="DE20" s="21"/>
      <c r="DF20" s="15">
        <v>2020</v>
      </c>
    </row>
    <row r="21" spans="1:110" x14ac:dyDescent="0.3">
      <c r="A21" s="31"/>
      <c r="B21" s="4">
        <v>10</v>
      </c>
      <c r="C21" s="4">
        <v>5</v>
      </c>
      <c r="D21" s="5">
        <v>1995</v>
      </c>
      <c r="V21" s="31"/>
      <c r="W21" s="4">
        <v>5</v>
      </c>
      <c r="Y21" t="str">
        <f t="shared" si="1"/>
        <v>May</v>
      </c>
      <c r="Z21" s="5">
        <v>1995</v>
      </c>
      <c r="AA21" t="s">
        <v>66</v>
      </c>
      <c r="AI21" s="6">
        <v>2</v>
      </c>
      <c r="AK21" t="str">
        <f t="shared" si="0"/>
        <v>Feb</v>
      </c>
      <c r="AL21" s="7">
        <v>1995</v>
      </c>
      <c r="BF21" s="31"/>
      <c r="BG21" t="s">
        <v>13</v>
      </c>
      <c r="BU21" s="31"/>
      <c r="BV21" t="s">
        <v>13</v>
      </c>
      <c r="BW21" t="str">
        <f t="shared" si="2"/>
        <v>Intra</v>
      </c>
      <c r="CI21" s="16" t="s">
        <v>13</v>
      </c>
      <c r="CJ21" s="16">
        <v>2006</v>
      </c>
      <c r="CK21" s="16" t="str">
        <f t="shared" si="3"/>
        <v>Intra</v>
      </c>
      <c r="DC21" s="16">
        <v>10</v>
      </c>
      <c r="DD21" s="23">
        <v>10</v>
      </c>
      <c r="DE21" s="23"/>
      <c r="DF21" s="16">
        <v>2006</v>
      </c>
    </row>
    <row r="22" spans="1:110" x14ac:dyDescent="0.3">
      <c r="A22" s="31"/>
      <c r="B22" s="6">
        <v>15</v>
      </c>
      <c r="C22" s="6">
        <v>3</v>
      </c>
      <c r="D22" s="7">
        <v>1995</v>
      </c>
      <c r="V22" s="31"/>
      <c r="W22" s="6">
        <v>3</v>
      </c>
      <c r="Y22" t="str">
        <f t="shared" si="1"/>
        <v>Mar</v>
      </c>
      <c r="Z22" s="7">
        <v>1995</v>
      </c>
      <c r="AA22" t="s">
        <v>69</v>
      </c>
      <c r="AI22" s="6">
        <v>7</v>
      </c>
      <c r="AK22" t="str">
        <f t="shared" si="0"/>
        <v>Jul</v>
      </c>
      <c r="AL22" s="7">
        <v>1995</v>
      </c>
      <c r="BF22" s="31"/>
      <c r="BG22" t="s">
        <v>13</v>
      </c>
      <c r="BU22" s="31"/>
      <c r="BV22" t="s">
        <v>13</v>
      </c>
      <c r="BW22" t="str">
        <f t="shared" si="2"/>
        <v>Intra</v>
      </c>
      <c r="CI22" s="15" t="s">
        <v>13</v>
      </c>
      <c r="CJ22" s="15">
        <v>2020</v>
      </c>
      <c r="CK22" s="15" t="str">
        <f t="shared" si="3"/>
        <v>Intra</v>
      </c>
      <c r="DC22" s="15">
        <v>10</v>
      </c>
      <c r="DD22" s="21">
        <v>10</v>
      </c>
      <c r="DE22" s="21"/>
      <c r="DF22" s="15">
        <v>2020</v>
      </c>
    </row>
    <row r="23" spans="1:110" x14ac:dyDescent="0.3">
      <c r="A23" s="31"/>
      <c r="B23" s="4">
        <v>6</v>
      </c>
      <c r="C23" s="4">
        <v>7</v>
      </c>
      <c r="D23" s="5">
        <v>1995</v>
      </c>
      <c r="V23" s="31"/>
      <c r="W23" s="4">
        <v>7</v>
      </c>
      <c r="Y23" t="str">
        <f t="shared" si="1"/>
        <v>Jul</v>
      </c>
      <c r="Z23" s="5">
        <v>1995</v>
      </c>
      <c r="AA23" t="s">
        <v>72</v>
      </c>
      <c r="AI23" s="6">
        <v>5</v>
      </c>
      <c r="AK23" t="str">
        <f t="shared" si="0"/>
        <v>May</v>
      </c>
      <c r="AL23" s="7">
        <v>1995</v>
      </c>
      <c r="BF23" s="31"/>
      <c r="BG23" t="s">
        <v>13</v>
      </c>
      <c r="BU23" s="31"/>
      <c r="BV23" t="s">
        <v>13</v>
      </c>
      <c r="BW23" t="str">
        <f t="shared" si="2"/>
        <v>Intra</v>
      </c>
      <c r="CI23" s="16" t="s">
        <v>13</v>
      </c>
      <c r="CJ23" s="16">
        <v>2018</v>
      </c>
      <c r="CK23" s="16" t="str">
        <f t="shared" si="3"/>
        <v>Intra</v>
      </c>
      <c r="DC23" s="16">
        <v>10</v>
      </c>
      <c r="DD23" s="23">
        <v>10</v>
      </c>
      <c r="DE23" s="23"/>
      <c r="DF23" s="16">
        <v>2018</v>
      </c>
    </row>
    <row r="24" spans="1:110" x14ac:dyDescent="0.3">
      <c r="A24" s="31"/>
      <c r="B24" s="4">
        <v>8</v>
      </c>
      <c r="C24" s="4">
        <v>2</v>
      </c>
      <c r="D24" s="5">
        <v>1995</v>
      </c>
      <c r="V24" s="31"/>
      <c r="W24" s="4">
        <v>2</v>
      </c>
      <c r="Y24" t="str">
        <f t="shared" si="1"/>
        <v>Feb</v>
      </c>
      <c r="Z24" s="5">
        <v>1995</v>
      </c>
      <c r="AA24" t="s">
        <v>75</v>
      </c>
      <c r="AI24" s="6">
        <v>10</v>
      </c>
      <c r="AK24" t="str">
        <f t="shared" si="0"/>
        <v>Oct</v>
      </c>
      <c r="AL24" s="7">
        <v>1995</v>
      </c>
      <c r="BF24" s="31"/>
      <c r="BG24" t="s">
        <v>13</v>
      </c>
      <c r="BU24" s="31"/>
      <c r="BV24" t="s">
        <v>13</v>
      </c>
      <c r="BW24" t="str">
        <f t="shared" si="2"/>
        <v>Intra</v>
      </c>
      <c r="CI24" s="15" t="s">
        <v>13</v>
      </c>
      <c r="CJ24" s="15">
        <v>1995</v>
      </c>
      <c r="CK24" s="15" t="str">
        <f t="shared" si="3"/>
        <v>Intra</v>
      </c>
      <c r="DC24" s="15">
        <v>2</v>
      </c>
      <c r="DD24" s="21">
        <v>2</v>
      </c>
      <c r="DE24" s="21"/>
      <c r="DF24" s="15">
        <v>1995</v>
      </c>
    </row>
    <row r="25" spans="1:110" x14ac:dyDescent="0.3">
      <c r="A25" s="31"/>
      <c r="B25" s="6">
        <v>7</v>
      </c>
      <c r="C25" s="6">
        <v>7</v>
      </c>
      <c r="D25" s="7">
        <v>1995</v>
      </c>
      <c r="V25" s="31"/>
      <c r="W25" s="6">
        <v>7</v>
      </c>
      <c r="Y25" t="str">
        <f t="shared" si="1"/>
        <v>Jul</v>
      </c>
      <c r="Z25" s="7">
        <v>1995</v>
      </c>
      <c r="AA25" t="s">
        <v>78</v>
      </c>
      <c r="AI25" s="6">
        <v>12</v>
      </c>
      <c r="AK25" t="str">
        <f t="shared" si="0"/>
        <v>Dec</v>
      </c>
      <c r="AL25" s="7">
        <v>1995</v>
      </c>
      <c r="BF25" s="31"/>
      <c r="BG25" t="s">
        <v>13</v>
      </c>
      <c r="BU25" s="31"/>
      <c r="BV25" t="s">
        <v>13</v>
      </c>
      <c r="BW25" t="str">
        <f t="shared" si="2"/>
        <v>Intra</v>
      </c>
      <c r="CI25" s="16" t="s">
        <v>13</v>
      </c>
      <c r="CJ25" s="16">
        <v>1995</v>
      </c>
      <c r="CK25" s="16" t="str">
        <f t="shared" si="3"/>
        <v>Intra</v>
      </c>
      <c r="DC25" s="16">
        <v>2</v>
      </c>
      <c r="DD25" s="23">
        <v>2</v>
      </c>
      <c r="DE25" s="23"/>
      <c r="DF25" s="16">
        <v>1995</v>
      </c>
    </row>
    <row r="26" spans="1:110" x14ac:dyDescent="0.3">
      <c r="A26" s="31"/>
      <c r="B26" s="6">
        <v>17</v>
      </c>
      <c r="C26" s="6">
        <v>5</v>
      </c>
      <c r="D26" s="7">
        <v>1995</v>
      </c>
      <c r="V26" s="31"/>
      <c r="W26" s="6">
        <v>5</v>
      </c>
      <c r="Y26" t="str">
        <f t="shared" si="1"/>
        <v>May</v>
      </c>
      <c r="Z26" s="7">
        <v>1995</v>
      </c>
      <c r="AA26" t="s">
        <v>81</v>
      </c>
      <c r="AI26" s="6">
        <v>4</v>
      </c>
      <c r="AK26" t="str">
        <f t="shared" si="0"/>
        <v>Apr</v>
      </c>
      <c r="AL26" s="7">
        <v>1995</v>
      </c>
      <c r="BF26" s="31"/>
      <c r="BG26" t="s">
        <v>13</v>
      </c>
      <c r="BU26" s="31"/>
      <c r="BV26" t="s">
        <v>13</v>
      </c>
      <c r="BW26" t="str">
        <f t="shared" si="2"/>
        <v>Intra</v>
      </c>
      <c r="CI26" s="15" t="s">
        <v>13</v>
      </c>
      <c r="CJ26" s="15">
        <v>2010</v>
      </c>
      <c r="CK26" s="15" t="str">
        <f t="shared" si="3"/>
        <v>Intra</v>
      </c>
      <c r="DC26" s="15">
        <v>10</v>
      </c>
      <c r="DD26" s="21">
        <v>10</v>
      </c>
      <c r="DE26" s="21"/>
      <c r="DF26" s="15">
        <v>2010</v>
      </c>
    </row>
    <row r="27" spans="1:110" x14ac:dyDescent="0.3">
      <c r="A27" s="31"/>
      <c r="B27" s="4">
        <v>11</v>
      </c>
      <c r="C27" s="4">
        <v>10</v>
      </c>
      <c r="D27" s="5">
        <v>1995</v>
      </c>
      <c r="V27" s="31"/>
      <c r="W27" s="4">
        <v>10</v>
      </c>
      <c r="Y27" t="str">
        <f t="shared" si="1"/>
        <v>Oct</v>
      </c>
      <c r="Z27" s="5">
        <v>1995</v>
      </c>
      <c r="AA27" t="s">
        <v>84</v>
      </c>
      <c r="AI27" s="6">
        <v>4</v>
      </c>
      <c r="AK27" t="str">
        <f t="shared" si="0"/>
        <v>Apr</v>
      </c>
      <c r="AL27" s="7">
        <v>1995</v>
      </c>
      <c r="BF27" s="31"/>
      <c r="BG27" t="s">
        <v>13</v>
      </c>
      <c r="BU27" s="31"/>
      <c r="BV27" t="s">
        <v>13</v>
      </c>
      <c r="BW27" t="str">
        <f t="shared" si="2"/>
        <v>Intra</v>
      </c>
      <c r="CI27" s="16" t="s">
        <v>13</v>
      </c>
      <c r="CJ27" s="16">
        <v>2017</v>
      </c>
      <c r="CK27" s="16" t="str">
        <f t="shared" si="3"/>
        <v>Intra</v>
      </c>
      <c r="DC27" s="16">
        <v>10</v>
      </c>
      <c r="DD27" s="23">
        <v>10</v>
      </c>
      <c r="DE27" s="23"/>
      <c r="DF27" s="16">
        <v>2017</v>
      </c>
    </row>
    <row r="28" spans="1:110" x14ac:dyDescent="0.3">
      <c r="B28" s="4">
        <v>6</v>
      </c>
      <c r="C28" s="4">
        <v>12</v>
      </c>
      <c r="D28" s="5">
        <v>1995</v>
      </c>
      <c r="W28" s="4">
        <v>12</v>
      </c>
      <c r="Y28" t="str">
        <f t="shared" si="1"/>
        <v>Dec</v>
      </c>
      <c r="Z28" s="5">
        <v>1995</v>
      </c>
      <c r="AA28" t="s">
        <v>87</v>
      </c>
      <c r="AI28" s="6">
        <v>9</v>
      </c>
      <c r="AK28" t="str">
        <f t="shared" si="0"/>
        <v>Sep</v>
      </c>
      <c r="AL28" s="7">
        <v>1995</v>
      </c>
      <c r="BG28" t="s">
        <v>13</v>
      </c>
      <c r="BU28" s="31"/>
      <c r="BV28" t="s">
        <v>13</v>
      </c>
      <c r="BW28" t="str">
        <f t="shared" si="2"/>
        <v>Intra</v>
      </c>
      <c r="CI28" s="15" t="s">
        <v>13</v>
      </c>
      <c r="CJ28" s="15">
        <v>2013</v>
      </c>
      <c r="CK28" s="15" t="str">
        <f t="shared" si="3"/>
        <v>Intra</v>
      </c>
      <c r="DC28" s="15">
        <v>10</v>
      </c>
      <c r="DD28" s="21">
        <v>10</v>
      </c>
      <c r="DE28" s="21"/>
      <c r="DF28" s="15">
        <v>2013</v>
      </c>
    </row>
    <row r="29" spans="1:110" x14ac:dyDescent="0.3">
      <c r="B29" s="6">
        <v>12</v>
      </c>
      <c r="C29" s="6">
        <v>4</v>
      </c>
      <c r="D29" s="7">
        <v>1995</v>
      </c>
      <c r="W29" s="6">
        <v>4</v>
      </c>
      <c r="Y29" t="str">
        <f t="shared" si="1"/>
        <v>Apr</v>
      </c>
      <c r="Z29" s="7">
        <v>1995</v>
      </c>
      <c r="AA29" t="s">
        <v>90</v>
      </c>
      <c r="AI29" s="6">
        <v>6</v>
      </c>
      <c r="AK29" t="str">
        <f t="shared" si="0"/>
        <v>Jun</v>
      </c>
      <c r="AL29" s="7">
        <v>1995</v>
      </c>
      <c r="BG29" t="s">
        <v>13</v>
      </c>
      <c r="BV29" t="s">
        <v>13</v>
      </c>
      <c r="BW29" t="str">
        <f t="shared" si="2"/>
        <v>Intra</v>
      </c>
      <c r="CI29" s="16" t="s">
        <v>13</v>
      </c>
      <c r="CJ29" s="16">
        <v>2021</v>
      </c>
      <c r="CK29" s="16" t="str">
        <f t="shared" si="3"/>
        <v>Intra</v>
      </c>
      <c r="DC29" s="16">
        <v>5</v>
      </c>
      <c r="DD29" s="23">
        <v>5</v>
      </c>
      <c r="DE29" s="23"/>
      <c r="DF29" s="16">
        <v>2021</v>
      </c>
    </row>
    <row r="30" spans="1:110" x14ac:dyDescent="0.3">
      <c r="B30" s="4">
        <v>26</v>
      </c>
      <c r="C30" s="4">
        <v>4</v>
      </c>
      <c r="D30" s="5">
        <v>1995</v>
      </c>
      <c r="W30" s="4">
        <v>4</v>
      </c>
      <c r="Y30" t="str">
        <f t="shared" si="1"/>
        <v>Apr</v>
      </c>
      <c r="Z30" s="5">
        <v>1995</v>
      </c>
      <c r="AA30" t="s">
        <v>93</v>
      </c>
      <c r="AI30" s="6">
        <v>7</v>
      </c>
      <c r="AK30" t="str">
        <f t="shared" si="0"/>
        <v>Jul</v>
      </c>
      <c r="AL30" s="7">
        <v>1995</v>
      </c>
      <c r="BG30" t="s">
        <v>13</v>
      </c>
      <c r="BV30" t="s">
        <v>13</v>
      </c>
      <c r="BW30" t="str">
        <f t="shared" si="2"/>
        <v>Intra</v>
      </c>
      <c r="CI30" s="15" t="s">
        <v>13</v>
      </c>
      <c r="CJ30" s="15">
        <v>1996</v>
      </c>
      <c r="CK30" s="15" t="str">
        <f t="shared" si="3"/>
        <v>Intra</v>
      </c>
      <c r="DC30" s="15">
        <v>10</v>
      </c>
      <c r="DD30" s="21">
        <v>10</v>
      </c>
      <c r="DE30" s="21"/>
      <c r="DF30" s="15">
        <v>1996</v>
      </c>
    </row>
    <row r="31" spans="1:110" x14ac:dyDescent="0.3">
      <c r="B31" s="4">
        <v>13</v>
      </c>
      <c r="C31" s="4">
        <v>9</v>
      </c>
      <c r="D31" s="5">
        <v>1995</v>
      </c>
      <c r="W31" s="4">
        <v>9</v>
      </c>
      <c r="Y31" t="str">
        <f t="shared" si="1"/>
        <v>Sep</v>
      </c>
      <c r="Z31" s="5">
        <v>1995</v>
      </c>
      <c r="AA31" t="s">
        <v>96</v>
      </c>
      <c r="AI31" s="6">
        <v>5</v>
      </c>
      <c r="AK31" t="str">
        <f t="shared" si="0"/>
        <v>May</v>
      </c>
      <c r="AL31" s="7">
        <v>1995</v>
      </c>
      <c r="BG31" t="s">
        <v>13</v>
      </c>
      <c r="BV31" t="s">
        <v>13</v>
      </c>
      <c r="BW31" t="str">
        <f t="shared" si="2"/>
        <v>Intra</v>
      </c>
      <c r="CI31" s="16" t="s">
        <v>13</v>
      </c>
      <c r="CJ31" s="16">
        <v>1999</v>
      </c>
      <c r="CK31" s="16" t="str">
        <f t="shared" si="3"/>
        <v>Intra</v>
      </c>
      <c r="DC31" s="16">
        <v>10</v>
      </c>
      <c r="DD31" s="23">
        <v>10</v>
      </c>
      <c r="DE31" s="23"/>
      <c r="DF31" s="16">
        <v>1999</v>
      </c>
    </row>
    <row r="32" spans="1:110" x14ac:dyDescent="0.3">
      <c r="B32" s="6">
        <v>14</v>
      </c>
      <c r="C32" s="6">
        <v>6</v>
      </c>
      <c r="D32" s="7">
        <v>1995</v>
      </c>
      <c r="W32" s="6">
        <v>6</v>
      </c>
      <c r="Y32" t="str">
        <f t="shared" si="1"/>
        <v>Jun</v>
      </c>
      <c r="Z32" s="7">
        <v>1995</v>
      </c>
      <c r="AA32" t="s">
        <v>99</v>
      </c>
      <c r="AI32" s="6">
        <v>5</v>
      </c>
      <c r="AK32" t="str">
        <f t="shared" si="0"/>
        <v>May</v>
      </c>
      <c r="AL32" s="7">
        <v>1995</v>
      </c>
      <c r="BG32" t="s">
        <v>9</v>
      </c>
      <c r="BV32" t="s">
        <v>9</v>
      </c>
      <c r="BW32" t="str">
        <f t="shared" si="2"/>
        <v>Not</v>
      </c>
      <c r="CI32" s="15" t="s">
        <v>9</v>
      </c>
      <c r="CJ32" s="15">
        <v>2020</v>
      </c>
      <c r="CK32" s="15" t="str">
        <f t="shared" si="3"/>
        <v>Not</v>
      </c>
      <c r="DC32" s="15">
        <v>1</v>
      </c>
      <c r="DD32" s="21">
        <v>1</v>
      </c>
      <c r="DE32" s="21"/>
      <c r="DF32" s="15">
        <v>2020</v>
      </c>
    </row>
    <row r="33" spans="2:110" x14ac:dyDescent="0.3">
      <c r="B33" s="4">
        <v>27</v>
      </c>
      <c r="C33" s="4">
        <v>7</v>
      </c>
      <c r="D33" s="5">
        <v>1995</v>
      </c>
      <c r="W33" s="4">
        <v>7</v>
      </c>
      <c r="Y33" t="str">
        <f t="shared" si="1"/>
        <v>Jul</v>
      </c>
      <c r="Z33" s="5">
        <v>1995</v>
      </c>
      <c r="AA33" t="s">
        <v>102</v>
      </c>
      <c r="AI33" s="6">
        <v>2</v>
      </c>
      <c r="AK33" t="str">
        <f t="shared" si="0"/>
        <v>Feb</v>
      </c>
      <c r="AL33" s="7">
        <v>1995</v>
      </c>
      <c r="BG33" t="s">
        <v>13</v>
      </c>
      <c r="BV33" t="s">
        <v>13</v>
      </c>
      <c r="BW33" t="str">
        <f t="shared" si="2"/>
        <v>Intra</v>
      </c>
      <c r="CI33" s="16" t="s">
        <v>13</v>
      </c>
      <c r="CJ33" s="16">
        <v>2006</v>
      </c>
      <c r="CK33" s="16" t="str">
        <f t="shared" si="3"/>
        <v>Intra</v>
      </c>
      <c r="DC33" s="16">
        <v>2</v>
      </c>
      <c r="DD33" s="23">
        <v>2</v>
      </c>
      <c r="DE33" s="23"/>
      <c r="DF33" s="16">
        <v>2006</v>
      </c>
    </row>
    <row r="34" spans="2:110" x14ac:dyDescent="0.3">
      <c r="B34" s="4">
        <v>10</v>
      </c>
      <c r="C34" s="4">
        <v>5</v>
      </c>
      <c r="D34" s="5">
        <v>1995</v>
      </c>
      <c r="W34" s="4">
        <v>5</v>
      </c>
      <c r="Y34" t="str">
        <f t="shared" si="1"/>
        <v>May</v>
      </c>
      <c r="Z34" s="5">
        <v>1995</v>
      </c>
      <c r="AA34" t="s">
        <v>105</v>
      </c>
      <c r="AI34" s="6">
        <v>3</v>
      </c>
      <c r="AK34" t="str">
        <f t="shared" si="0"/>
        <v>Mar</v>
      </c>
      <c r="AL34" s="7">
        <v>1995</v>
      </c>
      <c r="BG34" t="s">
        <v>9</v>
      </c>
      <c r="BV34" t="s">
        <v>9</v>
      </c>
      <c r="BW34" t="str">
        <f t="shared" si="2"/>
        <v>Not</v>
      </c>
      <c r="CI34" s="15" t="s">
        <v>9</v>
      </c>
      <c r="CJ34" s="15">
        <v>2022</v>
      </c>
      <c r="CK34" s="15" t="str">
        <f t="shared" si="3"/>
        <v>Not</v>
      </c>
      <c r="DC34" s="15">
        <v>10</v>
      </c>
      <c r="DD34" s="21">
        <v>10</v>
      </c>
      <c r="DE34" s="21"/>
      <c r="DF34" s="15">
        <v>2022</v>
      </c>
    </row>
    <row r="35" spans="2:110" x14ac:dyDescent="0.3">
      <c r="B35" s="4">
        <v>10</v>
      </c>
      <c r="C35" s="4">
        <v>5</v>
      </c>
      <c r="D35" s="5">
        <v>1995</v>
      </c>
      <c r="W35" s="4">
        <v>5</v>
      </c>
      <c r="Y35" t="str">
        <f t="shared" si="1"/>
        <v>May</v>
      </c>
      <c r="Z35" s="5">
        <v>1995</v>
      </c>
      <c r="AA35" t="s">
        <v>108</v>
      </c>
      <c r="AI35" s="6">
        <v>6</v>
      </c>
      <c r="AK35" t="str">
        <f t="shared" si="0"/>
        <v>Jun</v>
      </c>
      <c r="AL35" s="7">
        <v>1995</v>
      </c>
      <c r="BG35" t="s">
        <v>13</v>
      </c>
      <c r="BV35" t="s">
        <v>13</v>
      </c>
      <c r="BW35" t="str">
        <f t="shared" si="2"/>
        <v>Intra</v>
      </c>
      <c r="CI35" s="16" t="s">
        <v>13</v>
      </c>
      <c r="CJ35" s="16">
        <v>2022</v>
      </c>
      <c r="CK35" s="16" t="str">
        <f t="shared" si="3"/>
        <v>Intra</v>
      </c>
      <c r="DC35" s="16">
        <v>2</v>
      </c>
      <c r="DD35" s="23">
        <v>2</v>
      </c>
      <c r="DE35" s="23"/>
      <c r="DF35" s="16">
        <v>2022</v>
      </c>
    </row>
    <row r="36" spans="2:110" x14ac:dyDescent="0.3">
      <c r="B36" s="6">
        <v>8</v>
      </c>
      <c r="C36" s="6">
        <v>2</v>
      </c>
      <c r="D36" s="7">
        <v>1995</v>
      </c>
      <c r="W36" s="6">
        <v>2</v>
      </c>
      <c r="Y36" t="str">
        <f t="shared" si="1"/>
        <v>Feb</v>
      </c>
      <c r="Z36" s="7">
        <v>1995</v>
      </c>
      <c r="AA36" t="s">
        <v>111</v>
      </c>
      <c r="AI36" s="6">
        <v>2</v>
      </c>
      <c r="AK36" t="str">
        <f t="shared" si="0"/>
        <v>Feb</v>
      </c>
      <c r="AL36" s="7">
        <v>1995</v>
      </c>
      <c r="BG36" t="s">
        <v>13</v>
      </c>
      <c r="BV36" t="s">
        <v>13</v>
      </c>
      <c r="BW36" t="str">
        <f t="shared" si="2"/>
        <v>Intra</v>
      </c>
      <c r="CI36" s="15" t="s">
        <v>13</v>
      </c>
      <c r="CJ36" s="15">
        <v>2023</v>
      </c>
      <c r="CK36" s="15" t="str">
        <f t="shared" si="3"/>
        <v>Intra</v>
      </c>
      <c r="DC36" s="15">
        <v>10</v>
      </c>
      <c r="DD36" s="21">
        <v>10</v>
      </c>
      <c r="DE36" s="21"/>
      <c r="DF36" s="15">
        <v>2023</v>
      </c>
    </row>
    <row r="37" spans="2:110" x14ac:dyDescent="0.3">
      <c r="B37" s="6">
        <v>1</v>
      </c>
      <c r="C37" s="6">
        <v>3</v>
      </c>
      <c r="D37" s="7">
        <v>1995</v>
      </c>
      <c r="W37" s="6">
        <v>3</v>
      </c>
      <c r="Y37" t="str">
        <f t="shared" si="1"/>
        <v>Mar</v>
      </c>
      <c r="Z37" s="7">
        <v>1995</v>
      </c>
      <c r="AA37" t="s">
        <v>114</v>
      </c>
      <c r="AI37" s="6">
        <v>5</v>
      </c>
      <c r="AK37" t="str">
        <f t="shared" si="0"/>
        <v>May</v>
      </c>
      <c r="AL37" s="7">
        <v>1995</v>
      </c>
      <c r="BG37" t="s">
        <v>13</v>
      </c>
      <c r="BV37" t="s">
        <v>13</v>
      </c>
      <c r="BW37" t="str">
        <f t="shared" si="2"/>
        <v>Intra</v>
      </c>
      <c r="CI37" s="16" t="s">
        <v>13</v>
      </c>
      <c r="CJ37" s="16">
        <v>1997</v>
      </c>
      <c r="CK37" s="16" t="str">
        <f t="shared" si="3"/>
        <v>Intra</v>
      </c>
      <c r="DC37" s="16">
        <v>1</v>
      </c>
      <c r="DD37" s="23">
        <v>1</v>
      </c>
      <c r="DE37" s="23"/>
      <c r="DF37" s="16">
        <v>1997</v>
      </c>
    </row>
    <row r="38" spans="2:110" x14ac:dyDescent="0.3">
      <c r="B38" s="6">
        <v>14</v>
      </c>
      <c r="C38" s="6">
        <v>6</v>
      </c>
      <c r="D38" s="7">
        <v>1995</v>
      </c>
      <c r="W38" s="6">
        <v>6</v>
      </c>
      <c r="Y38" t="str">
        <f t="shared" si="1"/>
        <v>Jun</v>
      </c>
      <c r="Z38" s="7">
        <v>1995</v>
      </c>
      <c r="AA38" t="s">
        <v>117</v>
      </c>
      <c r="AI38" s="6">
        <v>5</v>
      </c>
      <c r="AK38" t="str">
        <f t="shared" si="0"/>
        <v>May</v>
      </c>
      <c r="AL38" s="7">
        <v>1995</v>
      </c>
      <c r="BG38" t="s">
        <v>13</v>
      </c>
      <c r="BV38" t="s">
        <v>13</v>
      </c>
      <c r="BW38" t="str">
        <f t="shared" si="2"/>
        <v>Intra</v>
      </c>
      <c r="CI38" s="15" t="s">
        <v>13</v>
      </c>
      <c r="CJ38" s="15">
        <v>2018</v>
      </c>
      <c r="CK38" s="15" t="str">
        <f t="shared" si="3"/>
        <v>Intra</v>
      </c>
      <c r="DC38" s="15">
        <v>10</v>
      </c>
      <c r="DD38" s="21">
        <v>10</v>
      </c>
      <c r="DE38" s="21"/>
      <c r="DF38" s="15">
        <v>2018</v>
      </c>
    </row>
    <row r="39" spans="2:110" x14ac:dyDescent="0.3">
      <c r="B39" s="6">
        <v>8</v>
      </c>
      <c r="C39" s="6">
        <v>2</v>
      </c>
      <c r="D39" s="7">
        <v>1995</v>
      </c>
      <c r="W39" s="6">
        <v>2</v>
      </c>
      <c r="Y39" t="str">
        <f t="shared" si="1"/>
        <v>Feb</v>
      </c>
      <c r="Z39" s="7">
        <v>1995</v>
      </c>
      <c r="AA39" t="s">
        <v>120</v>
      </c>
      <c r="AI39" s="6">
        <v>6</v>
      </c>
      <c r="AK39" t="str">
        <f t="shared" si="0"/>
        <v>Jun</v>
      </c>
      <c r="AL39" s="7">
        <v>1995</v>
      </c>
      <c r="BG39" t="s">
        <v>13</v>
      </c>
      <c r="BV39" t="s">
        <v>13</v>
      </c>
      <c r="BW39" t="str">
        <f t="shared" si="2"/>
        <v>Intra</v>
      </c>
      <c r="CI39" s="16" t="s">
        <v>13</v>
      </c>
      <c r="CJ39" s="16">
        <v>2007</v>
      </c>
      <c r="CK39" s="16" t="str">
        <f t="shared" si="3"/>
        <v>Intra</v>
      </c>
      <c r="DC39" s="16">
        <v>2</v>
      </c>
      <c r="DD39" s="23">
        <v>2</v>
      </c>
      <c r="DE39" s="23"/>
      <c r="DF39" s="16">
        <v>2007</v>
      </c>
    </row>
    <row r="40" spans="2:110" x14ac:dyDescent="0.3">
      <c r="B40" s="4">
        <v>31</v>
      </c>
      <c r="C40" s="4">
        <v>5</v>
      </c>
      <c r="D40" s="5">
        <v>1995</v>
      </c>
      <c r="W40" s="4">
        <v>5</v>
      </c>
      <c r="Y40" t="str">
        <f t="shared" si="1"/>
        <v>May</v>
      </c>
      <c r="Z40" s="5">
        <v>1995</v>
      </c>
      <c r="AA40" t="s">
        <v>123</v>
      </c>
      <c r="AI40" s="6">
        <v>3</v>
      </c>
      <c r="AK40" t="str">
        <f t="shared" si="0"/>
        <v>Mar</v>
      </c>
      <c r="AL40" s="7">
        <v>1995</v>
      </c>
      <c r="BG40" t="s">
        <v>13</v>
      </c>
      <c r="BV40" t="s">
        <v>13</v>
      </c>
      <c r="BW40" t="str">
        <f t="shared" si="2"/>
        <v>Intra</v>
      </c>
      <c r="CI40" s="15" t="s">
        <v>13</v>
      </c>
      <c r="CJ40" s="15">
        <v>2009</v>
      </c>
      <c r="CK40" s="15" t="str">
        <f t="shared" si="3"/>
        <v>Intra</v>
      </c>
      <c r="DC40" s="15">
        <v>10</v>
      </c>
      <c r="DD40" s="21">
        <v>10</v>
      </c>
      <c r="DE40" s="21"/>
      <c r="DF40" s="15">
        <v>2009</v>
      </c>
    </row>
    <row r="41" spans="2:110" x14ac:dyDescent="0.3">
      <c r="B41" s="6">
        <v>25</v>
      </c>
      <c r="C41" s="6">
        <v>5</v>
      </c>
      <c r="D41" s="7">
        <v>1995</v>
      </c>
      <c r="W41" s="6">
        <v>5</v>
      </c>
      <c r="Y41" t="str">
        <f t="shared" si="1"/>
        <v>May</v>
      </c>
      <c r="Z41" s="7">
        <v>1995</v>
      </c>
      <c r="AA41" t="s">
        <v>126</v>
      </c>
      <c r="AI41" s="6">
        <v>3</v>
      </c>
      <c r="AK41" t="str">
        <f t="shared" si="0"/>
        <v>Mar</v>
      </c>
      <c r="AL41" s="7">
        <v>1995</v>
      </c>
      <c r="BG41" t="s">
        <v>13</v>
      </c>
      <c r="BV41" t="s">
        <v>13</v>
      </c>
      <c r="BW41" t="str">
        <f t="shared" si="2"/>
        <v>Intra</v>
      </c>
      <c r="CI41" s="16" t="s">
        <v>13</v>
      </c>
      <c r="CJ41" s="16">
        <v>2015</v>
      </c>
      <c r="CK41" s="16" t="str">
        <f t="shared" si="3"/>
        <v>Intra</v>
      </c>
      <c r="DC41" s="16">
        <v>10</v>
      </c>
      <c r="DD41" s="23">
        <v>10</v>
      </c>
      <c r="DE41" s="23"/>
      <c r="DF41" s="16">
        <v>2015</v>
      </c>
    </row>
    <row r="42" spans="2:110" x14ac:dyDescent="0.3">
      <c r="B42" s="4">
        <v>28</v>
      </c>
      <c r="C42" s="4">
        <v>6</v>
      </c>
      <c r="D42" s="5">
        <v>1995</v>
      </c>
      <c r="W42" s="4">
        <v>6</v>
      </c>
      <c r="Y42" t="str">
        <f t="shared" si="1"/>
        <v>Jun</v>
      </c>
      <c r="Z42" s="5">
        <v>1995</v>
      </c>
      <c r="AA42" t="s">
        <v>129</v>
      </c>
      <c r="AI42" s="6">
        <v>4</v>
      </c>
      <c r="AK42" t="str">
        <f t="shared" si="0"/>
        <v>Apr</v>
      </c>
      <c r="AL42" s="7">
        <v>1995</v>
      </c>
      <c r="BG42" t="s">
        <v>13</v>
      </c>
      <c r="BV42" t="s">
        <v>13</v>
      </c>
      <c r="BW42" t="str">
        <f t="shared" si="2"/>
        <v>Intra</v>
      </c>
      <c r="CI42" s="15" t="s">
        <v>13</v>
      </c>
      <c r="CJ42" s="15">
        <v>2010</v>
      </c>
      <c r="CK42" s="15" t="str">
        <f t="shared" si="3"/>
        <v>Intra</v>
      </c>
      <c r="DC42" s="15">
        <v>10</v>
      </c>
      <c r="DD42" s="21">
        <v>10</v>
      </c>
      <c r="DE42" s="21"/>
      <c r="DF42" s="15">
        <v>2010</v>
      </c>
    </row>
    <row r="43" spans="2:110" x14ac:dyDescent="0.3">
      <c r="B43" s="4">
        <v>29</v>
      </c>
      <c r="C43" s="4">
        <v>3</v>
      </c>
      <c r="D43" s="5">
        <v>1995</v>
      </c>
      <c r="W43" s="4">
        <v>3</v>
      </c>
      <c r="Y43" t="str">
        <f t="shared" si="1"/>
        <v>Mar</v>
      </c>
      <c r="Z43" s="5">
        <v>1995</v>
      </c>
      <c r="AA43" t="s">
        <v>132</v>
      </c>
      <c r="AI43" s="6">
        <v>5</v>
      </c>
      <c r="AK43" t="str">
        <f t="shared" si="0"/>
        <v>May</v>
      </c>
      <c r="AL43" s="7">
        <v>1995</v>
      </c>
      <c r="BG43" t="s">
        <v>9</v>
      </c>
      <c r="BV43" t="s">
        <v>9</v>
      </c>
      <c r="BW43" t="str">
        <f t="shared" si="2"/>
        <v>Not</v>
      </c>
      <c r="CI43" s="16" t="s">
        <v>9</v>
      </c>
      <c r="CJ43" s="16">
        <v>2020</v>
      </c>
      <c r="CK43" s="16" t="str">
        <f t="shared" si="3"/>
        <v>Not</v>
      </c>
      <c r="DC43" s="16">
        <v>10</v>
      </c>
      <c r="DD43" s="23">
        <v>10</v>
      </c>
      <c r="DE43" s="23"/>
      <c r="DF43" s="16">
        <v>2020</v>
      </c>
    </row>
    <row r="44" spans="2:110" x14ac:dyDescent="0.3">
      <c r="B44" s="4">
        <v>29</v>
      </c>
      <c r="C44" s="4">
        <v>3</v>
      </c>
      <c r="D44" s="5">
        <v>1995</v>
      </c>
      <c r="W44" s="4">
        <v>3</v>
      </c>
      <c r="Y44" t="str">
        <f t="shared" si="1"/>
        <v>Mar</v>
      </c>
      <c r="Z44" s="5">
        <v>1995</v>
      </c>
      <c r="AA44" t="s">
        <v>135</v>
      </c>
      <c r="AI44" s="6">
        <v>10</v>
      </c>
      <c r="AK44" t="str">
        <f t="shared" si="0"/>
        <v>Oct</v>
      </c>
      <c r="AL44" s="7">
        <v>1995</v>
      </c>
      <c r="BG44" t="s">
        <v>13</v>
      </c>
      <c r="BV44" t="s">
        <v>13</v>
      </c>
      <c r="BW44" t="str">
        <f t="shared" si="2"/>
        <v>Intra</v>
      </c>
      <c r="CI44" s="15" t="s">
        <v>13</v>
      </c>
      <c r="CJ44" s="15">
        <v>1995</v>
      </c>
      <c r="CK44" s="15" t="str">
        <f t="shared" si="3"/>
        <v>Intra</v>
      </c>
      <c r="DC44" s="15">
        <v>10</v>
      </c>
      <c r="DD44" s="21">
        <v>10</v>
      </c>
      <c r="DE44" s="21"/>
      <c r="DF44" s="15">
        <v>1995</v>
      </c>
    </row>
    <row r="45" spans="2:110" x14ac:dyDescent="0.3">
      <c r="B45" s="6">
        <v>12</v>
      </c>
      <c r="C45" s="6">
        <v>4</v>
      </c>
      <c r="D45" s="7">
        <v>1995</v>
      </c>
      <c r="W45" s="6">
        <v>4</v>
      </c>
      <c r="Y45" t="str">
        <f t="shared" si="1"/>
        <v>Apr</v>
      </c>
      <c r="Z45" s="7">
        <v>1995</v>
      </c>
      <c r="AA45" t="s">
        <v>138</v>
      </c>
      <c r="AI45" s="6">
        <v>3</v>
      </c>
      <c r="AK45" t="str">
        <f t="shared" si="0"/>
        <v>Mar</v>
      </c>
      <c r="AL45" s="7">
        <v>1995</v>
      </c>
      <c r="BG45" t="s">
        <v>9</v>
      </c>
      <c r="BV45" t="s">
        <v>9</v>
      </c>
      <c r="BW45" t="str">
        <f t="shared" si="2"/>
        <v>Not</v>
      </c>
      <c r="CI45" s="16" t="s">
        <v>9</v>
      </c>
      <c r="CJ45" s="16">
        <v>1997</v>
      </c>
      <c r="CK45" s="16" t="str">
        <f t="shared" si="3"/>
        <v>Not</v>
      </c>
      <c r="DC45" s="16">
        <v>10</v>
      </c>
      <c r="DD45" s="23">
        <v>10</v>
      </c>
      <c r="DE45" s="23"/>
      <c r="DF45" s="16">
        <v>1997</v>
      </c>
    </row>
    <row r="46" spans="2:110" x14ac:dyDescent="0.3">
      <c r="B46" s="6">
        <v>25</v>
      </c>
      <c r="C46" s="6">
        <v>5</v>
      </c>
      <c r="D46" s="7">
        <v>1995</v>
      </c>
      <c r="W46" s="6">
        <v>5</v>
      </c>
      <c r="Y46" t="str">
        <f t="shared" si="1"/>
        <v>May</v>
      </c>
      <c r="Z46" s="7">
        <v>1995</v>
      </c>
      <c r="AA46" t="s">
        <v>141</v>
      </c>
      <c r="AI46" s="6">
        <v>8</v>
      </c>
      <c r="AK46" t="str">
        <f t="shared" si="0"/>
        <v>Aug</v>
      </c>
      <c r="AL46" s="7">
        <v>1995</v>
      </c>
      <c r="BG46" t="s">
        <v>13</v>
      </c>
      <c r="BV46" t="s">
        <v>13</v>
      </c>
      <c r="BW46" t="str">
        <f t="shared" si="2"/>
        <v>Intra</v>
      </c>
      <c r="CI46" s="15" t="s">
        <v>13</v>
      </c>
      <c r="CJ46" s="15">
        <v>2007</v>
      </c>
      <c r="CK46" s="15" t="str">
        <f t="shared" si="3"/>
        <v>Intra</v>
      </c>
      <c r="DC46" s="15">
        <v>5</v>
      </c>
      <c r="DD46" s="21">
        <v>5</v>
      </c>
      <c r="DE46" s="21"/>
      <c r="DF46" s="15">
        <v>2007</v>
      </c>
    </row>
    <row r="47" spans="2:110" x14ac:dyDescent="0.3">
      <c r="B47" s="6">
        <v>18</v>
      </c>
      <c r="C47" s="6">
        <v>10</v>
      </c>
      <c r="D47" s="7">
        <v>1995</v>
      </c>
      <c r="W47" s="6">
        <v>10</v>
      </c>
      <c r="Y47" t="str">
        <f t="shared" si="1"/>
        <v>Oct</v>
      </c>
      <c r="Z47" s="7">
        <v>1995</v>
      </c>
      <c r="AA47" t="s">
        <v>144</v>
      </c>
      <c r="AI47" s="6">
        <v>5</v>
      </c>
      <c r="AK47" t="str">
        <f t="shared" si="0"/>
        <v>May</v>
      </c>
      <c r="AL47" s="7">
        <v>1995</v>
      </c>
      <c r="BG47" t="s">
        <v>13</v>
      </c>
      <c r="BV47" t="s">
        <v>13</v>
      </c>
      <c r="BW47" t="str">
        <f t="shared" si="2"/>
        <v>Intra</v>
      </c>
      <c r="CI47" s="16" t="s">
        <v>13</v>
      </c>
      <c r="CJ47" s="16">
        <v>2007</v>
      </c>
      <c r="CK47" s="16" t="str">
        <f t="shared" si="3"/>
        <v>Intra</v>
      </c>
      <c r="DC47" s="16">
        <v>2</v>
      </c>
      <c r="DD47" s="23">
        <v>2</v>
      </c>
      <c r="DE47" s="23"/>
      <c r="DF47" s="16">
        <v>2007</v>
      </c>
    </row>
    <row r="48" spans="2:110" x14ac:dyDescent="0.3">
      <c r="B48" s="6">
        <v>29</v>
      </c>
      <c r="C48" s="6">
        <v>3</v>
      </c>
      <c r="D48" s="7">
        <v>1995</v>
      </c>
      <c r="W48" s="6">
        <v>3</v>
      </c>
      <c r="Y48" t="str">
        <f t="shared" si="1"/>
        <v>Mar</v>
      </c>
      <c r="Z48" s="7">
        <v>1995</v>
      </c>
      <c r="AA48" t="s">
        <v>147</v>
      </c>
      <c r="AI48" s="6">
        <v>2</v>
      </c>
      <c r="AK48" t="str">
        <f t="shared" si="0"/>
        <v>Feb</v>
      </c>
      <c r="AL48" s="7">
        <v>1995</v>
      </c>
      <c r="BG48" t="s">
        <v>13</v>
      </c>
      <c r="BV48" t="s">
        <v>13</v>
      </c>
      <c r="BW48" t="str">
        <f t="shared" si="2"/>
        <v>Intra</v>
      </c>
      <c r="CI48" s="15" t="s">
        <v>13</v>
      </c>
      <c r="CJ48" s="15">
        <v>2016</v>
      </c>
      <c r="CK48" s="15" t="str">
        <f t="shared" si="3"/>
        <v>Intra</v>
      </c>
      <c r="DC48" s="15">
        <v>2</v>
      </c>
      <c r="DD48" s="21">
        <v>2</v>
      </c>
      <c r="DE48" s="21"/>
      <c r="DF48" s="15">
        <v>2016</v>
      </c>
    </row>
    <row r="49" spans="2:110" x14ac:dyDescent="0.3">
      <c r="B49" s="6">
        <v>30</v>
      </c>
      <c r="C49" s="6">
        <v>8</v>
      </c>
      <c r="D49" s="7">
        <v>1995</v>
      </c>
      <c r="W49" s="6">
        <v>8</v>
      </c>
      <c r="Y49" t="str">
        <f t="shared" si="1"/>
        <v>Aug</v>
      </c>
      <c r="Z49" s="7">
        <v>1995</v>
      </c>
      <c r="AA49" t="s">
        <v>150</v>
      </c>
      <c r="AI49" s="6">
        <v>11</v>
      </c>
      <c r="AK49" t="str">
        <f t="shared" si="0"/>
        <v>Nov</v>
      </c>
      <c r="AL49" s="7">
        <v>1995</v>
      </c>
      <c r="BG49" t="s">
        <v>13</v>
      </c>
      <c r="BV49" t="s">
        <v>13</v>
      </c>
      <c r="BW49" t="str">
        <f t="shared" si="2"/>
        <v>Intra</v>
      </c>
      <c r="CI49" s="16" t="s">
        <v>13</v>
      </c>
      <c r="CJ49" s="16">
        <v>1996</v>
      </c>
      <c r="CK49" s="16" t="str">
        <f t="shared" si="3"/>
        <v>Intra</v>
      </c>
      <c r="DC49" s="16">
        <v>1</v>
      </c>
      <c r="DD49" s="23">
        <v>1</v>
      </c>
      <c r="DE49" s="23"/>
      <c r="DF49" s="16">
        <v>1996</v>
      </c>
    </row>
    <row r="50" spans="2:110" x14ac:dyDescent="0.3">
      <c r="B50" s="4">
        <v>10</v>
      </c>
      <c r="C50" s="4">
        <v>5</v>
      </c>
      <c r="D50" s="5">
        <v>1995</v>
      </c>
      <c r="W50" s="4">
        <v>5</v>
      </c>
      <c r="Y50" t="str">
        <f t="shared" si="1"/>
        <v>May</v>
      </c>
      <c r="Z50" s="5">
        <v>1995</v>
      </c>
      <c r="AA50" t="s">
        <v>153</v>
      </c>
      <c r="AI50" s="6">
        <v>11</v>
      </c>
      <c r="AK50" t="str">
        <f t="shared" si="0"/>
        <v>Nov</v>
      </c>
      <c r="AL50" s="7">
        <v>1995</v>
      </c>
      <c r="BG50" t="s">
        <v>13</v>
      </c>
      <c r="BV50" t="s">
        <v>13</v>
      </c>
      <c r="BW50" t="str">
        <f t="shared" si="2"/>
        <v>Intra</v>
      </c>
      <c r="CI50" s="15" t="s">
        <v>13</v>
      </c>
      <c r="CJ50" s="15">
        <v>2022</v>
      </c>
      <c r="CK50" s="15" t="str">
        <f t="shared" si="3"/>
        <v>Intra</v>
      </c>
      <c r="DC50" s="15">
        <v>10</v>
      </c>
      <c r="DD50" s="21">
        <v>10</v>
      </c>
      <c r="DE50" s="21"/>
      <c r="DF50" s="15">
        <v>2022</v>
      </c>
    </row>
    <row r="51" spans="2:110" x14ac:dyDescent="0.3">
      <c r="B51" s="6">
        <v>8</v>
      </c>
      <c r="C51" s="6">
        <v>2</v>
      </c>
      <c r="D51" s="7">
        <v>1995</v>
      </c>
      <c r="W51" s="6">
        <v>2</v>
      </c>
      <c r="Y51" t="str">
        <f t="shared" si="1"/>
        <v>Feb</v>
      </c>
      <c r="Z51" s="7">
        <v>1995</v>
      </c>
      <c r="AA51" t="s">
        <v>156</v>
      </c>
      <c r="AI51" s="6">
        <v>3</v>
      </c>
      <c r="AK51" t="str">
        <f t="shared" si="0"/>
        <v>Mar</v>
      </c>
      <c r="AL51" s="7">
        <v>1995</v>
      </c>
      <c r="BG51" t="s">
        <v>13</v>
      </c>
      <c r="BV51" t="s">
        <v>13</v>
      </c>
      <c r="BW51" t="str">
        <f t="shared" si="2"/>
        <v>Intra</v>
      </c>
      <c r="CI51" s="16" t="s">
        <v>13</v>
      </c>
      <c r="CJ51" s="16">
        <v>2019</v>
      </c>
      <c r="CK51" s="16" t="str">
        <f t="shared" si="3"/>
        <v>Intra</v>
      </c>
      <c r="DC51" s="16">
        <v>2</v>
      </c>
      <c r="DD51" s="23">
        <v>2</v>
      </c>
      <c r="DE51" s="23"/>
      <c r="DF51" s="16">
        <v>2019</v>
      </c>
    </row>
    <row r="52" spans="2:110" x14ac:dyDescent="0.3">
      <c r="B52" s="4">
        <v>22</v>
      </c>
      <c r="C52" s="4">
        <v>11</v>
      </c>
      <c r="D52" s="5">
        <v>1995</v>
      </c>
      <c r="W52" s="4">
        <v>11</v>
      </c>
      <c r="Y52" t="str">
        <f t="shared" si="1"/>
        <v>Nov</v>
      </c>
      <c r="Z52" s="5">
        <v>1995</v>
      </c>
      <c r="AA52" t="s">
        <v>159</v>
      </c>
      <c r="AI52" s="6">
        <v>3</v>
      </c>
      <c r="AK52" t="str">
        <f t="shared" si="0"/>
        <v>Mar</v>
      </c>
      <c r="AL52" s="7">
        <v>1995</v>
      </c>
      <c r="BG52" t="s">
        <v>13</v>
      </c>
      <c r="BV52" t="s">
        <v>13</v>
      </c>
      <c r="BW52" t="str">
        <f t="shared" si="2"/>
        <v>Intra</v>
      </c>
      <c r="CI52" s="15" t="s">
        <v>13</v>
      </c>
      <c r="CJ52" s="15">
        <v>2014</v>
      </c>
      <c r="CK52" s="15" t="str">
        <f t="shared" si="3"/>
        <v>Intra</v>
      </c>
      <c r="DC52" s="15">
        <v>10</v>
      </c>
      <c r="DD52" s="21">
        <v>10</v>
      </c>
      <c r="DE52" s="21"/>
      <c r="DF52" s="15">
        <v>2014</v>
      </c>
    </row>
    <row r="53" spans="2:110" x14ac:dyDescent="0.3">
      <c r="B53" s="6">
        <v>1</v>
      </c>
      <c r="C53" s="6">
        <v>11</v>
      </c>
      <c r="D53" s="7">
        <v>1995</v>
      </c>
      <c r="W53" s="6">
        <v>11</v>
      </c>
      <c r="Y53" t="str">
        <f t="shared" si="1"/>
        <v>Nov</v>
      </c>
      <c r="Z53" s="7">
        <v>1995</v>
      </c>
      <c r="AA53" t="s">
        <v>162</v>
      </c>
      <c r="AI53" s="6">
        <v>4</v>
      </c>
      <c r="AK53" t="str">
        <f t="shared" si="0"/>
        <v>Apr</v>
      </c>
      <c r="AL53" s="7">
        <v>1995</v>
      </c>
      <c r="BG53" t="s">
        <v>13</v>
      </c>
      <c r="BV53" t="s">
        <v>13</v>
      </c>
      <c r="BW53" t="str">
        <f t="shared" si="2"/>
        <v>Intra</v>
      </c>
      <c r="CI53" s="16" t="s">
        <v>13</v>
      </c>
      <c r="CJ53" s="16">
        <v>2000</v>
      </c>
      <c r="CK53" s="16" t="str">
        <f t="shared" si="3"/>
        <v>Intra</v>
      </c>
      <c r="DC53" s="16">
        <v>2</v>
      </c>
      <c r="DD53" s="23">
        <v>2</v>
      </c>
      <c r="DE53" s="23"/>
      <c r="DF53" s="16">
        <v>2000</v>
      </c>
    </row>
    <row r="54" spans="2:110" x14ac:dyDescent="0.3">
      <c r="B54" s="4">
        <v>1</v>
      </c>
      <c r="C54" s="4">
        <v>3</v>
      </c>
      <c r="D54" s="5">
        <v>1995</v>
      </c>
      <c r="W54" s="4">
        <v>3</v>
      </c>
      <c r="Y54" t="str">
        <f t="shared" si="1"/>
        <v>Mar</v>
      </c>
      <c r="Z54" s="5">
        <v>1995</v>
      </c>
      <c r="AA54" t="s">
        <v>165</v>
      </c>
      <c r="AI54" s="6">
        <v>2</v>
      </c>
      <c r="AK54" t="str">
        <f t="shared" si="0"/>
        <v>Feb</v>
      </c>
      <c r="AL54" s="7">
        <v>1995</v>
      </c>
      <c r="BG54" t="s">
        <v>13</v>
      </c>
      <c r="BV54" t="s">
        <v>13</v>
      </c>
      <c r="BW54" t="str">
        <f t="shared" si="2"/>
        <v>Intra</v>
      </c>
      <c r="CI54" s="15" t="s">
        <v>13</v>
      </c>
      <c r="CJ54" s="15">
        <v>2014</v>
      </c>
      <c r="CK54" s="15" t="str">
        <f t="shared" si="3"/>
        <v>Intra</v>
      </c>
      <c r="DC54" s="15">
        <v>10</v>
      </c>
      <c r="DD54" s="21">
        <v>10</v>
      </c>
      <c r="DE54" s="21"/>
      <c r="DF54" s="15">
        <v>2014</v>
      </c>
    </row>
    <row r="55" spans="2:110" x14ac:dyDescent="0.3">
      <c r="B55" s="6">
        <v>29</v>
      </c>
      <c r="C55" s="6">
        <v>3</v>
      </c>
      <c r="D55" s="7">
        <v>1995</v>
      </c>
      <c r="W55" s="6">
        <v>3</v>
      </c>
      <c r="Y55" t="str">
        <f t="shared" si="1"/>
        <v>Mar</v>
      </c>
      <c r="Z55" s="7">
        <v>1995</v>
      </c>
      <c r="AA55" t="s">
        <v>168</v>
      </c>
      <c r="AI55" s="6">
        <v>2</v>
      </c>
      <c r="AK55" t="str">
        <f t="shared" si="0"/>
        <v>Feb</v>
      </c>
      <c r="AL55" s="7">
        <v>1995</v>
      </c>
      <c r="BG55" t="s">
        <v>13</v>
      </c>
      <c r="BV55" t="s">
        <v>13</v>
      </c>
      <c r="BW55" t="str">
        <f t="shared" si="2"/>
        <v>Intra</v>
      </c>
      <c r="CI55" s="16" t="s">
        <v>13</v>
      </c>
      <c r="CJ55" s="16">
        <v>2019</v>
      </c>
      <c r="CK55" s="16" t="str">
        <f t="shared" si="3"/>
        <v>Intra</v>
      </c>
      <c r="DC55" s="16">
        <v>10</v>
      </c>
      <c r="DD55" s="23">
        <v>10</v>
      </c>
      <c r="DE55" s="23"/>
      <c r="DF55" s="16">
        <v>2019</v>
      </c>
    </row>
    <row r="56" spans="2:110" x14ac:dyDescent="0.3">
      <c r="B56" s="6">
        <v>12</v>
      </c>
      <c r="C56" s="6">
        <v>4</v>
      </c>
      <c r="D56" s="7">
        <v>1995</v>
      </c>
      <c r="W56" s="6">
        <v>4</v>
      </c>
      <c r="Y56" t="str">
        <f t="shared" si="1"/>
        <v>Apr</v>
      </c>
      <c r="Z56" s="7">
        <v>1995</v>
      </c>
      <c r="AA56" t="s">
        <v>171</v>
      </c>
      <c r="AI56" s="6">
        <v>2</v>
      </c>
      <c r="AK56" t="str">
        <f t="shared" si="0"/>
        <v>Feb</v>
      </c>
      <c r="AL56" s="7">
        <v>1995</v>
      </c>
      <c r="BG56" t="s">
        <v>13</v>
      </c>
      <c r="BV56" t="s">
        <v>13</v>
      </c>
      <c r="BW56" t="str">
        <f t="shared" si="2"/>
        <v>Intra</v>
      </c>
      <c r="CI56" s="15" t="s">
        <v>13</v>
      </c>
      <c r="CJ56" s="15">
        <v>2022</v>
      </c>
      <c r="CK56" s="15" t="str">
        <f t="shared" si="3"/>
        <v>Intra</v>
      </c>
      <c r="DC56" s="15">
        <v>10</v>
      </c>
      <c r="DD56" s="21">
        <v>10</v>
      </c>
      <c r="DE56" s="21"/>
      <c r="DF56" s="15">
        <v>2022</v>
      </c>
    </row>
    <row r="57" spans="2:110" x14ac:dyDescent="0.3">
      <c r="B57" s="6">
        <v>8</v>
      </c>
      <c r="C57" s="6">
        <v>2</v>
      </c>
      <c r="D57" s="7">
        <v>1995</v>
      </c>
      <c r="W57" s="6">
        <v>2</v>
      </c>
      <c r="Y57" t="str">
        <f t="shared" si="1"/>
        <v>Feb</v>
      </c>
      <c r="Z57" s="7">
        <v>1995</v>
      </c>
      <c r="AA57" t="s">
        <v>174</v>
      </c>
      <c r="AI57" s="6">
        <v>2</v>
      </c>
      <c r="AK57" t="str">
        <f t="shared" si="0"/>
        <v>Feb</v>
      </c>
      <c r="AL57" s="7">
        <v>1995</v>
      </c>
      <c r="BG57" t="s">
        <v>13</v>
      </c>
      <c r="BV57" t="s">
        <v>13</v>
      </c>
      <c r="BW57" t="str">
        <f t="shared" si="2"/>
        <v>Intra</v>
      </c>
      <c r="CI57" s="16" t="s">
        <v>13</v>
      </c>
      <c r="CJ57" s="16">
        <v>2022</v>
      </c>
      <c r="CK57" s="16" t="str">
        <f t="shared" si="3"/>
        <v>Intra</v>
      </c>
      <c r="DC57" s="16">
        <v>2</v>
      </c>
      <c r="DD57" s="23">
        <v>2</v>
      </c>
      <c r="DE57" s="23"/>
      <c r="DF57" s="16">
        <v>2022</v>
      </c>
    </row>
    <row r="58" spans="2:110" x14ac:dyDescent="0.3">
      <c r="B58" s="4">
        <v>15</v>
      </c>
      <c r="C58" s="4">
        <v>2</v>
      </c>
      <c r="D58" s="5">
        <v>1995</v>
      </c>
      <c r="W58" s="4">
        <v>2</v>
      </c>
      <c r="Y58" t="str">
        <f t="shared" si="1"/>
        <v>Feb</v>
      </c>
      <c r="Z58" s="5">
        <v>1995</v>
      </c>
      <c r="AA58" t="s">
        <v>177</v>
      </c>
      <c r="AI58" s="6">
        <v>5</v>
      </c>
      <c r="AK58" t="str">
        <f t="shared" si="0"/>
        <v>May</v>
      </c>
      <c r="AL58" s="7">
        <v>1995</v>
      </c>
      <c r="BG58" t="s">
        <v>13</v>
      </c>
      <c r="BV58" t="s">
        <v>13</v>
      </c>
      <c r="BW58" t="str">
        <f t="shared" si="2"/>
        <v>Intra</v>
      </c>
      <c r="CI58" s="15" t="s">
        <v>13</v>
      </c>
      <c r="CJ58" s="15">
        <v>2021</v>
      </c>
      <c r="CK58" s="15" t="str">
        <f t="shared" si="3"/>
        <v>Intra</v>
      </c>
      <c r="DC58" s="15">
        <v>10</v>
      </c>
      <c r="DD58" s="21">
        <v>10</v>
      </c>
      <c r="DE58" s="21"/>
      <c r="DF58" s="15">
        <v>2021</v>
      </c>
    </row>
    <row r="59" spans="2:110" x14ac:dyDescent="0.3">
      <c r="B59" s="6">
        <v>8</v>
      </c>
      <c r="C59" s="6">
        <v>2</v>
      </c>
      <c r="D59" s="7">
        <v>1995</v>
      </c>
      <c r="W59" s="6">
        <v>2</v>
      </c>
      <c r="Y59" t="str">
        <f t="shared" si="1"/>
        <v>Feb</v>
      </c>
      <c r="Z59" s="7">
        <v>1995</v>
      </c>
      <c r="AA59" t="s">
        <v>180</v>
      </c>
      <c r="AI59" s="6">
        <v>5</v>
      </c>
      <c r="AK59" t="str">
        <f t="shared" si="0"/>
        <v>May</v>
      </c>
      <c r="AL59" s="7">
        <v>1995</v>
      </c>
      <c r="BG59" t="s">
        <v>13</v>
      </c>
      <c r="BV59" t="s">
        <v>13</v>
      </c>
      <c r="BW59" t="str">
        <f t="shared" si="2"/>
        <v>Intra</v>
      </c>
      <c r="CI59" s="16" t="s">
        <v>13</v>
      </c>
      <c r="CJ59" s="16">
        <v>2010</v>
      </c>
      <c r="CK59" s="16" t="str">
        <f t="shared" si="3"/>
        <v>Intra</v>
      </c>
      <c r="DC59" s="16">
        <v>10</v>
      </c>
      <c r="DD59" s="23">
        <v>10</v>
      </c>
      <c r="DE59" s="23"/>
      <c r="DF59" s="16">
        <v>2010</v>
      </c>
    </row>
    <row r="60" spans="2:110" x14ac:dyDescent="0.3">
      <c r="B60" s="4">
        <v>8</v>
      </c>
      <c r="C60" s="4">
        <v>2</v>
      </c>
      <c r="D60" s="5">
        <v>1995</v>
      </c>
      <c r="W60" s="4">
        <v>2</v>
      </c>
      <c r="Y60" t="str">
        <f t="shared" si="1"/>
        <v>Feb</v>
      </c>
      <c r="Z60" s="5">
        <v>1995</v>
      </c>
      <c r="AA60" t="s">
        <v>183</v>
      </c>
      <c r="AI60" s="6">
        <v>2</v>
      </c>
      <c r="AK60" t="str">
        <f t="shared" si="0"/>
        <v>Feb</v>
      </c>
      <c r="AL60" s="7">
        <v>1995</v>
      </c>
      <c r="BG60" t="s">
        <v>13</v>
      </c>
      <c r="BV60" t="s">
        <v>13</v>
      </c>
      <c r="BW60" t="str">
        <f t="shared" si="2"/>
        <v>Intra</v>
      </c>
      <c r="CI60" s="15" t="s">
        <v>13</v>
      </c>
      <c r="CJ60" s="15">
        <v>2009</v>
      </c>
      <c r="CK60" s="15" t="str">
        <f t="shared" si="3"/>
        <v>Intra</v>
      </c>
      <c r="DC60" s="15">
        <v>2</v>
      </c>
      <c r="DD60" s="21">
        <v>2</v>
      </c>
      <c r="DE60" s="21"/>
      <c r="DF60" s="15">
        <v>2009</v>
      </c>
    </row>
    <row r="61" spans="2:110" x14ac:dyDescent="0.3">
      <c r="B61" s="6">
        <v>25</v>
      </c>
      <c r="C61" s="6">
        <v>5</v>
      </c>
      <c r="D61" s="7">
        <v>1995</v>
      </c>
      <c r="W61" s="6">
        <v>5</v>
      </c>
      <c r="Y61" t="str">
        <f t="shared" si="1"/>
        <v>May</v>
      </c>
      <c r="Z61" s="7">
        <v>1995</v>
      </c>
      <c r="AA61" t="s">
        <v>186</v>
      </c>
      <c r="AI61" s="6">
        <v>2</v>
      </c>
      <c r="AK61" t="str">
        <f t="shared" si="0"/>
        <v>Feb</v>
      </c>
      <c r="AL61" s="7">
        <v>1995</v>
      </c>
      <c r="BG61" t="s">
        <v>13</v>
      </c>
      <c r="BV61" t="s">
        <v>13</v>
      </c>
      <c r="BW61" t="str">
        <f t="shared" si="2"/>
        <v>Intra</v>
      </c>
      <c r="CI61" s="16" t="s">
        <v>13</v>
      </c>
      <c r="CJ61" s="16">
        <v>2005</v>
      </c>
      <c r="CK61" s="16" t="str">
        <f t="shared" si="3"/>
        <v>Intra</v>
      </c>
      <c r="DC61" s="16">
        <v>2</v>
      </c>
      <c r="DD61" s="23">
        <v>2</v>
      </c>
      <c r="DE61" s="23"/>
      <c r="DF61" s="16">
        <v>2005</v>
      </c>
    </row>
    <row r="62" spans="2:110" x14ac:dyDescent="0.3">
      <c r="B62" s="4">
        <v>10</v>
      </c>
      <c r="C62" s="4">
        <v>5</v>
      </c>
      <c r="D62" s="5">
        <v>1995</v>
      </c>
      <c r="W62" s="4">
        <v>5</v>
      </c>
      <c r="Y62" t="str">
        <f t="shared" si="1"/>
        <v>May</v>
      </c>
      <c r="Z62" s="5">
        <v>1995</v>
      </c>
      <c r="AA62" t="s">
        <v>189</v>
      </c>
      <c r="AI62" s="6">
        <v>8</v>
      </c>
      <c r="AK62" t="str">
        <f t="shared" si="0"/>
        <v>Aug</v>
      </c>
      <c r="AL62" s="7">
        <v>1995</v>
      </c>
      <c r="BG62" t="s">
        <v>13</v>
      </c>
      <c r="BV62" t="s">
        <v>13</v>
      </c>
      <c r="BW62" t="str">
        <f t="shared" si="2"/>
        <v>Intra</v>
      </c>
      <c r="CI62" s="15" t="s">
        <v>13</v>
      </c>
      <c r="CJ62" s="15">
        <v>2019</v>
      </c>
      <c r="CK62" s="15" t="str">
        <f t="shared" si="3"/>
        <v>Intra</v>
      </c>
      <c r="DC62" s="15">
        <v>2</v>
      </c>
      <c r="DD62" s="21">
        <v>2</v>
      </c>
      <c r="DE62" s="21"/>
      <c r="DF62" s="15">
        <v>2019</v>
      </c>
    </row>
    <row r="63" spans="2:110" x14ac:dyDescent="0.3">
      <c r="B63" s="6">
        <v>8</v>
      </c>
      <c r="C63" s="6">
        <v>2</v>
      </c>
      <c r="D63" s="7">
        <v>1995</v>
      </c>
      <c r="W63" s="6">
        <v>2</v>
      </c>
      <c r="Y63" t="str">
        <f t="shared" si="1"/>
        <v>Feb</v>
      </c>
      <c r="Z63" s="7">
        <v>1995</v>
      </c>
      <c r="AA63" t="s">
        <v>192</v>
      </c>
      <c r="AI63" s="6">
        <v>5</v>
      </c>
      <c r="AK63" t="str">
        <f t="shared" si="0"/>
        <v>May</v>
      </c>
      <c r="AL63" s="7">
        <v>1995</v>
      </c>
      <c r="BG63" t="s">
        <v>13</v>
      </c>
      <c r="BV63" t="s">
        <v>13</v>
      </c>
      <c r="BW63" t="str">
        <f t="shared" si="2"/>
        <v>Intra</v>
      </c>
      <c r="CI63" s="16" t="s">
        <v>13</v>
      </c>
      <c r="CJ63" s="16">
        <v>2021</v>
      </c>
      <c r="CK63" s="16" t="str">
        <f t="shared" si="3"/>
        <v>Intra</v>
      </c>
      <c r="DC63" s="16">
        <v>10</v>
      </c>
      <c r="DD63" s="23">
        <v>10</v>
      </c>
      <c r="DE63" s="23"/>
      <c r="DF63" s="16">
        <v>2021</v>
      </c>
    </row>
    <row r="64" spans="2:110" x14ac:dyDescent="0.3">
      <c r="B64" s="4">
        <v>8</v>
      </c>
      <c r="C64" s="4">
        <v>2</v>
      </c>
      <c r="D64" s="5">
        <v>1995</v>
      </c>
      <c r="W64" s="4">
        <v>2</v>
      </c>
      <c r="Y64" t="str">
        <f t="shared" si="1"/>
        <v>Feb</v>
      </c>
      <c r="Z64" s="5">
        <v>1995</v>
      </c>
      <c r="AA64" t="s">
        <v>195</v>
      </c>
      <c r="AI64" s="6">
        <v>2</v>
      </c>
      <c r="AK64" t="str">
        <f t="shared" si="0"/>
        <v>Feb</v>
      </c>
      <c r="AL64" s="7">
        <v>1995</v>
      </c>
      <c r="BG64" t="s">
        <v>13</v>
      </c>
      <c r="BV64" t="s">
        <v>13</v>
      </c>
      <c r="BW64" t="str">
        <f t="shared" si="2"/>
        <v>Intra</v>
      </c>
      <c r="CI64" s="15" t="s">
        <v>13</v>
      </c>
      <c r="CJ64" s="15">
        <v>2000</v>
      </c>
      <c r="CK64" s="15" t="str">
        <f t="shared" si="3"/>
        <v>Intra</v>
      </c>
      <c r="DC64" s="15">
        <v>2</v>
      </c>
      <c r="DD64" s="21">
        <v>2</v>
      </c>
      <c r="DE64" s="21"/>
      <c r="DF64" s="15">
        <v>2000</v>
      </c>
    </row>
    <row r="65" spans="2:110" x14ac:dyDescent="0.3">
      <c r="B65" s="6">
        <v>23</v>
      </c>
      <c r="C65" s="6">
        <v>8</v>
      </c>
      <c r="D65" s="7">
        <v>1995</v>
      </c>
      <c r="W65" s="6">
        <v>8</v>
      </c>
      <c r="Y65" t="str">
        <f t="shared" si="1"/>
        <v>Aug</v>
      </c>
      <c r="Z65" s="7">
        <v>1995</v>
      </c>
      <c r="AA65" t="s">
        <v>198</v>
      </c>
      <c r="AI65" s="6">
        <v>5</v>
      </c>
      <c r="AK65" t="str">
        <f t="shared" si="0"/>
        <v>May</v>
      </c>
      <c r="AL65" s="7">
        <v>1995</v>
      </c>
      <c r="BG65" t="s">
        <v>13</v>
      </c>
      <c r="BV65" t="s">
        <v>13</v>
      </c>
      <c r="BW65" t="str">
        <f t="shared" si="2"/>
        <v>Intra</v>
      </c>
      <c r="CI65" s="16" t="s">
        <v>13</v>
      </c>
      <c r="CJ65" s="16">
        <v>2009</v>
      </c>
      <c r="CK65" s="16" t="str">
        <f t="shared" si="3"/>
        <v>Intra</v>
      </c>
      <c r="DC65" s="16">
        <v>10</v>
      </c>
      <c r="DD65" s="23">
        <v>10</v>
      </c>
      <c r="DE65" s="23"/>
      <c r="DF65" s="16">
        <v>2009</v>
      </c>
    </row>
    <row r="66" spans="2:110" x14ac:dyDescent="0.3">
      <c r="B66" s="6">
        <v>17</v>
      </c>
      <c r="C66" s="6">
        <v>5</v>
      </c>
      <c r="D66" s="7">
        <v>1995</v>
      </c>
      <c r="W66" s="6">
        <v>5</v>
      </c>
      <c r="Y66" t="str">
        <f t="shared" si="1"/>
        <v>May</v>
      </c>
      <c r="Z66" s="7">
        <v>1995</v>
      </c>
      <c r="AA66" t="s">
        <v>201</v>
      </c>
      <c r="AI66" s="6">
        <v>9</v>
      </c>
      <c r="AK66" t="str">
        <f t="shared" ref="AK66:AK129" si="5">_xlfn.IFS(AI66=1,"Jan",AI66=2,"Feb",AI66=3,"Mar",AI66=4,"Apr",AI66=5,"May",AI66=6,"Jun",AI66=7,"Jul",AI66=8,"Aug",AI66=9,"Sep",AI66=10,"Oct",AI66=11,"Nov",AI66=12,"Dec")</f>
        <v>Sep</v>
      </c>
      <c r="AL66" s="7">
        <v>1995</v>
      </c>
      <c r="BG66" t="s">
        <v>9</v>
      </c>
      <c r="BV66" t="s">
        <v>9</v>
      </c>
      <c r="BW66" t="str">
        <f t="shared" si="2"/>
        <v>Not</v>
      </c>
      <c r="CI66" s="15" t="s">
        <v>9</v>
      </c>
      <c r="CJ66" s="15">
        <v>2021</v>
      </c>
      <c r="CK66" s="15" t="str">
        <f t="shared" si="3"/>
        <v>Not</v>
      </c>
      <c r="DC66" s="15">
        <v>2</v>
      </c>
      <c r="DD66" s="21">
        <v>2</v>
      </c>
      <c r="DE66" s="21"/>
      <c r="DF66" s="15">
        <v>2021</v>
      </c>
    </row>
    <row r="67" spans="2:110" x14ac:dyDescent="0.3">
      <c r="B67" s="6">
        <v>8</v>
      </c>
      <c r="C67" s="6">
        <v>2</v>
      </c>
      <c r="D67" s="7">
        <v>1995</v>
      </c>
      <c r="W67" s="6">
        <v>2</v>
      </c>
      <c r="Y67" t="str">
        <f t="shared" ref="Y67:Y130" si="6">_xlfn.IFS(W67=1,"Jan",W67=2,"Feb",W67=3,"Mar",W67=4,"Apr",W67=5,"May",W67=6,"Jun",W67=7,"Jul",W67=8,"Aug",W67=9,"Sep",W67=10,"Oct",W67=11,"Nov",W67=12,"Dec")</f>
        <v>Feb</v>
      </c>
      <c r="Z67" s="7">
        <v>1995</v>
      </c>
      <c r="AA67" t="s">
        <v>204</v>
      </c>
      <c r="AI67" s="6">
        <v>3</v>
      </c>
      <c r="AK67" t="str">
        <f t="shared" si="5"/>
        <v>Mar</v>
      </c>
      <c r="AL67" s="7">
        <v>1995</v>
      </c>
      <c r="BG67" t="s">
        <v>9</v>
      </c>
      <c r="BV67" t="s">
        <v>9</v>
      </c>
      <c r="BW67" t="str">
        <f t="shared" ref="BW67:BW130" si="7">IF(BV67="EQ","Intra","Not")</f>
        <v>Not</v>
      </c>
      <c r="CI67" s="16" t="s">
        <v>9</v>
      </c>
      <c r="CJ67" s="16">
        <v>2019</v>
      </c>
      <c r="CK67" s="16" t="str">
        <f t="shared" ref="CK67:CK130" si="8">IF(CI67="EQ","Intra","Not")</f>
        <v>Not</v>
      </c>
      <c r="DC67" s="16">
        <v>10</v>
      </c>
      <c r="DD67" s="23">
        <v>10</v>
      </c>
      <c r="DE67" s="23"/>
      <c r="DF67" s="16">
        <v>2019</v>
      </c>
    </row>
    <row r="68" spans="2:110" x14ac:dyDescent="0.3">
      <c r="B68" s="4">
        <v>10</v>
      </c>
      <c r="C68" s="4">
        <v>5</v>
      </c>
      <c r="D68" s="5">
        <v>1995</v>
      </c>
      <c r="W68" s="4">
        <v>5</v>
      </c>
      <c r="Y68" t="str">
        <f t="shared" si="6"/>
        <v>May</v>
      </c>
      <c r="Z68" s="5">
        <v>1995</v>
      </c>
      <c r="AA68" t="s">
        <v>207</v>
      </c>
      <c r="AI68" s="6">
        <v>2</v>
      </c>
      <c r="AK68" t="str">
        <f t="shared" si="5"/>
        <v>Feb</v>
      </c>
      <c r="AL68" s="7">
        <v>1995</v>
      </c>
      <c r="BG68" t="s">
        <v>9</v>
      </c>
      <c r="BV68" t="s">
        <v>9</v>
      </c>
      <c r="BW68" t="str">
        <f t="shared" si="7"/>
        <v>Not</v>
      </c>
      <c r="CI68" s="15" t="s">
        <v>9</v>
      </c>
      <c r="CJ68" s="15">
        <v>2021</v>
      </c>
      <c r="CK68" s="15" t="str">
        <f t="shared" si="8"/>
        <v>Not</v>
      </c>
      <c r="DC68" s="15">
        <v>10</v>
      </c>
      <c r="DD68" s="21">
        <v>10</v>
      </c>
      <c r="DE68" s="21"/>
      <c r="DF68" s="15">
        <v>2021</v>
      </c>
    </row>
    <row r="69" spans="2:110" x14ac:dyDescent="0.3">
      <c r="B69" s="6">
        <v>6</v>
      </c>
      <c r="C69" s="6">
        <v>9</v>
      </c>
      <c r="D69" s="7">
        <v>1995</v>
      </c>
      <c r="W69" s="6">
        <v>9</v>
      </c>
      <c r="Y69" t="str">
        <f t="shared" si="6"/>
        <v>Sep</v>
      </c>
      <c r="Z69" s="7">
        <v>1995</v>
      </c>
      <c r="AA69" t="s">
        <v>210</v>
      </c>
      <c r="AI69" s="6">
        <v>11</v>
      </c>
      <c r="AK69" t="str">
        <f t="shared" si="5"/>
        <v>Nov</v>
      </c>
      <c r="AL69" s="7">
        <v>1995</v>
      </c>
      <c r="BG69" t="s">
        <v>9</v>
      </c>
      <c r="BV69" t="s">
        <v>9</v>
      </c>
      <c r="BW69" t="str">
        <f t="shared" si="7"/>
        <v>Not</v>
      </c>
      <c r="CI69" s="16" t="s">
        <v>9</v>
      </c>
      <c r="CJ69" s="16">
        <v>2023</v>
      </c>
      <c r="CK69" s="16" t="str">
        <f t="shared" si="8"/>
        <v>Not</v>
      </c>
      <c r="DC69" s="16">
        <v>2</v>
      </c>
      <c r="DD69" s="23">
        <v>2</v>
      </c>
      <c r="DE69" s="23"/>
      <c r="DF69" s="16">
        <v>2023</v>
      </c>
    </row>
    <row r="70" spans="2:110" x14ac:dyDescent="0.3">
      <c r="B70" s="6">
        <v>29</v>
      </c>
      <c r="C70" s="6">
        <v>3</v>
      </c>
      <c r="D70" s="7">
        <v>1995</v>
      </c>
      <c r="W70" s="6">
        <v>3</v>
      </c>
      <c r="Y70" t="str">
        <f t="shared" si="6"/>
        <v>Mar</v>
      </c>
      <c r="Z70" s="7">
        <v>1995</v>
      </c>
      <c r="AA70" t="s">
        <v>213</v>
      </c>
      <c r="AI70" s="6">
        <v>5</v>
      </c>
      <c r="AK70" t="str">
        <f t="shared" si="5"/>
        <v>May</v>
      </c>
      <c r="AL70" s="7">
        <v>1995</v>
      </c>
      <c r="BG70" t="s">
        <v>9</v>
      </c>
      <c r="BV70" t="s">
        <v>9</v>
      </c>
      <c r="BW70" t="str">
        <f t="shared" si="7"/>
        <v>Not</v>
      </c>
      <c r="CI70" s="15" t="s">
        <v>9</v>
      </c>
      <c r="CJ70" s="15">
        <v>2022</v>
      </c>
      <c r="CK70" s="15" t="str">
        <f t="shared" si="8"/>
        <v>Not</v>
      </c>
      <c r="DC70" s="15">
        <v>10</v>
      </c>
      <c r="DD70" s="21">
        <v>10</v>
      </c>
      <c r="DE70" s="21"/>
      <c r="DF70" s="15">
        <v>2022</v>
      </c>
    </row>
    <row r="71" spans="2:110" x14ac:dyDescent="0.3">
      <c r="B71" s="6">
        <v>8</v>
      </c>
      <c r="C71" s="6">
        <v>2</v>
      </c>
      <c r="D71" s="7">
        <v>1995</v>
      </c>
      <c r="W71" s="6">
        <v>2</v>
      </c>
      <c r="Y71" t="str">
        <f t="shared" si="6"/>
        <v>Feb</v>
      </c>
      <c r="Z71" s="7">
        <v>1995</v>
      </c>
      <c r="AA71" t="s">
        <v>216</v>
      </c>
      <c r="AI71" s="6">
        <v>3</v>
      </c>
      <c r="AK71" t="str">
        <f t="shared" si="5"/>
        <v>Mar</v>
      </c>
      <c r="AL71" s="7">
        <v>1995</v>
      </c>
      <c r="BG71" t="s">
        <v>13</v>
      </c>
      <c r="BV71" t="s">
        <v>13</v>
      </c>
      <c r="BW71" t="str">
        <f t="shared" si="7"/>
        <v>Intra</v>
      </c>
      <c r="CI71" s="16" t="s">
        <v>13</v>
      </c>
      <c r="CJ71" s="16">
        <v>2017</v>
      </c>
      <c r="CK71" s="16" t="str">
        <f t="shared" si="8"/>
        <v>Intra</v>
      </c>
      <c r="DC71" s="16">
        <v>10</v>
      </c>
      <c r="DD71" s="23">
        <v>10</v>
      </c>
      <c r="DE71" s="23"/>
      <c r="DF71" s="16">
        <v>2017</v>
      </c>
    </row>
    <row r="72" spans="2:110" x14ac:dyDescent="0.3">
      <c r="B72" s="4">
        <v>8</v>
      </c>
      <c r="C72" s="4">
        <v>11</v>
      </c>
      <c r="D72" s="5">
        <v>1995</v>
      </c>
      <c r="W72" s="4">
        <v>11</v>
      </c>
      <c r="Y72" t="str">
        <f t="shared" si="6"/>
        <v>Nov</v>
      </c>
      <c r="Z72" s="5">
        <v>1995</v>
      </c>
      <c r="AA72" t="s">
        <v>219</v>
      </c>
      <c r="AI72" s="6">
        <v>6</v>
      </c>
      <c r="AK72" t="str">
        <f t="shared" si="5"/>
        <v>Jun</v>
      </c>
      <c r="AL72" s="7">
        <v>1995</v>
      </c>
      <c r="BG72" t="s">
        <v>13</v>
      </c>
      <c r="BV72" t="s">
        <v>13</v>
      </c>
      <c r="BW72" t="str">
        <f t="shared" si="7"/>
        <v>Intra</v>
      </c>
      <c r="CI72" s="15" t="s">
        <v>13</v>
      </c>
      <c r="CJ72" s="15">
        <v>2000</v>
      </c>
      <c r="CK72" s="15" t="str">
        <f t="shared" si="8"/>
        <v>Intra</v>
      </c>
      <c r="DC72" s="15">
        <v>5</v>
      </c>
      <c r="DD72" s="21">
        <v>5</v>
      </c>
      <c r="DE72" s="21"/>
      <c r="DF72" s="15">
        <v>2000</v>
      </c>
    </row>
    <row r="73" spans="2:110" x14ac:dyDescent="0.3">
      <c r="B73" s="4">
        <v>10</v>
      </c>
      <c r="C73" s="4">
        <v>5</v>
      </c>
      <c r="D73" s="5">
        <v>1995</v>
      </c>
      <c r="W73" s="4">
        <v>5</v>
      </c>
      <c r="Y73" t="str">
        <f t="shared" si="6"/>
        <v>May</v>
      </c>
      <c r="Z73" s="5">
        <v>1995</v>
      </c>
      <c r="AA73" t="s">
        <v>222</v>
      </c>
      <c r="AI73" s="6">
        <v>4</v>
      </c>
      <c r="AK73" t="str">
        <f t="shared" si="5"/>
        <v>Apr</v>
      </c>
      <c r="AL73" s="7">
        <v>1995</v>
      </c>
      <c r="BG73" t="s">
        <v>13</v>
      </c>
      <c r="BV73" t="s">
        <v>13</v>
      </c>
      <c r="BW73" t="str">
        <f t="shared" si="7"/>
        <v>Intra</v>
      </c>
      <c r="CI73" s="16" t="s">
        <v>13</v>
      </c>
      <c r="CJ73" s="16">
        <v>2001</v>
      </c>
      <c r="CK73" s="16" t="str">
        <f t="shared" si="8"/>
        <v>Intra</v>
      </c>
      <c r="DC73" s="16">
        <v>10</v>
      </c>
      <c r="DD73" s="23">
        <v>10</v>
      </c>
      <c r="DE73" s="23"/>
      <c r="DF73" s="16">
        <v>2001</v>
      </c>
    </row>
    <row r="74" spans="2:110" x14ac:dyDescent="0.3">
      <c r="B74" s="6">
        <v>15</v>
      </c>
      <c r="C74" s="6">
        <v>3</v>
      </c>
      <c r="D74" s="7">
        <v>1995</v>
      </c>
      <c r="W74" s="6">
        <v>3</v>
      </c>
      <c r="Y74" t="str">
        <f t="shared" si="6"/>
        <v>Mar</v>
      </c>
      <c r="Z74" s="7">
        <v>1995</v>
      </c>
      <c r="AA74" t="s">
        <v>225</v>
      </c>
      <c r="AI74" s="6">
        <v>2</v>
      </c>
      <c r="AK74" t="str">
        <f t="shared" si="5"/>
        <v>Feb</v>
      </c>
      <c r="AL74" s="7">
        <v>1995</v>
      </c>
      <c r="BG74" t="s">
        <v>9</v>
      </c>
      <c r="BV74" t="s">
        <v>9</v>
      </c>
      <c r="BW74" t="str">
        <f t="shared" si="7"/>
        <v>Not</v>
      </c>
      <c r="CI74" s="15" t="s">
        <v>9</v>
      </c>
      <c r="CJ74" s="15">
        <v>2015</v>
      </c>
      <c r="CK74" s="15" t="str">
        <f t="shared" si="8"/>
        <v>Not</v>
      </c>
      <c r="DC74" s="15">
        <v>1</v>
      </c>
      <c r="DD74" s="21">
        <v>1</v>
      </c>
      <c r="DE74" s="21"/>
      <c r="DF74" s="15">
        <v>2015</v>
      </c>
    </row>
    <row r="75" spans="2:110" x14ac:dyDescent="0.3">
      <c r="B75" s="4">
        <v>14</v>
      </c>
      <c r="C75" s="4">
        <v>6</v>
      </c>
      <c r="D75" s="5">
        <v>1995</v>
      </c>
      <c r="W75" s="4">
        <v>6</v>
      </c>
      <c r="Y75" t="str">
        <f t="shared" si="6"/>
        <v>Jun</v>
      </c>
      <c r="Z75" s="5">
        <v>1995</v>
      </c>
      <c r="AA75" t="s">
        <v>228</v>
      </c>
      <c r="AI75" s="6">
        <v>7</v>
      </c>
      <c r="AK75" t="str">
        <f t="shared" si="5"/>
        <v>Jul</v>
      </c>
      <c r="AL75" s="7">
        <v>1995</v>
      </c>
      <c r="BG75" t="s">
        <v>13</v>
      </c>
      <c r="BV75" t="s">
        <v>13</v>
      </c>
      <c r="BW75" t="str">
        <f t="shared" si="7"/>
        <v>Intra</v>
      </c>
      <c r="CI75" s="16" t="s">
        <v>13</v>
      </c>
      <c r="CJ75" s="16">
        <v>2016</v>
      </c>
      <c r="CK75" s="16" t="str">
        <f t="shared" si="8"/>
        <v>Intra</v>
      </c>
      <c r="DC75" s="16">
        <v>10</v>
      </c>
      <c r="DD75" s="23">
        <v>10</v>
      </c>
      <c r="DE75" s="23"/>
      <c r="DF75" s="16">
        <v>2016</v>
      </c>
    </row>
    <row r="76" spans="2:110" x14ac:dyDescent="0.3">
      <c r="B76" s="4">
        <v>26</v>
      </c>
      <c r="C76" s="4">
        <v>4</v>
      </c>
      <c r="D76" s="5">
        <v>1995</v>
      </c>
      <c r="W76" s="4">
        <v>4</v>
      </c>
      <c r="Y76" t="str">
        <f t="shared" si="6"/>
        <v>Apr</v>
      </c>
      <c r="Z76" s="5">
        <v>1995</v>
      </c>
      <c r="AA76" t="s">
        <v>231</v>
      </c>
      <c r="AI76" s="6">
        <v>7</v>
      </c>
      <c r="AK76" t="str">
        <f t="shared" si="5"/>
        <v>Jul</v>
      </c>
      <c r="AL76" s="7">
        <v>1995</v>
      </c>
      <c r="BG76" t="s">
        <v>13</v>
      </c>
      <c r="BV76" t="s">
        <v>13</v>
      </c>
      <c r="BW76" t="str">
        <f t="shared" si="7"/>
        <v>Intra</v>
      </c>
      <c r="CI76" s="15" t="s">
        <v>13</v>
      </c>
      <c r="CJ76" s="15">
        <v>1999</v>
      </c>
      <c r="CK76" s="15" t="str">
        <f t="shared" si="8"/>
        <v>Intra</v>
      </c>
      <c r="DC76" s="15">
        <v>2</v>
      </c>
      <c r="DD76" s="21">
        <v>2</v>
      </c>
      <c r="DE76" s="21"/>
      <c r="DF76" s="15">
        <v>1999</v>
      </c>
    </row>
    <row r="77" spans="2:110" x14ac:dyDescent="0.3">
      <c r="B77" s="4">
        <v>8</v>
      </c>
      <c r="C77" s="4">
        <v>2</v>
      </c>
      <c r="D77" s="5">
        <v>1995</v>
      </c>
      <c r="W77" s="4">
        <v>2</v>
      </c>
      <c r="Y77" t="str">
        <f t="shared" si="6"/>
        <v>Feb</v>
      </c>
      <c r="Z77" s="5">
        <v>1995</v>
      </c>
      <c r="AA77" t="s">
        <v>234</v>
      </c>
      <c r="AI77" s="6">
        <v>9</v>
      </c>
      <c r="AK77" t="str">
        <f t="shared" si="5"/>
        <v>Sep</v>
      </c>
      <c r="AL77" s="7">
        <v>1995</v>
      </c>
      <c r="BG77" t="s">
        <v>13</v>
      </c>
      <c r="BV77" t="s">
        <v>13</v>
      </c>
      <c r="BW77" t="str">
        <f t="shared" si="7"/>
        <v>Intra</v>
      </c>
      <c r="CI77" s="16" t="s">
        <v>13</v>
      </c>
      <c r="CJ77" s="16">
        <v>2006</v>
      </c>
      <c r="CK77" s="16" t="str">
        <f t="shared" si="8"/>
        <v>Intra</v>
      </c>
      <c r="DC77" s="16">
        <v>5</v>
      </c>
      <c r="DD77" s="23">
        <v>5</v>
      </c>
      <c r="DE77" s="23"/>
      <c r="DF77" s="16">
        <v>2006</v>
      </c>
    </row>
    <row r="78" spans="2:110" x14ac:dyDescent="0.3">
      <c r="B78" s="4">
        <v>6</v>
      </c>
      <c r="C78" s="4">
        <v>7</v>
      </c>
      <c r="D78" s="5">
        <v>1995</v>
      </c>
      <c r="W78" s="4">
        <v>7</v>
      </c>
      <c r="Y78" t="str">
        <f t="shared" si="6"/>
        <v>Jul</v>
      </c>
      <c r="Z78" s="5">
        <v>1995</v>
      </c>
      <c r="AA78" t="s">
        <v>237</v>
      </c>
      <c r="AI78" s="6">
        <v>3</v>
      </c>
      <c r="AK78" t="str">
        <f t="shared" si="5"/>
        <v>Mar</v>
      </c>
      <c r="AL78" s="7">
        <v>1995</v>
      </c>
      <c r="BG78" t="s">
        <v>9</v>
      </c>
      <c r="BV78" t="s">
        <v>9</v>
      </c>
      <c r="BW78" t="str">
        <f t="shared" si="7"/>
        <v>Not</v>
      </c>
      <c r="CI78" s="15" t="s">
        <v>9</v>
      </c>
      <c r="CJ78" s="15">
        <v>2008</v>
      </c>
      <c r="CK78" s="15" t="str">
        <f t="shared" si="8"/>
        <v>Not</v>
      </c>
      <c r="DC78" s="15">
        <v>10</v>
      </c>
      <c r="DD78" s="21">
        <v>10</v>
      </c>
      <c r="DE78" s="21"/>
      <c r="DF78" s="15">
        <v>2008</v>
      </c>
    </row>
    <row r="79" spans="2:110" x14ac:dyDescent="0.3">
      <c r="B79" s="6">
        <v>19</v>
      </c>
      <c r="C79" s="6">
        <v>7</v>
      </c>
      <c r="D79" s="7">
        <v>1995</v>
      </c>
      <c r="W79" s="6">
        <v>7</v>
      </c>
      <c r="Y79" t="str">
        <f t="shared" si="6"/>
        <v>Jul</v>
      </c>
      <c r="Z79" s="7">
        <v>1995</v>
      </c>
      <c r="AA79" t="s">
        <v>240</v>
      </c>
      <c r="AI79" s="6">
        <v>4</v>
      </c>
      <c r="AK79" t="str">
        <f t="shared" si="5"/>
        <v>Apr</v>
      </c>
      <c r="AL79" s="7">
        <v>1995</v>
      </c>
      <c r="BG79" t="s">
        <v>13</v>
      </c>
      <c r="BV79" t="s">
        <v>13</v>
      </c>
      <c r="BW79" t="str">
        <f t="shared" si="7"/>
        <v>Intra</v>
      </c>
      <c r="CI79" s="16" t="s">
        <v>13</v>
      </c>
      <c r="CJ79" s="16">
        <v>2015</v>
      </c>
      <c r="CK79" s="16" t="str">
        <f t="shared" si="8"/>
        <v>Intra</v>
      </c>
      <c r="DC79" s="16">
        <v>2</v>
      </c>
      <c r="DD79" s="23">
        <v>2</v>
      </c>
      <c r="DE79" s="23"/>
      <c r="DF79" s="16">
        <v>2015</v>
      </c>
    </row>
    <row r="80" spans="2:110" x14ac:dyDescent="0.3">
      <c r="B80" s="4">
        <v>20</v>
      </c>
      <c r="C80" s="4">
        <v>9</v>
      </c>
      <c r="D80" s="5">
        <v>1995</v>
      </c>
      <c r="W80" s="4">
        <v>9</v>
      </c>
      <c r="Y80" t="str">
        <f t="shared" si="6"/>
        <v>Sep</v>
      </c>
      <c r="Z80" s="5">
        <v>1995</v>
      </c>
      <c r="AA80" t="s">
        <v>243</v>
      </c>
      <c r="AI80" s="6">
        <v>8</v>
      </c>
      <c r="AK80" t="str">
        <f t="shared" si="5"/>
        <v>Aug</v>
      </c>
      <c r="AL80" s="7">
        <v>1995</v>
      </c>
      <c r="BG80" t="s">
        <v>13</v>
      </c>
      <c r="BV80" t="s">
        <v>13</v>
      </c>
      <c r="BW80" t="str">
        <f t="shared" si="7"/>
        <v>Intra</v>
      </c>
      <c r="CI80" s="15" t="s">
        <v>13</v>
      </c>
      <c r="CJ80" s="15">
        <v>2007</v>
      </c>
      <c r="CK80" s="15" t="str">
        <f t="shared" si="8"/>
        <v>Intra</v>
      </c>
      <c r="DC80" s="15">
        <v>2</v>
      </c>
      <c r="DD80" s="21">
        <v>2</v>
      </c>
      <c r="DE80" s="21"/>
      <c r="DF80" s="15">
        <v>2007</v>
      </c>
    </row>
    <row r="81" spans="2:110" x14ac:dyDescent="0.3">
      <c r="B81" s="6">
        <v>29</v>
      </c>
      <c r="C81" s="6">
        <v>3</v>
      </c>
      <c r="D81" s="7">
        <v>1995</v>
      </c>
      <c r="W81" s="6">
        <v>3</v>
      </c>
      <c r="Y81" t="str">
        <f t="shared" si="6"/>
        <v>Mar</v>
      </c>
      <c r="Z81" s="7">
        <v>1995</v>
      </c>
      <c r="AA81" t="s">
        <v>246</v>
      </c>
      <c r="AI81" s="6">
        <v>2</v>
      </c>
      <c r="AK81" t="str">
        <f t="shared" si="5"/>
        <v>Feb</v>
      </c>
      <c r="AL81" s="7">
        <v>1995</v>
      </c>
      <c r="BG81" t="s">
        <v>13</v>
      </c>
      <c r="BV81" t="s">
        <v>13</v>
      </c>
      <c r="BW81" t="str">
        <f t="shared" si="7"/>
        <v>Intra</v>
      </c>
      <c r="CI81" s="16" t="s">
        <v>13</v>
      </c>
      <c r="CJ81" s="16">
        <v>2006</v>
      </c>
      <c r="CK81" s="16" t="str">
        <f t="shared" si="8"/>
        <v>Intra</v>
      </c>
      <c r="DC81" s="16">
        <v>2</v>
      </c>
      <c r="DD81" s="23">
        <v>2</v>
      </c>
      <c r="DE81" s="23"/>
      <c r="DF81" s="16">
        <v>2006</v>
      </c>
    </row>
    <row r="82" spans="2:110" x14ac:dyDescent="0.3">
      <c r="B82" s="4">
        <v>26</v>
      </c>
      <c r="C82" s="4">
        <v>4</v>
      </c>
      <c r="D82" s="5">
        <v>1995</v>
      </c>
      <c r="W82" s="4">
        <v>4</v>
      </c>
      <c r="Y82" t="str">
        <f t="shared" si="6"/>
        <v>Apr</v>
      </c>
      <c r="Z82" s="5">
        <v>1995</v>
      </c>
      <c r="AA82" t="s">
        <v>249</v>
      </c>
      <c r="AI82" s="6">
        <v>2</v>
      </c>
      <c r="AK82" t="str">
        <f t="shared" si="5"/>
        <v>Feb</v>
      </c>
      <c r="AL82" s="7">
        <v>1995</v>
      </c>
      <c r="BG82" t="s">
        <v>13</v>
      </c>
      <c r="BV82" t="s">
        <v>13</v>
      </c>
      <c r="BW82" t="str">
        <f t="shared" si="7"/>
        <v>Intra</v>
      </c>
      <c r="CI82" s="15" t="s">
        <v>13</v>
      </c>
      <c r="CJ82" s="15">
        <v>2005</v>
      </c>
      <c r="CK82" s="15" t="str">
        <f t="shared" si="8"/>
        <v>Intra</v>
      </c>
      <c r="DC82" s="15">
        <v>10</v>
      </c>
      <c r="DD82" s="21">
        <v>10</v>
      </c>
      <c r="DE82" s="21"/>
      <c r="DF82" s="15">
        <v>2005</v>
      </c>
    </row>
    <row r="83" spans="2:110" x14ac:dyDescent="0.3">
      <c r="B83" s="6">
        <v>30</v>
      </c>
      <c r="C83" s="6">
        <v>8</v>
      </c>
      <c r="D83" s="7">
        <v>1995</v>
      </c>
      <c r="W83" s="6">
        <v>8</v>
      </c>
      <c r="Y83" t="str">
        <f t="shared" si="6"/>
        <v>Aug</v>
      </c>
      <c r="Z83" s="7">
        <v>1995</v>
      </c>
      <c r="AA83" t="s">
        <v>252</v>
      </c>
      <c r="AI83" s="6">
        <v>8</v>
      </c>
      <c r="AK83" t="str">
        <f t="shared" si="5"/>
        <v>Aug</v>
      </c>
      <c r="AL83" s="7">
        <v>1995</v>
      </c>
      <c r="BG83" t="s">
        <v>13</v>
      </c>
      <c r="BV83" t="s">
        <v>13</v>
      </c>
      <c r="BW83" t="str">
        <f t="shared" si="7"/>
        <v>Intra</v>
      </c>
      <c r="CI83" s="16" t="s">
        <v>13</v>
      </c>
      <c r="CJ83" s="16">
        <v>2008</v>
      </c>
      <c r="CK83" s="16" t="str">
        <f t="shared" si="8"/>
        <v>Intra</v>
      </c>
      <c r="DC83" s="16">
        <v>6</v>
      </c>
      <c r="DD83" s="23">
        <v>6</v>
      </c>
      <c r="DE83" s="23"/>
      <c r="DF83" s="16">
        <v>2008</v>
      </c>
    </row>
    <row r="84" spans="2:110" x14ac:dyDescent="0.3">
      <c r="B84" s="6">
        <v>8</v>
      </c>
      <c r="C84" s="6">
        <v>2</v>
      </c>
      <c r="D84" s="7">
        <v>1995</v>
      </c>
      <c r="W84" s="6">
        <v>2</v>
      </c>
      <c r="Y84" t="str">
        <f t="shared" si="6"/>
        <v>Feb</v>
      </c>
      <c r="Z84" s="7">
        <v>1995</v>
      </c>
      <c r="AA84" t="s">
        <v>255</v>
      </c>
      <c r="AI84" s="6">
        <v>9</v>
      </c>
      <c r="AK84" t="str">
        <f t="shared" si="5"/>
        <v>Sep</v>
      </c>
      <c r="AL84" s="7">
        <v>1995</v>
      </c>
      <c r="BG84" t="s">
        <v>13</v>
      </c>
      <c r="BV84" t="s">
        <v>13</v>
      </c>
      <c r="BW84" t="str">
        <f t="shared" si="7"/>
        <v>Intra</v>
      </c>
      <c r="CI84" s="15" t="s">
        <v>13</v>
      </c>
      <c r="CJ84" s="15">
        <v>2020</v>
      </c>
      <c r="CK84" s="15" t="str">
        <f t="shared" si="8"/>
        <v>Intra</v>
      </c>
      <c r="DC84" s="15">
        <v>1</v>
      </c>
      <c r="DD84" s="21">
        <v>1</v>
      </c>
      <c r="DE84" s="21"/>
      <c r="DF84" s="15">
        <v>2020</v>
      </c>
    </row>
    <row r="85" spans="2:110" x14ac:dyDescent="0.3">
      <c r="B85" s="4">
        <v>8</v>
      </c>
      <c r="C85" s="4">
        <v>2</v>
      </c>
      <c r="D85" s="5">
        <v>1995</v>
      </c>
      <c r="W85" s="4">
        <v>2</v>
      </c>
      <c r="Y85" t="str">
        <f t="shared" si="6"/>
        <v>Feb</v>
      </c>
      <c r="Z85" s="5">
        <v>1995</v>
      </c>
      <c r="AA85" t="s">
        <v>258</v>
      </c>
      <c r="AI85" s="6">
        <v>5</v>
      </c>
      <c r="AK85" t="str">
        <f t="shared" si="5"/>
        <v>May</v>
      </c>
      <c r="AL85" s="7">
        <v>1995</v>
      </c>
      <c r="BG85" t="s">
        <v>13</v>
      </c>
      <c r="BV85" t="s">
        <v>13</v>
      </c>
      <c r="BW85" t="str">
        <f t="shared" si="7"/>
        <v>Intra</v>
      </c>
      <c r="CI85" s="16" t="s">
        <v>13</v>
      </c>
      <c r="CJ85" s="16">
        <v>2007</v>
      </c>
      <c r="CK85" s="16" t="str">
        <f t="shared" si="8"/>
        <v>Intra</v>
      </c>
      <c r="DC85" s="16">
        <v>10</v>
      </c>
      <c r="DD85" s="23">
        <v>10</v>
      </c>
      <c r="DE85" s="23"/>
      <c r="DF85" s="16">
        <v>2007</v>
      </c>
    </row>
    <row r="86" spans="2:110" x14ac:dyDescent="0.3">
      <c r="B86" s="4">
        <v>23</v>
      </c>
      <c r="C86" s="4">
        <v>8</v>
      </c>
      <c r="D86" s="5">
        <v>1995</v>
      </c>
      <c r="W86" s="4">
        <v>8</v>
      </c>
      <c r="Y86" t="str">
        <f t="shared" si="6"/>
        <v>Aug</v>
      </c>
      <c r="Z86" s="5">
        <v>1995</v>
      </c>
      <c r="AA86" t="s">
        <v>261</v>
      </c>
      <c r="AI86" s="6">
        <v>2</v>
      </c>
      <c r="AK86" t="str">
        <f t="shared" si="5"/>
        <v>Feb</v>
      </c>
      <c r="AL86" s="7">
        <v>1995</v>
      </c>
      <c r="BG86" t="s">
        <v>13</v>
      </c>
      <c r="BV86" t="s">
        <v>13</v>
      </c>
      <c r="BW86" t="str">
        <f t="shared" si="7"/>
        <v>Intra</v>
      </c>
      <c r="CI86" s="15" t="s">
        <v>13</v>
      </c>
      <c r="CJ86" s="15">
        <v>2007</v>
      </c>
      <c r="CK86" s="15" t="str">
        <f t="shared" si="8"/>
        <v>Intra</v>
      </c>
      <c r="DC86" s="15">
        <v>10</v>
      </c>
      <c r="DD86" s="21">
        <v>10</v>
      </c>
      <c r="DE86" s="21"/>
      <c r="DF86" s="15">
        <v>2007</v>
      </c>
    </row>
    <row r="87" spans="2:110" x14ac:dyDescent="0.3">
      <c r="B87" s="6">
        <v>13</v>
      </c>
      <c r="C87" s="6">
        <v>9</v>
      </c>
      <c r="D87" s="7">
        <v>1995</v>
      </c>
      <c r="W87" s="6">
        <v>9</v>
      </c>
      <c r="Y87" t="str">
        <f t="shared" si="6"/>
        <v>Sep</v>
      </c>
      <c r="Z87" s="7">
        <v>1995</v>
      </c>
      <c r="AA87" t="s">
        <v>264</v>
      </c>
      <c r="AI87" s="6">
        <v>7</v>
      </c>
      <c r="AK87" t="str">
        <f t="shared" si="5"/>
        <v>Jul</v>
      </c>
      <c r="AL87" s="7">
        <v>1995</v>
      </c>
      <c r="BG87" t="s">
        <v>9</v>
      </c>
      <c r="BV87" t="s">
        <v>9</v>
      </c>
      <c r="BW87" t="str">
        <f t="shared" si="7"/>
        <v>Not</v>
      </c>
      <c r="CI87" s="16" t="s">
        <v>9</v>
      </c>
      <c r="CJ87" s="16">
        <v>1996</v>
      </c>
      <c r="CK87" s="16" t="str">
        <f t="shared" si="8"/>
        <v>Not</v>
      </c>
      <c r="DC87" s="16">
        <v>10</v>
      </c>
      <c r="DD87" s="23">
        <v>10</v>
      </c>
      <c r="DE87" s="23"/>
      <c r="DF87" s="16">
        <v>1996</v>
      </c>
    </row>
    <row r="88" spans="2:110" x14ac:dyDescent="0.3">
      <c r="B88" s="4">
        <v>10</v>
      </c>
      <c r="C88" s="4">
        <v>5</v>
      </c>
      <c r="D88" s="5">
        <v>1995</v>
      </c>
      <c r="W88" s="4">
        <v>5</v>
      </c>
      <c r="Y88" t="str">
        <f t="shared" si="6"/>
        <v>May</v>
      </c>
      <c r="Z88" s="5">
        <v>1995</v>
      </c>
      <c r="AA88" t="s">
        <v>267</v>
      </c>
      <c r="AI88" s="6">
        <v>9</v>
      </c>
      <c r="AK88" t="str">
        <f t="shared" si="5"/>
        <v>Sep</v>
      </c>
      <c r="AL88" s="7">
        <v>1995</v>
      </c>
      <c r="BG88" t="s">
        <v>13</v>
      </c>
      <c r="BV88" t="s">
        <v>13</v>
      </c>
      <c r="BW88" t="str">
        <f t="shared" si="7"/>
        <v>Intra</v>
      </c>
      <c r="CI88" s="15" t="s">
        <v>13</v>
      </c>
      <c r="CJ88" s="15">
        <v>2003</v>
      </c>
      <c r="CK88" s="15" t="str">
        <f t="shared" si="8"/>
        <v>Intra</v>
      </c>
      <c r="DC88" s="15">
        <v>1</v>
      </c>
      <c r="DD88" s="21">
        <v>1</v>
      </c>
      <c r="DE88" s="21"/>
      <c r="DF88" s="15">
        <v>2003</v>
      </c>
    </row>
    <row r="89" spans="2:110" x14ac:dyDescent="0.3">
      <c r="B89" s="6">
        <v>15</v>
      </c>
      <c r="C89" s="6">
        <v>2</v>
      </c>
      <c r="D89" s="7">
        <v>1995</v>
      </c>
      <c r="W89" s="6">
        <v>2</v>
      </c>
      <c r="Y89" t="str">
        <f t="shared" si="6"/>
        <v>Feb</v>
      </c>
      <c r="Z89" s="7">
        <v>1995</v>
      </c>
      <c r="AA89" t="s">
        <v>270</v>
      </c>
      <c r="AI89" s="6">
        <v>12</v>
      </c>
      <c r="AK89" t="str">
        <f t="shared" si="5"/>
        <v>Dec</v>
      </c>
      <c r="AL89" s="7">
        <v>1995</v>
      </c>
      <c r="BG89" t="s">
        <v>13</v>
      </c>
      <c r="BV89" t="s">
        <v>13</v>
      </c>
      <c r="BW89" t="str">
        <f t="shared" si="7"/>
        <v>Intra</v>
      </c>
      <c r="CI89" s="16" t="s">
        <v>13</v>
      </c>
      <c r="CJ89" s="16">
        <v>2018</v>
      </c>
      <c r="CK89" s="16" t="str">
        <f t="shared" si="8"/>
        <v>Intra</v>
      </c>
      <c r="DC89" s="16">
        <v>10</v>
      </c>
      <c r="DD89" s="23">
        <v>10</v>
      </c>
      <c r="DE89" s="23"/>
      <c r="DF89" s="16">
        <v>2018</v>
      </c>
    </row>
    <row r="90" spans="2:110" x14ac:dyDescent="0.3">
      <c r="B90" s="4">
        <v>19</v>
      </c>
      <c r="C90" s="4">
        <v>7</v>
      </c>
      <c r="D90" s="5">
        <v>1995</v>
      </c>
      <c r="W90" s="4">
        <v>7</v>
      </c>
      <c r="Y90" t="str">
        <f t="shared" si="6"/>
        <v>Jul</v>
      </c>
      <c r="Z90" s="5">
        <v>1995</v>
      </c>
      <c r="AA90" t="s">
        <v>273</v>
      </c>
      <c r="AI90" s="6">
        <v>2</v>
      </c>
      <c r="AK90" t="str">
        <f t="shared" si="5"/>
        <v>Feb</v>
      </c>
      <c r="AL90" s="7">
        <v>1995</v>
      </c>
      <c r="BG90" t="s">
        <v>9</v>
      </c>
      <c r="BV90" t="s">
        <v>9</v>
      </c>
      <c r="BW90" t="str">
        <f t="shared" si="7"/>
        <v>Not</v>
      </c>
      <c r="CI90" s="15" t="s">
        <v>9</v>
      </c>
      <c r="CJ90" s="15">
        <v>2004</v>
      </c>
      <c r="CK90" s="15" t="str">
        <f t="shared" si="8"/>
        <v>Not</v>
      </c>
      <c r="DC90" s="15">
        <v>10</v>
      </c>
      <c r="DD90" s="21">
        <v>10</v>
      </c>
      <c r="DE90" s="21"/>
      <c r="DF90" s="15">
        <v>2004</v>
      </c>
    </row>
    <row r="91" spans="2:110" x14ac:dyDescent="0.3">
      <c r="B91" s="6">
        <v>6</v>
      </c>
      <c r="C91" s="6">
        <v>9</v>
      </c>
      <c r="D91" s="7">
        <v>1995</v>
      </c>
      <c r="W91" s="6">
        <v>9</v>
      </c>
      <c r="Y91" t="str">
        <f t="shared" si="6"/>
        <v>Sep</v>
      </c>
      <c r="Z91" s="7">
        <v>1995</v>
      </c>
      <c r="AA91" t="s">
        <v>276</v>
      </c>
      <c r="AI91" s="6">
        <v>9</v>
      </c>
      <c r="AK91" t="str">
        <f t="shared" si="5"/>
        <v>Sep</v>
      </c>
      <c r="AL91" s="7">
        <v>1995</v>
      </c>
      <c r="BG91" t="s">
        <v>13</v>
      </c>
      <c r="BV91" t="s">
        <v>13</v>
      </c>
      <c r="BW91" t="str">
        <f t="shared" si="7"/>
        <v>Intra</v>
      </c>
      <c r="CI91" s="16" t="s">
        <v>13</v>
      </c>
      <c r="CJ91" s="16">
        <v>2008</v>
      </c>
      <c r="CK91" s="16" t="str">
        <f t="shared" si="8"/>
        <v>Intra</v>
      </c>
      <c r="DC91" s="16">
        <v>10</v>
      </c>
      <c r="DD91" s="23">
        <v>10</v>
      </c>
      <c r="DE91" s="23"/>
      <c r="DF91" s="16">
        <v>2008</v>
      </c>
    </row>
    <row r="92" spans="2:110" x14ac:dyDescent="0.3">
      <c r="B92" s="6">
        <v>13</v>
      </c>
      <c r="C92" s="6">
        <v>12</v>
      </c>
      <c r="D92" s="7">
        <v>1995</v>
      </c>
      <c r="W92" s="6">
        <v>12</v>
      </c>
      <c r="Y92" t="str">
        <f t="shared" si="6"/>
        <v>Dec</v>
      </c>
      <c r="Z92" s="7">
        <v>1995</v>
      </c>
      <c r="AA92" t="s">
        <v>279</v>
      </c>
      <c r="AI92" s="6">
        <v>12</v>
      </c>
      <c r="AK92" t="str">
        <f t="shared" si="5"/>
        <v>Dec</v>
      </c>
      <c r="AL92" s="7">
        <v>1995</v>
      </c>
      <c r="BG92" t="s">
        <v>13</v>
      </c>
      <c r="BV92" t="s">
        <v>13</v>
      </c>
      <c r="BW92" t="str">
        <f t="shared" si="7"/>
        <v>Intra</v>
      </c>
      <c r="CI92" s="15" t="s">
        <v>13</v>
      </c>
      <c r="CJ92" s="15">
        <v>1998</v>
      </c>
      <c r="CK92" s="15" t="str">
        <f t="shared" si="8"/>
        <v>Intra</v>
      </c>
      <c r="DC92" s="15">
        <v>2</v>
      </c>
      <c r="DD92" s="21">
        <v>2</v>
      </c>
      <c r="DE92" s="21"/>
      <c r="DF92" s="15">
        <v>1998</v>
      </c>
    </row>
    <row r="93" spans="2:110" x14ac:dyDescent="0.3">
      <c r="B93" s="6">
        <v>8</v>
      </c>
      <c r="C93" s="6">
        <v>2</v>
      </c>
      <c r="D93" s="7">
        <v>1995</v>
      </c>
      <c r="W93" s="6">
        <v>2</v>
      </c>
      <c r="Y93" t="str">
        <f t="shared" si="6"/>
        <v>Feb</v>
      </c>
      <c r="Z93" s="7">
        <v>1995</v>
      </c>
      <c r="AA93" t="s">
        <v>282</v>
      </c>
      <c r="AI93" s="6">
        <v>12</v>
      </c>
      <c r="AK93" t="str">
        <f t="shared" si="5"/>
        <v>Dec</v>
      </c>
      <c r="AL93" s="7">
        <v>1995</v>
      </c>
      <c r="BG93" t="s">
        <v>9</v>
      </c>
      <c r="BV93" t="s">
        <v>9</v>
      </c>
      <c r="BW93" t="str">
        <f t="shared" si="7"/>
        <v>Not</v>
      </c>
      <c r="CI93" s="16" t="s">
        <v>9</v>
      </c>
      <c r="CJ93" s="16">
        <v>2007</v>
      </c>
      <c r="CK93" s="16" t="str">
        <f t="shared" si="8"/>
        <v>Not</v>
      </c>
      <c r="DC93" s="16">
        <v>10</v>
      </c>
      <c r="DD93" s="23">
        <v>10</v>
      </c>
      <c r="DE93" s="23"/>
      <c r="DF93" s="16">
        <v>2007</v>
      </c>
    </row>
    <row r="94" spans="2:110" x14ac:dyDescent="0.3">
      <c r="B94" s="6">
        <v>6</v>
      </c>
      <c r="C94" s="6">
        <v>9</v>
      </c>
      <c r="D94" s="7">
        <v>1995</v>
      </c>
      <c r="W94" s="6">
        <v>9</v>
      </c>
      <c r="Y94" t="str">
        <f t="shared" si="6"/>
        <v>Sep</v>
      </c>
      <c r="Z94" s="7">
        <v>1995</v>
      </c>
      <c r="AA94" t="s">
        <v>285</v>
      </c>
      <c r="AI94" s="6">
        <v>2</v>
      </c>
      <c r="AK94" t="str">
        <f t="shared" si="5"/>
        <v>Feb</v>
      </c>
      <c r="AL94" s="7">
        <v>1995</v>
      </c>
      <c r="BG94" t="s">
        <v>13</v>
      </c>
      <c r="BV94" t="s">
        <v>13</v>
      </c>
      <c r="BW94" t="str">
        <f t="shared" si="7"/>
        <v>Intra</v>
      </c>
      <c r="CI94" s="15" t="s">
        <v>13</v>
      </c>
      <c r="CJ94" s="15">
        <v>2021</v>
      </c>
      <c r="CK94" s="15" t="str">
        <f t="shared" si="8"/>
        <v>Intra</v>
      </c>
      <c r="DC94" s="15">
        <v>10</v>
      </c>
      <c r="DD94" s="21">
        <v>10</v>
      </c>
      <c r="DE94" s="21"/>
      <c r="DF94" s="15">
        <v>2021</v>
      </c>
    </row>
    <row r="95" spans="2:110" x14ac:dyDescent="0.3">
      <c r="B95" s="4">
        <v>20</v>
      </c>
      <c r="C95" s="4">
        <v>12</v>
      </c>
      <c r="D95" s="5">
        <v>1995</v>
      </c>
      <c r="W95" s="4">
        <v>12</v>
      </c>
      <c r="Y95" t="str">
        <f t="shared" si="6"/>
        <v>Dec</v>
      </c>
      <c r="Z95" s="5">
        <v>1995</v>
      </c>
      <c r="AA95" t="s">
        <v>288</v>
      </c>
      <c r="AI95" s="6">
        <v>3</v>
      </c>
      <c r="AK95" t="str">
        <f t="shared" si="5"/>
        <v>Mar</v>
      </c>
      <c r="AL95" s="7">
        <v>1995</v>
      </c>
      <c r="BG95" t="s">
        <v>13</v>
      </c>
      <c r="BV95" t="s">
        <v>13</v>
      </c>
      <c r="BW95" t="str">
        <f t="shared" si="7"/>
        <v>Intra</v>
      </c>
      <c r="CI95" s="16" t="s">
        <v>13</v>
      </c>
      <c r="CJ95" s="16">
        <v>1995</v>
      </c>
      <c r="CK95" s="16" t="str">
        <f t="shared" si="8"/>
        <v>Intra</v>
      </c>
      <c r="DC95" s="16">
        <v>2</v>
      </c>
      <c r="DD95" s="23">
        <v>2</v>
      </c>
      <c r="DE95" s="23"/>
      <c r="DF95" s="16">
        <v>1995</v>
      </c>
    </row>
    <row r="96" spans="2:110" x14ac:dyDescent="0.3">
      <c r="B96" s="6">
        <v>20</v>
      </c>
      <c r="C96" s="6">
        <v>12</v>
      </c>
      <c r="D96" s="7">
        <v>1995</v>
      </c>
      <c r="W96" s="6">
        <v>12</v>
      </c>
      <c r="Y96" t="str">
        <f t="shared" si="6"/>
        <v>Dec</v>
      </c>
      <c r="Z96" s="7">
        <v>1995</v>
      </c>
      <c r="AA96" t="s">
        <v>291</v>
      </c>
      <c r="AI96" s="6">
        <v>9</v>
      </c>
      <c r="AK96" t="str">
        <f t="shared" si="5"/>
        <v>Sep</v>
      </c>
      <c r="AL96" s="7">
        <v>1995</v>
      </c>
      <c r="BG96" t="s">
        <v>13</v>
      </c>
      <c r="BV96" t="s">
        <v>13</v>
      </c>
      <c r="BW96" t="str">
        <f t="shared" si="7"/>
        <v>Intra</v>
      </c>
      <c r="CI96" s="15" t="s">
        <v>13</v>
      </c>
      <c r="CJ96" s="15">
        <v>2015</v>
      </c>
      <c r="CK96" s="15" t="str">
        <f t="shared" si="8"/>
        <v>Intra</v>
      </c>
      <c r="DC96" s="15">
        <v>1</v>
      </c>
      <c r="DD96" s="21">
        <v>1</v>
      </c>
      <c r="DE96" s="21"/>
      <c r="DF96" s="15">
        <v>2015</v>
      </c>
    </row>
    <row r="97" spans="2:110" x14ac:dyDescent="0.3">
      <c r="B97" s="4">
        <v>8</v>
      </c>
      <c r="C97" s="4">
        <v>2</v>
      </c>
      <c r="D97" s="5">
        <v>1995</v>
      </c>
      <c r="W97" s="4">
        <v>2</v>
      </c>
      <c r="Y97" t="str">
        <f t="shared" si="6"/>
        <v>Feb</v>
      </c>
      <c r="Z97" s="5">
        <v>1995</v>
      </c>
      <c r="AA97" t="s">
        <v>294</v>
      </c>
      <c r="AI97" s="6">
        <v>9</v>
      </c>
      <c r="AK97" t="str">
        <f t="shared" si="5"/>
        <v>Sep</v>
      </c>
      <c r="AL97" s="7">
        <v>1995</v>
      </c>
      <c r="BG97" t="s">
        <v>13</v>
      </c>
      <c r="BV97" t="s">
        <v>13</v>
      </c>
      <c r="BW97" t="str">
        <f t="shared" si="7"/>
        <v>Intra</v>
      </c>
      <c r="CI97" s="16" t="s">
        <v>13</v>
      </c>
      <c r="CJ97" s="16">
        <v>2021</v>
      </c>
      <c r="CK97" s="16" t="str">
        <f t="shared" si="8"/>
        <v>Intra</v>
      </c>
      <c r="DC97" s="16">
        <v>5</v>
      </c>
      <c r="DD97" s="23">
        <v>5</v>
      </c>
      <c r="DE97" s="23"/>
      <c r="DF97" s="16">
        <v>2021</v>
      </c>
    </row>
    <row r="98" spans="2:110" x14ac:dyDescent="0.3">
      <c r="B98" s="6">
        <v>29</v>
      </c>
      <c r="C98" s="6">
        <v>3</v>
      </c>
      <c r="D98" s="7">
        <v>1995</v>
      </c>
      <c r="W98" s="6">
        <v>3</v>
      </c>
      <c r="Y98" t="str">
        <f t="shared" si="6"/>
        <v>Mar</v>
      </c>
      <c r="Z98" s="7">
        <v>1995</v>
      </c>
      <c r="AA98" t="s">
        <v>297</v>
      </c>
      <c r="AI98" s="6">
        <v>2</v>
      </c>
      <c r="AK98" t="str">
        <f t="shared" si="5"/>
        <v>Feb</v>
      </c>
      <c r="AL98" s="7">
        <v>1995</v>
      </c>
      <c r="BG98" t="s">
        <v>13</v>
      </c>
      <c r="BV98" t="s">
        <v>13</v>
      </c>
      <c r="BW98" t="str">
        <f t="shared" si="7"/>
        <v>Intra</v>
      </c>
      <c r="CI98" s="15" t="s">
        <v>13</v>
      </c>
      <c r="CJ98" s="15">
        <v>2006</v>
      </c>
      <c r="CK98" s="15" t="str">
        <f t="shared" si="8"/>
        <v>Intra</v>
      </c>
      <c r="DC98" s="15">
        <v>2</v>
      </c>
      <c r="DD98" s="21">
        <v>2</v>
      </c>
      <c r="DE98" s="21"/>
      <c r="DF98" s="15">
        <v>2006</v>
      </c>
    </row>
    <row r="99" spans="2:110" x14ac:dyDescent="0.3">
      <c r="B99" s="4">
        <v>27</v>
      </c>
      <c r="C99" s="4">
        <v>9</v>
      </c>
      <c r="D99" s="5">
        <v>1995</v>
      </c>
      <c r="W99" s="4">
        <v>9</v>
      </c>
      <c r="Y99" t="str">
        <f t="shared" si="6"/>
        <v>Sep</v>
      </c>
      <c r="Z99" s="5">
        <v>1995</v>
      </c>
      <c r="AA99" t="s">
        <v>300</v>
      </c>
      <c r="AI99" s="6">
        <v>2</v>
      </c>
      <c r="AK99" t="str">
        <f t="shared" si="5"/>
        <v>Feb</v>
      </c>
      <c r="AL99" s="7">
        <v>1995</v>
      </c>
      <c r="BG99" t="s">
        <v>13</v>
      </c>
      <c r="BV99" t="s">
        <v>13</v>
      </c>
      <c r="BW99" t="str">
        <f t="shared" si="7"/>
        <v>Intra</v>
      </c>
      <c r="CI99" s="16" t="s">
        <v>13</v>
      </c>
      <c r="CJ99" s="16">
        <v>2004</v>
      </c>
      <c r="CK99" s="16" t="str">
        <f t="shared" si="8"/>
        <v>Intra</v>
      </c>
      <c r="DC99" s="16">
        <v>10</v>
      </c>
      <c r="DD99" s="23">
        <v>10</v>
      </c>
      <c r="DE99" s="23"/>
      <c r="DF99" s="16">
        <v>2004</v>
      </c>
    </row>
    <row r="100" spans="2:110" x14ac:dyDescent="0.3">
      <c r="B100" s="4">
        <v>6</v>
      </c>
      <c r="C100" s="4">
        <v>9</v>
      </c>
      <c r="D100" s="5">
        <v>1995</v>
      </c>
      <c r="W100" s="4">
        <v>9</v>
      </c>
      <c r="Y100" t="str">
        <f t="shared" si="6"/>
        <v>Sep</v>
      </c>
      <c r="Z100" s="5">
        <v>1995</v>
      </c>
      <c r="AA100" t="s">
        <v>303</v>
      </c>
      <c r="AI100" s="6">
        <v>2</v>
      </c>
      <c r="AK100" t="str">
        <f t="shared" si="5"/>
        <v>Feb</v>
      </c>
      <c r="AL100" s="7">
        <v>1995</v>
      </c>
      <c r="BG100" t="s">
        <v>13</v>
      </c>
      <c r="BV100" t="s">
        <v>13</v>
      </c>
      <c r="BW100" t="str">
        <f t="shared" si="7"/>
        <v>Intra</v>
      </c>
      <c r="CI100" s="15" t="s">
        <v>13</v>
      </c>
      <c r="CJ100" s="15">
        <v>1995</v>
      </c>
      <c r="CK100" s="15" t="str">
        <f t="shared" si="8"/>
        <v>Intra</v>
      </c>
      <c r="DC100" s="15">
        <v>2</v>
      </c>
      <c r="DD100" s="21">
        <v>2</v>
      </c>
      <c r="DE100" s="21"/>
      <c r="DF100" s="15">
        <v>1995</v>
      </c>
    </row>
    <row r="101" spans="2:110" x14ac:dyDescent="0.3">
      <c r="B101" s="6">
        <v>8</v>
      </c>
      <c r="C101" s="6">
        <v>2</v>
      </c>
      <c r="D101" s="7">
        <v>1995</v>
      </c>
      <c r="W101" s="6">
        <v>2</v>
      </c>
      <c r="Y101" t="str">
        <f t="shared" si="6"/>
        <v>Feb</v>
      </c>
      <c r="Z101" s="7">
        <v>1995</v>
      </c>
      <c r="AA101" t="s">
        <v>306</v>
      </c>
      <c r="AI101" s="6">
        <v>5</v>
      </c>
      <c r="AK101" t="str">
        <f t="shared" si="5"/>
        <v>May</v>
      </c>
      <c r="AL101" s="7">
        <v>1995</v>
      </c>
      <c r="BG101" t="s">
        <v>13</v>
      </c>
      <c r="BV101" t="s">
        <v>13</v>
      </c>
      <c r="BW101" t="str">
        <f t="shared" si="7"/>
        <v>Intra</v>
      </c>
      <c r="CI101" s="16" t="s">
        <v>13</v>
      </c>
      <c r="CJ101" s="16">
        <v>2021</v>
      </c>
      <c r="CK101" s="16" t="str">
        <f t="shared" si="8"/>
        <v>Intra</v>
      </c>
      <c r="DC101" s="16">
        <v>2</v>
      </c>
      <c r="DD101" s="23">
        <v>2</v>
      </c>
      <c r="DE101" s="23"/>
      <c r="DF101" s="16">
        <v>2021</v>
      </c>
    </row>
    <row r="102" spans="2:110" x14ac:dyDescent="0.3">
      <c r="B102" s="4">
        <v>8</v>
      </c>
      <c r="C102" s="4">
        <v>2</v>
      </c>
      <c r="D102" s="5">
        <v>1995</v>
      </c>
      <c r="W102" s="4">
        <v>2</v>
      </c>
      <c r="Y102" t="str">
        <f t="shared" si="6"/>
        <v>Feb</v>
      </c>
      <c r="Z102" s="5">
        <v>1995</v>
      </c>
      <c r="AA102" t="s">
        <v>309</v>
      </c>
      <c r="AI102" s="6">
        <v>8</v>
      </c>
      <c r="AK102" t="str">
        <f t="shared" si="5"/>
        <v>Aug</v>
      </c>
      <c r="AL102" s="7">
        <v>1995</v>
      </c>
      <c r="BG102" t="s">
        <v>13</v>
      </c>
      <c r="BV102" t="s">
        <v>13</v>
      </c>
      <c r="BW102" t="str">
        <f t="shared" si="7"/>
        <v>Intra</v>
      </c>
      <c r="CI102" s="15" t="s">
        <v>13</v>
      </c>
      <c r="CJ102" s="15">
        <v>2020</v>
      </c>
      <c r="CK102" s="15" t="str">
        <f t="shared" si="8"/>
        <v>Intra</v>
      </c>
      <c r="DC102" s="15">
        <v>10</v>
      </c>
      <c r="DD102" s="21">
        <v>10</v>
      </c>
      <c r="DE102" s="21"/>
      <c r="DF102" s="15">
        <v>2020</v>
      </c>
    </row>
    <row r="103" spans="2:110" x14ac:dyDescent="0.3">
      <c r="B103" s="6">
        <v>8</v>
      </c>
      <c r="C103" s="6">
        <v>2</v>
      </c>
      <c r="D103" s="7">
        <v>1995</v>
      </c>
      <c r="W103" s="6">
        <v>2</v>
      </c>
      <c r="Y103" t="str">
        <f t="shared" si="6"/>
        <v>Feb</v>
      </c>
      <c r="Z103" s="7">
        <v>1995</v>
      </c>
      <c r="AA103" t="s">
        <v>312</v>
      </c>
      <c r="AI103" s="6">
        <v>2</v>
      </c>
      <c r="AK103" t="str">
        <f t="shared" si="5"/>
        <v>Feb</v>
      </c>
      <c r="AL103" s="7">
        <v>1995</v>
      </c>
      <c r="BG103" t="s">
        <v>13</v>
      </c>
      <c r="BV103" t="s">
        <v>13</v>
      </c>
      <c r="BW103" t="str">
        <f t="shared" si="7"/>
        <v>Intra</v>
      </c>
      <c r="CI103" s="16" t="s">
        <v>13</v>
      </c>
      <c r="CJ103" s="16">
        <v>2008</v>
      </c>
      <c r="CK103" s="16" t="str">
        <f t="shared" si="8"/>
        <v>Intra</v>
      </c>
      <c r="DC103" s="16">
        <v>10</v>
      </c>
      <c r="DD103" s="23">
        <v>10</v>
      </c>
      <c r="DE103" s="23"/>
      <c r="DF103" s="16">
        <v>2008</v>
      </c>
    </row>
    <row r="104" spans="2:110" x14ac:dyDescent="0.3">
      <c r="B104" s="4">
        <v>10</v>
      </c>
      <c r="C104" s="4">
        <v>5</v>
      </c>
      <c r="D104" s="5">
        <v>1995</v>
      </c>
      <c r="W104" s="4">
        <v>5</v>
      </c>
      <c r="Y104" t="str">
        <f t="shared" si="6"/>
        <v>May</v>
      </c>
      <c r="Z104" s="5">
        <v>1995</v>
      </c>
      <c r="AA104" t="s">
        <v>315</v>
      </c>
      <c r="AI104" s="6">
        <v>12</v>
      </c>
      <c r="AK104" t="str">
        <f t="shared" si="5"/>
        <v>Dec</v>
      </c>
      <c r="AL104" s="7">
        <v>1995</v>
      </c>
      <c r="BG104" t="s">
        <v>13</v>
      </c>
      <c r="BV104" t="s">
        <v>13</v>
      </c>
      <c r="BW104" t="str">
        <f t="shared" si="7"/>
        <v>Intra</v>
      </c>
      <c r="CI104" s="15" t="s">
        <v>13</v>
      </c>
      <c r="CJ104" s="15">
        <v>2013</v>
      </c>
      <c r="CK104" s="15" t="str">
        <f t="shared" si="8"/>
        <v>Intra</v>
      </c>
      <c r="DC104" s="15">
        <v>10</v>
      </c>
      <c r="DD104" s="21">
        <v>10</v>
      </c>
      <c r="DE104" s="21"/>
      <c r="DF104" s="15">
        <v>2013</v>
      </c>
    </row>
    <row r="105" spans="2:110" x14ac:dyDescent="0.3">
      <c r="B105" s="4">
        <v>23</v>
      </c>
      <c r="C105" s="4">
        <v>8</v>
      </c>
      <c r="D105" s="5">
        <v>1995</v>
      </c>
      <c r="W105" s="4">
        <v>8</v>
      </c>
      <c r="Y105" t="str">
        <f t="shared" si="6"/>
        <v>Aug</v>
      </c>
      <c r="Z105" s="5">
        <v>1995</v>
      </c>
      <c r="AA105" t="s">
        <v>318</v>
      </c>
      <c r="AI105" s="6">
        <v>2</v>
      </c>
      <c r="AK105" t="str">
        <f t="shared" si="5"/>
        <v>Feb</v>
      </c>
      <c r="AL105" s="7">
        <v>1995</v>
      </c>
      <c r="BG105" t="s">
        <v>13</v>
      </c>
      <c r="BV105" t="s">
        <v>13</v>
      </c>
      <c r="BW105" t="str">
        <f t="shared" si="7"/>
        <v>Intra</v>
      </c>
      <c r="CI105" s="16" t="s">
        <v>13</v>
      </c>
      <c r="CJ105" s="16">
        <v>2021</v>
      </c>
      <c r="CK105" s="16" t="str">
        <f t="shared" si="8"/>
        <v>Intra</v>
      </c>
      <c r="DC105" s="16">
        <v>10</v>
      </c>
      <c r="DD105" s="23">
        <v>10</v>
      </c>
      <c r="DE105" s="23"/>
      <c r="DF105" s="16">
        <v>2021</v>
      </c>
    </row>
    <row r="106" spans="2:110" x14ac:dyDescent="0.3">
      <c r="B106" s="6">
        <v>8</v>
      </c>
      <c r="C106" s="6">
        <v>2</v>
      </c>
      <c r="D106" s="7">
        <v>1995</v>
      </c>
      <c r="W106" s="6">
        <v>2</v>
      </c>
      <c r="Y106" t="str">
        <f t="shared" si="6"/>
        <v>Feb</v>
      </c>
      <c r="Z106" s="7">
        <v>1995</v>
      </c>
      <c r="AA106" t="s">
        <v>321</v>
      </c>
      <c r="AI106" s="6">
        <v>11</v>
      </c>
      <c r="AK106" t="str">
        <f t="shared" si="5"/>
        <v>Nov</v>
      </c>
      <c r="AL106" s="7">
        <v>1995</v>
      </c>
      <c r="BG106" t="s">
        <v>9</v>
      </c>
      <c r="BV106" t="s">
        <v>9</v>
      </c>
      <c r="BW106" t="str">
        <f t="shared" si="7"/>
        <v>Not</v>
      </c>
      <c r="CI106" s="15" t="s">
        <v>9</v>
      </c>
      <c r="CJ106" s="15">
        <v>2006</v>
      </c>
      <c r="CK106" s="15" t="str">
        <f t="shared" si="8"/>
        <v>Not</v>
      </c>
      <c r="DC106" s="15">
        <v>5</v>
      </c>
      <c r="DD106" s="21">
        <v>5</v>
      </c>
      <c r="DE106" s="21"/>
      <c r="DF106" s="15">
        <v>2006</v>
      </c>
    </row>
    <row r="107" spans="2:110" x14ac:dyDescent="0.3">
      <c r="B107" s="4">
        <v>27</v>
      </c>
      <c r="C107" s="4">
        <v>12</v>
      </c>
      <c r="D107" s="5">
        <v>1995</v>
      </c>
      <c r="W107" s="4">
        <v>12</v>
      </c>
      <c r="Y107" t="str">
        <f t="shared" si="6"/>
        <v>Dec</v>
      </c>
      <c r="Z107" s="5">
        <v>1995</v>
      </c>
      <c r="AA107" t="s">
        <v>324</v>
      </c>
      <c r="AI107" s="6">
        <v>7</v>
      </c>
      <c r="AK107" t="str">
        <f t="shared" si="5"/>
        <v>Jul</v>
      </c>
      <c r="AL107" s="7">
        <v>1995</v>
      </c>
      <c r="BG107" t="s">
        <v>13</v>
      </c>
      <c r="BV107" t="s">
        <v>13</v>
      </c>
      <c r="BW107" t="str">
        <f t="shared" si="7"/>
        <v>Intra</v>
      </c>
      <c r="CI107" s="16" t="s">
        <v>13</v>
      </c>
      <c r="CJ107" s="16">
        <v>1997</v>
      </c>
      <c r="CK107" s="16" t="str">
        <f t="shared" si="8"/>
        <v>Intra</v>
      </c>
      <c r="DC107" s="16">
        <v>1</v>
      </c>
      <c r="DD107" s="23">
        <v>1</v>
      </c>
      <c r="DE107" s="23"/>
      <c r="DF107" s="16">
        <v>1997</v>
      </c>
    </row>
    <row r="108" spans="2:110" x14ac:dyDescent="0.3">
      <c r="B108" s="6">
        <v>8</v>
      </c>
      <c r="C108" s="6">
        <v>2</v>
      </c>
      <c r="D108" s="7">
        <v>1995</v>
      </c>
      <c r="W108" s="6">
        <v>2</v>
      </c>
      <c r="Y108" t="str">
        <f t="shared" si="6"/>
        <v>Feb</v>
      </c>
      <c r="Z108" s="7">
        <v>1995</v>
      </c>
      <c r="AA108" t="s">
        <v>327</v>
      </c>
      <c r="AI108" s="6">
        <v>7</v>
      </c>
      <c r="AK108" t="str">
        <f t="shared" si="5"/>
        <v>Jul</v>
      </c>
      <c r="AL108" s="7">
        <v>1995</v>
      </c>
      <c r="BG108" t="s">
        <v>13</v>
      </c>
      <c r="BV108" t="s">
        <v>13</v>
      </c>
      <c r="BW108" t="str">
        <f t="shared" si="7"/>
        <v>Intra</v>
      </c>
      <c r="CI108" s="15" t="s">
        <v>13</v>
      </c>
      <c r="CJ108" s="15">
        <v>2019</v>
      </c>
      <c r="CK108" s="15" t="str">
        <f t="shared" si="8"/>
        <v>Intra</v>
      </c>
      <c r="DC108" s="15">
        <v>10</v>
      </c>
      <c r="DD108" s="21">
        <v>10</v>
      </c>
      <c r="DE108" s="21"/>
      <c r="DF108" s="15">
        <v>2019</v>
      </c>
    </row>
    <row r="109" spans="2:110" x14ac:dyDescent="0.3">
      <c r="B109" s="4">
        <v>1</v>
      </c>
      <c r="C109" s="4">
        <v>11</v>
      </c>
      <c r="D109" s="5">
        <v>1995</v>
      </c>
      <c r="W109" s="4">
        <v>11</v>
      </c>
      <c r="Y109" t="str">
        <f t="shared" si="6"/>
        <v>Nov</v>
      </c>
      <c r="Z109" s="5">
        <v>1995</v>
      </c>
      <c r="AA109" t="s">
        <v>330</v>
      </c>
      <c r="AI109" s="6">
        <v>3</v>
      </c>
      <c r="AK109" t="str">
        <f t="shared" si="5"/>
        <v>Mar</v>
      </c>
      <c r="AL109" s="7">
        <v>1995</v>
      </c>
      <c r="BG109" t="s">
        <v>13</v>
      </c>
      <c r="BV109" t="s">
        <v>13</v>
      </c>
      <c r="BW109" t="str">
        <f t="shared" si="7"/>
        <v>Intra</v>
      </c>
      <c r="CI109" s="16" t="s">
        <v>13</v>
      </c>
      <c r="CJ109" s="16">
        <v>2021</v>
      </c>
      <c r="CK109" s="16" t="str">
        <f t="shared" si="8"/>
        <v>Intra</v>
      </c>
      <c r="DC109" s="16">
        <v>10</v>
      </c>
      <c r="DD109" s="23">
        <v>10</v>
      </c>
      <c r="DE109" s="23"/>
      <c r="DF109" s="16">
        <v>2021</v>
      </c>
    </row>
    <row r="110" spans="2:110" x14ac:dyDescent="0.3">
      <c r="B110" s="6">
        <v>7</v>
      </c>
      <c r="C110" s="6">
        <v>7</v>
      </c>
      <c r="D110" s="7">
        <v>1995</v>
      </c>
      <c r="W110" s="6">
        <v>7</v>
      </c>
      <c r="Y110" t="str">
        <f t="shared" si="6"/>
        <v>Jul</v>
      </c>
      <c r="Z110" s="7">
        <v>1995</v>
      </c>
      <c r="AA110" t="s">
        <v>333</v>
      </c>
      <c r="AI110" s="6">
        <v>3</v>
      </c>
      <c r="AK110" t="str">
        <f t="shared" si="5"/>
        <v>Mar</v>
      </c>
      <c r="AL110" s="7">
        <v>1995</v>
      </c>
      <c r="BG110" t="s">
        <v>13</v>
      </c>
      <c r="BV110" t="s">
        <v>13</v>
      </c>
      <c r="BW110" t="str">
        <f t="shared" si="7"/>
        <v>Intra</v>
      </c>
      <c r="CI110" s="15" t="s">
        <v>13</v>
      </c>
      <c r="CJ110" s="15">
        <v>2004</v>
      </c>
      <c r="CK110" s="15" t="str">
        <f t="shared" si="8"/>
        <v>Intra</v>
      </c>
      <c r="DC110" s="15">
        <v>10</v>
      </c>
      <c r="DD110" s="21">
        <v>10</v>
      </c>
      <c r="DE110" s="21"/>
      <c r="DF110" s="15">
        <v>2004</v>
      </c>
    </row>
    <row r="111" spans="2:110" x14ac:dyDescent="0.3">
      <c r="B111" s="4">
        <v>19</v>
      </c>
      <c r="C111" s="4">
        <v>7</v>
      </c>
      <c r="D111" s="5">
        <v>1995</v>
      </c>
      <c r="W111" s="4">
        <v>7</v>
      </c>
      <c r="Y111" t="str">
        <f t="shared" si="6"/>
        <v>Jul</v>
      </c>
      <c r="Z111" s="5">
        <v>1995</v>
      </c>
      <c r="AA111" t="s">
        <v>336</v>
      </c>
      <c r="AI111" s="6">
        <v>3</v>
      </c>
      <c r="AK111" t="str">
        <f t="shared" si="5"/>
        <v>Mar</v>
      </c>
      <c r="AL111" s="7">
        <v>1995</v>
      </c>
      <c r="BG111" t="s">
        <v>13</v>
      </c>
      <c r="BV111" t="s">
        <v>13</v>
      </c>
      <c r="BW111" t="str">
        <f t="shared" si="7"/>
        <v>Intra</v>
      </c>
      <c r="CI111" s="16" t="s">
        <v>13</v>
      </c>
      <c r="CJ111" s="16">
        <v>2017</v>
      </c>
      <c r="CK111" s="16" t="str">
        <f t="shared" si="8"/>
        <v>Intra</v>
      </c>
      <c r="DC111" s="16">
        <v>10</v>
      </c>
      <c r="DD111" s="23">
        <v>10</v>
      </c>
      <c r="DE111" s="23"/>
      <c r="DF111" s="16">
        <v>2017</v>
      </c>
    </row>
    <row r="112" spans="2:110" x14ac:dyDescent="0.3">
      <c r="B112" s="4">
        <v>29</v>
      </c>
      <c r="C112" s="4">
        <v>3</v>
      </c>
      <c r="D112" s="5">
        <v>1995</v>
      </c>
      <c r="W112" s="4">
        <v>3</v>
      </c>
      <c r="Y112" t="str">
        <f t="shared" si="6"/>
        <v>Mar</v>
      </c>
      <c r="Z112" s="5">
        <v>1995</v>
      </c>
      <c r="AA112" t="s">
        <v>339</v>
      </c>
      <c r="AI112" s="6">
        <v>10</v>
      </c>
      <c r="AK112" t="str">
        <f t="shared" si="5"/>
        <v>Oct</v>
      </c>
      <c r="AL112" s="7">
        <v>1995</v>
      </c>
      <c r="BG112" t="s">
        <v>13</v>
      </c>
      <c r="BV112" t="s">
        <v>13</v>
      </c>
      <c r="BW112" t="str">
        <f t="shared" si="7"/>
        <v>Intra</v>
      </c>
      <c r="CI112" s="15" t="s">
        <v>13</v>
      </c>
      <c r="CJ112" s="15">
        <v>1995</v>
      </c>
      <c r="CK112" s="15" t="str">
        <f t="shared" si="8"/>
        <v>Intra</v>
      </c>
      <c r="DC112" s="15">
        <v>2</v>
      </c>
      <c r="DD112" s="21">
        <v>2</v>
      </c>
      <c r="DE112" s="21"/>
      <c r="DF112" s="15">
        <v>1995</v>
      </c>
    </row>
    <row r="113" spans="2:110" x14ac:dyDescent="0.3">
      <c r="B113" s="6">
        <v>29</v>
      </c>
      <c r="C113" s="6">
        <v>3</v>
      </c>
      <c r="D113" s="7">
        <v>1995</v>
      </c>
      <c r="W113" s="6">
        <v>3</v>
      </c>
      <c r="Y113" t="str">
        <f t="shared" si="6"/>
        <v>Mar</v>
      </c>
      <c r="Z113" s="7">
        <v>1995</v>
      </c>
      <c r="AA113" t="s">
        <v>342</v>
      </c>
      <c r="AI113" s="6">
        <v>2</v>
      </c>
      <c r="AK113" t="str">
        <f t="shared" si="5"/>
        <v>Feb</v>
      </c>
      <c r="AL113" s="7">
        <v>1995</v>
      </c>
      <c r="BG113" t="s">
        <v>13</v>
      </c>
      <c r="BV113" t="s">
        <v>13</v>
      </c>
      <c r="BW113" t="str">
        <f t="shared" si="7"/>
        <v>Intra</v>
      </c>
      <c r="CI113" s="16" t="s">
        <v>13</v>
      </c>
      <c r="CJ113" s="16">
        <v>2017</v>
      </c>
      <c r="CK113" s="16" t="str">
        <f t="shared" si="8"/>
        <v>Intra</v>
      </c>
      <c r="DC113" s="16">
        <v>10</v>
      </c>
      <c r="DD113" s="23">
        <v>10</v>
      </c>
      <c r="DE113" s="23"/>
      <c r="DF113" s="16">
        <v>2017</v>
      </c>
    </row>
    <row r="114" spans="2:110" x14ac:dyDescent="0.3">
      <c r="B114" s="4">
        <v>29</v>
      </c>
      <c r="C114" s="4">
        <v>3</v>
      </c>
      <c r="D114" s="5">
        <v>1995</v>
      </c>
      <c r="W114" s="4">
        <v>3</v>
      </c>
      <c r="Y114" t="str">
        <f t="shared" si="6"/>
        <v>Mar</v>
      </c>
      <c r="Z114" s="5">
        <v>1995</v>
      </c>
      <c r="AA114" t="s">
        <v>345</v>
      </c>
      <c r="AI114" s="6">
        <v>2</v>
      </c>
      <c r="AK114" t="str">
        <f t="shared" si="5"/>
        <v>Feb</v>
      </c>
      <c r="AL114" s="7">
        <v>1995</v>
      </c>
      <c r="BG114" t="s">
        <v>13</v>
      </c>
      <c r="BV114" t="s">
        <v>13</v>
      </c>
      <c r="BW114" t="str">
        <f t="shared" si="7"/>
        <v>Intra</v>
      </c>
      <c r="CI114" s="15" t="s">
        <v>13</v>
      </c>
      <c r="CJ114" s="15">
        <v>2011</v>
      </c>
      <c r="CK114" s="15" t="str">
        <f t="shared" si="8"/>
        <v>Intra</v>
      </c>
      <c r="DC114" s="15">
        <v>2</v>
      </c>
      <c r="DD114" s="21">
        <v>2</v>
      </c>
      <c r="DE114" s="21"/>
      <c r="DF114" s="15">
        <v>2011</v>
      </c>
    </row>
    <row r="115" spans="2:110" x14ac:dyDescent="0.3">
      <c r="B115" s="4">
        <v>11</v>
      </c>
      <c r="C115" s="4">
        <v>10</v>
      </c>
      <c r="D115" s="5">
        <v>1995</v>
      </c>
      <c r="W115" s="4">
        <v>10</v>
      </c>
      <c r="Y115" t="str">
        <f t="shared" si="6"/>
        <v>Oct</v>
      </c>
      <c r="Z115" s="5">
        <v>1995</v>
      </c>
      <c r="AA115" t="s">
        <v>348</v>
      </c>
      <c r="AI115" s="6">
        <v>3</v>
      </c>
      <c r="AK115" t="str">
        <f t="shared" si="5"/>
        <v>Mar</v>
      </c>
      <c r="AL115" s="7">
        <v>1995</v>
      </c>
      <c r="BG115" t="s">
        <v>13</v>
      </c>
      <c r="BV115" t="s">
        <v>13</v>
      </c>
      <c r="BW115" t="str">
        <f t="shared" si="7"/>
        <v>Intra</v>
      </c>
      <c r="CI115" s="16" t="s">
        <v>13</v>
      </c>
      <c r="CJ115" s="16">
        <v>2011</v>
      </c>
      <c r="CK115" s="16" t="str">
        <f t="shared" si="8"/>
        <v>Intra</v>
      </c>
      <c r="DC115" s="16">
        <v>2</v>
      </c>
      <c r="DD115" s="23">
        <v>2</v>
      </c>
      <c r="DE115" s="23"/>
      <c r="DF115" s="16">
        <v>2011</v>
      </c>
    </row>
    <row r="116" spans="2:110" x14ac:dyDescent="0.3">
      <c r="B116" s="6">
        <v>8</v>
      </c>
      <c r="C116" s="6">
        <v>2</v>
      </c>
      <c r="D116" s="7">
        <v>1995</v>
      </c>
      <c r="W116" s="6">
        <v>2</v>
      </c>
      <c r="Y116" t="str">
        <f t="shared" si="6"/>
        <v>Feb</v>
      </c>
      <c r="Z116" s="7">
        <v>1995</v>
      </c>
      <c r="AA116" t="s">
        <v>351</v>
      </c>
      <c r="AI116" s="6">
        <v>10</v>
      </c>
      <c r="AK116" t="str">
        <f t="shared" si="5"/>
        <v>Oct</v>
      </c>
      <c r="AL116" s="7">
        <v>1995</v>
      </c>
      <c r="BG116" t="s">
        <v>13</v>
      </c>
      <c r="BV116" t="s">
        <v>13</v>
      </c>
      <c r="BW116" t="str">
        <f t="shared" si="7"/>
        <v>Intra</v>
      </c>
      <c r="CI116" s="15" t="s">
        <v>13</v>
      </c>
      <c r="CJ116" s="15">
        <v>2018</v>
      </c>
      <c r="CK116" s="15" t="str">
        <f t="shared" si="8"/>
        <v>Intra</v>
      </c>
      <c r="DC116" s="15">
        <v>1</v>
      </c>
      <c r="DD116" s="21">
        <v>1</v>
      </c>
      <c r="DE116" s="21"/>
      <c r="DF116" s="15">
        <v>2018</v>
      </c>
    </row>
    <row r="117" spans="2:110" x14ac:dyDescent="0.3">
      <c r="B117" s="6">
        <v>8</v>
      </c>
      <c r="C117" s="6">
        <v>2</v>
      </c>
      <c r="D117" s="7">
        <v>1995</v>
      </c>
      <c r="W117" s="6">
        <v>2</v>
      </c>
      <c r="Y117" t="str">
        <f t="shared" si="6"/>
        <v>Feb</v>
      </c>
      <c r="Z117" s="7">
        <v>1995</v>
      </c>
      <c r="AA117" t="s">
        <v>354</v>
      </c>
      <c r="AI117" s="6">
        <v>5</v>
      </c>
      <c r="AK117" t="str">
        <f t="shared" si="5"/>
        <v>May</v>
      </c>
      <c r="AL117" s="7">
        <v>1995</v>
      </c>
      <c r="BG117" t="s">
        <v>13</v>
      </c>
      <c r="BV117" t="s">
        <v>13</v>
      </c>
      <c r="BW117" t="str">
        <f t="shared" si="7"/>
        <v>Intra</v>
      </c>
      <c r="CI117" s="16" t="s">
        <v>13</v>
      </c>
      <c r="CJ117" s="16">
        <v>1996</v>
      </c>
      <c r="CK117" s="16" t="str">
        <f t="shared" si="8"/>
        <v>Intra</v>
      </c>
      <c r="DC117" s="16">
        <v>5</v>
      </c>
      <c r="DD117" s="23">
        <v>5</v>
      </c>
      <c r="DE117" s="23"/>
      <c r="DF117" s="16">
        <v>1996</v>
      </c>
    </row>
    <row r="118" spans="2:110" x14ac:dyDescent="0.3">
      <c r="B118" s="6">
        <v>29</v>
      </c>
      <c r="C118" s="6">
        <v>3</v>
      </c>
      <c r="D118" s="7">
        <v>1995</v>
      </c>
      <c r="W118" s="6">
        <v>3</v>
      </c>
      <c r="Y118" t="str">
        <f t="shared" si="6"/>
        <v>Mar</v>
      </c>
      <c r="Z118" s="7">
        <v>1995</v>
      </c>
      <c r="AA118" t="s">
        <v>357</v>
      </c>
      <c r="AI118" s="6">
        <v>9</v>
      </c>
      <c r="AK118" t="str">
        <f t="shared" si="5"/>
        <v>Sep</v>
      </c>
      <c r="AL118" s="7">
        <v>1995</v>
      </c>
      <c r="BG118" t="s">
        <v>13</v>
      </c>
      <c r="BV118" t="s">
        <v>13</v>
      </c>
      <c r="BW118" t="str">
        <f t="shared" si="7"/>
        <v>Intra</v>
      </c>
      <c r="CI118" s="15" t="s">
        <v>13</v>
      </c>
      <c r="CJ118" s="15">
        <v>2019</v>
      </c>
      <c r="CK118" s="15" t="str">
        <f t="shared" si="8"/>
        <v>Intra</v>
      </c>
      <c r="DC118" s="15">
        <v>10</v>
      </c>
      <c r="DD118" s="21">
        <v>10</v>
      </c>
      <c r="DE118" s="21"/>
      <c r="DF118" s="15">
        <v>2019</v>
      </c>
    </row>
    <row r="119" spans="2:110" x14ac:dyDescent="0.3">
      <c r="B119" s="6">
        <v>11</v>
      </c>
      <c r="C119" s="6">
        <v>10</v>
      </c>
      <c r="D119" s="7">
        <v>1995</v>
      </c>
      <c r="W119" s="6">
        <v>10</v>
      </c>
      <c r="Y119" t="str">
        <f t="shared" si="6"/>
        <v>Oct</v>
      </c>
      <c r="Z119" s="7">
        <v>1995</v>
      </c>
      <c r="AA119" t="s">
        <v>360</v>
      </c>
      <c r="AI119" s="6">
        <v>12</v>
      </c>
      <c r="AK119" t="str">
        <f t="shared" si="5"/>
        <v>Dec</v>
      </c>
      <c r="AL119" s="7">
        <v>1995</v>
      </c>
      <c r="BG119" t="s">
        <v>13</v>
      </c>
      <c r="BV119" t="s">
        <v>13</v>
      </c>
      <c r="BW119" t="str">
        <f t="shared" si="7"/>
        <v>Intra</v>
      </c>
      <c r="CI119" s="16" t="s">
        <v>13</v>
      </c>
      <c r="CJ119" s="16">
        <v>1995</v>
      </c>
      <c r="CK119" s="16" t="str">
        <f t="shared" si="8"/>
        <v>Intra</v>
      </c>
      <c r="DC119" s="16">
        <v>1</v>
      </c>
      <c r="DD119" s="23">
        <v>1</v>
      </c>
      <c r="DE119" s="23"/>
      <c r="DF119" s="16">
        <v>1995</v>
      </c>
    </row>
    <row r="120" spans="2:110" x14ac:dyDescent="0.3">
      <c r="B120" s="4">
        <v>10</v>
      </c>
      <c r="C120" s="4">
        <v>5</v>
      </c>
      <c r="D120" s="5">
        <v>1995</v>
      </c>
      <c r="W120" s="4">
        <v>5</v>
      </c>
      <c r="Y120" t="str">
        <f t="shared" si="6"/>
        <v>May</v>
      </c>
      <c r="Z120" s="5">
        <v>1995</v>
      </c>
      <c r="AA120" t="s">
        <v>363</v>
      </c>
      <c r="AI120" s="6">
        <v>3</v>
      </c>
      <c r="AK120" t="str">
        <f t="shared" si="5"/>
        <v>Mar</v>
      </c>
      <c r="AL120" s="7">
        <v>1995</v>
      </c>
      <c r="BG120" t="s">
        <v>9</v>
      </c>
      <c r="BV120" t="s">
        <v>9</v>
      </c>
      <c r="BW120" t="str">
        <f t="shared" si="7"/>
        <v>Not</v>
      </c>
      <c r="CI120" s="15" t="s">
        <v>9</v>
      </c>
      <c r="CJ120" s="15">
        <v>2015</v>
      </c>
      <c r="CK120" s="15" t="str">
        <f t="shared" si="8"/>
        <v>Not</v>
      </c>
      <c r="DC120" s="15">
        <v>5</v>
      </c>
      <c r="DD120" s="21">
        <v>5</v>
      </c>
      <c r="DE120" s="21"/>
      <c r="DF120" s="15">
        <v>2015</v>
      </c>
    </row>
    <row r="121" spans="2:110" x14ac:dyDescent="0.3">
      <c r="B121" s="4">
        <v>6</v>
      </c>
      <c r="C121" s="4">
        <v>9</v>
      </c>
      <c r="D121" s="5">
        <v>1995</v>
      </c>
      <c r="W121" s="4">
        <v>9</v>
      </c>
      <c r="Y121" t="str">
        <f t="shared" si="6"/>
        <v>Sep</v>
      </c>
      <c r="Z121" s="5">
        <v>1995</v>
      </c>
      <c r="AA121" t="s">
        <v>366</v>
      </c>
      <c r="AI121" s="6">
        <v>10</v>
      </c>
      <c r="AK121" t="str">
        <f t="shared" si="5"/>
        <v>Oct</v>
      </c>
      <c r="AL121" s="7">
        <v>1995</v>
      </c>
      <c r="BG121" t="s">
        <v>13</v>
      </c>
      <c r="BV121" t="s">
        <v>13</v>
      </c>
      <c r="BW121" t="str">
        <f t="shared" si="7"/>
        <v>Intra</v>
      </c>
      <c r="CI121" s="16" t="s">
        <v>13</v>
      </c>
      <c r="CJ121" s="16">
        <v>2002</v>
      </c>
      <c r="CK121" s="16" t="str">
        <f t="shared" si="8"/>
        <v>Intra</v>
      </c>
      <c r="DC121" s="16">
        <v>10</v>
      </c>
      <c r="DD121" s="23">
        <v>10</v>
      </c>
      <c r="DE121" s="23"/>
      <c r="DF121" s="16">
        <v>2002</v>
      </c>
    </row>
    <row r="122" spans="2:110" x14ac:dyDescent="0.3">
      <c r="B122" s="4">
        <v>13</v>
      </c>
      <c r="C122" s="4">
        <v>12</v>
      </c>
      <c r="D122" s="5">
        <v>1995</v>
      </c>
      <c r="W122" s="4">
        <v>12</v>
      </c>
      <c r="Y122" t="str">
        <f t="shared" si="6"/>
        <v>Dec</v>
      </c>
      <c r="Z122" s="5">
        <v>1995</v>
      </c>
      <c r="AA122" t="s">
        <v>369</v>
      </c>
      <c r="AI122" s="6">
        <v>11</v>
      </c>
      <c r="AK122" t="str">
        <f t="shared" si="5"/>
        <v>Nov</v>
      </c>
      <c r="AL122" s="7">
        <v>1995</v>
      </c>
      <c r="BG122" t="s">
        <v>13</v>
      </c>
      <c r="BV122" t="s">
        <v>13</v>
      </c>
      <c r="BW122" t="str">
        <f t="shared" si="7"/>
        <v>Intra</v>
      </c>
      <c r="CI122" s="15" t="s">
        <v>13</v>
      </c>
      <c r="CJ122" s="15">
        <v>2021</v>
      </c>
      <c r="CK122" s="15" t="str">
        <f t="shared" si="8"/>
        <v>Intra</v>
      </c>
      <c r="DC122" s="15">
        <v>2</v>
      </c>
      <c r="DD122" s="21">
        <v>2</v>
      </c>
      <c r="DE122" s="21"/>
      <c r="DF122" s="15">
        <v>2021</v>
      </c>
    </row>
    <row r="123" spans="2:110" x14ac:dyDescent="0.3">
      <c r="B123" s="4">
        <v>29</v>
      </c>
      <c r="C123" s="4">
        <v>3</v>
      </c>
      <c r="D123" s="5">
        <v>1995</v>
      </c>
      <c r="W123" s="4">
        <v>3</v>
      </c>
      <c r="Y123" t="str">
        <f t="shared" si="6"/>
        <v>Mar</v>
      </c>
      <c r="Z123" s="5">
        <v>1995</v>
      </c>
      <c r="AA123" t="s">
        <v>372</v>
      </c>
      <c r="AI123" s="6">
        <v>2</v>
      </c>
      <c r="AK123" t="str">
        <f t="shared" si="5"/>
        <v>Feb</v>
      </c>
      <c r="AL123" s="7">
        <v>1995</v>
      </c>
      <c r="BG123" t="s">
        <v>9</v>
      </c>
      <c r="BV123" t="s">
        <v>9</v>
      </c>
      <c r="BW123" t="str">
        <f t="shared" si="7"/>
        <v>Not</v>
      </c>
      <c r="CI123" s="16" t="s">
        <v>9</v>
      </c>
      <c r="CJ123" s="16">
        <v>2008</v>
      </c>
      <c r="CK123" s="16" t="str">
        <f t="shared" si="8"/>
        <v>Not</v>
      </c>
      <c r="DC123" s="16">
        <v>10</v>
      </c>
      <c r="DD123" s="23">
        <v>10</v>
      </c>
      <c r="DE123" s="23"/>
      <c r="DF123" s="16">
        <v>2008</v>
      </c>
    </row>
    <row r="124" spans="2:110" x14ac:dyDescent="0.3">
      <c r="B124" s="4">
        <v>18</v>
      </c>
      <c r="C124" s="4">
        <v>10</v>
      </c>
      <c r="D124" s="5">
        <v>1995</v>
      </c>
      <c r="W124" s="4">
        <v>10</v>
      </c>
      <c r="Y124" t="str">
        <f t="shared" si="6"/>
        <v>Oct</v>
      </c>
      <c r="Z124" s="5">
        <v>1995</v>
      </c>
      <c r="AA124" t="s">
        <v>375</v>
      </c>
      <c r="AI124" s="6">
        <v>11</v>
      </c>
      <c r="AK124" t="str">
        <f t="shared" si="5"/>
        <v>Nov</v>
      </c>
      <c r="AL124" s="7">
        <v>1995</v>
      </c>
      <c r="BG124" t="s">
        <v>9</v>
      </c>
      <c r="BV124" t="s">
        <v>9</v>
      </c>
      <c r="BW124" t="str">
        <f t="shared" si="7"/>
        <v>Not</v>
      </c>
      <c r="CI124" s="15" t="s">
        <v>9</v>
      </c>
      <c r="CJ124" s="15">
        <v>1998</v>
      </c>
      <c r="CK124" s="15" t="str">
        <f t="shared" si="8"/>
        <v>Not</v>
      </c>
      <c r="DC124" s="15">
        <v>2</v>
      </c>
      <c r="DD124" s="21">
        <v>2</v>
      </c>
      <c r="DE124" s="21"/>
      <c r="DF124" s="15">
        <v>1998</v>
      </c>
    </row>
    <row r="125" spans="2:110" x14ac:dyDescent="0.3">
      <c r="B125" s="6">
        <v>29</v>
      </c>
      <c r="C125" s="6">
        <v>11</v>
      </c>
      <c r="D125" s="7">
        <v>1995</v>
      </c>
      <c r="W125" s="6">
        <v>11</v>
      </c>
      <c r="Y125" t="str">
        <f t="shared" si="6"/>
        <v>Nov</v>
      </c>
      <c r="Z125" s="7">
        <v>1995</v>
      </c>
      <c r="AA125" t="s">
        <v>378</v>
      </c>
      <c r="AI125" s="6">
        <v>2</v>
      </c>
      <c r="AK125" t="str">
        <f t="shared" si="5"/>
        <v>Feb</v>
      </c>
      <c r="AL125" s="7">
        <v>1995</v>
      </c>
      <c r="BG125" t="s">
        <v>9</v>
      </c>
      <c r="BV125" t="s">
        <v>9</v>
      </c>
      <c r="BW125" t="str">
        <f t="shared" si="7"/>
        <v>Not</v>
      </c>
      <c r="CI125" s="16" t="s">
        <v>9</v>
      </c>
      <c r="CJ125" s="16">
        <v>1995</v>
      </c>
      <c r="CK125" s="16" t="str">
        <f t="shared" si="8"/>
        <v>Not</v>
      </c>
      <c r="DC125" s="16">
        <v>10</v>
      </c>
      <c r="DD125" s="23">
        <v>10</v>
      </c>
      <c r="DE125" s="23"/>
      <c r="DF125" s="16">
        <v>1995</v>
      </c>
    </row>
    <row r="126" spans="2:110" x14ac:dyDescent="0.3">
      <c r="B126" s="6">
        <v>8</v>
      </c>
      <c r="C126" s="6">
        <v>2</v>
      </c>
      <c r="D126" s="7">
        <v>1995</v>
      </c>
      <c r="W126" s="6">
        <v>2</v>
      </c>
      <c r="Y126" t="str">
        <f t="shared" si="6"/>
        <v>Feb</v>
      </c>
      <c r="Z126" s="7">
        <v>1995</v>
      </c>
      <c r="AA126" t="s">
        <v>381</v>
      </c>
      <c r="AI126" s="6">
        <v>3</v>
      </c>
      <c r="AK126" t="str">
        <f t="shared" si="5"/>
        <v>Mar</v>
      </c>
      <c r="AL126" s="7">
        <v>1995</v>
      </c>
      <c r="BG126" t="s">
        <v>13</v>
      </c>
      <c r="BV126" t="s">
        <v>13</v>
      </c>
      <c r="BW126" t="str">
        <f t="shared" si="7"/>
        <v>Intra</v>
      </c>
      <c r="CI126" s="15" t="s">
        <v>13</v>
      </c>
      <c r="CJ126" s="15">
        <v>2008</v>
      </c>
      <c r="CK126" s="15" t="str">
        <f t="shared" si="8"/>
        <v>Intra</v>
      </c>
      <c r="DC126" s="15">
        <v>10</v>
      </c>
      <c r="DD126" s="21">
        <v>10</v>
      </c>
      <c r="DE126" s="21"/>
      <c r="DF126" s="15">
        <v>2008</v>
      </c>
    </row>
    <row r="127" spans="2:110" x14ac:dyDescent="0.3">
      <c r="B127" s="4">
        <v>29</v>
      </c>
      <c r="C127" s="4">
        <v>11</v>
      </c>
      <c r="D127" s="5">
        <v>1995</v>
      </c>
      <c r="W127" s="4">
        <v>11</v>
      </c>
      <c r="Y127" t="str">
        <f t="shared" si="6"/>
        <v>Nov</v>
      </c>
      <c r="Z127" s="5">
        <v>1995</v>
      </c>
      <c r="AA127" t="s">
        <v>384</v>
      </c>
      <c r="AI127" s="6">
        <v>7</v>
      </c>
      <c r="AK127" t="str">
        <f t="shared" si="5"/>
        <v>Jul</v>
      </c>
      <c r="AL127" s="7">
        <v>1995</v>
      </c>
      <c r="BG127" t="s">
        <v>13</v>
      </c>
      <c r="BV127" t="s">
        <v>13</v>
      </c>
      <c r="BW127" t="str">
        <f t="shared" si="7"/>
        <v>Intra</v>
      </c>
      <c r="CI127" s="16" t="s">
        <v>13</v>
      </c>
      <c r="CJ127" s="16">
        <v>2021</v>
      </c>
      <c r="CK127" s="16" t="str">
        <f t="shared" si="8"/>
        <v>Intra</v>
      </c>
      <c r="DC127" s="16">
        <v>1</v>
      </c>
      <c r="DD127" s="23">
        <v>1</v>
      </c>
      <c r="DE127" s="23"/>
      <c r="DF127" s="16">
        <v>2021</v>
      </c>
    </row>
    <row r="128" spans="2:110" x14ac:dyDescent="0.3">
      <c r="B128" s="6">
        <v>15</v>
      </c>
      <c r="C128" s="6">
        <v>2</v>
      </c>
      <c r="D128" s="7">
        <v>1995</v>
      </c>
      <c r="W128" s="6">
        <v>2</v>
      </c>
      <c r="Y128" t="str">
        <f t="shared" si="6"/>
        <v>Feb</v>
      </c>
      <c r="Z128" s="7">
        <v>1995</v>
      </c>
      <c r="AA128" t="s">
        <v>387</v>
      </c>
      <c r="AI128" s="6">
        <v>9</v>
      </c>
      <c r="AK128" t="str">
        <f t="shared" si="5"/>
        <v>Sep</v>
      </c>
      <c r="AL128" s="7">
        <v>1995</v>
      </c>
      <c r="BG128" t="s">
        <v>13</v>
      </c>
      <c r="BV128" t="s">
        <v>13</v>
      </c>
      <c r="BW128" t="str">
        <f t="shared" si="7"/>
        <v>Intra</v>
      </c>
      <c r="CI128" s="15" t="s">
        <v>13</v>
      </c>
      <c r="CJ128" s="15">
        <v>2017</v>
      </c>
      <c r="CK128" s="15" t="str">
        <f t="shared" si="8"/>
        <v>Intra</v>
      </c>
      <c r="DC128" s="15">
        <v>10</v>
      </c>
      <c r="DD128" s="21">
        <v>10</v>
      </c>
      <c r="DE128" s="21"/>
      <c r="DF128" s="15">
        <v>2017</v>
      </c>
    </row>
    <row r="129" spans="2:110" x14ac:dyDescent="0.3">
      <c r="B129" s="6">
        <v>29</v>
      </c>
      <c r="C129" s="6">
        <v>3</v>
      </c>
      <c r="D129" s="7">
        <v>1995</v>
      </c>
      <c r="W129" s="6">
        <v>3</v>
      </c>
      <c r="Y129" t="str">
        <f t="shared" si="6"/>
        <v>Mar</v>
      </c>
      <c r="Z129" s="7">
        <v>1995</v>
      </c>
      <c r="AA129" t="s">
        <v>390</v>
      </c>
      <c r="AI129" s="6">
        <v>5</v>
      </c>
      <c r="AK129" t="str">
        <f t="shared" si="5"/>
        <v>May</v>
      </c>
      <c r="AL129" s="7">
        <v>1995</v>
      </c>
      <c r="BG129" t="s">
        <v>13</v>
      </c>
      <c r="BV129" t="s">
        <v>13</v>
      </c>
      <c r="BW129" t="str">
        <f t="shared" si="7"/>
        <v>Intra</v>
      </c>
      <c r="CI129" s="16" t="s">
        <v>13</v>
      </c>
      <c r="CJ129" s="16">
        <v>2016</v>
      </c>
      <c r="CK129" s="16" t="str">
        <f t="shared" si="8"/>
        <v>Intra</v>
      </c>
      <c r="DC129" s="16">
        <v>10</v>
      </c>
      <c r="DD129" s="23">
        <v>10</v>
      </c>
      <c r="DE129" s="23"/>
      <c r="DF129" s="16">
        <v>2016</v>
      </c>
    </row>
    <row r="130" spans="2:110" x14ac:dyDescent="0.3">
      <c r="B130" s="6">
        <v>6</v>
      </c>
      <c r="C130" s="6">
        <v>7</v>
      </c>
      <c r="D130" s="7">
        <v>1995</v>
      </c>
      <c r="W130" s="6">
        <v>7</v>
      </c>
      <c r="Y130" t="str">
        <f t="shared" si="6"/>
        <v>Jul</v>
      </c>
      <c r="Z130" s="7">
        <v>1995</v>
      </c>
      <c r="AA130" t="s">
        <v>393</v>
      </c>
      <c r="AI130" s="6">
        <v>3</v>
      </c>
      <c r="AK130" t="str">
        <f t="shared" ref="AK130:AK163" si="9">_xlfn.IFS(AI130=1,"Jan",AI130=2,"Feb",AI130=3,"Mar",AI130=4,"Apr",AI130=5,"May",AI130=6,"Jun",AI130=7,"Jul",AI130=8,"Aug",AI130=9,"Sep",AI130=10,"Oct",AI130=11,"Nov",AI130=12,"Dec")</f>
        <v>Mar</v>
      </c>
      <c r="AL130" s="7">
        <v>1995</v>
      </c>
      <c r="BG130" t="s">
        <v>13</v>
      </c>
      <c r="BV130" t="s">
        <v>13</v>
      </c>
      <c r="BW130" t="str">
        <f t="shared" si="7"/>
        <v>Intra</v>
      </c>
      <c r="CI130" s="15" t="s">
        <v>13</v>
      </c>
      <c r="CJ130" s="15">
        <v>2007</v>
      </c>
      <c r="CK130" s="15" t="str">
        <f t="shared" si="8"/>
        <v>Intra</v>
      </c>
      <c r="DC130" s="15">
        <v>10</v>
      </c>
      <c r="DD130" s="21">
        <v>10</v>
      </c>
      <c r="DE130" s="21"/>
      <c r="DF130" s="15">
        <v>2007</v>
      </c>
    </row>
    <row r="131" spans="2:110" x14ac:dyDescent="0.3">
      <c r="B131" s="6">
        <v>6</v>
      </c>
      <c r="C131" s="6">
        <v>9</v>
      </c>
      <c r="D131" s="7">
        <v>1995</v>
      </c>
      <c r="W131" s="6">
        <v>9</v>
      </c>
      <c r="Y131" t="str">
        <f t="shared" ref="Y131:Y194" si="10">_xlfn.IFS(W131=1,"Jan",W131=2,"Feb",W131=3,"Mar",W131=4,"Apr",W131=5,"May",W131=6,"Jun",W131=7,"Jul",W131=8,"Aug",W131=9,"Sep",W131=10,"Oct",W131=11,"Nov",W131=12,"Dec")</f>
        <v>Sep</v>
      </c>
      <c r="Z131" s="7">
        <v>1995</v>
      </c>
      <c r="AA131" t="s">
        <v>396</v>
      </c>
      <c r="AI131" s="6">
        <v>6</v>
      </c>
      <c r="AK131" t="str">
        <f t="shared" si="9"/>
        <v>Jun</v>
      </c>
      <c r="AL131" s="7">
        <v>1995</v>
      </c>
      <c r="BG131" t="s">
        <v>9</v>
      </c>
      <c r="BV131" t="s">
        <v>9</v>
      </c>
      <c r="BW131" t="str">
        <f t="shared" ref="BW131:BW194" si="11">IF(BV131="EQ","Intra","Not")</f>
        <v>Not</v>
      </c>
      <c r="CI131" s="16" t="s">
        <v>9</v>
      </c>
      <c r="CJ131" s="16">
        <v>2015</v>
      </c>
      <c r="CK131" s="16" t="str">
        <f t="shared" ref="CK131:CK194" si="12">IF(CI131="EQ","Intra","Not")</f>
        <v>Not</v>
      </c>
      <c r="DC131" s="16">
        <v>10</v>
      </c>
      <c r="DD131" s="23">
        <v>10</v>
      </c>
      <c r="DE131" s="23"/>
      <c r="DF131" s="16">
        <v>2015</v>
      </c>
    </row>
    <row r="132" spans="2:110" x14ac:dyDescent="0.3">
      <c r="B132" s="4">
        <v>10</v>
      </c>
      <c r="C132" s="4">
        <v>5</v>
      </c>
      <c r="D132" s="5">
        <v>1995</v>
      </c>
      <c r="W132" s="4">
        <v>5</v>
      </c>
      <c r="Y132" t="str">
        <f t="shared" si="10"/>
        <v>May</v>
      </c>
      <c r="Z132" s="5">
        <v>1995</v>
      </c>
      <c r="AA132" t="s">
        <v>399</v>
      </c>
      <c r="AI132" s="6">
        <v>3</v>
      </c>
      <c r="AK132" t="str">
        <f t="shared" si="9"/>
        <v>Mar</v>
      </c>
      <c r="AL132" s="7">
        <v>1995</v>
      </c>
      <c r="BG132" t="s">
        <v>9</v>
      </c>
      <c r="BV132" t="s">
        <v>9</v>
      </c>
      <c r="BW132" t="str">
        <f t="shared" si="11"/>
        <v>Not</v>
      </c>
      <c r="CI132" s="15" t="s">
        <v>9</v>
      </c>
      <c r="CJ132" s="15">
        <v>2009</v>
      </c>
      <c r="CK132" s="15" t="str">
        <f t="shared" si="12"/>
        <v>Not</v>
      </c>
      <c r="DC132" s="15">
        <v>2</v>
      </c>
      <c r="DD132" s="21">
        <v>2</v>
      </c>
      <c r="DE132" s="21"/>
      <c r="DF132" s="15">
        <v>2009</v>
      </c>
    </row>
    <row r="133" spans="2:110" x14ac:dyDescent="0.3">
      <c r="B133" s="4">
        <v>1</v>
      </c>
      <c r="C133" s="4">
        <v>3</v>
      </c>
      <c r="D133" s="5">
        <v>1995</v>
      </c>
      <c r="W133" s="4">
        <v>3</v>
      </c>
      <c r="Y133" t="str">
        <f t="shared" si="10"/>
        <v>Mar</v>
      </c>
      <c r="Z133" s="5">
        <v>1995</v>
      </c>
      <c r="AA133" t="s">
        <v>402</v>
      </c>
      <c r="AI133" s="6">
        <v>4</v>
      </c>
      <c r="AK133" t="str">
        <f t="shared" si="9"/>
        <v>Apr</v>
      </c>
      <c r="AL133" s="7">
        <v>1995</v>
      </c>
      <c r="BG133" t="s">
        <v>9</v>
      </c>
      <c r="BV133" t="s">
        <v>9</v>
      </c>
      <c r="BW133" t="str">
        <f t="shared" si="11"/>
        <v>Not</v>
      </c>
      <c r="CI133" s="16" t="s">
        <v>9</v>
      </c>
      <c r="CJ133" s="16">
        <v>2010</v>
      </c>
      <c r="CK133" s="16" t="str">
        <f t="shared" si="12"/>
        <v>Not</v>
      </c>
      <c r="DC133" s="16">
        <v>10</v>
      </c>
      <c r="DD133" s="23">
        <v>10</v>
      </c>
      <c r="DE133" s="23"/>
      <c r="DF133" s="16">
        <v>2010</v>
      </c>
    </row>
    <row r="134" spans="2:110" x14ac:dyDescent="0.3">
      <c r="B134" s="4">
        <v>28</v>
      </c>
      <c r="C134" s="4">
        <v>6</v>
      </c>
      <c r="D134" s="5">
        <v>1995</v>
      </c>
      <c r="W134" s="4">
        <v>6</v>
      </c>
      <c r="Y134" t="str">
        <f t="shared" si="10"/>
        <v>Jun</v>
      </c>
      <c r="Z134" s="5">
        <v>1995</v>
      </c>
      <c r="AA134" t="s">
        <v>405</v>
      </c>
      <c r="AI134" s="6">
        <v>3</v>
      </c>
      <c r="AK134" t="str">
        <f t="shared" si="9"/>
        <v>Mar</v>
      </c>
      <c r="AL134" s="7">
        <v>1995</v>
      </c>
      <c r="BG134" t="s">
        <v>13</v>
      </c>
      <c r="BV134" t="s">
        <v>13</v>
      </c>
      <c r="BW134" t="str">
        <f t="shared" si="11"/>
        <v>Intra</v>
      </c>
      <c r="CI134" s="15" t="s">
        <v>13</v>
      </c>
      <c r="CJ134" s="15">
        <v>2020</v>
      </c>
      <c r="CK134" s="15" t="str">
        <f t="shared" si="12"/>
        <v>Intra</v>
      </c>
      <c r="DC134" s="15">
        <v>1</v>
      </c>
      <c r="DD134" s="21">
        <v>1</v>
      </c>
      <c r="DE134" s="21"/>
      <c r="DF134" s="15">
        <v>2020</v>
      </c>
    </row>
    <row r="135" spans="2:110" x14ac:dyDescent="0.3">
      <c r="B135" s="6">
        <v>29</v>
      </c>
      <c r="C135" s="6">
        <v>3</v>
      </c>
      <c r="D135" s="7">
        <v>1995</v>
      </c>
      <c r="W135" s="6">
        <v>3</v>
      </c>
      <c r="Y135" t="str">
        <f t="shared" si="10"/>
        <v>Mar</v>
      </c>
      <c r="Z135" s="7">
        <v>1995</v>
      </c>
      <c r="AA135" t="s">
        <v>408</v>
      </c>
      <c r="AI135" s="6">
        <v>9</v>
      </c>
      <c r="AK135" t="str">
        <f t="shared" si="9"/>
        <v>Sep</v>
      </c>
      <c r="AL135" s="7">
        <v>1995</v>
      </c>
      <c r="BG135" t="s">
        <v>9</v>
      </c>
      <c r="BV135" t="s">
        <v>9</v>
      </c>
      <c r="BW135" t="str">
        <f t="shared" si="11"/>
        <v>Not</v>
      </c>
      <c r="CI135" s="16" t="s">
        <v>9</v>
      </c>
      <c r="CJ135" s="16">
        <v>2021</v>
      </c>
      <c r="CK135" s="16" t="str">
        <f t="shared" si="12"/>
        <v>Not</v>
      </c>
      <c r="DC135" s="16">
        <v>10</v>
      </c>
      <c r="DD135" s="23">
        <v>10</v>
      </c>
      <c r="DE135" s="23"/>
      <c r="DF135" s="16">
        <v>2021</v>
      </c>
    </row>
    <row r="136" spans="2:110" x14ac:dyDescent="0.3">
      <c r="B136" s="4">
        <v>26</v>
      </c>
      <c r="C136" s="4">
        <v>4</v>
      </c>
      <c r="D136" s="5">
        <v>1995</v>
      </c>
      <c r="W136" s="4">
        <v>4</v>
      </c>
      <c r="Y136" t="str">
        <f t="shared" si="10"/>
        <v>Apr</v>
      </c>
      <c r="Z136" s="5">
        <v>1995</v>
      </c>
      <c r="AA136" t="s">
        <v>411</v>
      </c>
      <c r="AI136" s="6">
        <v>11</v>
      </c>
      <c r="AK136" t="str">
        <f t="shared" si="9"/>
        <v>Nov</v>
      </c>
      <c r="AL136" s="7">
        <v>1995</v>
      </c>
      <c r="BG136" t="s">
        <v>9</v>
      </c>
      <c r="BV136" t="s">
        <v>9</v>
      </c>
      <c r="BW136" t="str">
        <f t="shared" si="11"/>
        <v>Not</v>
      </c>
      <c r="CI136" s="15" t="s">
        <v>9</v>
      </c>
      <c r="CJ136" s="15">
        <v>2021</v>
      </c>
      <c r="CK136" s="15" t="str">
        <f t="shared" si="12"/>
        <v>Not</v>
      </c>
      <c r="DC136" s="15">
        <v>10</v>
      </c>
      <c r="DD136" s="21">
        <v>10</v>
      </c>
      <c r="DE136" s="21"/>
      <c r="DF136" s="15">
        <v>2021</v>
      </c>
    </row>
    <row r="137" spans="2:110" x14ac:dyDescent="0.3">
      <c r="B137" s="6">
        <v>1</v>
      </c>
      <c r="C137" s="6">
        <v>3</v>
      </c>
      <c r="D137" s="7">
        <v>1995</v>
      </c>
      <c r="W137" s="6">
        <v>3</v>
      </c>
      <c r="Y137" t="str">
        <f t="shared" si="10"/>
        <v>Mar</v>
      </c>
      <c r="Z137" s="7">
        <v>1995</v>
      </c>
      <c r="AA137" t="s">
        <v>414</v>
      </c>
      <c r="AI137" s="6">
        <v>6</v>
      </c>
      <c r="AK137" t="str">
        <f t="shared" si="9"/>
        <v>Jun</v>
      </c>
      <c r="AL137" s="7">
        <v>1995</v>
      </c>
      <c r="BG137" t="s">
        <v>13</v>
      </c>
      <c r="BV137" t="s">
        <v>13</v>
      </c>
      <c r="BW137" t="str">
        <f t="shared" si="11"/>
        <v>Intra</v>
      </c>
      <c r="CI137" s="16" t="s">
        <v>13</v>
      </c>
      <c r="CJ137" s="16">
        <v>1995</v>
      </c>
      <c r="CK137" s="16" t="str">
        <f t="shared" si="12"/>
        <v>Intra</v>
      </c>
      <c r="DC137" s="16">
        <v>10</v>
      </c>
      <c r="DD137" s="23">
        <v>10</v>
      </c>
      <c r="DE137" s="23"/>
      <c r="DF137" s="16">
        <v>1995</v>
      </c>
    </row>
    <row r="138" spans="2:110" x14ac:dyDescent="0.3">
      <c r="B138" s="4">
        <v>6</v>
      </c>
      <c r="C138" s="4">
        <v>9</v>
      </c>
      <c r="D138" s="5">
        <v>1995</v>
      </c>
      <c r="W138" s="4">
        <v>9</v>
      </c>
      <c r="Y138" t="str">
        <f t="shared" si="10"/>
        <v>Sep</v>
      </c>
      <c r="Z138" s="5">
        <v>1995</v>
      </c>
      <c r="AA138" t="s">
        <v>417</v>
      </c>
      <c r="AI138" s="6">
        <v>12</v>
      </c>
      <c r="AK138" t="str">
        <f t="shared" si="9"/>
        <v>Dec</v>
      </c>
      <c r="AL138" s="7">
        <v>1995</v>
      </c>
      <c r="BG138" t="s">
        <v>13</v>
      </c>
      <c r="BV138" t="s">
        <v>13</v>
      </c>
      <c r="BW138" t="str">
        <f t="shared" si="11"/>
        <v>Intra</v>
      </c>
      <c r="CI138" s="15" t="s">
        <v>13</v>
      </c>
      <c r="CJ138" s="15">
        <v>2019</v>
      </c>
      <c r="CK138" s="15" t="str">
        <f t="shared" si="12"/>
        <v>Intra</v>
      </c>
      <c r="DC138" s="15">
        <v>4</v>
      </c>
      <c r="DD138" s="21">
        <v>4</v>
      </c>
      <c r="DE138" s="21"/>
      <c r="DF138" s="15">
        <v>2019</v>
      </c>
    </row>
    <row r="139" spans="2:110" x14ac:dyDescent="0.3">
      <c r="B139" s="6">
        <v>22</v>
      </c>
      <c r="C139" s="6">
        <v>11</v>
      </c>
      <c r="D139" s="7">
        <v>1995</v>
      </c>
      <c r="W139" s="6">
        <v>11</v>
      </c>
      <c r="Y139" t="str">
        <f t="shared" si="10"/>
        <v>Nov</v>
      </c>
      <c r="Z139" s="7">
        <v>1995</v>
      </c>
      <c r="AA139" t="s">
        <v>420</v>
      </c>
      <c r="AI139" s="6">
        <v>9</v>
      </c>
      <c r="AK139" t="str">
        <f t="shared" si="9"/>
        <v>Sep</v>
      </c>
      <c r="AL139" s="7">
        <v>1995</v>
      </c>
      <c r="BG139" t="s">
        <v>13</v>
      </c>
      <c r="BV139" t="s">
        <v>13</v>
      </c>
      <c r="BW139" t="str">
        <f t="shared" si="11"/>
        <v>Intra</v>
      </c>
      <c r="CI139" s="16" t="s">
        <v>13</v>
      </c>
      <c r="CJ139" s="16">
        <v>2015</v>
      </c>
      <c r="CK139" s="16" t="str">
        <f t="shared" si="12"/>
        <v>Intra</v>
      </c>
      <c r="DC139" s="16">
        <v>10</v>
      </c>
      <c r="DD139" s="23">
        <v>10</v>
      </c>
      <c r="DE139" s="23"/>
      <c r="DF139" s="16">
        <v>2015</v>
      </c>
    </row>
    <row r="140" spans="2:110" x14ac:dyDescent="0.3">
      <c r="B140" s="4">
        <v>28</v>
      </c>
      <c r="C140" s="4">
        <v>6</v>
      </c>
      <c r="D140" s="5">
        <v>1995</v>
      </c>
      <c r="W140" s="4">
        <v>6</v>
      </c>
      <c r="Y140" t="str">
        <f t="shared" si="10"/>
        <v>Jun</v>
      </c>
      <c r="Z140" s="5">
        <v>1995</v>
      </c>
      <c r="AA140" t="s">
        <v>423</v>
      </c>
      <c r="AI140" s="6">
        <v>3</v>
      </c>
      <c r="AK140" t="str">
        <f t="shared" si="9"/>
        <v>Mar</v>
      </c>
      <c r="AL140" s="7">
        <v>1995</v>
      </c>
      <c r="BG140" t="s">
        <v>13</v>
      </c>
      <c r="BV140" t="s">
        <v>13</v>
      </c>
      <c r="BW140" t="str">
        <f t="shared" si="11"/>
        <v>Intra</v>
      </c>
      <c r="CI140" s="15" t="s">
        <v>13</v>
      </c>
      <c r="CJ140" s="15">
        <v>1998</v>
      </c>
      <c r="CK140" s="15" t="str">
        <f t="shared" si="12"/>
        <v>Intra</v>
      </c>
      <c r="DC140" s="15">
        <v>1</v>
      </c>
      <c r="DD140" s="21">
        <v>1</v>
      </c>
      <c r="DE140" s="21"/>
      <c r="DF140" s="15">
        <v>1998</v>
      </c>
    </row>
    <row r="141" spans="2:110" x14ac:dyDescent="0.3">
      <c r="B141" s="6">
        <v>20</v>
      </c>
      <c r="C141" s="6">
        <v>12</v>
      </c>
      <c r="D141" s="7">
        <v>1995</v>
      </c>
      <c r="W141" s="6">
        <v>12</v>
      </c>
      <c r="Y141" t="str">
        <f t="shared" si="10"/>
        <v>Dec</v>
      </c>
      <c r="Z141" s="7">
        <v>1995</v>
      </c>
      <c r="AA141" t="s">
        <v>426</v>
      </c>
      <c r="AI141" s="6">
        <v>5</v>
      </c>
      <c r="AK141" t="str">
        <f t="shared" si="9"/>
        <v>May</v>
      </c>
      <c r="AL141" s="7">
        <v>1995</v>
      </c>
      <c r="BG141" t="s">
        <v>13</v>
      </c>
      <c r="BV141" t="s">
        <v>13</v>
      </c>
      <c r="BW141" t="str">
        <f t="shared" si="11"/>
        <v>Intra</v>
      </c>
      <c r="CI141" s="16" t="s">
        <v>13</v>
      </c>
      <c r="CJ141" s="16">
        <v>2011</v>
      </c>
      <c r="CK141" s="16" t="str">
        <f t="shared" si="12"/>
        <v>Intra</v>
      </c>
      <c r="DC141" s="16">
        <v>10</v>
      </c>
      <c r="DD141" s="23">
        <v>10</v>
      </c>
      <c r="DE141" s="23"/>
      <c r="DF141" s="16">
        <v>2011</v>
      </c>
    </row>
    <row r="142" spans="2:110" x14ac:dyDescent="0.3">
      <c r="B142" s="4">
        <v>13</v>
      </c>
      <c r="C142" s="4">
        <v>9</v>
      </c>
      <c r="D142" s="5">
        <v>1995</v>
      </c>
      <c r="W142" s="4">
        <v>9</v>
      </c>
      <c r="Y142" t="str">
        <f t="shared" si="10"/>
        <v>Sep</v>
      </c>
      <c r="Z142" s="5">
        <v>1995</v>
      </c>
      <c r="AA142" t="s">
        <v>429</v>
      </c>
      <c r="AI142" s="6">
        <v>2</v>
      </c>
      <c r="AK142" t="str">
        <f t="shared" si="9"/>
        <v>Feb</v>
      </c>
      <c r="AL142" s="7">
        <v>1995</v>
      </c>
      <c r="BG142" t="s">
        <v>13</v>
      </c>
      <c r="BV142" t="s">
        <v>13</v>
      </c>
      <c r="BW142" t="str">
        <f t="shared" si="11"/>
        <v>Intra</v>
      </c>
      <c r="CI142" s="15" t="s">
        <v>13</v>
      </c>
      <c r="CJ142" s="15">
        <v>2002</v>
      </c>
      <c r="CK142" s="15" t="str">
        <f t="shared" si="12"/>
        <v>Intra</v>
      </c>
      <c r="DC142" s="15">
        <v>10</v>
      </c>
      <c r="DD142" s="21">
        <v>10</v>
      </c>
      <c r="DE142" s="21"/>
      <c r="DF142" s="15">
        <v>2002</v>
      </c>
    </row>
    <row r="143" spans="2:110" x14ac:dyDescent="0.3">
      <c r="B143" s="6">
        <v>29</v>
      </c>
      <c r="C143" s="6">
        <v>3</v>
      </c>
      <c r="D143" s="7">
        <v>1995</v>
      </c>
      <c r="W143" s="6">
        <v>3</v>
      </c>
      <c r="Y143" t="str">
        <f t="shared" si="10"/>
        <v>Mar</v>
      </c>
      <c r="Z143" s="7">
        <v>1995</v>
      </c>
      <c r="AA143" t="s">
        <v>432</v>
      </c>
      <c r="AI143" s="6">
        <v>7</v>
      </c>
      <c r="AK143" t="str">
        <f t="shared" si="9"/>
        <v>Jul</v>
      </c>
      <c r="AL143" s="7">
        <v>1995</v>
      </c>
      <c r="BG143" t="s">
        <v>13</v>
      </c>
      <c r="BV143" t="s">
        <v>13</v>
      </c>
      <c r="BW143" t="str">
        <f t="shared" si="11"/>
        <v>Intra</v>
      </c>
      <c r="CI143" s="16" t="s">
        <v>13</v>
      </c>
      <c r="CJ143" s="16">
        <v>2020</v>
      </c>
      <c r="CK143" s="16" t="str">
        <f t="shared" si="12"/>
        <v>Intra</v>
      </c>
      <c r="DC143" s="16">
        <v>10</v>
      </c>
      <c r="DD143" s="23">
        <v>10</v>
      </c>
      <c r="DE143" s="23"/>
      <c r="DF143" s="16">
        <v>2020</v>
      </c>
    </row>
    <row r="144" spans="2:110" x14ac:dyDescent="0.3">
      <c r="B144" s="4">
        <v>25</v>
      </c>
      <c r="C144" s="4">
        <v>5</v>
      </c>
      <c r="D144" s="5">
        <v>1995</v>
      </c>
      <c r="W144" s="4">
        <v>5</v>
      </c>
      <c r="Y144" t="str">
        <f t="shared" si="10"/>
        <v>May</v>
      </c>
      <c r="Z144" s="5">
        <v>1995</v>
      </c>
      <c r="AA144" t="s">
        <v>435</v>
      </c>
      <c r="AI144" s="6">
        <v>5</v>
      </c>
      <c r="AK144" t="str">
        <f t="shared" si="9"/>
        <v>May</v>
      </c>
      <c r="AL144" s="7">
        <v>1995</v>
      </c>
      <c r="BG144" t="s">
        <v>13</v>
      </c>
      <c r="BV144" t="s">
        <v>13</v>
      </c>
      <c r="BW144" t="str">
        <f t="shared" si="11"/>
        <v>Intra</v>
      </c>
      <c r="CI144" s="15" t="s">
        <v>13</v>
      </c>
      <c r="CJ144" s="15">
        <v>1995</v>
      </c>
      <c r="CK144" s="15" t="str">
        <f t="shared" si="12"/>
        <v>Intra</v>
      </c>
      <c r="DC144" s="15">
        <v>2</v>
      </c>
      <c r="DD144" s="21">
        <v>2</v>
      </c>
      <c r="DE144" s="21"/>
      <c r="DF144" s="15">
        <v>1995</v>
      </c>
    </row>
    <row r="145" spans="2:110" x14ac:dyDescent="0.3">
      <c r="B145" s="6">
        <v>8</v>
      </c>
      <c r="C145" s="6">
        <v>2</v>
      </c>
      <c r="D145" s="7">
        <v>1995</v>
      </c>
      <c r="W145" s="6">
        <v>2</v>
      </c>
      <c r="Y145" t="str">
        <f t="shared" si="10"/>
        <v>Feb</v>
      </c>
      <c r="Z145" s="7">
        <v>1995</v>
      </c>
      <c r="AA145" t="s">
        <v>438</v>
      </c>
      <c r="AI145" s="6">
        <v>12</v>
      </c>
      <c r="AK145" t="str">
        <f t="shared" si="9"/>
        <v>Dec</v>
      </c>
      <c r="AL145" s="7">
        <v>1995</v>
      </c>
      <c r="BG145" t="s">
        <v>13</v>
      </c>
      <c r="BV145" t="s">
        <v>13</v>
      </c>
      <c r="BW145" t="str">
        <f t="shared" si="11"/>
        <v>Intra</v>
      </c>
      <c r="CI145" s="16" t="s">
        <v>13</v>
      </c>
      <c r="CJ145" s="16">
        <v>2011</v>
      </c>
      <c r="CK145" s="16" t="str">
        <f t="shared" si="12"/>
        <v>Intra</v>
      </c>
      <c r="DC145" s="16">
        <v>2</v>
      </c>
      <c r="DD145" s="23">
        <v>2</v>
      </c>
      <c r="DE145" s="23"/>
      <c r="DF145" s="16">
        <v>2011</v>
      </c>
    </row>
    <row r="146" spans="2:110" x14ac:dyDescent="0.3">
      <c r="B146" s="6">
        <v>19</v>
      </c>
      <c r="C146" s="6">
        <v>7</v>
      </c>
      <c r="D146" s="7">
        <v>1995</v>
      </c>
      <c r="W146" s="6">
        <v>7</v>
      </c>
      <c r="Y146" t="str">
        <f t="shared" si="10"/>
        <v>Jul</v>
      </c>
      <c r="Z146" s="7">
        <v>1995</v>
      </c>
      <c r="AA146" t="s">
        <v>441</v>
      </c>
      <c r="AI146" s="6">
        <v>7</v>
      </c>
      <c r="AK146" t="str">
        <f t="shared" si="9"/>
        <v>Jul</v>
      </c>
      <c r="AL146" s="7">
        <v>1995</v>
      </c>
      <c r="BG146" t="s">
        <v>13</v>
      </c>
      <c r="BV146" t="s">
        <v>13</v>
      </c>
      <c r="BW146" t="str">
        <f t="shared" si="11"/>
        <v>Intra</v>
      </c>
      <c r="CI146" s="15" t="s">
        <v>13</v>
      </c>
      <c r="CJ146" s="15">
        <v>1995</v>
      </c>
      <c r="CK146" s="15" t="str">
        <f t="shared" si="12"/>
        <v>Intra</v>
      </c>
      <c r="DC146" s="15">
        <v>10</v>
      </c>
      <c r="DD146" s="21">
        <v>10</v>
      </c>
      <c r="DE146" s="21"/>
      <c r="DF146" s="15">
        <v>1995</v>
      </c>
    </row>
    <row r="147" spans="2:110" x14ac:dyDescent="0.3">
      <c r="B147" s="6">
        <v>10</v>
      </c>
      <c r="C147" s="6">
        <v>5</v>
      </c>
      <c r="D147" s="7">
        <v>1995</v>
      </c>
      <c r="W147" s="6">
        <v>5</v>
      </c>
      <c r="Y147" t="str">
        <f t="shared" si="10"/>
        <v>May</v>
      </c>
      <c r="Z147" s="7">
        <v>1995</v>
      </c>
      <c r="AA147" t="s">
        <v>444</v>
      </c>
      <c r="AI147" s="6">
        <v>4</v>
      </c>
      <c r="AK147" t="str">
        <f t="shared" si="9"/>
        <v>Apr</v>
      </c>
      <c r="AL147" s="7">
        <v>1995</v>
      </c>
      <c r="BG147" t="s">
        <v>13</v>
      </c>
      <c r="BV147" t="s">
        <v>13</v>
      </c>
      <c r="BW147" t="str">
        <f t="shared" si="11"/>
        <v>Intra</v>
      </c>
      <c r="CI147" s="16" t="s">
        <v>13</v>
      </c>
      <c r="CJ147" s="16">
        <v>2010</v>
      </c>
      <c r="CK147" s="16" t="str">
        <f t="shared" si="12"/>
        <v>Intra</v>
      </c>
      <c r="DC147" s="16">
        <v>5</v>
      </c>
      <c r="DD147" s="23">
        <v>5</v>
      </c>
      <c r="DE147" s="23"/>
      <c r="DF147" s="16">
        <v>2010</v>
      </c>
    </row>
    <row r="148" spans="2:110" x14ac:dyDescent="0.3">
      <c r="B148" s="4">
        <v>6</v>
      </c>
      <c r="C148" s="4">
        <v>12</v>
      </c>
      <c r="D148" s="5">
        <v>1995</v>
      </c>
      <c r="W148" s="4">
        <v>12</v>
      </c>
      <c r="Y148" t="str">
        <f t="shared" si="10"/>
        <v>Dec</v>
      </c>
      <c r="Z148" s="5">
        <v>1995</v>
      </c>
      <c r="AA148" t="s">
        <v>447</v>
      </c>
      <c r="AI148" s="6">
        <v>12</v>
      </c>
      <c r="AK148" t="str">
        <f t="shared" si="9"/>
        <v>Dec</v>
      </c>
      <c r="AL148" s="7">
        <v>1995</v>
      </c>
      <c r="BG148" t="s">
        <v>13</v>
      </c>
      <c r="BV148" t="s">
        <v>13</v>
      </c>
      <c r="BW148" t="str">
        <f t="shared" si="11"/>
        <v>Intra</v>
      </c>
      <c r="CI148" s="15" t="s">
        <v>13</v>
      </c>
      <c r="CJ148" s="15">
        <v>2023</v>
      </c>
      <c r="CK148" s="15" t="str">
        <f t="shared" si="12"/>
        <v>Intra</v>
      </c>
      <c r="DC148" s="15">
        <v>10</v>
      </c>
      <c r="DD148" s="21">
        <v>10</v>
      </c>
      <c r="DE148" s="21"/>
      <c r="DF148" s="15">
        <v>2023</v>
      </c>
    </row>
    <row r="149" spans="2:110" x14ac:dyDescent="0.3">
      <c r="B149" s="6">
        <v>27</v>
      </c>
      <c r="C149" s="6">
        <v>7</v>
      </c>
      <c r="D149" s="7">
        <v>1995</v>
      </c>
      <c r="W149" s="6">
        <v>7</v>
      </c>
      <c r="Y149" t="str">
        <f t="shared" si="10"/>
        <v>Jul</v>
      </c>
      <c r="Z149" s="7">
        <v>1995</v>
      </c>
      <c r="AA149" t="s">
        <v>450</v>
      </c>
      <c r="AI149" s="6">
        <v>8</v>
      </c>
      <c r="AK149" t="str">
        <f t="shared" si="9"/>
        <v>Aug</v>
      </c>
      <c r="AL149" s="7">
        <v>1995</v>
      </c>
      <c r="BG149" t="s">
        <v>13</v>
      </c>
      <c r="BV149" t="s">
        <v>13</v>
      </c>
      <c r="BW149" t="str">
        <f t="shared" si="11"/>
        <v>Intra</v>
      </c>
      <c r="CI149" s="16" t="s">
        <v>13</v>
      </c>
      <c r="CJ149" s="16">
        <v>1995</v>
      </c>
      <c r="CK149" s="16" t="str">
        <f t="shared" si="12"/>
        <v>Intra</v>
      </c>
      <c r="DC149" s="16">
        <v>1</v>
      </c>
      <c r="DD149" s="23">
        <v>1</v>
      </c>
      <c r="DE149" s="23"/>
      <c r="DF149" s="16">
        <v>1995</v>
      </c>
    </row>
    <row r="150" spans="2:110" x14ac:dyDescent="0.3">
      <c r="B150" s="4">
        <v>12</v>
      </c>
      <c r="C150" s="4">
        <v>4</v>
      </c>
      <c r="D150" s="5">
        <v>1995</v>
      </c>
      <c r="W150" s="4">
        <v>4</v>
      </c>
      <c r="Y150" t="str">
        <f t="shared" si="10"/>
        <v>Apr</v>
      </c>
      <c r="Z150" s="5">
        <v>1995</v>
      </c>
      <c r="AA150" t="s">
        <v>453</v>
      </c>
      <c r="AI150" s="6">
        <v>9</v>
      </c>
      <c r="AK150" t="str">
        <f t="shared" si="9"/>
        <v>Sep</v>
      </c>
      <c r="AL150" s="7">
        <v>1995</v>
      </c>
      <c r="BG150" t="s">
        <v>9</v>
      </c>
      <c r="BV150" t="s">
        <v>9</v>
      </c>
      <c r="BW150" t="str">
        <f t="shared" si="11"/>
        <v>Not</v>
      </c>
      <c r="CI150" s="15" t="s">
        <v>9</v>
      </c>
      <c r="CJ150" s="15">
        <v>2010</v>
      </c>
      <c r="CK150" s="15" t="str">
        <f t="shared" si="12"/>
        <v>Not</v>
      </c>
      <c r="DC150" s="15">
        <v>10</v>
      </c>
      <c r="DD150" s="21">
        <v>10</v>
      </c>
      <c r="DE150" s="21"/>
      <c r="DF150" s="15">
        <v>2010</v>
      </c>
    </row>
    <row r="151" spans="2:110" x14ac:dyDescent="0.3">
      <c r="B151" s="4">
        <v>6</v>
      </c>
      <c r="C151" s="4">
        <v>12</v>
      </c>
      <c r="D151" s="5">
        <v>1995</v>
      </c>
      <c r="W151" s="4">
        <v>12</v>
      </c>
      <c r="Y151" t="str">
        <f t="shared" si="10"/>
        <v>Dec</v>
      </c>
      <c r="Z151" s="5">
        <v>1995</v>
      </c>
      <c r="AA151" t="s">
        <v>456</v>
      </c>
      <c r="AI151" s="6">
        <v>10</v>
      </c>
      <c r="AK151" t="str">
        <f t="shared" si="9"/>
        <v>Oct</v>
      </c>
      <c r="AL151" s="7">
        <v>1995</v>
      </c>
      <c r="BG151" t="s">
        <v>13</v>
      </c>
      <c r="BV151" t="s">
        <v>13</v>
      </c>
      <c r="BW151" t="str">
        <f t="shared" si="11"/>
        <v>Intra</v>
      </c>
      <c r="CI151" s="16" t="s">
        <v>13</v>
      </c>
      <c r="CJ151" s="16">
        <v>1995</v>
      </c>
      <c r="CK151" s="16" t="str">
        <f t="shared" si="12"/>
        <v>Intra</v>
      </c>
      <c r="DC151" s="16">
        <v>1</v>
      </c>
      <c r="DD151" s="23">
        <v>1</v>
      </c>
      <c r="DE151" s="23"/>
      <c r="DF151" s="16">
        <v>1995</v>
      </c>
    </row>
    <row r="152" spans="2:110" x14ac:dyDescent="0.3">
      <c r="B152" s="4">
        <v>30</v>
      </c>
      <c r="C152" s="4">
        <v>8</v>
      </c>
      <c r="D152" s="5">
        <v>1995</v>
      </c>
      <c r="W152" s="4">
        <v>8</v>
      </c>
      <c r="Y152" t="str">
        <f t="shared" si="10"/>
        <v>Aug</v>
      </c>
      <c r="Z152" s="5">
        <v>1995</v>
      </c>
      <c r="AA152" t="s">
        <v>459</v>
      </c>
      <c r="AI152" s="6">
        <v>9</v>
      </c>
      <c r="AK152" t="str">
        <f t="shared" si="9"/>
        <v>Sep</v>
      </c>
      <c r="AL152" s="7">
        <v>1995</v>
      </c>
      <c r="BG152" t="s">
        <v>13</v>
      </c>
      <c r="BV152" t="s">
        <v>13</v>
      </c>
      <c r="BW152" t="str">
        <f t="shared" si="11"/>
        <v>Intra</v>
      </c>
      <c r="CI152" s="15" t="s">
        <v>13</v>
      </c>
      <c r="CJ152" s="15">
        <v>2007</v>
      </c>
      <c r="CK152" s="15" t="str">
        <f t="shared" si="12"/>
        <v>Intra</v>
      </c>
      <c r="DC152" s="15">
        <v>10</v>
      </c>
      <c r="DD152" s="21">
        <v>10</v>
      </c>
      <c r="DE152" s="21"/>
      <c r="DF152" s="15">
        <v>2007</v>
      </c>
    </row>
    <row r="153" spans="2:110" x14ac:dyDescent="0.3">
      <c r="B153" s="6">
        <v>27</v>
      </c>
      <c r="C153" s="6">
        <v>9</v>
      </c>
      <c r="D153" s="7">
        <v>1995</v>
      </c>
      <c r="W153" s="6">
        <v>9</v>
      </c>
      <c r="Y153" t="str">
        <f t="shared" si="10"/>
        <v>Sep</v>
      </c>
      <c r="Z153" s="7">
        <v>1995</v>
      </c>
      <c r="AA153" t="s">
        <v>462</v>
      </c>
      <c r="AI153" s="6">
        <v>8</v>
      </c>
      <c r="AK153" t="str">
        <f t="shared" si="9"/>
        <v>Aug</v>
      </c>
      <c r="AL153" s="7">
        <v>1995</v>
      </c>
      <c r="BG153" t="s">
        <v>13</v>
      </c>
      <c r="BV153" t="s">
        <v>13</v>
      </c>
      <c r="BW153" t="str">
        <f t="shared" si="11"/>
        <v>Intra</v>
      </c>
      <c r="CI153" s="16" t="s">
        <v>13</v>
      </c>
      <c r="CJ153" s="16">
        <v>2016</v>
      </c>
      <c r="CK153" s="16" t="str">
        <f t="shared" si="12"/>
        <v>Intra</v>
      </c>
      <c r="DC153" s="16">
        <v>10</v>
      </c>
      <c r="DD153" s="23">
        <v>10</v>
      </c>
      <c r="DE153" s="23"/>
      <c r="DF153" s="16">
        <v>2016</v>
      </c>
    </row>
    <row r="154" spans="2:110" x14ac:dyDescent="0.3">
      <c r="B154" s="4">
        <v>11</v>
      </c>
      <c r="C154" s="4">
        <v>10</v>
      </c>
      <c r="D154" s="5">
        <v>1995</v>
      </c>
      <c r="W154" s="4">
        <v>10</v>
      </c>
      <c r="Y154" t="str">
        <f t="shared" si="10"/>
        <v>Oct</v>
      </c>
      <c r="Z154" s="5">
        <v>1995</v>
      </c>
      <c r="AA154" t="s">
        <v>465</v>
      </c>
      <c r="AI154" s="6">
        <v>5</v>
      </c>
      <c r="AK154" t="str">
        <f t="shared" si="9"/>
        <v>May</v>
      </c>
      <c r="AL154" s="7">
        <v>1995</v>
      </c>
      <c r="BG154" t="s">
        <v>13</v>
      </c>
      <c r="BV154" t="s">
        <v>13</v>
      </c>
      <c r="BW154" t="str">
        <f t="shared" si="11"/>
        <v>Intra</v>
      </c>
      <c r="CI154" s="15" t="s">
        <v>13</v>
      </c>
      <c r="CJ154" s="15">
        <v>2009</v>
      </c>
      <c r="CK154" s="15" t="str">
        <f t="shared" si="12"/>
        <v>Intra</v>
      </c>
      <c r="DC154" s="15">
        <v>10</v>
      </c>
      <c r="DD154" s="21">
        <v>10</v>
      </c>
      <c r="DE154" s="21"/>
      <c r="DF154" s="15">
        <v>2009</v>
      </c>
    </row>
    <row r="155" spans="2:110" x14ac:dyDescent="0.3">
      <c r="B155" s="4">
        <v>13</v>
      </c>
      <c r="C155" s="4">
        <v>9</v>
      </c>
      <c r="D155" s="5">
        <v>1995</v>
      </c>
      <c r="W155" s="4">
        <v>9</v>
      </c>
      <c r="Y155" t="str">
        <f t="shared" si="10"/>
        <v>Sep</v>
      </c>
      <c r="Z155" s="5">
        <v>1995</v>
      </c>
      <c r="AA155" t="s">
        <v>468</v>
      </c>
      <c r="AI155" s="6">
        <v>2</v>
      </c>
      <c r="AK155" t="str">
        <f t="shared" si="9"/>
        <v>Feb</v>
      </c>
      <c r="AL155" s="7">
        <v>1995</v>
      </c>
      <c r="BG155" t="s">
        <v>13</v>
      </c>
      <c r="BV155" t="s">
        <v>13</v>
      </c>
      <c r="BW155" t="str">
        <f t="shared" si="11"/>
        <v>Intra</v>
      </c>
      <c r="CI155" s="16" t="s">
        <v>13</v>
      </c>
      <c r="CJ155" s="16">
        <v>2018</v>
      </c>
      <c r="CK155" s="16" t="str">
        <f t="shared" si="12"/>
        <v>Intra</v>
      </c>
      <c r="DC155" s="16">
        <v>10</v>
      </c>
      <c r="DD155" s="23">
        <v>10</v>
      </c>
      <c r="DE155" s="23"/>
      <c r="DF155" s="16">
        <v>2018</v>
      </c>
    </row>
    <row r="156" spans="2:110" x14ac:dyDescent="0.3">
      <c r="B156" s="6">
        <v>23</v>
      </c>
      <c r="C156" s="6">
        <v>8</v>
      </c>
      <c r="D156" s="7">
        <v>1995</v>
      </c>
      <c r="W156" s="6">
        <v>8</v>
      </c>
      <c r="Y156" t="str">
        <f t="shared" si="10"/>
        <v>Aug</v>
      </c>
      <c r="Z156" s="7">
        <v>1995</v>
      </c>
      <c r="AA156" t="s">
        <v>471</v>
      </c>
      <c r="AI156" s="6">
        <v>5</v>
      </c>
      <c r="AK156" t="str">
        <f t="shared" si="9"/>
        <v>May</v>
      </c>
      <c r="AL156" s="7">
        <v>1995</v>
      </c>
      <c r="BG156" t="s">
        <v>13</v>
      </c>
      <c r="BV156" t="s">
        <v>13</v>
      </c>
      <c r="BW156" t="str">
        <f t="shared" si="11"/>
        <v>Intra</v>
      </c>
      <c r="CI156" s="15" t="s">
        <v>13</v>
      </c>
      <c r="CJ156" s="15">
        <v>2007</v>
      </c>
      <c r="CK156" s="15" t="str">
        <f t="shared" si="12"/>
        <v>Intra</v>
      </c>
      <c r="DC156" s="15">
        <v>1</v>
      </c>
      <c r="DD156" s="21">
        <v>1</v>
      </c>
      <c r="DE156" s="21"/>
      <c r="DF156" s="15">
        <v>2007</v>
      </c>
    </row>
    <row r="157" spans="2:110" x14ac:dyDescent="0.3">
      <c r="B157" s="4">
        <v>17</v>
      </c>
      <c r="C157" s="4">
        <v>5</v>
      </c>
      <c r="D157" s="5">
        <v>1995</v>
      </c>
      <c r="W157" s="4">
        <v>5</v>
      </c>
      <c r="Y157" t="str">
        <f t="shared" si="10"/>
        <v>May</v>
      </c>
      <c r="Z157" s="5">
        <v>1995</v>
      </c>
      <c r="AA157" t="s">
        <v>474</v>
      </c>
      <c r="AI157" s="6">
        <v>4</v>
      </c>
      <c r="AK157" t="str">
        <f t="shared" si="9"/>
        <v>Apr</v>
      </c>
      <c r="AL157" s="7">
        <v>1995</v>
      </c>
      <c r="BG157" t="s">
        <v>13</v>
      </c>
      <c r="BV157" t="s">
        <v>13</v>
      </c>
      <c r="BW157" t="str">
        <f t="shared" si="11"/>
        <v>Intra</v>
      </c>
      <c r="CI157" s="16" t="s">
        <v>13</v>
      </c>
      <c r="CJ157" s="16">
        <v>2004</v>
      </c>
      <c r="CK157" s="16" t="str">
        <f t="shared" si="12"/>
        <v>Intra</v>
      </c>
      <c r="DC157" s="16">
        <v>2</v>
      </c>
      <c r="DD157" s="23">
        <v>2</v>
      </c>
      <c r="DE157" s="23"/>
      <c r="DF157" s="16">
        <v>2004</v>
      </c>
    </row>
    <row r="158" spans="2:110" x14ac:dyDescent="0.3">
      <c r="B158" s="4">
        <v>8</v>
      </c>
      <c r="C158" s="4">
        <v>2</v>
      </c>
      <c r="D158" s="5">
        <v>1995</v>
      </c>
      <c r="W158" s="4">
        <v>2</v>
      </c>
      <c r="Y158" t="str">
        <f t="shared" si="10"/>
        <v>Feb</v>
      </c>
      <c r="Z158" s="5">
        <v>1995</v>
      </c>
      <c r="AA158" t="s">
        <v>477</v>
      </c>
      <c r="AI158" s="6">
        <v>2</v>
      </c>
      <c r="AK158" t="str">
        <f t="shared" si="9"/>
        <v>Feb</v>
      </c>
      <c r="AL158" s="7">
        <v>1995</v>
      </c>
      <c r="BG158" t="s">
        <v>13</v>
      </c>
      <c r="BV158" t="s">
        <v>13</v>
      </c>
      <c r="BW158" t="str">
        <f t="shared" si="11"/>
        <v>Intra</v>
      </c>
      <c r="CI158" s="15" t="s">
        <v>13</v>
      </c>
      <c r="CJ158" s="15">
        <v>2001</v>
      </c>
      <c r="CK158" s="15" t="str">
        <f t="shared" si="12"/>
        <v>Intra</v>
      </c>
      <c r="DC158" s="15">
        <v>2</v>
      </c>
      <c r="DD158" s="21">
        <v>2</v>
      </c>
      <c r="DE158" s="21"/>
      <c r="DF158" s="15">
        <v>2001</v>
      </c>
    </row>
    <row r="159" spans="2:110" x14ac:dyDescent="0.3">
      <c r="B159" s="6">
        <v>25</v>
      </c>
      <c r="C159" s="6">
        <v>5</v>
      </c>
      <c r="D159" s="7">
        <v>1995</v>
      </c>
      <c r="W159" s="6">
        <v>5</v>
      </c>
      <c r="Y159" t="str">
        <f t="shared" si="10"/>
        <v>May</v>
      </c>
      <c r="Z159" s="7">
        <v>1995</v>
      </c>
      <c r="AA159" t="s">
        <v>480</v>
      </c>
      <c r="AI159" s="6">
        <v>5</v>
      </c>
      <c r="AK159" t="str">
        <f t="shared" si="9"/>
        <v>May</v>
      </c>
      <c r="AL159" s="7">
        <v>1995</v>
      </c>
      <c r="BG159" t="s">
        <v>13</v>
      </c>
      <c r="BV159" t="s">
        <v>13</v>
      </c>
      <c r="BW159" t="str">
        <f t="shared" si="11"/>
        <v>Intra</v>
      </c>
      <c r="CI159" s="16" t="s">
        <v>13</v>
      </c>
      <c r="CJ159" s="16">
        <v>2017</v>
      </c>
      <c r="CK159" s="16" t="str">
        <f t="shared" si="12"/>
        <v>Intra</v>
      </c>
      <c r="DC159" s="16">
        <v>10</v>
      </c>
      <c r="DD159" s="23">
        <v>10</v>
      </c>
      <c r="DE159" s="23"/>
      <c r="DF159" s="16">
        <v>2017</v>
      </c>
    </row>
    <row r="160" spans="2:110" x14ac:dyDescent="0.3">
      <c r="B160" s="4">
        <v>12</v>
      </c>
      <c r="C160" s="4">
        <v>4</v>
      </c>
      <c r="D160" s="5">
        <v>1995</v>
      </c>
      <c r="W160" s="4">
        <v>4</v>
      </c>
      <c r="Y160" t="str">
        <f t="shared" si="10"/>
        <v>Apr</v>
      </c>
      <c r="Z160" s="5">
        <v>1995</v>
      </c>
      <c r="AA160" t="s">
        <v>483</v>
      </c>
      <c r="AI160" s="6">
        <v>2</v>
      </c>
      <c r="AK160" t="str">
        <f t="shared" si="9"/>
        <v>Feb</v>
      </c>
      <c r="AL160" s="7">
        <v>1995</v>
      </c>
      <c r="BG160" t="s">
        <v>13</v>
      </c>
      <c r="BV160" t="s">
        <v>13</v>
      </c>
      <c r="BW160" t="str">
        <f t="shared" si="11"/>
        <v>Intra</v>
      </c>
      <c r="CI160" s="15" t="s">
        <v>13</v>
      </c>
      <c r="CJ160" s="15">
        <v>2023</v>
      </c>
      <c r="CK160" s="15" t="str">
        <f t="shared" si="12"/>
        <v>Intra</v>
      </c>
      <c r="DC160" s="15">
        <v>10</v>
      </c>
      <c r="DD160" s="21">
        <v>10</v>
      </c>
      <c r="DE160" s="21"/>
      <c r="DF160" s="15">
        <v>2023</v>
      </c>
    </row>
    <row r="161" spans="2:110" x14ac:dyDescent="0.3">
      <c r="B161" s="4">
        <v>8</v>
      </c>
      <c r="C161" s="4">
        <v>2</v>
      </c>
      <c r="D161" s="5">
        <v>1995</v>
      </c>
      <c r="W161" s="4">
        <v>2</v>
      </c>
      <c r="Y161" t="str">
        <f t="shared" si="10"/>
        <v>Feb</v>
      </c>
      <c r="Z161" s="5">
        <v>1995</v>
      </c>
      <c r="AA161" t="s">
        <v>486</v>
      </c>
      <c r="AI161" s="6">
        <v>11</v>
      </c>
      <c r="AK161" t="str">
        <f t="shared" si="9"/>
        <v>Nov</v>
      </c>
      <c r="AL161" s="7">
        <v>1995</v>
      </c>
      <c r="BG161" t="s">
        <v>9</v>
      </c>
      <c r="BV161" t="s">
        <v>9</v>
      </c>
      <c r="BW161" t="str">
        <f t="shared" si="11"/>
        <v>Not</v>
      </c>
      <c r="CI161" s="16" t="s">
        <v>9</v>
      </c>
      <c r="CJ161" s="16">
        <v>2023</v>
      </c>
      <c r="CK161" s="16" t="str">
        <f t="shared" si="12"/>
        <v>Not</v>
      </c>
      <c r="DC161" s="16">
        <v>10</v>
      </c>
      <c r="DD161" s="23">
        <v>10</v>
      </c>
      <c r="DE161" s="23"/>
      <c r="DF161" s="16">
        <v>2023</v>
      </c>
    </row>
    <row r="162" spans="2:110" x14ac:dyDescent="0.3">
      <c r="B162" s="6">
        <v>10</v>
      </c>
      <c r="C162" s="6">
        <v>5</v>
      </c>
      <c r="D162" s="7">
        <v>1995</v>
      </c>
      <c r="W162" s="6">
        <v>5</v>
      </c>
      <c r="Y162" t="str">
        <f t="shared" si="10"/>
        <v>May</v>
      </c>
      <c r="Z162" s="7">
        <v>1995</v>
      </c>
      <c r="AA162" t="s">
        <v>489</v>
      </c>
      <c r="AI162" s="6">
        <v>9</v>
      </c>
      <c r="AK162" t="str">
        <f t="shared" si="9"/>
        <v>Sep</v>
      </c>
      <c r="AL162" s="7">
        <v>1995</v>
      </c>
      <c r="BG162" t="s">
        <v>13</v>
      </c>
      <c r="BV162" t="s">
        <v>13</v>
      </c>
      <c r="BW162" t="str">
        <f t="shared" si="11"/>
        <v>Intra</v>
      </c>
      <c r="CI162" s="15" t="s">
        <v>13</v>
      </c>
      <c r="CJ162" s="15">
        <v>2002</v>
      </c>
      <c r="CK162" s="15" t="str">
        <f t="shared" si="12"/>
        <v>Intra</v>
      </c>
      <c r="DC162" s="15">
        <v>10</v>
      </c>
      <c r="DD162" s="21">
        <v>10</v>
      </c>
      <c r="DE162" s="21"/>
      <c r="DF162" s="15">
        <v>2002</v>
      </c>
    </row>
    <row r="163" spans="2:110" x14ac:dyDescent="0.3">
      <c r="B163" s="4">
        <v>8</v>
      </c>
      <c r="C163" s="4">
        <v>2</v>
      </c>
      <c r="D163" s="5">
        <v>1995</v>
      </c>
      <c r="W163" s="4">
        <v>2</v>
      </c>
      <c r="Y163" t="str">
        <f t="shared" si="10"/>
        <v>Feb</v>
      </c>
      <c r="Z163" s="5">
        <v>1995</v>
      </c>
      <c r="AA163" t="s">
        <v>492</v>
      </c>
      <c r="AI163" s="6">
        <v>4</v>
      </c>
      <c r="AK163" t="str">
        <f t="shared" si="9"/>
        <v>Apr</v>
      </c>
      <c r="AL163" s="7">
        <v>1995</v>
      </c>
      <c r="BG163" t="s">
        <v>13</v>
      </c>
      <c r="BV163" t="s">
        <v>13</v>
      </c>
      <c r="BW163" t="str">
        <f t="shared" si="11"/>
        <v>Intra</v>
      </c>
      <c r="CI163" s="16" t="s">
        <v>13</v>
      </c>
      <c r="CJ163" s="16">
        <v>2018</v>
      </c>
      <c r="CK163" s="16" t="str">
        <f t="shared" si="12"/>
        <v>Intra</v>
      </c>
      <c r="DC163" s="16">
        <v>1</v>
      </c>
      <c r="DD163" s="23">
        <v>1</v>
      </c>
      <c r="DE163" s="23"/>
      <c r="DF163" s="16">
        <v>2018</v>
      </c>
    </row>
    <row r="164" spans="2:110" x14ac:dyDescent="0.3">
      <c r="B164" s="4">
        <v>8</v>
      </c>
      <c r="C164" s="4">
        <v>11</v>
      </c>
      <c r="D164" s="5">
        <v>1995</v>
      </c>
      <c r="W164" s="4">
        <v>11</v>
      </c>
      <c r="Y164" t="str">
        <f t="shared" si="10"/>
        <v>Nov</v>
      </c>
      <c r="Z164" s="5">
        <v>1995</v>
      </c>
      <c r="AA164" t="s">
        <v>495</v>
      </c>
      <c r="BG164" t="s">
        <v>13</v>
      </c>
      <c r="BV164" t="s">
        <v>13</v>
      </c>
      <c r="BW164" t="str">
        <f t="shared" si="11"/>
        <v>Intra</v>
      </c>
      <c r="CI164" s="15" t="s">
        <v>13</v>
      </c>
      <c r="CJ164" s="15">
        <v>2006</v>
      </c>
      <c r="CK164" s="15" t="str">
        <f t="shared" si="12"/>
        <v>Intra</v>
      </c>
      <c r="DC164" s="15">
        <v>2</v>
      </c>
      <c r="DD164" s="21">
        <v>2</v>
      </c>
      <c r="DE164" s="21"/>
      <c r="DF164" s="15">
        <v>2006</v>
      </c>
    </row>
    <row r="165" spans="2:110" x14ac:dyDescent="0.3">
      <c r="B165" s="4">
        <v>27</v>
      </c>
      <c r="C165" s="4">
        <v>9</v>
      </c>
      <c r="D165" s="5">
        <v>1995</v>
      </c>
      <c r="W165" s="4">
        <v>9</v>
      </c>
      <c r="Y165" t="str">
        <f t="shared" si="10"/>
        <v>Sep</v>
      </c>
      <c r="Z165" s="5">
        <v>1995</v>
      </c>
      <c r="AA165" t="s">
        <v>498</v>
      </c>
      <c r="BG165" t="s">
        <v>13</v>
      </c>
      <c r="BV165" t="s">
        <v>13</v>
      </c>
      <c r="BW165" t="str">
        <f t="shared" si="11"/>
        <v>Intra</v>
      </c>
      <c r="CI165" s="16" t="s">
        <v>13</v>
      </c>
      <c r="CJ165" s="16">
        <v>1998</v>
      </c>
      <c r="CK165" s="16" t="str">
        <f t="shared" si="12"/>
        <v>Intra</v>
      </c>
      <c r="DC165" s="16">
        <v>10</v>
      </c>
      <c r="DD165" s="23">
        <v>10</v>
      </c>
      <c r="DE165" s="23"/>
      <c r="DF165" s="16">
        <v>1998</v>
      </c>
    </row>
    <row r="166" spans="2:110" x14ac:dyDescent="0.3">
      <c r="B166" s="4">
        <v>12</v>
      </c>
      <c r="C166" s="4">
        <v>4</v>
      </c>
      <c r="D166" s="5">
        <v>1995</v>
      </c>
      <c r="W166" s="4">
        <v>4</v>
      </c>
      <c r="Y166" t="str">
        <f t="shared" si="10"/>
        <v>Apr</v>
      </c>
      <c r="Z166" s="5">
        <v>1995</v>
      </c>
      <c r="AA166" t="s">
        <v>501</v>
      </c>
      <c r="BG166" t="s">
        <v>13</v>
      </c>
      <c r="BV166" t="s">
        <v>13</v>
      </c>
      <c r="BW166" t="str">
        <f t="shared" si="11"/>
        <v>Intra</v>
      </c>
      <c r="CI166" s="15" t="s">
        <v>13</v>
      </c>
      <c r="CJ166" s="15">
        <v>2013</v>
      </c>
      <c r="CK166" s="15" t="str">
        <f t="shared" si="12"/>
        <v>Intra</v>
      </c>
      <c r="DC166" s="15">
        <v>5</v>
      </c>
      <c r="DD166" s="21">
        <v>5</v>
      </c>
      <c r="DE166" s="21"/>
      <c r="DF166" s="15">
        <v>2013</v>
      </c>
    </row>
    <row r="167" spans="2:110" x14ac:dyDescent="0.3">
      <c r="B167" s="4">
        <v>20</v>
      </c>
      <c r="C167" s="4">
        <v>11</v>
      </c>
      <c r="D167" s="5">
        <v>1996</v>
      </c>
      <c r="W167" s="4">
        <v>11</v>
      </c>
      <c r="Y167" t="str">
        <f t="shared" si="10"/>
        <v>Nov</v>
      </c>
      <c r="Z167" s="5">
        <v>1996</v>
      </c>
      <c r="AA167" t="s">
        <v>504</v>
      </c>
      <c r="BG167" t="s">
        <v>13</v>
      </c>
      <c r="BV167" t="s">
        <v>13</v>
      </c>
      <c r="BW167" t="str">
        <f t="shared" si="11"/>
        <v>Intra</v>
      </c>
      <c r="CI167" s="16" t="s">
        <v>13</v>
      </c>
      <c r="CJ167" s="16">
        <v>2017</v>
      </c>
      <c r="CK167" s="16" t="str">
        <f t="shared" si="12"/>
        <v>Intra</v>
      </c>
      <c r="DC167" s="16">
        <v>10</v>
      </c>
      <c r="DD167" s="23">
        <v>10</v>
      </c>
      <c r="DE167" s="23"/>
      <c r="DF167" s="16">
        <v>2017</v>
      </c>
    </row>
    <row r="168" spans="2:110" x14ac:dyDescent="0.3">
      <c r="B168" s="6">
        <v>3</v>
      </c>
      <c r="C168" s="6">
        <v>4</v>
      </c>
      <c r="D168" s="7">
        <v>1996</v>
      </c>
      <c r="W168" s="6">
        <v>4</v>
      </c>
      <c r="Y168" t="str">
        <f t="shared" si="10"/>
        <v>Apr</v>
      </c>
      <c r="Z168" s="7">
        <v>1996</v>
      </c>
      <c r="AA168" t="s">
        <v>507</v>
      </c>
      <c r="BG168" t="s">
        <v>9</v>
      </c>
      <c r="BV168" t="s">
        <v>9</v>
      </c>
      <c r="BW168" t="str">
        <f t="shared" si="11"/>
        <v>Not</v>
      </c>
      <c r="CI168" s="15" t="s">
        <v>9</v>
      </c>
      <c r="CJ168" s="15">
        <v>2005</v>
      </c>
      <c r="CK168" s="15" t="str">
        <f t="shared" si="12"/>
        <v>Not</v>
      </c>
      <c r="DC168" s="15">
        <v>10</v>
      </c>
      <c r="DD168" s="21">
        <v>10</v>
      </c>
      <c r="DE168" s="21"/>
      <c r="DF168" s="15">
        <v>2005</v>
      </c>
    </row>
    <row r="169" spans="2:110" x14ac:dyDescent="0.3">
      <c r="B169" s="6">
        <v>24</v>
      </c>
      <c r="C169" s="6">
        <v>4</v>
      </c>
      <c r="D169" s="7">
        <v>1996</v>
      </c>
      <c r="W169" s="6">
        <v>4</v>
      </c>
      <c r="Y169" t="str">
        <f t="shared" si="10"/>
        <v>Apr</v>
      </c>
      <c r="Z169" s="7">
        <v>1996</v>
      </c>
      <c r="AA169" t="s">
        <v>510</v>
      </c>
      <c r="BG169" t="s">
        <v>13</v>
      </c>
      <c r="BV169" t="s">
        <v>13</v>
      </c>
      <c r="BW169" t="str">
        <f t="shared" si="11"/>
        <v>Intra</v>
      </c>
      <c r="CI169" s="16" t="s">
        <v>13</v>
      </c>
      <c r="CJ169" s="16">
        <v>2000</v>
      </c>
      <c r="CK169" s="16" t="str">
        <f t="shared" si="12"/>
        <v>Intra</v>
      </c>
      <c r="DC169" s="16">
        <v>1</v>
      </c>
      <c r="DD169" s="23">
        <v>1</v>
      </c>
      <c r="DE169" s="23"/>
      <c r="DF169" s="16">
        <v>2000</v>
      </c>
    </row>
    <row r="170" spans="2:110" x14ac:dyDescent="0.3">
      <c r="B170" s="6">
        <v>10</v>
      </c>
      <c r="C170" s="6">
        <v>1</v>
      </c>
      <c r="D170" s="7">
        <v>1996</v>
      </c>
      <c r="W170" s="6">
        <v>1</v>
      </c>
      <c r="Y170" t="str">
        <f t="shared" si="10"/>
        <v>Jan</v>
      </c>
      <c r="Z170" s="7">
        <v>1996</v>
      </c>
      <c r="AA170" t="s">
        <v>513</v>
      </c>
      <c r="AB170">
        <v>1</v>
      </c>
      <c r="BG170" t="s">
        <v>13</v>
      </c>
      <c r="BV170" t="s">
        <v>13</v>
      </c>
      <c r="BW170" t="str">
        <f t="shared" si="11"/>
        <v>Intra</v>
      </c>
      <c r="CI170" s="15" t="s">
        <v>13</v>
      </c>
      <c r="CJ170" s="15">
        <v>2015</v>
      </c>
      <c r="CK170" s="15" t="str">
        <f t="shared" si="12"/>
        <v>Intra</v>
      </c>
      <c r="DC170" s="15">
        <v>5</v>
      </c>
      <c r="DD170" s="21">
        <v>5</v>
      </c>
      <c r="DE170" s="21"/>
      <c r="DF170" s="15">
        <v>2015</v>
      </c>
    </row>
    <row r="171" spans="2:110" x14ac:dyDescent="0.3">
      <c r="B171" s="6">
        <v>17</v>
      </c>
      <c r="C171" s="6">
        <v>4</v>
      </c>
      <c r="D171" s="7">
        <v>1996</v>
      </c>
      <c r="W171" s="6">
        <v>4</v>
      </c>
      <c r="Y171" t="str">
        <f t="shared" si="10"/>
        <v>Apr</v>
      </c>
      <c r="Z171" s="7">
        <v>1996</v>
      </c>
      <c r="AA171" t="s">
        <v>516</v>
      </c>
      <c r="BG171" t="s">
        <v>13</v>
      </c>
      <c r="BV171" t="s">
        <v>13</v>
      </c>
      <c r="BW171" t="str">
        <f t="shared" si="11"/>
        <v>Intra</v>
      </c>
      <c r="CI171" s="16" t="s">
        <v>13</v>
      </c>
      <c r="CJ171" s="16">
        <v>1996</v>
      </c>
      <c r="CK171" s="16" t="str">
        <f t="shared" si="12"/>
        <v>Intra</v>
      </c>
      <c r="DC171" s="16">
        <v>10</v>
      </c>
      <c r="DD171" s="23">
        <v>10</v>
      </c>
      <c r="DE171" s="23"/>
      <c r="DF171" s="16">
        <v>1996</v>
      </c>
    </row>
    <row r="172" spans="2:110" x14ac:dyDescent="0.3">
      <c r="B172" s="6">
        <v>3</v>
      </c>
      <c r="C172" s="6">
        <v>4</v>
      </c>
      <c r="D172" s="7">
        <v>1996</v>
      </c>
      <c r="W172" s="6">
        <v>4</v>
      </c>
      <c r="Y172" t="str">
        <f t="shared" si="10"/>
        <v>Apr</v>
      </c>
      <c r="Z172" s="7">
        <v>1996</v>
      </c>
      <c r="AA172" t="s">
        <v>519</v>
      </c>
      <c r="BG172" t="s">
        <v>13</v>
      </c>
      <c r="BV172" t="s">
        <v>13</v>
      </c>
      <c r="BW172" t="str">
        <f t="shared" si="11"/>
        <v>Intra</v>
      </c>
      <c r="CI172" s="15" t="s">
        <v>13</v>
      </c>
      <c r="CJ172" s="15">
        <v>2003</v>
      </c>
      <c r="CK172" s="15" t="str">
        <f t="shared" si="12"/>
        <v>Intra</v>
      </c>
      <c r="DC172" s="15">
        <v>10</v>
      </c>
      <c r="DD172" s="21">
        <v>10</v>
      </c>
      <c r="DE172" s="21"/>
      <c r="DF172" s="15">
        <v>2003</v>
      </c>
    </row>
    <row r="173" spans="2:110" x14ac:dyDescent="0.3">
      <c r="B173" s="6">
        <v>3</v>
      </c>
      <c r="C173" s="6">
        <v>4</v>
      </c>
      <c r="D173" s="7">
        <v>1996</v>
      </c>
      <c r="W173" s="6">
        <v>4</v>
      </c>
      <c r="Y173" t="str">
        <f t="shared" si="10"/>
        <v>Apr</v>
      </c>
      <c r="Z173" s="7">
        <v>1996</v>
      </c>
      <c r="AA173" t="s">
        <v>522</v>
      </c>
      <c r="BG173" t="s">
        <v>13</v>
      </c>
      <c r="BV173" t="s">
        <v>13</v>
      </c>
      <c r="BW173" t="str">
        <f t="shared" si="11"/>
        <v>Intra</v>
      </c>
      <c r="CI173" s="16" t="s">
        <v>13</v>
      </c>
      <c r="CJ173" s="16">
        <v>2007</v>
      </c>
      <c r="CK173" s="16" t="str">
        <f t="shared" si="12"/>
        <v>Intra</v>
      </c>
      <c r="DC173" s="16">
        <v>10</v>
      </c>
      <c r="DD173" s="23">
        <v>10</v>
      </c>
      <c r="DE173" s="23"/>
      <c r="DF173" s="16">
        <v>2007</v>
      </c>
    </row>
    <row r="174" spans="2:110" x14ac:dyDescent="0.3">
      <c r="B174" s="6">
        <v>12</v>
      </c>
      <c r="C174" s="6">
        <v>6</v>
      </c>
      <c r="D174" s="7">
        <v>1996</v>
      </c>
      <c r="W174" s="6">
        <v>6</v>
      </c>
      <c r="Y174" t="str">
        <f t="shared" si="10"/>
        <v>Jun</v>
      </c>
      <c r="Z174" s="7">
        <v>1996</v>
      </c>
      <c r="AA174" t="s">
        <v>525</v>
      </c>
      <c r="BG174" t="s">
        <v>13</v>
      </c>
      <c r="BV174" t="s">
        <v>13</v>
      </c>
      <c r="BW174" t="str">
        <f t="shared" si="11"/>
        <v>Intra</v>
      </c>
      <c r="CI174" s="15" t="s">
        <v>13</v>
      </c>
      <c r="CJ174" s="15">
        <v>2017</v>
      </c>
      <c r="CK174" s="15" t="str">
        <f t="shared" si="12"/>
        <v>Intra</v>
      </c>
      <c r="DC174" s="15">
        <v>10</v>
      </c>
      <c r="DD174" s="21">
        <v>10</v>
      </c>
      <c r="DE174" s="21"/>
      <c r="DF174" s="15">
        <v>2017</v>
      </c>
    </row>
    <row r="175" spans="2:110" x14ac:dyDescent="0.3">
      <c r="B175" s="6">
        <v>3</v>
      </c>
      <c r="C175" s="6">
        <v>4</v>
      </c>
      <c r="D175" s="7">
        <v>1996</v>
      </c>
      <c r="W175" s="6">
        <v>4</v>
      </c>
      <c r="Y175" t="str">
        <f t="shared" si="10"/>
        <v>Apr</v>
      </c>
      <c r="Z175" s="7">
        <v>1996</v>
      </c>
      <c r="AA175" t="s">
        <v>528</v>
      </c>
      <c r="BG175" t="s">
        <v>13</v>
      </c>
      <c r="BV175" t="s">
        <v>13</v>
      </c>
      <c r="BW175" t="str">
        <f t="shared" si="11"/>
        <v>Intra</v>
      </c>
      <c r="CI175" s="16" t="s">
        <v>13</v>
      </c>
      <c r="CJ175" s="16">
        <v>2023</v>
      </c>
      <c r="CK175" s="16" t="str">
        <f t="shared" si="12"/>
        <v>Intra</v>
      </c>
      <c r="DC175" s="16">
        <v>2</v>
      </c>
      <c r="DD175" s="23">
        <v>2</v>
      </c>
      <c r="DE175" s="23"/>
      <c r="DF175" s="16">
        <v>2023</v>
      </c>
    </row>
    <row r="176" spans="2:110" x14ac:dyDescent="0.3">
      <c r="B176" s="6">
        <v>15</v>
      </c>
      <c r="C176" s="6">
        <v>5</v>
      </c>
      <c r="D176" s="7">
        <v>1996</v>
      </c>
      <c r="W176" s="6">
        <v>5</v>
      </c>
      <c r="Y176" t="str">
        <f t="shared" si="10"/>
        <v>May</v>
      </c>
      <c r="Z176" s="7">
        <v>1996</v>
      </c>
      <c r="AA176" t="s">
        <v>531</v>
      </c>
      <c r="BG176" t="s">
        <v>13</v>
      </c>
      <c r="BV176" t="s">
        <v>13</v>
      </c>
      <c r="BW176" t="str">
        <f t="shared" si="11"/>
        <v>Intra</v>
      </c>
      <c r="CI176" s="15" t="s">
        <v>13</v>
      </c>
      <c r="CJ176" s="15">
        <v>2015</v>
      </c>
      <c r="CK176" s="15" t="str">
        <f t="shared" si="12"/>
        <v>Intra</v>
      </c>
      <c r="DC176" s="15">
        <v>1</v>
      </c>
      <c r="DD176" s="21">
        <v>1</v>
      </c>
      <c r="DE176" s="21"/>
      <c r="DF176" s="15">
        <v>2015</v>
      </c>
    </row>
    <row r="177" spans="2:110" x14ac:dyDescent="0.3">
      <c r="B177" s="4">
        <v>25</v>
      </c>
      <c r="C177" s="4">
        <v>3</v>
      </c>
      <c r="D177" s="5">
        <v>1996</v>
      </c>
      <c r="W177" s="4">
        <v>3</v>
      </c>
      <c r="Y177" t="str">
        <f t="shared" si="10"/>
        <v>Mar</v>
      </c>
      <c r="Z177" s="5">
        <v>1996</v>
      </c>
      <c r="AA177" t="s">
        <v>534</v>
      </c>
      <c r="BG177" t="s">
        <v>13</v>
      </c>
      <c r="BV177" t="s">
        <v>13</v>
      </c>
      <c r="BW177" t="str">
        <f t="shared" si="11"/>
        <v>Intra</v>
      </c>
      <c r="CI177" s="16" t="s">
        <v>13</v>
      </c>
      <c r="CJ177" s="16">
        <v>2023</v>
      </c>
      <c r="CK177" s="16" t="str">
        <f t="shared" si="12"/>
        <v>Intra</v>
      </c>
      <c r="DC177" s="16">
        <v>10</v>
      </c>
      <c r="DD177" s="23">
        <v>10</v>
      </c>
      <c r="DE177" s="23"/>
      <c r="DF177" s="16">
        <v>2023</v>
      </c>
    </row>
    <row r="178" spans="2:110" x14ac:dyDescent="0.3">
      <c r="B178" s="6">
        <v>24</v>
      </c>
      <c r="C178" s="6">
        <v>4</v>
      </c>
      <c r="D178" s="7">
        <v>1996</v>
      </c>
      <c r="W178" s="6">
        <v>4</v>
      </c>
      <c r="Y178" t="str">
        <f t="shared" si="10"/>
        <v>Apr</v>
      </c>
      <c r="Z178" s="7">
        <v>1996</v>
      </c>
      <c r="AA178" t="s">
        <v>537</v>
      </c>
      <c r="BG178" t="s">
        <v>13</v>
      </c>
      <c r="BV178" t="s">
        <v>13</v>
      </c>
      <c r="BW178" t="str">
        <f t="shared" si="11"/>
        <v>Intra</v>
      </c>
      <c r="CI178" s="15" t="s">
        <v>13</v>
      </c>
      <c r="CJ178" s="15">
        <v>2023</v>
      </c>
      <c r="CK178" s="15" t="str">
        <f t="shared" si="12"/>
        <v>Intra</v>
      </c>
      <c r="DC178" s="15">
        <v>10</v>
      </c>
      <c r="DD178" s="21">
        <v>10</v>
      </c>
      <c r="DE178" s="21"/>
      <c r="DF178" s="15">
        <v>2023</v>
      </c>
    </row>
    <row r="179" spans="2:110" x14ac:dyDescent="0.3">
      <c r="B179" s="6">
        <v>17</v>
      </c>
      <c r="C179" s="6">
        <v>1</v>
      </c>
      <c r="D179" s="7">
        <v>1996</v>
      </c>
      <c r="W179" s="6">
        <v>1</v>
      </c>
      <c r="Y179" t="str">
        <f t="shared" si="10"/>
        <v>Jan</v>
      </c>
      <c r="Z179" s="7">
        <v>1996</v>
      </c>
      <c r="AA179" t="s">
        <v>540</v>
      </c>
      <c r="AB179">
        <v>1</v>
      </c>
      <c r="BG179" t="s">
        <v>13</v>
      </c>
      <c r="BV179" t="s">
        <v>13</v>
      </c>
      <c r="BW179" t="str">
        <f t="shared" si="11"/>
        <v>Intra</v>
      </c>
      <c r="CI179" s="16" t="s">
        <v>13</v>
      </c>
      <c r="CJ179" s="16">
        <v>2022</v>
      </c>
      <c r="CK179" s="16" t="str">
        <f t="shared" si="12"/>
        <v>Intra</v>
      </c>
      <c r="DC179" s="16">
        <v>10</v>
      </c>
      <c r="DD179" s="23">
        <v>10</v>
      </c>
      <c r="DE179" s="23"/>
      <c r="DF179" s="16">
        <v>2022</v>
      </c>
    </row>
    <row r="180" spans="2:110" x14ac:dyDescent="0.3">
      <c r="B180" s="4">
        <v>3</v>
      </c>
      <c r="C180" s="4">
        <v>7</v>
      </c>
      <c r="D180" s="5">
        <v>1996</v>
      </c>
      <c r="W180" s="4">
        <v>7</v>
      </c>
      <c r="Y180" t="str">
        <f t="shared" si="10"/>
        <v>Jul</v>
      </c>
      <c r="Z180" s="5">
        <v>1996</v>
      </c>
      <c r="AA180" t="s">
        <v>543</v>
      </c>
      <c r="BG180" t="s">
        <v>13</v>
      </c>
      <c r="BV180" t="s">
        <v>13</v>
      </c>
      <c r="BW180" t="str">
        <f t="shared" si="11"/>
        <v>Intra</v>
      </c>
      <c r="CI180" s="15" t="s">
        <v>13</v>
      </c>
      <c r="CJ180" s="15">
        <v>2007</v>
      </c>
      <c r="CK180" s="15" t="str">
        <f t="shared" si="12"/>
        <v>Intra</v>
      </c>
      <c r="DC180" s="15">
        <v>1</v>
      </c>
      <c r="DD180" s="21">
        <v>1</v>
      </c>
      <c r="DE180" s="21"/>
      <c r="DF180" s="15">
        <v>2007</v>
      </c>
    </row>
    <row r="181" spans="2:110" x14ac:dyDescent="0.3">
      <c r="B181" s="4">
        <v>17</v>
      </c>
      <c r="C181" s="4">
        <v>4</v>
      </c>
      <c r="D181" s="5">
        <v>1996</v>
      </c>
      <c r="W181" s="4">
        <v>4</v>
      </c>
      <c r="Y181" t="str">
        <f t="shared" si="10"/>
        <v>Apr</v>
      </c>
      <c r="Z181" s="5">
        <v>1996</v>
      </c>
      <c r="AA181" t="s">
        <v>546</v>
      </c>
      <c r="BG181" t="s">
        <v>13</v>
      </c>
      <c r="BV181" t="s">
        <v>13</v>
      </c>
      <c r="BW181" t="str">
        <f t="shared" si="11"/>
        <v>Intra</v>
      </c>
      <c r="CI181" s="16" t="s">
        <v>13</v>
      </c>
      <c r="CJ181" s="16">
        <v>2021</v>
      </c>
      <c r="CK181" s="16" t="str">
        <f t="shared" si="12"/>
        <v>Intra</v>
      </c>
      <c r="DC181" s="16">
        <v>5</v>
      </c>
      <c r="DD181" s="23">
        <v>5</v>
      </c>
      <c r="DE181" s="23"/>
      <c r="DF181" s="16">
        <v>2021</v>
      </c>
    </row>
    <row r="182" spans="2:110" x14ac:dyDescent="0.3">
      <c r="B182" s="6">
        <v>31</v>
      </c>
      <c r="C182" s="6">
        <v>1</v>
      </c>
      <c r="D182" s="7">
        <v>1996</v>
      </c>
      <c r="W182" s="6">
        <v>1</v>
      </c>
      <c r="Y182" t="str">
        <f t="shared" si="10"/>
        <v>Jan</v>
      </c>
      <c r="Z182" s="7">
        <v>1996</v>
      </c>
      <c r="AA182" t="s">
        <v>549</v>
      </c>
      <c r="AB182">
        <v>1</v>
      </c>
      <c r="BG182" t="s">
        <v>13</v>
      </c>
      <c r="BV182" t="s">
        <v>13</v>
      </c>
      <c r="BW182" t="str">
        <f t="shared" si="11"/>
        <v>Intra</v>
      </c>
      <c r="CI182" s="15" t="s">
        <v>13</v>
      </c>
      <c r="CJ182" s="15">
        <v>2022</v>
      </c>
      <c r="CK182" s="15" t="str">
        <f t="shared" si="12"/>
        <v>Intra</v>
      </c>
      <c r="DC182" s="15">
        <v>1</v>
      </c>
      <c r="DD182" s="21">
        <v>1</v>
      </c>
      <c r="DE182" s="21"/>
      <c r="DF182" s="15">
        <v>2022</v>
      </c>
    </row>
    <row r="183" spans="2:110" x14ac:dyDescent="0.3">
      <c r="B183" s="4">
        <v>8</v>
      </c>
      <c r="C183" s="4">
        <v>5</v>
      </c>
      <c r="D183" s="5">
        <v>1996</v>
      </c>
      <c r="W183" s="4">
        <v>5</v>
      </c>
      <c r="Y183" t="str">
        <f t="shared" si="10"/>
        <v>May</v>
      </c>
      <c r="Z183" s="5">
        <v>1996</v>
      </c>
      <c r="AA183" t="s">
        <v>552</v>
      </c>
      <c r="BG183" t="s">
        <v>13</v>
      </c>
      <c r="BV183" t="s">
        <v>13</v>
      </c>
      <c r="BW183" t="str">
        <f t="shared" si="11"/>
        <v>Intra</v>
      </c>
      <c r="CI183" s="16" t="s">
        <v>13</v>
      </c>
      <c r="CJ183" s="16">
        <v>1998</v>
      </c>
      <c r="CK183" s="16" t="str">
        <f t="shared" si="12"/>
        <v>Intra</v>
      </c>
      <c r="DC183" s="16">
        <v>2</v>
      </c>
      <c r="DD183" s="23">
        <v>2</v>
      </c>
      <c r="DE183" s="23"/>
      <c r="DF183" s="16">
        <v>1998</v>
      </c>
    </row>
    <row r="184" spans="2:110" x14ac:dyDescent="0.3">
      <c r="B184" s="6">
        <v>24</v>
      </c>
      <c r="C184" s="6">
        <v>7</v>
      </c>
      <c r="D184" s="7">
        <v>1996</v>
      </c>
      <c r="W184" s="6">
        <v>7</v>
      </c>
      <c r="Y184" t="str">
        <f t="shared" si="10"/>
        <v>Jul</v>
      </c>
      <c r="Z184" s="7">
        <v>1996</v>
      </c>
      <c r="AA184" t="s">
        <v>555</v>
      </c>
      <c r="BG184" t="s">
        <v>9</v>
      </c>
      <c r="BV184" t="s">
        <v>9</v>
      </c>
      <c r="BW184" t="str">
        <f t="shared" si="11"/>
        <v>Not</v>
      </c>
      <c r="CI184" s="15" t="s">
        <v>9</v>
      </c>
      <c r="CJ184" s="15">
        <v>2000</v>
      </c>
      <c r="CK184" s="15" t="str">
        <f t="shared" si="12"/>
        <v>Not</v>
      </c>
      <c r="DC184" s="15">
        <v>5</v>
      </c>
      <c r="DD184" s="21">
        <v>5</v>
      </c>
      <c r="DE184" s="21"/>
      <c r="DF184" s="15">
        <v>2000</v>
      </c>
    </row>
    <row r="185" spans="2:110" x14ac:dyDescent="0.3">
      <c r="B185" s="4">
        <v>6</v>
      </c>
      <c r="C185" s="4">
        <v>3</v>
      </c>
      <c r="D185" s="5">
        <v>1996</v>
      </c>
      <c r="W185" s="4">
        <v>3</v>
      </c>
      <c r="Y185" t="str">
        <f t="shared" si="10"/>
        <v>Mar</v>
      </c>
      <c r="Z185" s="5">
        <v>1996</v>
      </c>
      <c r="AA185" t="s">
        <v>558</v>
      </c>
      <c r="BG185" t="s">
        <v>13</v>
      </c>
      <c r="BV185" t="s">
        <v>13</v>
      </c>
      <c r="BW185" t="str">
        <f t="shared" si="11"/>
        <v>Intra</v>
      </c>
      <c r="CI185" s="16" t="s">
        <v>13</v>
      </c>
      <c r="CJ185" s="16">
        <v>2022</v>
      </c>
      <c r="CK185" s="16" t="str">
        <f t="shared" si="12"/>
        <v>Intra</v>
      </c>
      <c r="DC185" s="16">
        <v>1</v>
      </c>
      <c r="DD185" s="23">
        <v>1</v>
      </c>
      <c r="DE185" s="23"/>
      <c r="DF185" s="16">
        <v>2022</v>
      </c>
    </row>
    <row r="186" spans="2:110" x14ac:dyDescent="0.3">
      <c r="B186" s="4">
        <v>9</v>
      </c>
      <c r="C186" s="4">
        <v>10</v>
      </c>
      <c r="D186" s="5">
        <v>1996</v>
      </c>
      <c r="W186" s="4">
        <v>10</v>
      </c>
      <c r="Y186" t="str">
        <f t="shared" si="10"/>
        <v>Oct</v>
      </c>
      <c r="Z186" s="5">
        <v>1996</v>
      </c>
      <c r="AA186" t="s">
        <v>561</v>
      </c>
      <c r="BG186" t="s">
        <v>13</v>
      </c>
      <c r="BV186" t="s">
        <v>13</v>
      </c>
      <c r="BW186" t="str">
        <f t="shared" si="11"/>
        <v>Intra</v>
      </c>
      <c r="CI186" s="15" t="s">
        <v>13</v>
      </c>
      <c r="CJ186" s="15">
        <v>2015</v>
      </c>
      <c r="CK186" s="15" t="str">
        <f t="shared" si="12"/>
        <v>Intra</v>
      </c>
      <c r="DC186" s="15">
        <v>10</v>
      </c>
      <c r="DD186" s="21">
        <v>10</v>
      </c>
      <c r="DE186" s="21"/>
      <c r="DF186" s="15">
        <v>2015</v>
      </c>
    </row>
    <row r="187" spans="2:110" x14ac:dyDescent="0.3">
      <c r="B187" s="6">
        <v>27</v>
      </c>
      <c r="C187" s="6">
        <v>11</v>
      </c>
      <c r="D187" s="7">
        <v>1996</v>
      </c>
      <c r="W187" s="6">
        <v>11</v>
      </c>
      <c r="Y187" t="str">
        <f t="shared" si="10"/>
        <v>Nov</v>
      </c>
      <c r="Z187" s="7">
        <v>1996</v>
      </c>
      <c r="AA187" t="s">
        <v>564</v>
      </c>
      <c r="BG187" t="s">
        <v>13</v>
      </c>
      <c r="BV187" t="s">
        <v>13</v>
      </c>
      <c r="BW187" t="str">
        <f t="shared" si="11"/>
        <v>Intra</v>
      </c>
      <c r="CI187" s="16" t="s">
        <v>13</v>
      </c>
      <c r="CJ187" s="16">
        <v>2003</v>
      </c>
      <c r="CK187" s="16" t="str">
        <f t="shared" si="12"/>
        <v>Intra</v>
      </c>
      <c r="DC187" s="16">
        <v>2</v>
      </c>
      <c r="DD187" s="23">
        <v>2</v>
      </c>
      <c r="DE187" s="23"/>
      <c r="DF187" s="16">
        <v>2003</v>
      </c>
    </row>
    <row r="188" spans="2:110" x14ac:dyDescent="0.3">
      <c r="B188" s="4">
        <v>8</v>
      </c>
      <c r="C188" s="4">
        <v>5</v>
      </c>
      <c r="D188" s="5">
        <v>1996</v>
      </c>
      <c r="W188" s="4">
        <v>5</v>
      </c>
      <c r="Y188" t="str">
        <f t="shared" si="10"/>
        <v>May</v>
      </c>
      <c r="Z188" s="5">
        <v>1996</v>
      </c>
      <c r="AA188" t="s">
        <v>567</v>
      </c>
      <c r="BG188" t="s">
        <v>13</v>
      </c>
      <c r="BV188" t="s">
        <v>13</v>
      </c>
      <c r="BW188" t="str">
        <f t="shared" si="11"/>
        <v>Intra</v>
      </c>
      <c r="CI188" s="15" t="s">
        <v>13</v>
      </c>
      <c r="CJ188" s="15">
        <v>2023</v>
      </c>
      <c r="CK188" s="15" t="str">
        <f t="shared" si="12"/>
        <v>Intra</v>
      </c>
      <c r="DC188" s="15">
        <v>2</v>
      </c>
      <c r="DD188" s="21">
        <v>2</v>
      </c>
      <c r="DE188" s="21"/>
      <c r="DF188" s="15">
        <v>2023</v>
      </c>
    </row>
    <row r="189" spans="2:110" x14ac:dyDescent="0.3">
      <c r="B189" s="4">
        <v>3</v>
      </c>
      <c r="C189" s="4">
        <v>4</v>
      </c>
      <c r="D189" s="5">
        <v>1996</v>
      </c>
      <c r="W189" s="4">
        <v>4</v>
      </c>
      <c r="Y189" t="str">
        <f t="shared" si="10"/>
        <v>Apr</v>
      </c>
      <c r="Z189" s="5">
        <v>1996</v>
      </c>
      <c r="AA189" t="s">
        <v>570</v>
      </c>
      <c r="BG189" t="s">
        <v>13</v>
      </c>
      <c r="BV189" t="s">
        <v>13</v>
      </c>
      <c r="BW189" t="str">
        <f t="shared" si="11"/>
        <v>Intra</v>
      </c>
      <c r="CI189" s="16" t="s">
        <v>13</v>
      </c>
      <c r="CJ189" s="16">
        <v>2008</v>
      </c>
      <c r="CK189" s="16" t="str">
        <f t="shared" si="12"/>
        <v>Intra</v>
      </c>
      <c r="DC189" s="16">
        <v>10</v>
      </c>
      <c r="DD189" s="23">
        <v>10</v>
      </c>
      <c r="DE189" s="23"/>
      <c r="DF189" s="16">
        <v>2008</v>
      </c>
    </row>
    <row r="190" spans="2:110" x14ac:dyDescent="0.3">
      <c r="B190" s="6">
        <v>3</v>
      </c>
      <c r="C190" s="6">
        <v>7</v>
      </c>
      <c r="D190" s="7">
        <v>1996</v>
      </c>
      <c r="W190" s="6">
        <v>7</v>
      </c>
      <c r="Y190" t="str">
        <f t="shared" si="10"/>
        <v>Jul</v>
      </c>
      <c r="Z190" s="7">
        <v>1996</v>
      </c>
      <c r="AA190" t="s">
        <v>573</v>
      </c>
      <c r="BG190" t="s">
        <v>13</v>
      </c>
      <c r="BV190" t="s">
        <v>13</v>
      </c>
      <c r="BW190" t="str">
        <f t="shared" si="11"/>
        <v>Intra</v>
      </c>
      <c r="CI190" s="15" t="s">
        <v>13</v>
      </c>
      <c r="CJ190" s="15">
        <v>2010</v>
      </c>
      <c r="CK190" s="15" t="str">
        <f t="shared" si="12"/>
        <v>Intra</v>
      </c>
      <c r="DC190" s="15">
        <v>1</v>
      </c>
      <c r="DD190" s="21">
        <v>1</v>
      </c>
      <c r="DE190" s="21"/>
      <c r="DF190" s="15">
        <v>2010</v>
      </c>
    </row>
    <row r="191" spans="2:110" x14ac:dyDescent="0.3">
      <c r="B191" s="4">
        <v>10</v>
      </c>
      <c r="C191" s="4">
        <v>1</v>
      </c>
      <c r="D191" s="5">
        <v>1996</v>
      </c>
      <c r="W191" s="4">
        <v>1</v>
      </c>
      <c r="Y191" t="str">
        <f t="shared" si="10"/>
        <v>Jan</v>
      </c>
      <c r="Z191" s="5">
        <v>1996</v>
      </c>
      <c r="AA191" t="s">
        <v>576</v>
      </c>
      <c r="AB191">
        <v>1</v>
      </c>
      <c r="BG191" t="s">
        <v>13</v>
      </c>
      <c r="BV191" t="s">
        <v>13</v>
      </c>
      <c r="BW191" t="str">
        <f t="shared" si="11"/>
        <v>Intra</v>
      </c>
      <c r="CI191" s="16" t="s">
        <v>13</v>
      </c>
      <c r="CJ191" s="16">
        <v>2007</v>
      </c>
      <c r="CK191" s="16" t="str">
        <f t="shared" si="12"/>
        <v>Intra</v>
      </c>
      <c r="DC191" s="16">
        <v>2</v>
      </c>
      <c r="DD191" s="23">
        <v>2</v>
      </c>
      <c r="DE191" s="23"/>
      <c r="DF191" s="16">
        <v>2007</v>
      </c>
    </row>
    <row r="192" spans="2:110" x14ac:dyDescent="0.3">
      <c r="B192" s="6">
        <v>24</v>
      </c>
      <c r="C192" s="6">
        <v>7</v>
      </c>
      <c r="D192" s="7">
        <v>1996</v>
      </c>
      <c r="W192" s="6">
        <v>7</v>
      </c>
      <c r="Y192" t="str">
        <f t="shared" si="10"/>
        <v>Jul</v>
      </c>
      <c r="Z192" s="7">
        <v>1996</v>
      </c>
      <c r="AA192" t="s">
        <v>579</v>
      </c>
      <c r="BG192" t="s">
        <v>13</v>
      </c>
      <c r="BV192" t="s">
        <v>13</v>
      </c>
      <c r="BW192" t="str">
        <f t="shared" si="11"/>
        <v>Intra</v>
      </c>
      <c r="CI192" s="15" t="s">
        <v>13</v>
      </c>
      <c r="CJ192" s="15">
        <v>2008</v>
      </c>
      <c r="CK192" s="15" t="str">
        <f t="shared" si="12"/>
        <v>Intra</v>
      </c>
      <c r="DC192" s="15">
        <v>1</v>
      </c>
      <c r="DD192" s="21">
        <v>1</v>
      </c>
      <c r="DE192" s="21"/>
      <c r="DF192" s="15">
        <v>2008</v>
      </c>
    </row>
    <row r="193" spans="2:110" x14ac:dyDescent="0.3">
      <c r="B193" s="4">
        <v>17</v>
      </c>
      <c r="C193" s="4">
        <v>4</v>
      </c>
      <c r="D193" s="5">
        <v>1996</v>
      </c>
      <c r="W193" s="4">
        <v>4</v>
      </c>
      <c r="Y193" t="str">
        <f t="shared" si="10"/>
        <v>Apr</v>
      </c>
      <c r="Z193" s="5">
        <v>1996</v>
      </c>
      <c r="AA193" t="s">
        <v>582</v>
      </c>
      <c r="BG193" t="s">
        <v>13</v>
      </c>
      <c r="BV193" t="s">
        <v>13</v>
      </c>
      <c r="BW193" t="str">
        <f t="shared" si="11"/>
        <v>Intra</v>
      </c>
      <c r="CI193" s="16" t="s">
        <v>13</v>
      </c>
      <c r="CJ193" s="16">
        <v>2021</v>
      </c>
      <c r="CK193" s="16" t="str">
        <f t="shared" si="12"/>
        <v>Intra</v>
      </c>
      <c r="DC193" s="16">
        <v>5</v>
      </c>
      <c r="DD193" s="23">
        <v>5</v>
      </c>
      <c r="DE193" s="23"/>
      <c r="DF193" s="16">
        <v>2021</v>
      </c>
    </row>
    <row r="194" spans="2:110" x14ac:dyDescent="0.3">
      <c r="B194" s="6">
        <v>3</v>
      </c>
      <c r="C194" s="6">
        <v>1</v>
      </c>
      <c r="D194" s="7">
        <v>1996</v>
      </c>
      <c r="W194" s="6">
        <v>1</v>
      </c>
      <c r="Y194" t="str">
        <f t="shared" si="10"/>
        <v>Jan</v>
      </c>
      <c r="Z194" s="7">
        <v>1996</v>
      </c>
      <c r="AA194" t="s">
        <v>585</v>
      </c>
      <c r="AB194">
        <v>1</v>
      </c>
      <c r="BG194" t="s">
        <v>13</v>
      </c>
      <c r="BV194" t="s">
        <v>13</v>
      </c>
      <c r="BW194" t="str">
        <f t="shared" si="11"/>
        <v>Intra</v>
      </c>
      <c r="CI194" s="15" t="s">
        <v>13</v>
      </c>
      <c r="CJ194" s="15">
        <v>1995</v>
      </c>
      <c r="CK194" s="15" t="str">
        <f t="shared" si="12"/>
        <v>Intra</v>
      </c>
      <c r="DC194" s="15">
        <v>1</v>
      </c>
      <c r="DD194" s="21">
        <v>1</v>
      </c>
      <c r="DE194" s="21"/>
      <c r="DF194" s="15">
        <v>1995</v>
      </c>
    </row>
    <row r="195" spans="2:110" x14ac:dyDescent="0.3">
      <c r="B195" s="6">
        <v>29</v>
      </c>
      <c r="C195" s="6">
        <v>5</v>
      </c>
      <c r="D195" s="7">
        <v>1996</v>
      </c>
      <c r="W195" s="6">
        <v>5</v>
      </c>
      <c r="Y195" t="str">
        <f t="shared" ref="Y195:Y258" si="13">_xlfn.IFS(W195=1,"Jan",W195=2,"Feb",W195=3,"Mar",W195=4,"Apr",W195=5,"May",W195=6,"Jun",W195=7,"Jul",W195=8,"Aug",W195=9,"Sep",W195=10,"Oct",W195=11,"Nov",W195=12,"Dec")</f>
        <v>May</v>
      </c>
      <c r="Z195" s="7">
        <v>1996</v>
      </c>
      <c r="AA195" t="s">
        <v>588</v>
      </c>
      <c r="BG195" t="s">
        <v>13</v>
      </c>
      <c r="BV195" t="s">
        <v>13</v>
      </c>
      <c r="BW195" t="str">
        <f t="shared" ref="BW195:BW258" si="14">IF(BV195="EQ","Intra","Not")</f>
        <v>Intra</v>
      </c>
      <c r="CI195" s="16" t="s">
        <v>13</v>
      </c>
      <c r="CJ195" s="16">
        <v>1995</v>
      </c>
      <c r="CK195" s="16" t="str">
        <f t="shared" ref="CK195:CK258" si="15">IF(CI195="EQ","Intra","Not")</f>
        <v>Intra</v>
      </c>
      <c r="DC195" s="16">
        <v>10</v>
      </c>
      <c r="DD195" s="23">
        <v>10</v>
      </c>
      <c r="DE195" s="23"/>
      <c r="DF195" s="16">
        <v>1995</v>
      </c>
    </row>
    <row r="196" spans="2:110" x14ac:dyDescent="0.3">
      <c r="B196" s="4">
        <v>26</v>
      </c>
      <c r="C196" s="4">
        <v>6</v>
      </c>
      <c r="D196" s="5">
        <v>1996</v>
      </c>
      <c r="W196" s="4">
        <v>6</v>
      </c>
      <c r="Y196" t="str">
        <f t="shared" si="13"/>
        <v>Jun</v>
      </c>
      <c r="Z196" s="5">
        <v>1996</v>
      </c>
      <c r="AA196" t="s">
        <v>591</v>
      </c>
      <c r="BG196" t="s">
        <v>13</v>
      </c>
      <c r="BV196" t="s">
        <v>13</v>
      </c>
      <c r="BW196" t="str">
        <f t="shared" si="14"/>
        <v>Intra</v>
      </c>
      <c r="CI196" s="15" t="s">
        <v>13</v>
      </c>
      <c r="CJ196" s="15">
        <v>2003</v>
      </c>
      <c r="CK196" s="15" t="str">
        <f t="shared" si="15"/>
        <v>Intra</v>
      </c>
      <c r="DC196" s="15">
        <v>2</v>
      </c>
      <c r="DD196" s="21">
        <v>2</v>
      </c>
      <c r="DE196" s="21"/>
      <c r="DF196" s="15">
        <v>2003</v>
      </c>
    </row>
    <row r="197" spans="2:110" x14ac:dyDescent="0.3">
      <c r="B197" s="6">
        <v>2</v>
      </c>
      <c r="C197" s="6">
        <v>11</v>
      </c>
      <c r="D197" s="7">
        <v>1996</v>
      </c>
      <c r="W197" s="6">
        <v>11</v>
      </c>
      <c r="Y197" t="str">
        <f t="shared" si="13"/>
        <v>Nov</v>
      </c>
      <c r="Z197" s="7">
        <v>1996</v>
      </c>
      <c r="AA197" t="s">
        <v>594</v>
      </c>
      <c r="BG197" t="s">
        <v>13</v>
      </c>
      <c r="BV197" t="s">
        <v>13</v>
      </c>
      <c r="BW197" t="str">
        <f t="shared" si="14"/>
        <v>Intra</v>
      </c>
      <c r="CI197" s="16" t="s">
        <v>13</v>
      </c>
      <c r="CJ197" s="16">
        <v>2000</v>
      </c>
      <c r="CK197" s="16" t="str">
        <f t="shared" si="15"/>
        <v>Intra</v>
      </c>
      <c r="DC197" s="16">
        <v>2</v>
      </c>
      <c r="DD197" s="23">
        <v>2</v>
      </c>
      <c r="DE197" s="23"/>
      <c r="DF197" s="16">
        <v>2000</v>
      </c>
    </row>
    <row r="198" spans="2:110" x14ac:dyDescent="0.3">
      <c r="B198" s="6">
        <v>3</v>
      </c>
      <c r="C198" s="6">
        <v>1</v>
      </c>
      <c r="D198" s="7">
        <v>1996</v>
      </c>
      <c r="W198" s="6">
        <v>1</v>
      </c>
      <c r="Y198" t="str">
        <f t="shared" si="13"/>
        <v>Jan</v>
      </c>
      <c r="Z198" s="7">
        <v>1996</v>
      </c>
      <c r="AA198" t="s">
        <v>597</v>
      </c>
      <c r="AB198">
        <v>1</v>
      </c>
      <c r="BG198" t="s">
        <v>13</v>
      </c>
      <c r="BV198" t="s">
        <v>13</v>
      </c>
      <c r="BW198" t="str">
        <f t="shared" si="14"/>
        <v>Intra</v>
      </c>
      <c r="CI198" s="15" t="s">
        <v>13</v>
      </c>
      <c r="CJ198" s="15">
        <v>2007</v>
      </c>
      <c r="CK198" s="15" t="str">
        <f t="shared" si="15"/>
        <v>Intra</v>
      </c>
      <c r="DC198" s="15">
        <v>2</v>
      </c>
      <c r="DD198" s="21">
        <v>2</v>
      </c>
      <c r="DE198" s="21"/>
      <c r="DF198" s="15">
        <v>2007</v>
      </c>
    </row>
    <row r="199" spans="2:110" x14ac:dyDescent="0.3">
      <c r="B199" s="6">
        <v>3</v>
      </c>
      <c r="C199" s="6">
        <v>1</v>
      </c>
      <c r="D199" s="7">
        <v>1996</v>
      </c>
      <c r="W199" s="6">
        <v>1</v>
      </c>
      <c r="Y199" t="str">
        <f t="shared" si="13"/>
        <v>Jan</v>
      </c>
      <c r="Z199" s="7">
        <v>1996</v>
      </c>
      <c r="AA199" t="s">
        <v>600</v>
      </c>
      <c r="AB199">
        <v>1</v>
      </c>
      <c r="BG199" t="s">
        <v>13</v>
      </c>
      <c r="BV199" t="s">
        <v>13</v>
      </c>
      <c r="BW199" t="str">
        <f t="shared" si="14"/>
        <v>Intra</v>
      </c>
      <c r="CI199" s="16" t="s">
        <v>13</v>
      </c>
      <c r="CJ199" s="16">
        <v>2015</v>
      </c>
      <c r="CK199" s="16" t="str">
        <f t="shared" si="15"/>
        <v>Intra</v>
      </c>
      <c r="DC199" s="16">
        <v>10</v>
      </c>
      <c r="DD199" s="23">
        <v>10</v>
      </c>
      <c r="DE199" s="23"/>
      <c r="DF199" s="16">
        <v>2015</v>
      </c>
    </row>
    <row r="200" spans="2:110" x14ac:dyDescent="0.3">
      <c r="B200" s="6">
        <v>3</v>
      </c>
      <c r="C200" s="6">
        <v>1</v>
      </c>
      <c r="D200" s="7">
        <v>1996</v>
      </c>
      <c r="W200" s="6">
        <v>1</v>
      </c>
      <c r="Y200" t="str">
        <f t="shared" si="13"/>
        <v>Jan</v>
      </c>
      <c r="Z200" s="7">
        <v>1996</v>
      </c>
      <c r="AA200" t="s">
        <v>603</v>
      </c>
      <c r="AB200">
        <v>1</v>
      </c>
      <c r="BG200" t="s">
        <v>13</v>
      </c>
      <c r="BV200" t="s">
        <v>13</v>
      </c>
      <c r="BW200" t="str">
        <f t="shared" si="14"/>
        <v>Intra</v>
      </c>
      <c r="CI200" s="15" t="s">
        <v>13</v>
      </c>
      <c r="CJ200" s="15">
        <v>2015</v>
      </c>
      <c r="CK200" s="15" t="str">
        <f t="shared" si="15"/>
        <v>Intra</v>
      </c>
      <c r="DC200" s="15">
        <v>10</v>
      </c>
      <c r="DD200" s="21">
        <v>10</v>
      </c>
      <c r="DE200" s="21"/>
      <c r="DF200" s="15">
        <v>2015</v>
      </c>
    </row>
    <row r="201" spans="2:110" x14ac:dyDescent="0.3">
      <c r="B201" s="6">
        <v>1</v>
      </c>
      <c r="C201" s="6">
        <v>5</v>
      </c>
      <c r="D201" s="7">
        <v>1996</v>
      </c>
      <c r="W201" s="6">
        <v>5</v>
      </c>
      <c r="Y201" t="str">
        <f t="shared" si="13"/>
        <v>May</v>
      </c>
      <c r="Z201" s="7">
        <v>1996</v>
      </c>
      <c r="AA201" t="s">
        <v>606</v>
      </c>
      <c r="BG201" t="s">
        <v>13</v>
      </c>
      <c r="BV201" t="s">
        <v>13</v>
      </c>
      <c r="BW201" t="str">
        <f t="shared" si="14"/>
        <v>Intra</v>
      </c>
      <c r="CI201" s="16" t="s">
        <v>13</v>
      </c>
      <c r="CJ201" s="16">
        <v>2006</v>
      </c>
      <c r="CK201" s="16" t="str">
        <f t="shared" si="15"/>
        <v>Intra</v>
      </c>
      <c r="DC201" s="16">
        <v>2</v>
      </c>
      <c r="DD201" s="23">
        <v>2</v>
      </c>
      <c r="DE201" s="23"/>
      <c r="DF201" s="16">
        <v>2006</v>
      </c>
    </row>
    <row r="202" spans="2:110" x14ac:dyDescent="0.3">
      <c r="B202" s="6">
        <v>7</v>
      </c>
      <c r="C202" s="6">
        <v>2</v>
      </c>
      <c r="D202" s="7">
        <v>1996</v>
      </c>
      <c r="W202" s="6">
        <v>2</v>
      </c>
      <c r="Y202" t="str">
        <f t="shared" si="13"/>
        <v>Feb</v>
      </c>
      <c r="Z202" s="7">
        <v>1996</v>
      </c>
      <c r="AA202" t="s">
        <v>609</v>
      </c>
      <c r="BG202" t="s">
        <v>13</v>
      </c>
      <c r="BV202" t="s">
        <v>13</v>
      </c>
      <c r="BW202" t="str">
        <f t="shared" si="14"/>
        <v>Intra</v>
      </c>
      <c r="CI202" s="15" t="s">
        <v>13</v>
      </c>
      <c r="CJ202" s="15">
        <v>1995</v>
      </c>
      <c r="CK202" s="15" t="str">
        <f t="shared" si="15"/>
        <v>Intra</v>
      </c>
      <c r="DC202" s="15">
        <v>10</v>
      </c>
      <c r="DD202" s="21">
        <v>10</v>
      </c>
      <c r="DE202" s="21"/>
      <c r="DF202" s="15">
        <v>1995</v>
      </c>
    </row>
    <row r="203" spans="2:110" x14ac:dyDescent="0.3">
      <c r="B203" s="6">
        <v>14</v>
      </c>
      <c r="C203" s="6">
        <v>8</v>
      </c>
      <c r="D203" s="7">
        <v>1996</v>
      </c>
      <c r="W203" s="6">
        <v>8</v>
      </c>
      <c r="Y203" t="str">
        <f t="shared" si="13"/>
        <v>Aug</v>
      </c>
      <c r="Z203" s="7">
        <v>1996</v>
      </c>
      <c r="AA203" t="s">
        <v>612</v>
      </c>
      <c r="BG203" t="s">
        <v>13</v>
      </c>
      <c r="BV203" t="s">
        <v>13</v>
      </c>
      <c r="BW203" t="str">
        <f t="shared" si="14"/>
        <v>Intra</v>
      </c>
      <c r="CI203" s="16" t="s">
        <v>13</v>
      </c>
      <c r="CJ203" s="16">
        <v>2006</v>
      </c>
      <c r="CK203" s="16" t="str">
        <f t="shared" si="15"/>
        <v>Intra</v>
      </c>
      <c r="DC203" s="16">
        <v>10</v>
      </c>
      <c r="DD203" s="23">
        <v>10</v>
      </c>
      <c r="DE203" s="23"/>
      <c r="DF203" s="16">
        <v>2006</v>
      </c>
    </row>
    <row r="204" spans="2:110" x14ac:dyDescent="0.3">
      <c r="B204" s="4">
        <v>18</v>
      </c>
      <c r="C204" s="4">
        <v>9</v>
      </c>
      <c r="D204" s="5">
        <v>1996</v>
      </c>
      <c r="W204" s="4">
        <v>9</v>
      </c>
      <c r="Y204" t="str">
        <f t="shared" si="13"/>
        <v>Sep</v>
      </c>
      <c r="Z204" s="5">
        <v>1996</v>
      </c>
      <c r="AA204" t="s">
        <v>615</v>
      </c>
      <c r="BG204" t="s">
        <v>13</v>
      </c>
      <c r="BV204" t="s">
        <v>13</v>
      </c>
      <c r="BW204" t="str">
        <f t="shared" si="14"/>
        <v>Intra</v>
      </c>
      <c r="CI204" s="15" t="s">
        <v>13</v>
      </c>
      <c r="CJ204" s="15">
        <v>1995</v>
      </c>
      <c r="CK204" s="15" t="str">
        <f t="shared" si="15"/>
        <v>Intra</v>
      </c>
      <c r="DC204" s="15">
        <v>1</v>
      </c>
      <c r="DD204" s="21">
        <v>1</v>
      </c>
      <c r="DE204" s="21"/>
      <c r="DF204" s="15">
        <v>1995</v>
      </c>
    </row>
    <row r="205" spans="2:110" x14ac:dyDescent="0.3">
      <c r="B205" s="4">
        <v>3</v>
      </c>
      <c r="C205" s="4">
        <v>4</v>
      </c>
      <c r="D205" s="5">
        <v>1996</v>
      </c>
      <c r="W205" s="4">
        <v>4</v>
      </c>
      <c r="Y205" t="str">
        <f t="shared" si="13"/>
        <v>Apr</v>
      </c>
      <c r="Z205" s="5">
        <v>1996</v>
      </c>
      <c r="AA205" t="s">
        <v>618</v>
      </c>
      <c r="BG205" t="s">
        <v>13</v>
      </c>
      <c r="BV205" t="s">
        <v>13</v>
      </c>
      <c r="BW205" t="str">
        <f t="shared" si="14"/>
        <v>Intra</v>
      </c>
      <c r="CI205" s="16" t="s">
        <v>13</v>
      </c>
      <c r="CJ205" s="16">
        <v>1995</v>
      </c>
      <c r="CK205" s="16" t="str">
        <f t="shared" si="15"/>
        <v>Intra</v>
      </c>
      <c r="DC205" s="16">
        <v>10</v>
      </c>
      <c r="DD205" s="23">
        <v>10</v>
      </c>
      <c r="DE205" s="23"/>
      <c r="DF205" s="16">
        <v>1995</v>
      </c>
    </row>
    <row r="206" spans="2:110" x14ac:dyDescent="0.3">
      <c r="B206" s="4">
        <v>17</v>
      </c>
      <c r="C206" s="4">
        <v>1</v>
      </c>
      <c r="D206" s="5">
        <v>1996</v>
      </c>
      <c r="W206" s="4">
        <v>1</v>
      </c>
      <c r="Y206" t="str">
        <f t="shared" si="13"/>
        <v>Jan</v>
      </c>
      <c r="Z206" s="5">
        <v>1996</v>
      </c>
      <c r="AA206" t="s">
        <v>621</v>
      </c>
      <c r="AB206">
        <v>1</v>
      </c>
      <c r="BG206" t="s">
        <v>13</v>
      </c>
      <c r="BV206" t="s">
        <v>13</v>
      </c>
      <c r="BW206" t="str">
        <f t="shared" si="14"/>
        <v>Intra</v>
      </c>
      <c r="CI206" s="15" t="s">
        <v>13</v>
      </c>
      <c r="CJ206" s="15">
        <v>2003</v>
      </c>
      <c r="CK206" s="15" t="str">
        <f t="shared" si="15"/>
        <v>Intra</v>
      </c>
      <c r="DC206" s="15">
        <v>10</v>
      </c>
      <c r="DD206" s="21">
        <v>10</v>
      </c>
      <c r="DE206" s="21"/>
      <c r="DF206" s="15">
        <v>2003</v>
      </c>
    </row>
    <row r="207" spans="2:110" x14ac:dyDescent="0.3">
      <c r="B207" s="4">
        <v>26</v>
      </c>
      <c r="C207" s="4">
        <v>6</v>
      </c>
      <c r="D207" s="5">
        <v>1996</v>
      </c>
      <c r="W207" s="4">
        <v>6</v>
      </c>
      <c r="Y207" t="str">
        <f t="shared" si="13"/>
        <v>Jun</v>
      </c>
      <c r="Z207" s="5">
        <v>1996</v>
      </c>
      <c r="AA207" t="s">
        <v>624</v>
      </c>
      <c r="BG207" t="s">
        <v>13</v>
      </c>
      <c r="BV207" t="s">
        <v>13</v>
      </c>
      <c r="BW207" t="str">
        <f t="shared" si="14"/>
        <v>Intra</v>
      </c>
      <c r="CI207" s="16" t="s">
        <v>13</v>
      </c>
      <c r="CJ207" s="16">
        <v>2006</v>
      </c>
      <c r="CK207" s="16" t="str">
        <f t="shared" si="15"/>
        <v>Intra</v>
      </c>
      <c r="DC207" s="16">
        <v>2</v>
      </c>
      <c r="DD207" s="23">
        <v>2</v>
      </c>
      <c r="DE207" s="23"/>
      <c r="DF207" s="16">
        <v>2006</v>
      </c>
    </row>
    <row r="208" spans="2:110" x14ac:dyDescent="0.3">
      <c r="B208" s="4">
        <v>28</v>
      </c>
      <c r="C208" s="4">
        <v>8</v>
      </c>
      <c r="D208" s="5">
        <v>1996</v>
      </c>
      <c r="W208" s="4">
        <v>8</v>
      </c>
      <c r="Y208" t="str">
        <f t="shared" si="13"/>
        <v>Aug</v>
      </c>
      <c r="Z208" s="5">
        <v>1996</v>
      </c>
      <c r="AA208" t="s">
        <v>627</v>
      </c>
      <c r="BG208" t="s">
        <v>13</v>
      </c>
      <c r="BV208" t="s">
        <v>13</v>
      </c>
      <c r="BW208" t="str">
        <f t="shared" si="14"/>
        <v>Intra</v>
      </c>
      <c r="CI208" s="15" t="s">
        <v>13</v>
      </c>
      <c r="CJ208" s="15">
        <v>2018</v>
      </c>
      <c r="CK208" s="15" t="str">
        <f t="shared" si="15"/>
        <v>Intra</v>
      </c>
      <c r="DC208" s="15">
        <v>10</v>
      </c>
      <c r="DD208" s="21">
        <v>10</v>
      </c>
      <c r="DE208" s="21"/>
      <c r="DF208" s="15">
        <v>2018</v>
      </c>
    </row>
    <row r="209" spans="2:110" x14ac:dyDescent="0.3">
      <c r="B209" s="6">
        <v>17</v>
      </c>
      <c r="C209" s="6">
        <v>4</v>
      </c>
      <c r="D209" s="7">
        <v>1996</v>
      </c>
      <c r="W209" s="6">
        <v>4</v>
      </c>
      <c r="Y209" t="str">
        <f t="shared" si="13"/>
        <v>Apr</v>
      </c>
      <c r="Z209" s="7">
        <v>1996</v>
      </c>
      <c r="AA209" t="s">
        <v>630</v>
      </c>
      <c r="BG209" t="s">
        <v>13</v>
      </c>
      <c r="BV209" t="s">
        <v>13</v>
      </c>
      <c r="BW209" t="str">
        <f t="shared" si="14"/>
        <v>Intra</v>
      </c>
      <c r="CI209" s="16" t="s">
        <v>13</v>
      </c>
      <c r="CJ209" s="16">
        <v>2008</v>
      </c>
      <c r="CK209" s="16" t="str">
        <f t="shared" si="15"/>
        <v>Intra</v>
      </c>
      <c r="DC209" s="16">
        <v>10</v>
      </c>
      <c r="DD209" s="23">
        <v>10</v>
      </c>
      <c r="DE209" s="23"/>
      <c r="DF209" s="16">
        <v>2008</v>
      </c>
    </row>
    <row r="210" spans="2:110" x14ac:dyDescent="0.3">
      <c r="B210" s="4">
        <v>14</v>
      </c>
      <c r="C210" s="4">
        <v>2</v>
      </c>
      <c r="D210" s="5">
        <v>1996</v>
      </c>
      <c r="W210" s="4">
        <v>2</v>
      </c>
      <c r="Y210" t="str">
        <f t="shared" si="13"/>
        <v>Feb</v>
      </c>
      <c r="Z210" s="5">
        <v>1996</v>
      </c>
      <c r="AA210" t="s">
        <v>633</v>
      </c>
      <c r="BG210" t="s">
        <v>13</v>
      </c>
      <c r="BV210" t="s">
        <v>13</v>
      </c>
      <c r="BW210" t="str">
        <f t="shared" si="14"/>
        <v>Intra</v>
      </c>
      <c r="CI210" s="15" t="s">
        <v>13</v>
      </c>
      <c r="CJ210" s="15">
        <v>2020</v>
      </c>
      <c r="CK210" s="15" t="str">
        <f t="shared" si="15"/>
        <v>Intra</v>
      </c>
      <c r="DC210" s="15">
        <v>10</v>
      </c>
      <c r="DD210" s="21">
        <v>10</v>
      </c>
      <c r="DE210" s="21"/>
      <c r="DF210" s="15">
        <v>2020</v>
      </c>
    </row>
    <row r="211" spans="2:110" x14ac:dyDescent="0.3">
      <c r="B211" s="4">
        <v>24</v>
      </c>
      <c r="C211" s="4">
        <v>4</v>
      </c>
      <c r="D211" s="5">
        <v>1996</v>
      </c>
      <c r="W211" s="4">
        <v>4</v>
      </c>
      <c r="Y211" t="str">
        <f t="shared" si="13"/>
        <v>Apr</v>
      </c>
      <c r="Z211" s="5">
        <v>1996</v>
      </c>
      <c r="AA211" t="s">
        <v>636</v>
      </c>
      <c r="BG211" t="s">
        <v>13</v>
      </c>
      <c r="BV211" t="s">
        <v>13</v>
      </c>
      <c r="BW211" t="str">
        <f t="shared" si="14"/>
        <v>Intra</v>
      </c>
      <c r="CI211" s="16" t="s">
        <v>13</v>
      </c>
      <c r="CJ211" s="16">
        <v>1997</v>
      </c>
      <c r="CK211" s="16" t="str">
        <f t="shared" si="15"/>
        <v>Intra</v>
      </c>
      <c r="DC211" s="16">
        <v>2</v>
      </c>
      <c r="DD211" s="23">
        <v>2</v>
      </c>
      <c r="DE211" s="23"/>
      <c r="DF211" s="16">
        <v>1997</v>
      </c>
    </row>
    <row r="212" spans="2:110" x14ac:dyDescent="0.3">
      <c r="B212" s="4">
        <v>3</v>
      </c>
      <c r="C212" s="4">
        <v>4</v>
      </c>
      <c r="D212" s="5">
        <v>1996</v>
      </c>
      <c r="W212" s="4">
        <v>4</v>
      </c>
      <c r="Y212" t="str">
        <f t="shared" si="13"/>
        <v>Apr</v>
      </c>
      <c r="Z212" s="5">
        <v>1996</v>
      </c>
      <c r="AA212" t="s">
        <v>639</v>
      </c>
      <c r="BG212" t="s">
        <v>13</v>
      </c>
      <c r="BV212" t="s">
        <v>13</v>
      </c>
      <c r="BW212" t="str">
        <f t="shared" si="14"/>
        <v>Intra</v>
      </c>
      <c r="CI212" s="15" t="s">
        <v>13</v>
      </c>
      <c r="CJ212" s="15">
        <v>1997</v>
      </c>
      <c r="CK212" s="15" t="str">
        <f t="shared" si="15"/>
        <v>Intra</v>
      </c>
      <c r="DC212" s="15">
        <v>10</v>
      </c>
      <c r="DD212" s="21">
        <v>10</v>
      </c>
      <c r="DE212" s="21"/>
      <c r="DF212" s="15">
        <v>1997</v>
      </c>
    </row>
    <row r="213" spans="2:110" x14ac:dyDescent="0.3">
      <c r="B213" s="6">
        <v>6</v>
      </c>
      <c r="C213" s="6">
        <v>11</v>
      </c>
      <c r="D213" s="7">
        <v>1996</v>
      </c>
      <c r="W213" s="6">
        <v>11</v>
      </c>
      <c r="Y213" t="str">
        <f t="shared" si="13"/>
        <v>Nov</v>
      </c>
      <c r="Z213" s="7">
        <v>1996</v>
      </c>
      <c r="AA213" t="s">
        <v>642</v>
      </c>
      <c r="BG213" t="s">
        <v>13</v>
      </c>
      <c r="BV213" t="s">
        <v>13</v>
      </c>
      <c r="BW213" t="str">
        <f t="shared" si="14"/>
        <v>Intra</v>
      </c>
      <c r="CI213" s="16" t="s">
        <v>13</v>
      </c>
      <c r="CJ213" s="16">
        <v>2007</v>
      </c>
      <c r="CK213" s="16" t="str">
        <f t="shared" si="15"/>
        <v>Intra</v>
      </c>
      <c r="DC213" s="16">
        <v>5</v>
      </c>
      <c r="DD213" s="23">
        <v>5</v>
      </c>
      <c r="DE213" s="23"/>
      <c r="DF213" s="16">
        <v>2007</v>
      </c>
    </row>
    <row r="214" spans="2:110" x14ac:dyDescent="0.3">
      <c r="B214" s="4">
        <v>31</v>
      </c>
      <c r="C214" s="4">
        <v>1</v>
      </c>
      <c r="D214" s="5">
        <v>1996</v>
      </c>
      <c r="W214" s="4">
        <v>1</v>
      </c>
      <c r="Y214" t="str">
        <f t="shared" si="13"/>
        <v>Jan</v>
      </c>
      <c r="Z214" s="5">
        <v>1996</v>
      </c>
      <c r="AA214" t="s">
        <v>645</v>
      </c>
      <c r="AB214">
        <v>1</v>
      </c>
      <c r="BG214" t="s">
        <v>13</v>
      </c>
      <c r="BV214" t="s">
        <v>13</v>
      </c>
      <c r="BW214" t="str">
        <f t="shared" si="14"/>
        <v>Intra</v>
      </c>
      <c r="CI214" s="15" t="s">
        <v>13</v>
      </c>
      <c r="CJ214" s="15">
        <v>2021</v>
      </c>
      <c r="CK214" s="15" t="str">
        <f t="shared" si="15"/>
        <v>Intra</v>
      </c>
      <c r="DC214" s="15">
        <v>5</v>
      </c>
      <c r="DD214" s="21">
        <v>5</v>
      </c>
      <c r="DE214" s="21"/>
      <c r="DF214" s="15">
        <v>2021</v>
      </c>
    </row>
    <row r="215" spans="2:110" x14ac:dyDescent="0.3">
      <c r="B215" s="4">
        <v>16</v>
      </c>
      <c r="C215" s="4">
        <v>10</v>
      </c>
      <c r="D215" s="5">
        <v>1996</v>
      </c>
      <c r="W215" s="4">
        <v>10</v>
      </c>
      <c r="Y215" t="str">
        <f t="shared" si="13"/>
        <v>Oct</v>
      </c>
      <c r="Z215" s="5">
        <v>1996</v>
      </c>
      <c r="AA215" t="s">
        <v>648</v>
      </c>
      <c r="BG215" t="s">
        <v>13</v>
      </c>
      <c r="BV215" t="s">
        <v>13</v>
      </c>
      <c r="BW215" t="str">
        <f t="shared" si="14"/>
        <v>Intra</v>
      </c>
      <c r="CI215" s="16" t="s">
        <v>13</v>
      </c>
      <c r="CJ215" s="16">
        <v>1995</v>
      </c>
      <c r="CK215" s="16" t="str">
        <f t="shared" si="15"/>
        <v>Intra</v>
      </c>
      <c r="DC215" s="16">
        <v>10</v>
      </c>
      <c r="DD215" s="23">
        <v>10</v>
      </c>
      <c r="DE215" s="23"/>
      <c r="DF215" s="16">
        <v>1995</v>
      </c>
    </row>
    <row r="216" spans="2:110" x14ac:dyDescent="0.3">
      <c r="B216" s="4">
        <v>5</v>
      </c>
      <c r="C216" s="4">
        <v>6</v>
      </c>
      <c r="D216" s="5">
        <v>1996</v>
      </c>
      <c r="W216" s="4">
        <v>6</v>
      </c>
      <c r="Y216" t="str">
        <f t="shared" si="13"/>
        <v>Jun</v>
      </c>
      <c r="Z216" s="5">
        <v>1996</v>
      </c>
      <c r="AA216" t="s">
        <v>651</v>
      </c>
      <c r="BG216" t="s">
        <v>13</v>
      </c>
      <c r="BV216" t="s">
        <v>13</v>
      </c>
      <c r="BW216" t="str">
        <f t="shared" si="14"/>
        <v>Intra</v>
      </c>
      <c r="CI216" s="15" t="s">
        <v>13</v>
      </c>
      <c r="CJ216" s="15">
        <v>2005</v>
      </c>
      <c r="CK216" s="15" t="str">
        <f t="shared" si="15"/>
        <v>Intra</v>
      </c>
      <c r="DC216" s="15">
        <v>5</v>
      </c>
      <c r="DD216" s="21">
        <v>5</v>
      </c>
      <c r="DE216" s="21"/>
      <c r="DF216" s="15">
        <v>2005</v>
      </c>
    </row>
    <row r="217" spans="2:110" x14ac:dyDescent="0.3">
      <c r="B217" s="6">
        <v>17</v>
      </c>
      <c r="C217" s="6">
        <v>7</v>
      </c>
      <c r="D217" s="7">
        <v>1996</v>
      </c>
      <c r="W217" s="6">
        <v>7</v>
      </c>
      <c r="Y217" t="str">
        <f t="shared" si="13"/>
        <v>Jul</v>
      </c>
      <c r="Z217" s="7">
        <v>1996</v>
      </c>
      <c r="AA217" t="s">
        <v>654</v>
      </c>
      <c r="BG217" t="s">
        <v>13</v>
      </c>
      <c r="BV217" t="s">
        <v>13</v>
      </c>
      <c r="BW217" t="str">
        <f t="shared" si="14"/>
        <v>Intra</v>
      </c>
      <c r="CI217" s="16" t="s">
        <v>13</v>
      </c>
      <c r="CJ217" s="16">
        <v>2003</v>
      </c>
      <c r="CK217" s="16" t="str">
        <f t="shared" si="15"/>
        <v>Intra</v>
      </c>
      <c r="DC217" s="16">
        <v>5</v>
      </c>
      <c r="DD217" s="23">
        <v>5</v>
      </c>
      <c r="DE217" s="23"/>
      <c r="DF217" s="16">
        <v>2003</v>
      </c>
    </row>
    <row r="218" spans="2:110" x14ac:dyDescent="0.3">
      <c r="B218" s="4">
        <v>17</v>
      </c>
      <c r="C218" s="4">
        <v>1</v>
      </c>
      <c r="D218" s="5">
        <v>1996</v>
      </c>
      <c r="W218" s="4">
        <v>1</v>
      </c>
      <c r="Y218" t="str">
        <f t="shared" si="13"/>
        <v>Jan</v>
      </c>
      <c r="Z218" s="5">
        <v>1996</v>
      </c>
      <c r="AA218" t="s">
        <v>657</v>
      </c>
      <c r="AB218">
        <v>1</v>
      </c>
      <c r="BG218" t="s">
        <v>13</v>
      </c>
      <c r="BV218" t="s">
        <v>13</v>
      </c>
      <c r="BW218" t="str">
        <f t="shared" si="14"/>
        <v>Intra</v>
      </c>
      <c r="CI218" s="15" t="s">
        <v>13</v>
      </c>
      <c r="CJ218" s="15">
        <v>2010</v>
      </c>
      <c r="CK218" s="15" t="str">
        <f t="shared" si="15"/>
        <v>Intra</v>
      </c>
      <c r="DC218" s="15">
        <v>10</v>
      </c>
      <c r="DD218" s="21">
        <v>10</v>
      </c>
      <c r="DE218" s="21"/>
      <c r="DF218" s="15">
        <v>2010</v>
      </c>
    </row>
    <row r="219" spans="2:110" x14ac:dyDescent="0.3">
      <c r="B219" s="4">
        <v>6</v>
      </c>
      <c r="C219" s="4">
        <v>11</v>
      </c>
      <c r="D219" s="5">
        <v>1996</v>
      </c>
      <c r="W219" s="4">
        <v>11</v>
      </c>
      <c r="Y219" t="str">
        <f t="shared" si="13"/>
        <v>Nov</v>
      </c>
      <c r="Z219" s="5">
        <v>1996</v>
      </c>
      <c r="AA219" t="s">
        <v>660</v>
      </c>
      <c r="BG219" t="s">
        <v>13</v>
      </c>
      <c r="BV219" t="s">
        <v>13</v>
      </c>
      <c r="BW219" t="str">
        <f t="shared" si="14"/>
        <v>Intra</v>
      </c>
      <c r="CI219" s="16" t="s">
        <v>13</v>
      </c>
      <c r="CJ219" s="16">
        <v>2006</v>
      </c>
      <c r="CK219" s="16" t="str">
        <f t="shared" si="15"/>
        <v>Intra</v>
      </c>
      <c r="DC219" s="16">
        <v>10</v>
      </c>
      <c r="DD219" s="23">
        <v>10</v>
      </c>
      <c r="DE219" s="23"/>
      <c r="DF219" s="16">
        <v>2006</v>
      </c>
    </row>
    <row r="220" spans="2:110" x14ac:dyDescent="0.3">
      <c r="B220" s="6">
        <v>11</v>
      </c>
      <c r="C220" s="6">
        <v>12</v>
      </c>
      <c r="D220" s="7">
        <v>1996</v>
      </c>
      <c r="W220" s="6">
        <v>12</v>
      </c>
      <c r="Y220" t="str">
        <f t="shared" si="13"/>
        <v>Dec</v>
      </c>
      <c r="Z220" s="7">
        <v>1996</v>
      </c>
      <c r="AA220" t="s">
        <v>663</v>
      </c>
      <c r="BG220" t="s">
        <v>13</v>
      </c>
      <c r="BV220" t="s">
        <v>13</v>
      </c>
      <c r="BW220" t="str">
        <f t="shared" si="14"/>
        <v>Intra</v>
      </c>
      <c r="CI220" s="15" t="s">
        <v>13</v>
      </c>
      <c r="CJ220" s="15">
        <v>2003</v>
      </c>
      <c r="CK220" s="15" t="str">
        <f t="shared" si="15"/>
        <v>Intra</v>
      </c>
      <c r="DC220" s="15">
        <v>2</v>
      </c>
      <c r="DD220" s="21">
        <v>2</v>
      </c>
      <c r="DE220" s="21"/>
      <c r="DF220" s="15">
        <v>2003</v>
      </c>
    </row>
    <row r="221" spans="2:110" x14ac:dyDescent="0.3">
      <c r="B221" s="6">
        <v>22</v>
      </c>
      <c r="C221" s="6">
        <v>5</v>
      </c>
      <c r="D221" s="7">
        <v>1996</v>
      </c>
      <c r="W221" s="6">
        <v>5</v>
      </c>
      <c r="Y221" t="str">
        <f t="shared" si="13"/>
        <v>May</v>
      </c>
      <c r="Z221" s="7">
        <v>1996</v>
      </c>
      <c r="AA221" t="s">
        <v>666</v>
      </c>
      <c r="BG221" t="s">
        <v>13</v>
      </c>
      <c r="BV221" t="s">
        <v>13</v>
      </c>
      <c r="BW221" t="str">
        <f t="shared" si="14"/>
        <v>Intra</v>
      </c>
      <c r="CI221" s="16" t="s">
        <v>13</v>
      </c>
      <c r="CJ221" s="16">
        <v>1996</v>
      </c>
      <c r="CK221" s="16" t="str">
        <f t="shared" si="15"/>
        <v>Intra</v>
      </c>
      <c r="DC221" s="16">
        <v>2</v>
      </c>
      <c r="DD221" s="23">
        <v>2</v>
      </c>
      <c r="DE221" s="23"/>
      <c r="DF221" s="16">
        <v>1996</v>
      </c>
    </row>
    <row r="222" spans="2:110" x14ac:dyDescent="0.3">
      <c r="B222" s="4">
        <v>14</v>
      </c>
      <c r="C222" s="4">
        <v>8</v>
      </c>
      <c r="D222" s="5">
        <v>1996</v>
      </c>
      <c r="W222" s="4">
        <v>8</v>
      </c>
      <c r="Y222" t="str">
        <f t="shared" si="13"/>
        <v>Aug</v>
      </c>
      <c r="Z222" s="5">
        <v>1996</v>
      </c>
      <c r="AA222" t="s">
        <v>669</v>
      </c>
      <c r="BG222" t="s">
        <v>13</v>
      </c>
      <c r="BV222" t="s">
        <v>13</v>
      </c>
      <c r="BW222" t="str">
        <f t="shared" si="14"/>
        <v>Intra</v>
      </c>
      <c r="CI222" s="15" t="s">
        <v>13</v>
      </c>
      <c r="CJ222" s="15">
        <v>2022</v>
      </c>
      <c r="CK222" s="15" t="str">
        <f t="shared" si="15"/>
        <v>Intra</v>
      </c>
      <c r="DC222" s="15">
        <v>10</v>
      </c>
      <c r="DD222" s="21">
        <v>10</v>
      </c>
      <c r="DE222" s="21"/>
      <c r="DF222" s="15">
        <v>2022</v>
      </c>
    </row>
    <row r="223" spans="2:110" x14ac:dyDescent="0.3">
      <c r="B223" s="4">
        <v>10</v>
      </c>
      <c r="C223" s="4">
        <v>1</v>
      </c>
      <c r="D223" s="5">
        <v>1996</v>
      </c>
      <c r="W223" s="4">
        <v>1</v>
      </c>
      <c r="Y223" t="str">
        <f t="shared" si="13"/>
        <v>Jan</v>
      </c>
      <c r="Z223" s="5">
        <v>1996</v>
      </c>
      <c r="AA223" t="s">
        <v>672</v>
      </c>
      <c r="AB223">
        <v>1</v>
      </c>
      <c r="BG223" t="s">
        <v>13</v>
      </c>
      <c r="BV223" t="s">
        <v>13</v>
      </c>
      <c r="BW223" t="str">
        <f t="shared" si="14"/>
        <v>Intra</v>
      </c>
      <c r="CI223" s="16" t="s">
        <v>13</v>
      </c>
      <c r="CJ223" s="16">
        <v>2015</v>
      </c>
      <c r="CK223" s="16" t="str">
        <f t="shared" si="15"/>
        <v>Intra</v>
      </c>
      <c r="DC223" s="16">
        <v>2</v>
      </c>
      <c r="DD223" s="23">
        <v>2</v>
      </c>
      <c r="DE223" s="23"/>
      <c r="DF223" s="16">
        <v>2015</v>
      </c>
    </row>
    <row r="224" spans="2:110" x14ac:dyDescent="0.3">
      <c r="B224" s="4">
        <v>17</v>
      </c>
      <c r="C224" s="4">
        <v>7</v>
      </c>
      <c r="D224" s="5">
        <v>1996</v>
      </c>
      <c r="W224" s="4">
        <v>7</v>
      </c>
      <c r="Y224" t="str">
        <f t="shared" si="13"/>
        <v>Jul</v>
      </c>
      <c r="Z224" s="5">
        <v>1996</v>
      </c>
      <c r="AA224" t="s">
        <v>675</v>
      </c>
      <c r="BG224" t="s">
        <v>13</v>
      </c>
      <c r="BV224" t="s">
        <v>13</v>
      </c>
      <c r="BW224" t="str">
        <f t="shared" si="14"/>
        <v>Intra</v>
      </c>
      <c r="CI224" s="15" t="s">
        <v>13</v>
      </c>
      <c r="CJ224" s="15">
        <v>2021</v>
      </c>
      <c r="CK224" s="15" t="str">
        <f t="shared" si="15"/>
        <v>Intra</v>
      </c>
      <c r="DC224" s="15">
        <v>10</v>
      </c>
      <c r="DD224" s="21">
        <v>10</v>
      </c>
      <c r="DE224" s="21"/>
      <c r="DF224" s="15">
        <v>2021</v>
      </c>
    </row>
    <row r="225" spans="2:110" x14ac:dyDescent="0.3">
      <c r="B225" s="6">
        <v>3</v>
      </c>
      <c r="C225" s="6">
        <v>4</v>
      </c>
      <c r="D225" s="7">
        <v>1996</v>
      </c>
      <c r="W225" s="6">
        <v>4</v>
      </c>
      <c r="Y225" t="str">
        <f t="shared" si="13"/>
        <v>Apr</v>
      </c>
      <c r="Z225" s="7">
        <v>1996</v>
      </c>
      <c r="AA225" t="s">
        <v>678</v>
      </c>
      <c r="BG225" t="s">
        <v>9</v>
      </c>
      <c r="BV225" t="s">
        <v>9</v>
      </c>
      <c r="BW225" t="str">
        <f t="shared" si="14"/>
        <v>Not</v>
      </c>
      <c r="CI225" s="16" t="s">
        <v>9</v>
      </c>
      <c r="CJ225" s="16">
        <v>2022</v>
      </c>
      <c r="CK225" s="16" t="str">
        <f t="shared" si="15"/>
        <v>Not</v>
      </c>
      <c r="DC225" s="16">
        <v>10</v>
      </c>
      <c r="DD225" s="23">
        <v>10</v>
      </c>
      <c r="DE225" s="23"/>
      <c r="DF225" s="16">
        <v>2022</v>
      </c>
    </row>
    <row r="226" spans="2:110" x14ac:dyDescent="0.3">
      <c r="B226" s="4">
        <v>14</v>
      </c>
      <c r="C226" s="4">
        <v>2</v>
      </c>
      <c r="D226" s="5">
        <v>1996</v>
      </c>
      <c r="W226" s="4">
        <v>2</v>
      </c>
      <c r="Y226" t="str">
        <f t="shared" si="13"/>
        <v>Feb</v>
      </c>
      <c r="Z226" s="5">
        <v>1996</v>
      </c>
      <c r="AA226" t="s">
        <v>681</v>
      </c>
      <c r="BG226" t="s">
        <v>13</v>
      </c>
      <c r="BV226" t="s">
        <v>13</v>
      </c>
      <c r="BW226" t="str">
        <f t="shared" si="14"/>
        <v>Intra</v>
      </c>
      <c r="CI226" s="15" t="s">
        <v>13</v>
      </c>
      <c r="CJ226" s="15">
        <v>2018</v>
      </c>
      <c r="CK226" s="15" t="str">
        <f t="shared" si="15"/>
        <v>Intra</v>
      </c>
      <c r="DC226" s="15">
        <v>10</v>
      </c>
      <c r="DD226" s="21">
        <v>10</v>
      </c>
      <c r="DE226" s="21"/>
      <c r="DF226" s="15">
        <v>2018</v>
      </c>
    </row>
    <row r="227" spans="2:110" x14ac:dyDescent="0.3">
      <c r="B227" s="4">
        <v>28</v>
      </c>
      <c r="C227" s="4">
        <v>8</v>
      </c>
      <c r="D227" s="5">
        <v>1996</v>
      </c>
      <c r="W227" s="4">
        <v>8</v>
      </c>
      <c r="Y227" t="str">
        <f t="shared" si="13"/>
        <v>Aug</v>
      </c>
      <c r="Z227" s="5">
        <v>1996</v>
      </c>
      <c r="AA227" t="s">
        <v>684</v>
      </c>
      <c r="BG227" t="s">
        <v>9</v>
      </c>
      <c r="BV227" t="s">
        <v>9</v>
      </c>
      <c r="BW227" t="str">
        <f t="shared" si="14"/>
        <v>Not</v>
      </c>
      <c r="CI227" s="16" t="s">
        <v>9</v>
      </c>
      <c r="CJ227" s="16">
        <v>2015</v>
      </c>
      <c r="CK227" s="16" t="str">
        <f t="shared" si="15"/>
        <v>Not</v>
      </c>
      <c r="DC227" s="16">
        <v>2</v>
      </c>
      <c r="DD227" s="23">
        <v>2</v>
      </c>
      <c r="DE227" s="23"/>
      <c r="DF227" s="16">
        <v>2015</v>
      </c>
    </row>
    <row r="228" spans="2:110" x14ac:dyDescent="0.3">
      <c r="B228" s="6">
        <v>10</v>
      </c>
      <c r="C228" s="6">
        <v>7</v>
      </c>
      <c r="D228" s="7">
        <v>1996</v>
      </c>
      <c r="W228" s="6">
        <v>7</v>
      </c>
      <c r="Y228" t="str">
        <f t="shared" si="13"/>
        <v>Jul</v>
      </c>
      <c r="Z228" s="7">
        <v>1996</v>
      </c>
      <c r="AA228" t="s">
        <v>687</v>
      </c>
      <c r="BG228" t="s">
        <v>13</v>
      </c>
      <c r="BV228" t="s">
        <v>13</v>
      </c>
      <c r="BW228" t="str">
        <f t="shared" si="14"/>
        <v>Intra</v>
      </c>
      <c r="CI228" s="15" t="s">
        <v>13</v>
      </c>
      <c r="CJ228" s="15">
        <v>2020</v>
      </c>
      <c r="CK228" s="15" t="str">
        <f t="shared" si="15"/>
        <v>Intra</v>
      </c>
      <c r="DC228" s="15">
        <v>10</v>
      </c>
      <c r="DD228" s="21">
        <v>10</v>
      </c>
      <c r="DE228" s="21"/>
      <c r="DF228" s="15">
        <v>2020</v>
      </c>
    </row>
    <row r="229" spans="2:110" x14ac:dyDescent="0.3">
      <c r="B229" s="6">
        <v>4</v>
      </c>
      <c r="C229" s="6">
        <v>6</v>
      </c>
      <c r="D229" s="7">
        <v>1997</v>
      </c>
      <c r="W229" s="6">
        <v>6</v>
      </c>
      <c r="Y229" t="str">
        <f t="shared" si="13"/>
        <v>Jun</v>
      </c>
      <c r="Z229" s="7">
        <v>1997</v>
      </c>
      <c r="AA229" t="s">
        <v>690</v>
      </c>
      <c r="BG229" t="s">
        <v>13</v>
      </c>
      <c r="BV229" t="s">
        <v>13</v>
      </c>
      <c r="BW229" t="str">
        <f t="shared" si="14"/>
        <v>Intra</v>
      </c>
      <c r="CI229" s="16" t="s">
        <v>13</v>
      </c>
      <c r="CJ229" s="16">
        <v>2010</v>
      </c>
      <c r="CK229" s="16" t="str">
        <f t="shared" si="15"/>
        <v>Intra</v>
      </c>
      <c r="DC229" s="16">
        <v>10</v>
      </c>
      <c r="DD229" s="23">
        <v>10</v>
      </c>
      <c r="DE229" s="23"/>
      <c r="DF229" s="16">
        <v>2010</v>
      </c>
    </row>
    <row r="230" spans="2:110" x14ac:dyDescent="0.3">
      <c r="B230" s="6">
        <v>13</v>
      </c>
      <c r="C230" s="6">
        <v>8</v>
      </c>
      <c r="D230" s="7">
        <v>1997</v>
      </c>
      <c r="W230" s="6">
        <v>8</v>
      </c>
      <c r="Y230" t="str">
        <f t="shared" si="13"/>
        <v>Aug</v>
      </c>
      <c r="Z230" s="7">
        <v>1997</v>
      </c>
      <c r="AA230" t="s">
        <v>693</v>
      </c>
      <c r="BG230" t="s">
        <v>13</v>
      </c>
      <c r="BV230" t="s">
        <v>13</v>
      </c>
      <c r="BW230" t="str">
        <f t="shared" si="14"/>
        <v>Intra</v>
      </c>
      <c r="CI230" s="15" t="s">
        <v>13</v>
      </c>
      <c r="CJ230" s="15">
        <v>2000</v>
      </c>
      <c r="CK230" s="15" t="str">
        <f t="shared" si="15"/>
        <v>Intra</v>
      </c>
      <c r="DC230" s="15">
        <v>1</v>
      </c>
      <c r="DD230" s="21">
        <v>1</v>
      </c>
      <c r="DE230" s="21"/>
      <c r="DF230" s="15">
        <v>2000</v>
      </c>
    </row>
    <row r="231" spans="2:110" x14ac:dyDescent="0.3">
      <c r="B231" s="6">
        <v>31</v>
      </c>
      <c r="C231" s="6">
        <v>12</v>
      </c>
      <c r="D231" s="7">
        <v>1997</v>
      </c>
      <c r="W231" s="6">
        <v>12</v>
      </c>
      <c r="Y231" t="str">
        <f t="shared" si="13"/>
        <v>Dec</v>
      </c>
      <c r="Z231" s="7">
        <v>1997</v>
      </c>
      <c r="AA231" t="s">
        <v>696</v>
      </c>
      <c r="BG231" t="s">
        <v>13</v>
      </c>
      <c r="BV231" t="s">
        <v>13</v>
      </c>
      <c r="BW231" t="str">
        <f t="shared" si="14"/>
        <v>Intra</v>
      </c>
      <c r="CI231" s="16" t="s">
        <v>13</v>
      </c>
      <c r="CJ231" s="16">
        <v>2003</v>
      </c>
      <c r="CK231" s="16" t="str">
        <f t="shared" si="15"/>
        <v>Intra</v>
      </c>
      <c r="DC231" s="16">
        <v>10</v>
      </c>
      <c r="DD231" s="23">
        <v>10</v>
      </c>
      <c r="DE231" s="23"/>
      <c r="DF231" s="16">
        <v>2003</v>
      </c>
    </row>
    <row r="232" spans="2:110" x14ac:dyDescent="0.3">
      <c r="B232" s="6">
        <v>19</v>
      </c>
      <c r="C232" s="6">
        <v>2</v>
      </c>
      <c r="D232" s="7">
        <v>1997</v>
      </c>
      <c r="W232" s="6">
        <v>2</v>
      </c>
      <c r="Y232" t="str">
        <f t="shared" si="13"/>
        <v>Feb</v>
      </c>
      <c r="Z232" s="7">
        <v>1997</v>
      </c>
      <c r="AA232" t="s">
        <v>699</v>
      </c>
      <c r="BG232" t="s">
        <v>13</v>
      </c>
      <c r="BV232" t="s">
        <v>13</v>
      </c>
      <c r="BW232" t="str">
        <f t="shared" si="14"/>
        <v>Intra</v>
      </c>
      <c r="CI232" s="15" t="s">
        <v>13</v>
      </c>
      <c r="CJ232" s="15">
        <v>2005</v>
      </c>
      <c r="CK232" s="15" t="str">
        <f t="shared" si="15"/>
        <v>Intra</v>
      </c>
      <c r="DC232" s="15">
        <v>1</v>
      </c>
      <c r="DD232" s="21">
        <v>1</v>
      </c>
      <c r="DE232" s="21"/>
      <c r="DF232" s="15">
        <v>2005</v>
      </c>
    </row>
    <row r="233" spans="2:110" x14ac:dyDescent="0.3">
      <c r="B233" s="4">
        <v>30</v>
      </c>
      <c r="C233" s="4">
        <v>4</v>
      </c>
      <c r="D233" s="5">
        <v>1997</v>
      </c>
      <c r="W233" s="4">
        <v>4</v>
      </c>
      <c r="Y233" t="str">
        <f t="shared" si="13"/>
        <v>Apr</v>
      </c>
      <c r="Z233" s="5">
        <v>1997</v>
      </c>
      <c r="AA233" t="s">
        <v>702</v>
      </c>
      <c r="BG233" t="s">
        <v>13</v>
      </c>
      <c r="BV233" t="s">
        <v>13</v>
      </c>
      <c r="BW233" t="str">
        <f t="shared" si="14"/>
        <v>Intra</v>
      </c>
      <c r="CI233" s="16" t="s">
        <v>13</v>
      </c>
      <c r="CJ233" s="16">
        <v>1999</v>
      </c>
      <c r="CK233" s="16" t="str">
        <f t="shared" si="15"/>
        <v>Intra</v>
      </c>
      <c r="DC233" s="16">
        <v>1</v>
      </c>
      <c r="DD233" s="23">
        <v>1</v>
      </c>
      <c r="DE233" s="23"/>
      <c r="DF233" s="16">
        <v>1999</v>
      </c>
    </row>
    <row r="234" spans="2:110" x14ac:dyDescent="0.3">
      <c r="B234" s="4">
        <v>7</v>
      </c>
      <c r="C234" s="4">
        <v>5</v>
      </c>
      <c r="D234" s="5">
        <v>1997</v>
      </c>
      <c r="W234" s="4">
        <v>5</v>
      </c>
      <c r="Y234" t="str">
        <f t="shared" si="13"/>
        <v>May</v>
      </c>
      <c r="Z234" s="5">
        <v>1997</v>
      </c>
      <c r="AA234" t="s">
        <v>705</v>
      </c>
      <c r="BG234" t="s">
        <v>13</v>
      </c>
      <c r="BV234" t="s">
        <v>13</v>
      </c>
      <c r="BW234" t="str">
        <f t="shared" si="14"/>
        <v>Intra</v>
      </c>
      <c r="CI234" s="15" t="s">
        <v>13</v>
      </c>
      <c r="CJ234" s="15">
        <v>2021</v>
      </c>
      <c r="CK234" s="15" t="str">
        <f t="shared" si="15"/>
        <v>Intra</v>
      </c>
      <c r="DC234" s="15">
        <v>10</v>
      </c>
      <c r="DD234" s="21">
        <v>10</v>
      </c>
      <c r="DE234" s="21"/>
      <c r="DF234" s="15">
        <v>2021</v>
      </c>
    </row>
    <row r="235" spans="2:110" x14ac:dyDescent="0.3">
      <c r="B235" s="6">
        <v>21</v>
      </c>
      <c r="C235" s="6">
        <v>5</v>
      </c>
      <c r="D235" s="7">
        <v>1997</v>
      </c>
      <c r="W235" s="6">
        <v>5</v>
      </c>
      <c r="Y235" t="str">
        <f t="shared" si="13"/>
        <v>May</v>
      </c>
      <c r="Z235" s="7">
        <v>1997</v>
      </c>
      <c r="AA235" t="s">
        <v>708</v>
      </c>
      <c r="BG235" t="s">
        <v>13</v>
      </c>
      <c r="BV235" t="s">
        <v>13</v>
      </c>
      <c r="BW235" t="str">
        <f t="shared" si="14"/>
        <v>Intra</v>
      </c>
      <c r="CI235" s="16" t="s">
        <v>13</v>
      </c>
      <c r="CJ235" s="16">
        <v>2011</v>
      </c>
      <c r="CK235" s="16" t="str">
        <f t="shared" si="15"/>
        <v>Intra</v>
      </c>
      <c r="DC235" s="16">
        <v>5</v>
      </c>
      <c r="DD235" s="23">
        <v>5</v>
      </c>
      <c r="DE235" s="23"/>
      <c r="DF235" s="16">
        <v>2011</v>
      </c>
    </row>
    <row r="236" spans="2:110" x14ac:dyDescent="0.3">
      <c r="B236" s="6">
        <v>7</v>
      </c>
      <c r="C236" s="6">
        <v>8</v>
      </c>
      <c r="D236" s="7">
        <v>1997</v>
      </c>
      <c r="W236" s="6">
        <v>8</v>
      </c>
      <c r="Y236" t="str">
        <f t="shared" si="13"/>
        <v>Aug</v>
      </c>
      <c r="Z236" s="7">
        <v>1997</v>
      </c>
      <c r="AA236" t="s">
        <v>711</v>
      </c>
      <c r="BG236" t="s">
        <v>13</v>
      </c>
      <c r="BV236" t="s">
        <v>13</v>
      </c>
      <c r="BW236" t="str">
        <f t="shared" si="14"/>
        <v>Intra</v>
      </c>
      <c r="CI236" s="15" t="s">
        <v>13</v>
      </c>
      <c r="CJ236" s="15">
        <v>2007</v>
      </c>
      <c r="CK236" s="15" t="str">
        <f t="shared" si="15"/>
        <v>Intra</v>
      </c>
      <c r="DC236" s="15">
        <v>5</v>
      </c>
      <c r="DD236" s="21">
        <v>5</v>
      </c>
      <c r="DE236" s="21"/>
      <c r="DF236" s="15">
        <v>2007</v>
      </c>
    </row>
    <row r="237" spans="2:110" x14ac:dyDescent="0.3">
      <c r="B237" s="4">
        <v>20</v>
      </c>
      <c r="C237" s="4">
        <v>8</v>
      </c>
      <c r="D237" s="5">
        <v>1997</v>
      </c>
      <c r="W237" s="4">
        <v>8</v>
      </c>
      <c r="Y237" t="str">
        <f t="shared" si="13"/>
        <v>Aug</v>
      </c>
      <c r="Z237" s="5">
        <v>1997</v>
      </c>
      <c r="AA237" t="s">
        <v>714</v>
      </c>
      <c r="BG237" t="s">
        <v>13</v>
      </c>
      <c r="BV237" t="s">
        <v>13</v>
      </c>
      <c r="BW237" t="str">
        <f t="shared" si="14"/>
        <v>Intra</v>
      </c>
      <c r="CI237" s="16" t="s">
        <v>13</v>
      </c>
      <c r="CJ237" s="16">
        <v>2008</v>
      </c>
      <c r="CK237" s="16" t="str">
        <f t="shared" si="15"/>
        <v>Intra</v>
      </c>
      <c r="DC237" s="16">
        <v>10</v>
      </c>
      <c r="DD237" s="23">
        <v>10</v>
      </c>
      <c r="DE237" s="23"/>
      <c r="DF237" s="16">
        <v>2008</v>
      </c>
    </row>
    <row r="238" spans="2:110" x14ac:dyDescent="0.3">
      <c r="B238" s="4">
        <v>7</v>
      </c>
      <c r="C238" s="4">
        <v>8</v>
      </c>
      <c r="D238" s="5">
        <v>1997</v>
      </c>
      <c r="W238" s="4">
        <v>8</v>
      </c>
      <c r="Y238" t="str">
        <f t="shared" si="13"/>
        <v>Aug</v>
      </c>
      <c r="Z238" s="5">
        <v>1997</v>
      </c>
      <c r="AA238" t="s">
        <v>717</v>
      </c>
      <c r="BG238" t="s">
        <v>13</v>
      </c>
      <c r="BV238" t="s">
        <v>13</v>
      </c>
      <c r="BW238" t="str">
        <f t="shared" si="14"/>
        <v>Intra</v>
      </c>
      <c r="CI238" s="15" t="s">
        <v>13</v>
      </c>
      <c r="CJ238" s="15">
        <v>2021</v>
      </c>
      <c r="CK238" s="15" t="str">
        <f t="shared" si="15"/>
        <v>Intra</v>
      </c>
      <c r="DC238" s="15">
        <v>10</v>
      </c>
      <c r="DD238" s="21">
        <v>10</v>
      </c>
      <c r="DE238" s="21"/>
      <c r="DF238" s="15">
        <v>2021</v>
      </c>
    </row>
    <row r="239" spans="2:110" x14ac:dyDescent="0.3">
      <c r="B239" s="4">
        <v>2</v>
      </c>
      <c r="C239" s="4">
        <v>4</v>
      </c>
      <c r="D239" s="5">
        <v>1997</v>
      </c>
      <c r="W239" s="4">
        <v>4</v>
      </c>
      <c r="Y239" t="str">
        <f t="shared" si="13"/>
        <v>Apr</v>
      </c>
      <c r="Z239" s="5">
        <v>1997</v>
      </c>
      <c r="AA239" t="s">
        <v>720</v>
      </c>
      <c r="BG239" t="s">
        <v>13</v>
      </c>
      <c r="BV239" t="s">
        <v>13</v>
      </c>
      <c r="BW239" t="str">
        <f t="shared" si="14"/>
        <v>Intra</v>
      </c>
      <c r="CI239" s="16" t="s">
        <v>13</v>
      </c>
      <c r="CJ239" s="16">
        <v>2016</v>
      </c>
      <c r="CK239" s="16" t="str">
        <f t="shared" si="15"/>
        <v>Intra</v>
      </c>
      <c r="DC239" s="16">
        <v>5</v>
      </c>
      <c r="DD239" s="23">
        <v>5</v>
      </c>
      <c r="DE239" s="23"/>
      <c r="DF239" s="16">
        <v>2016</v>
      </c>
    </row>
    <row r="240" spans="2:110" x14ac:dyDescent="0.3">
      <c r="B240" s="4">
        <v>17</v>
      </c>
      <c r="C240" s="4">
        <v>12</v>
      </c>
      <c r="D240" s="5">
        <v>1997</v>
      </c>
      <c r="W240" s="4">
        <v>12</v>
      </c>
      <c r="Y240" t="str">
        <f t="shared" si="13"/>
        <v>Dec</v>
      </c>
      <c r="Z240" s="5">
        <v>1997</v>
      </c>
      <c r="AA240" t="s">
        <v>723</v>
      </c>
      <c r="BG240" t="s">
        <v>13</v>
      </c>
      <c r="BV240" t="s">
        <v>13</v>
      </c>
      <c r="BW240" t="str">
        <f t="shared" si="14"/>
        <v>Intra</v>
      </c>
      <c r="CI240" s="15" t="s">
        <v>13</v>
      </c>
      <c r="CJ240" s="15">
        <v>2017</v>
      </c>
      <c r="CK240" s="15" t="str">
        <f t="shared" si="15"/>
        <v>Intra</v>
      </c>
      <c r="DC240" s="15">
        <v>2</v>
      </c>
      <c r="DD240" s="21">
        <v>2</v>
      </c>
      <c r="DE240" s="21"/>
      <c r="DF240" s="15">
        <v>2017</v>
      </c>
    </row>
    <row r="241" spans="2:110" x14ac:dyDescent="0.3">
      <c r="B241" s="6">
        <v>7</v>
      </c>
      <c r="C241" s="6">
        <v>8</v>
      </c>
      <c r="D241" s="7">
        <v>1997</v>
      </c>
      <c r="W241" s="6">
        <v>8</v>
      </c>
      <c r="Y241" t="str">
        <f t="shared" si="13"/>
        <v>Aug</v>
      </c>
      <c r="Z241" s="7">
        <v>1997</v>
      </c>
      <c r="AA241" t="s">
        <v>726</v>
      </c>
      <c r="BG241" t="s">
        <v>13</v>
      </c>
      <c r="BV241" t="s">
        <v>13</v>
      </c>
      <c r="BW241" t="str">
        <f t="shared" si="14"/>
        <v>Intra</v>
      </c>
      <c r="CI241" s="16" t="s">
        <v>13</v>
      </c>
      <c r="CJ241" s="16">
        <v>2017</v>
      </c>
      <c r="CK241" s="16" t="str">
        <f t="shared" si="15"/>
        <v>Intra</v>
      </c>
      <c r="DC241" s="16">
        <v>1</v>
      </c>
      <c r="DD241" s="23">
        <v>1</v>
      </c>
      <c r="DE241" s="23"/>
      <c r="DF241" s="16">
        <v>2017</v>
      </c>
    </row>
    <row r="242" spans="2:110" x14ac:dyDescent="0.3">
      <c r="B242" s="6">
        <v>1</v>
      </c>
      <c r="C242" s="6">
        <v>1</v>
      </c>
      <c r="D242" s="7">
        <v>1997</v>
      </c>
      <c r="W242" s="6">
        <v>1</v>
      </c>
      <c r="Y242" t="str">
        <f t="shared" si="13"/>
        <v>Jan</v>
      </c>
      <c r="Z242" s="7">
        <v>1997</v>
      </c>
      <c r="AA242" t="s">
        <v>729</v>
      </c>
      <c r="AB242">
        <v>1</v>
      </c>
      <c r="BG242" t="s">
        <v>13</v>
      </c>
      <c r="BV242" t="s">
        <v>13</v>
      </c>
      <c r="BW242" t="str">
        <f t="shared" si="14"/>
        <v>Intra</v>
      </c>
      <c r="CI242" s="15" t="s">
        <v>13</v>
      </c>
      <c r="CJ242" s="15">
        <v>2003</v>
      </c>
      <c r="CK242" s="15" t="str">
        <f t="shared" si="15"/>
        <v>Intra</v>
      </c>
      <c r="DC242" s="15">
        <v>2</v>
      </c>
      <c r="DD242" s="21">
        <v>2</v>
      </c>
      <c r="DE242" s="21"/>
      <c r="DF242" s="15">
        <v>2003</v>
      </c>
    </row>
    <row r="243" spans="2:110" x14ac:dyDescent="0.3">
      <c r="B243" s="6">
        <v>8</v>
      </c>
      <c r="C243" s="6">
        <v>1</v>
      </c>
      <c r="D243" s="7">
        <v>1997</v>
      </c>
      <c r="W243" s="6">
        <v>1</v>
      </c>
      <c r="Y243" t="str">
        <f t="shared" si="13"/>
        <v>Jan</v>
      </c>
      <c r="Z243" s="7">
        <v>1997</v>
      </c>
      <c r="AA243" t="s">
        <v>732</v>
      </c>
      <c r="AB243">
        <v>1</v>
      </c>
      <c r="BG243" t="s">
        <v>13</v>
      </c>
      <c r="BV243" t="s">
        <v>13</v>
      </c>
      <c r="BW243" t="str">
        <f t="shared" si="14"/>
        <v>Intra</v>
      </c>
      <c r="CI243" s="16" t="s">
        <v>13</v>
      </c>
      <c r="CJ243" s="16">
        <v>1996</v>
      </c>
      <c r="CK243" s="16" t="str">
        <f t="shared" si="15"/>
        <v>Intra</v>
      </c>
      <c r="DC243" s="16">
        <v>10</v>
      </c>
      <c r="DD243" s="23">
        <v>10</v>
      </c>
      <c r="DE243" s="23"/>
      <c r="DF243" s="16">
        <v>1996</v>
      </c>
    </row>
    <row r="244" spans="2:110" x14ac:dyDescent="0.3">
      <c r="B244" s="6">
        <v>17</v>
      </c>
      <c r="C244" s="6">
        <v>9</v>
      </c>
      <c r="D244" s="7">
        <v>1997</v>
      </c>
      <c r="W244" s="6">
        <v>9</v>
      </c>
      <c r="Y244" t="str">
        <f t="shared" si="13"/>
        <v>Sep</v>
      </c>
      <c r="Z244" s="7">
        <v>1997</v>
      </c>
      <c r="AA244" t="s">
        <v>735</v>
      </c>
      <c r="BG244" t="s">
        <v>13</v>
      </c>
      <c r="BV244" t="s">
        <v>13</v>
      </c>
      <c r="BW244" t="str">
        <f t="shared" si="14"/>
        <v>Intra</v>
      </c>
      <c r="CI244" s="15" t="s">
        <v>13</v>
      </c>
      <c r="CJ244" s="15">
        <v>1995</v>
      </c>
      <c r="CK244" s="15" t="str">
        <f t="shared" si="15"/>
        <v>Intra</v>
      </c>
      <c r="DC244" s="15">
        <v>10</v>
      </c>
      <c r="DD244" s="21">
        <v>10</v>
      </c>
      <c r="DE244" s="21"/>
      <c r="DF244" s="15">
        <v>1995</v>
      </c>
    </row>
    <row r="245" spans="2:110" x14ac:dyDescent="0.3">
      <c r="B245" s="4">
        <v>8</v>
      </c>
      <c r="C245" s="4">
        <v>1</v>
      </c>
      <c r="D245" s="5">
        <v>1997</v>
      </c>
      <c r="W245" s="4">
        <v>1</v>
      </c>
      <c r="Y245" t="str">
        <f t="shared" si="13"/>
        <v>Jan</v>
      </c>
      <c r="Z245" s="5">
        <v>1997</v>
      </c>
      <c r="AA245" t="s">
        <v>738</v>
      </c>
      <c r="AB245">
        <v>1</v>
      </c>
      <c r="BG245" t="s">
        <v>13</v>
      </c>
      <c r="BV245" t="s">
        <v>13</v>
      </c>
      <c r="BW245" t="str">
        <f t="shared" si="14"/>
        <v>Intra</v>
      </c>
      <c r="CI245" s="16" t="s">
        <v>13</v>
      </c>
      <c r="CJ245" s="16">
        <v>2016</v>
      </c>
      <c r="CK245" s="16" t="str">
        <f t="shared" si="15"/>
        <v>Intra</v>
      </c>
      <c r="DC245" s="16">
        <v>10</v>
      </c>
      <c r="DD245" s="23">
        <v>10</v>
      </c>
      <c r="DE245" s="23"/>
      <c r="DF245" s="16">
        <v>2016</v>
      </c>
    </row>
    <row r="246" spans="2:110" x14ac:dyDescent="0.3">
      <c r="B246" s="6">
        <v>7</v>
      </c>
      <c r="C246" s="6">
        <v>5</v>
      </c>
      <c r="D246" s="7">
        <v>1997</v>
      </c>
      <c r="W246" s="6">
        <v>5</v>
      </c>
      <c r="Y246" t="str">
        <f t="shared" si="13"/>
        <v>May</v>
      </c>
      <c r="Z246" s="7">
        <v>1997</v>
      </c>
      <c r="AA246" t="s">
        <v>741</v>
      </c>
      <c r="BG246" t="s">
        <v>13</v>
      </c>
      <c r="BV246" t="s">
        <v>13</v>
      </c>
      <c r="BW246" t="str">
        <f t="shared" si="14"/>
        <v>Intra</v>
      </c>
      <c r="CI246" s="15" t="s">
        <v>13</v>
      </c>
      <c r="CJ246" s="15">
        <v>2002</v>
      </c>
      <c r="CK246" s="15" t="str">
        <f t="shared" si="15"/>
        <v>Intra</v>
      </c>
      <c r="DC246" s="15">
        <v>5</v>
      </c>
      <c r="DD246" s="21">
        <v>5</v>
      </c>
      <c r="DE246" s="21"/>
      <c r="DF246" s="15">
        <v>2002</v>
      </c>
    </row>
    <row r="247" spans="2:110" x14ac:dyDescent="0.3">
      <c r="B247" s="6">
        <v>17</v>
      </c>
      <c r="C247" s="6">
        <v>4</v>
      </c>
      <c r="D247" s="7">
        <v>1997</v>
      </c>
      <c r="W247" s="6">
        <v>4</v>
      </c>
      <c r="Y247" t="str">
        <f t="shared" si="13"/>
        <v>Apr</v>
      </c>
      <c r="Z247" s="7">
        <v>1997</v>
      </c>
      <c r="AA247" t="s">
        <v>744</v>
      </c>
      <c r="BG247" t="s">
        <v>13</v>
      </c>
      <c r="BV247" t="s">
        <v>13</v>
      </c>
      <c r="BW247" t="str">
        <f t="shared" si="14"/>
        <v>Intra</v>
      </c>
      <c r="CI247" s="16" t="s">
        <v>13</v>
      </c>
      <c r="CJ247" s="16">
        <v>2003</v>
      </c>
      <c r="CK247" s="16" t="str">
        <f t="shared" si="15"/>
        <v>Intra</v>
      </c>
      <c r="DC247" s="16">
        <v>2</v>
      </c>
      <c r="DD247" s="23">
        <v>2</v>
      </c>
      <c r="DE247" s="23"/>
      <c r="DF247" s="16">
        <v>2003</v>
      </c>
    </row>
    <row r="248" spans="2:110" x14ac:dyDescent="0.3">
      <c r="B248" s="4">
        <v>2</v>
      </c>
      <c r="C248" s="4">
        <v>7</v>
      </c>
      <c r="D248" s="5">
        <v>1997</v>
      </c>
      <c r="W248" s="4">
        <v>7</v>
      </c>
      <c r="Y248" t="str">
        <f t="shared" si="13"/>
        <v>Jul</v>
      </c>
      <c r="Z248" s="5">
        <v>1997</v>
      </c>
      <c r="AA248" t="s">
        <v>747</v>
      </c>
      <c r="BG248" t="s">
        <v>13</v>
      </c>
      <c r="BV248" t="s">
        <v>13</v>
      </c>
      <c r="BW248" t="str">
        <f t="shared" si="14"/>
        <v>Intra</v>
      </c>
      <c r="CI248" s="15" t="s">
        <v>13</v>
      </c>
      <c r="CJ248" s="15">
        <v>2016</v>
      </c>
      <c r="CK248" s="15" t="str">
        <f t="shared" si="15"/>
        <v>Intra</v>
      </c>
      <c r="DC248" s="15">
        <v>2</v>
      </c>
      <c r="DD248" s="21">
        <v>2</v>
      </c>
      <c r="DE248" s="21"/>
      <c r="DF248" s="15">
        <v>2016</v>
      </c>
    </row>
    <row r="249" spans="2:110" x14ac:dyDescent="0.3">
      <c r="B249" s="4">
        <v>26</v>
      </c>
      <c r="C249" s="4">
        <v>11</v>
      </c>
      <c r="D249" s="5">
        <v>1997</v>
      </c>
      <c r="W249" s="4">
        <v>11</v>
      </c>
      <c r="Y249" t="str">
        <f t="shared" si="13"/>
        <v>Nov</v>
      </c>
      <c r="Z249" s="5">
        <v>1997</v>
      </c>
      <c r="AA249" t="s">
        <v>750</v>
      </c>
      <c r="BG249" t="s">
        <v>13</v>
      </c>
      <c r="BV249" t="s">
        <v>13</v>
      </c>
      <c r="BW249" t="str">
        <f t="shared" si="14"/>
        <v>Intra</v>
      </c>
      <c r="CI249" s="16" t="s">
        <v>13</v>
      </c>
      <c r="CJ249" s="16">
        <v>2022</v>
      </c>
      <c r="CK249" s="16" t="str">
        <f t="shared" si="15"/>
        <v>Intra</v>
      </c>
      <c r="DC249" s="16">
        <v>1</v>
      </c>
      <c r="DD249" s="23">
        <v>1</v>
      </c>
      <c r="DE249" s="23"/>
      <c r="DF249" s="16">
        <v>2022</v>
      </c>
    </row>
    <row r="250" spans="2:110" x14ac:dyDescent="0.3">
      <c r="B250" s="4">
        <v>9</v>
      </c>
      <c r="C250" s="4">
        <v>4</v>
      </c>
      <c r="D250" s="5">
        <v>1997</v>
      </c>
      <c r="W250" s="4">
        <v>4</v>
      </c>
      <c r="Y250" t="str">
        <f t="shared" si="13"/>
        <v>Apr</v>
      </c>
      <c r="Z250" s="5">
        <v>1997</v>
      </c>
      <c r="AA250" t="s">
        <v>753</v>
      </c>
      <c r="BG250" t="s">
        <v>9</v>
      </c>
      <c r="BV250" t="s">
        <v>9</v>
      </c>
      <c r="BW250" t="str">
        <f t="shared" si="14"/>
        <v>Not</v>
      </c>
      <c r="CI250" s="15" t="s">
        <v>9</v>
      </c>
      <c r="CJ250" s="15">
        <v>2000</v>
      </c>
      <c r="CK250" s="15" t="str">
        <f t="shared" si="15"/>
        <v>Not</v>
      </c>
      <c r="DC250" s="15">
        <v>10</v>
      </c>
      <c r="DD250" s="21">
        <v>10</v>
      </c>
      <c r="DE250" s="21"/>
      <c r="DF250" s="15">
        <v>2000</v>
      </c>
    </row>
    <row r="251" spans="2:110" x14ac:dyDescent="0.3">
      <c r="B251" s="6">
        <v>11</v>
      </c>
      <c r="C251" s="6">
        <v>6</v>
      </c>
      <c r="D251" s="7">
        <v>1997</v>
      </c>
      <c r="W251" s="6">
        <v>6</v>
      </c>
      <c r="Y251" t="str">
        <f t="shared" si="13"/>
        <v>Jun</v>
      </c>
      <c r="Z251" s="7">
        <v>1997</v>
      </c>
      <c r="AA251" t="s">
        <v>756</v>
      </c>
      <c r="BG251" t="s">
        <v>9</v>
      </c>
      <c r="BV251" t="s">
        <v>9</v>
      </c>
      <c r="BW251" t="str">
        <f t="shared" si="14"/>
        <v>Not</v>
      </c>
      <c r="CI251" s="16" t="s">
        <v>9</v>
      </c>
      <c r="CJ251" s="16">
        <v>2006</v>
      </c>
      <c r="CK251" s="16" t="str">
        <f t="shared" si="15"/>
        <v>Not</v>
      </c>
      <c r="DC251" s="16">
        <v>10</v>
      </c>
      <c r="DD251" s="23">
        <v>10</v>
      </c>
      <c r="DE251" s="23"/>
      <c r="DF251" s="16">
        <v>2006</v>
      </c>
    </row>
    <row r="252" spans="2:110" x14ac:dyDescent="0.3">
      <c r="B252" s="6">
        <v>25</v>
      </c>
      <c r="C252" s="6">
        <v>7</v>
      </c>
      <c r="D252" s="7">
        <v>1997</v>
      </c>
      <c r="W252" s="6">
        <v>7</v>
      </c>
      <c r="Y252" t="str">
        <f t="shared" si="13"/>
        <v>Jul</v>
      </c>
      <c r="Z252" s="7">
        <v>1997</v>
      </c>
      <c r="AA252" t="s">
        <v>759</v>
      </c>
      <c r="BG252" t="s">
        <v>13</v>
      </c>
      <c r="BV252" t="s">
        <v>13</v>
      </c>
      <c r="BW252" t="str">
        <f t="shared" si="14"/>
        <v>Intra</v>
      </c>
      <c r="CI252" s="15" t="s">
        <v>13</v>
      </c>
      <c r="CJ252" s="15">
        <v>2004</v>
      </c>
      <c r="CK252" s="15" t="str">
        <f t="shared" si="15"/>
        <v>Intra</v>
      </c>
      <c r="DC252" s="15">
        <v>5</v>
      </c>
      <c r="DD252" s="21">
        <v>5</v>
      </c>
      <c r="DE252" s="21"/>
      <c r="DF252" s="15">
        <v>2004</v>
      </c>
    </row>
    <row r="253" spans="2:110" x14ac:dyDescent="0.3">
      <c r="B253" s="4">
        <v>9</v>
      </c>
      <c r="C253" s="4">
        <v>4</v>
      </c>
      <c r="D253" s="5">
        <v>1997</v>
      </c>
      <c r="W253" s="4">
        <v>4</v>
      </c>
      <c r="Y253" t="str">
        <f t="shared" si="13"/>
        <v>Apr</v>
      </c>
      <c r="Z253" s="5">
        <v>1997</v>
      </c>
      <c r="AA253" t="s">
        <v>762</v>
      </c>
      <c r="BG253" t="s">
        <v>13</v>
      </c>
      <c r="BV253" t="s">
        <v>13</v>
      </c>
      <c r="BW253" t="str">
        <f t="shared" si="14"/>
        <v>Intra</v>
      </c>
      <c r="CI253" s="16" t="s">
        <v>13</v>
      </c>
      <c r="CJ253" s="16">
        <v>1996</v>
      </c>
      <c r="CK253" s="16" t="str">
        <f t="shared" si="15"/>
        <v>Intra</v>
      </c>
      <c r="DC253" s="16">
        <v>10</v>
      </c>
      <c r="DD253" s="23">
        <v>10</v>
      </c>
      <c r="DE253" s="23"/>
      <c r="DF253" s="16">
        <v>1996</v>
      </c>
    </row>
    <row r="254" spans="2:110" x14ac:dyDescent="0.3">
      <c r="B254" s="6">
        <v>24</v>
      </c>
      <c r="C254" s="6">
        <v>9</v>
      </c>
      <c r="D254" s="7">
        <v>1997</v>
      </c>
      <c r="W254" s="6">
        <v>9</v>
      </c>
      <c r="Y254" t="str">
        <f t="shared" si="13"/>
        <v>Sep</v>
      </c>
      <c r="Z254" s="7">
        <v>1997</v>
      </c>
      <c r="AA254" t="s">
        <v>765</v>
      </c>
      <c r="BG254" t="s">
        <v>13</v>
      </c>
      <c r="BV254" t="s">
        <v>13</v>
      </c>
      <c r="BW254" t="str">
        <f t="shared" si="14"/>
        <v>Intra</v>
      </c>
      <c r="CI254" s="15" t="s">
        <v>13</v>
      </c>
      <c r="CJ254" s="15">
        <v>1995</v>
      </c>
      <c r="CK254" s="15" t="str">
        <f t="shared" si="15"/>
        <v>Intra</v>
      </c>
      <c r="DC254" s="15">
        <v>10</v>
      </c>
      <c r="DD254" s="21">
        <v>10</v>
      </c>
      <c r="DE254" s="21"/>
      <c r="DF254" s="15">
        <v>1995</v>
      </c>
    </row>
    <row r="255" spans="2:110" x14ac:dyDescent="0.3">
      <c r="B255" s="6">
        <v>30</v>
      </c>
      <c r="C255" s="6">
        <v>7</v>
      </c>
      <c r="D255" s="7">
        <v>1997</v>
      </c>
      <c r="W255" s="6">
        <v>7</v>
      </c>
      <c r="Y255" t="str">
        <f t="shared" si="13"/>
        <v>Jul</v>
      </c>
      <c r="Z255" s="7">
        <v>1997</v>
      </c>
      <c r="AA255" t="s">
        <v>768</v>
      </c>
      <c r="BG255" t="s">
        <v>13</v>
      </c>
      <c r="BV255" t="s">
        <v>13</v>
      </c>
      <c r="BW255" t="str">
        <f t="shared" si="14"/>
        <v>Intra</v>
      </c>
      <c r="CI255" s="16" t="s">
        <v>13</v>
      </c>
      <c r="CJ255" s="16">
        <v>1995</v>
      </c>
      <c r="CK255" s="16" t="str">
        <f t="shared" si="15"/>
        <v>Intra</v>
      </c>
      <c r="DC255" s="16">
        <v>10</v>
      </c>
      <c r="DD255" s="23">
        <v>10</v>
      </c>
      <c r="DE255" s="23"/>
      <c r="DF255" s="16">
        <v>1995</v>
      </c>
    </row>
    <row r="256" spans="2:110" x14ac:dyDescent="0.3">
      <c r="B256" s="6">
        <v>13</v>
      </c>
      <c r="C256" s="6">
        <v>8</v>
      </c>
      <c r="D256" s="7">
        <v>1997</v>
      </c>
      <c r="W256" s="6">
        <v>8</v>
      </c>
      <c r="Y256" t="str">
        <f t="shared" si="13"/>
        <v>Aug</v>
      </c>
      <c r="Z256" s="7">
        <v>1997</v>
      </c>
      <c r="AA256" t="s">
        <v>771</v>
      </c>
      <c r="BG256" t="s">
        <v>13</v>
      </c>
      <c r="BV256" t="s">
        <v>13</v>
      </c>
      <c r="BW256" t="str">
        <f t="shared" si="14"/>
        <v>Intra</v>
      </c>
      <c r="CI256" s="15" t="s">
        <v>13</v>
      </c>
      <c r="CJ256" s="15">
        <v>2008</v>
      </c>
      <c r="CK256" s="15" t="str">
        <f t="shared" si="15"/>
        <v>Intra</v>
      </c>
      <c r="DC256" s="15">
        <v>1</v>
      </c>
      <c r="DD256" s="21">
        <v>1</v>
      </c>
      <c r="DE256" s="21"/>
      <c r="DF256" s="15">
        <v>2008</v>
      </c>
    </row>
    <row r="257" spans="2:110" x14ac:dyDescent="0.3">
      <c r="B257" s="6">
        <v>14</v>
      </c>
      <c r="C257" s="6">
        <v>3</v>
      </c>
      <c r="D257" s="7">
        <v>1997</v>
      </c>
      <c r="W257" s="6">
        <v>3</v>
      </c>
      <c r="Y257" t="str">
        <f t="shared" si="13"/>
        <v>Mar</v>
      </c>
      <c r="Z257" s="7">
        <v>1997</v>
      </c>
      <c r="AA257" t="s">
        <v>774</v>
      </c>
      <c r="BG257" t="s">
        <v>9</v>
      </c>
      <c r="BV257" t="s">
        <v>9</v>
      </c>
      <c r="BW257" t="str">
        <f t="shared" si="14"/>
        <v>Not</v>
      </c>
      <c r="CI257" s="16" t="s">
        <v>9</v>
      </c>
      <c r="CJ257" s="16">
        <v>2020</v>
      </c>
      <c r="CK257" s="16" t="str">
        <f t="shared" si="15"/>
        <v>Not</v>
      </c>
      <c r="DC257" s="16">
        <v>10</v>
      </c>
      <c r="DD257" s="23">
        <v>10</v>
      </c>
      <c r="DE257" s="23"/>
      <c r="DF257" s="16">
        <v>2020</v>
      </c>
    </row>
    <row r="258" spans="2:110" x14ac:dyDescent="0.3">
      <c r="B258" s="4">
        <v>18</v>
      </c>
      <c r="C258" s="4">
        <v>2</v>
      </c>
      <c r="D258" s="5">
        <v>1998</v>
      </c>
      <c r="W258" s="4">
        <v>2</v>
      </c>
      <c r="Y258" t="str">
        <f t="shared" si="13"/>
        <v>Feb</v>
      </c>
      <c r="Z258" s="5">
        <v>1998</v>
      </c>
      <c r="AA258" t="s">
        <v>777</v>
      </c>
      <c r="BG258" t="s">
        <v>779</v>
      </c>
      <c r="BV258" t="s">
        <v>779</v>
      </c>
      <c r="BW258" t="str">
        <f t="shared" si="14"/>
        <v>Not</v>
      </c>
      <c r="CI258" s="15" t="s">
        <v>779</v>
      </c>
      <c r="CJ258" s="15">
        <v>2015</v>
      </c>
      <c r="CK258" s="15" t="str">
        <f t="shared" si="15"/>
        <v>Not</v>
      </c>
      <c r="DC258" s="15">
        <v>1</v>
      </c>
      <c r="DD258" s="21">
        <v>1</v>
      </c>
      <c r="DE258" s="21"/>
      <c r="DF258" s="15">
        <v>2015</v>
      </c>
    </row>
    <row r="259" spans="2:110" x14ac:dyDescent="0.3">
      <c r="B259" s="4">
        <v>2</v>
      </c>
      <c r="C259" s="4">
        <v>9</v>
      </c>
      <c r="D259" s="5">
        <v>1998</v>
      </c>
      <c r="W259" s="4">
        <v>9</v>
      </c>
      <c r="Y259" t="str">
        <f t="shared" ref="Y259:Y322" si="16">_xlfn.IFS(W259=1,"Jan",W259=2,"Feb",W259=3,"Mar",W259=4,"Apr",W259=5,"May",W259=6,"Jun",W259=7,"Jul",W259=8,"Aug",W259=9,"Sep",W259=10,"Oct",W259=11,"Nov",W259=12,"Dec")</f>
        <v>Sep</v>
      </c>
      <c r="Z259" s="5">
        <v>1998</v>
      </c>
      <c r="AA259" t="s">
        <v>781</v>
      </c>
      <c r="BG259" t="s">
        <v>13</v>
      </c>
      <c r="BV259" t="s">
        <v>13</v>
      </c>
      <c r="BW259" t="str">
        <f t="shared" ref="BW259:BW322" si="17">IF(BV259="EQ","Intra","Not")</f>
        <v>Intra</v>
      </c>
      <c r="CI259" s="16" t="s">
        <v>13</v>
      </c>
      <c r="CJ259" s="16">
        <v>2023</v>
      </c>
      <c r="CK259" s="16" t="str">
        <f t="shared" ref="CK259:CK322" si="18">IF(CI259="EQ","Intra","Not")</f>
        <v>Intra</v>
      </c>
      <c r="DC259" s="16">
        <v>10</v>
      </c>
      <c r="DD259" s="23">
        <v>10</v>
      </c>
      <c r="DE259" s="23"/>
      <c r="DF259" s="16">
        <v>2023</v>
      </c>
    </row>
    <row r="260" spans="2:110" x14ac:dyDescent="0.3">
      <c r="B260" s="4">
        <v>18</v>
      </c>
      <c r="C260" s="4">
        <v>3</v>
      </c>
      <c r="D260" s="5">
        <v>1998</v>
      </c>
      <c r="W260" s="4">
        <v>3</v>
      </c>
      <c r="Y260" t="str">
        <f t="shared" si="16"/>
        <v>Mar</v>
      </c>
      <c r="Z260" s="5">
        <v>1998</v>
      </c>
      <c r="AA260" t="s">
        <v>784</v>
      </c>
      <c r="BG260" t="s">
        <v>13</v>
      </c>
      <c r="BV260" t="s">
        <v>13</v>
      </c>
      <c r="BW260" t="str">
        <f t="shared" si="17"/>
        <v>Intra</v>
      </c>
      <c r="CI260" s="15" t="s">
        <v>13</v>
      </c>
      <c r="CJ260" s="15">
        <v>2000</v>
      </c>
      <c r="CK260" s="15" t="str">
        <f t="shared" si="18"/>
        <v>Intra</v>
      </c>
      <c r="DC260" s="15">
        <v>1</v>
      </c>
      <c r="DD260" s="21">
        <v>1</v>
      </c>
      <c r="DE260" s="21"/>
      <c r="DF260" s="15">
        <v>2000</v>
      </c>
    </row>
    <row r="261" spans="2:110" x14ac:dyDescent="0.3">
      <c r="B261" s="6">
        <v>6</v>
      </c>
      <c r="C261" s="6">
        <v>5</v>
      </c>
      <c r="D261" s="7">
        <v>1998</v>
      </c>
      <c r="W261" s="6">
        <v>5</v>
      </c>
      <c r="Y261" t="str">
        <f t="shared" si="16"/>
        <v>May</v>
      </c>
      <c r="Z261" s="7">
        <v>1998</v>
      </c>
      <c r="AA261" t="s">
        <v>787</v>
      </c>
      <c r="BG261" t="s">
        <v>13</v>
      </c>
      <c r="BV261" t="s">
        <v>13</v>
      </c>
      <c r="BW261" t="str">
        <f t="shared" si="17"/>
        <v>Intra</v>
      </c>
      <c r="CI261" s="16" t="s">
        <v>13</v>
      </c>
      <c r="CJ261" s="16">
        <v>2010</v>
      </c>
      <c r="CK261" s="16" t="str">
        <f t="shared" si="18"/>
        <v>Intra</v>
      </c>
      <c r="DC261" s="16">
        <v>1</v>
      </c>
      <c r="DD261" s="23">
        <v>1</v>
      </c>
      <c r="DE261" s="23"/>
      <c r="DF261" s="16">
        <v>2010</v>
      </c>
    </row>
    <row r="262" spans="2:110" x14ac:dyDescent="0.3">
      <c r="B262" s="6">
        <v>16</v>
      </c>
      <c r="C262" s="6">
        <v>11</v>
      </c>
      <c r="D262" s="7">
        <v>1998</v>
      </c>
      <c r="W262" s="6">
        <v>11</v>
      </c>
      <c r="Y262" t="str">
        <f t="shared" si="16"/>
        <v>Nov</v>
      </c>
      <c r="Z262" s="7">
        <v>1998</v>
      </c>
      <c r="AA262" t="s">
        <v>790</v>
      </c>
      <c r="BG262" t="s">
        <v>13</v>
      </c>
      <c r="BV262" t="s">
        <v>13</v>
      </c>
      <c r="BW262" t="str">
        <f t="shared" si="17"/>
        <v>Intra</v>
      </c>
      <c r="CI262" s="15" t="s">
        <v>13</v>
      </c>
      <c r="CJ262" s="15">
        <v>2006</v>
      </c>
      <c r="CK262" s="15" t="str">
        <f t="shared" si="18"/>
        <v>Intra</v>
      </c>
      <c r="DC262" s="15">
        <v>1</v>
      </c>
      <c r="DD262" s="21">
        <v>1</v>
      </c>
      <c r="DE262" s="21"/>
      <c r="DF262" s="15">
        <v>2006</v>
      </c>
    </row>
    <row r="263" spans="2:110" x14ac:dyDescent="0.3">
      <c r="B263" s="6">
        <v>5</v>
      </c>
      <c r="C263" s="6">
        <v>11</v>
      </c>
      <c r="D263" s="7">
        <v>1998</v>
      </c>
      <c r="W263" s="6">
        <v>11</v>
      </c>
      <c r="Y263" t="str">
        <f t="shared" si="16"/>
        <v>Nov</v>
      </c>
      <c r="Z263" s="7">
        <v>1998</v>
      </c>
      <c r="AA263" t="s">
        <v>793</v>
      </c>
      <c r="BG263" t="s">
        <v>13</v>
      </c>
      <c r="BV263" t="s">
        <v>13</v>
      </c>
      <c r="BW263" t="str">
        <f t="shared" si="17"/>
        <v>Intra</v>
      </c>
      <c r="CI263" s="16" t="s">
        <v>13</v>
      </c>
      <c r="CJ263" s="16">
        <v>2016</v>
      </c>
      <c r="CK263" s="16" t="str">
        <f t="shared" si="18"/>
        <v>Intra</v>
      </c>
      <c r="DC263" s="16">
        <v>1</v>
      </c>
      <c r="DD263" s="23">
        <v>1</v>
      </c>
      <c r="DE263" s="23"/>
      <c r="DF263" s="16">
        <v>2016</v>
      </c>
    </row>
    <row r="264" spans="2:110" x14ac:dyDescent="0.3">
      <c r="B264" s="4">
        <v>25</v>
      </c>
      <c r="C264" s="4">
        <v>8</v>
      </c>
      <c r="D264" s="5">
        <v>1998</v>
      </c>
      <c r="W264" s="4">
        <v>8</v>
      </c>
      <c r="Y264" t="str">
        <f t="shared" si="16"/>
        <v>Aug</v>
      </c>
      <c r="Z264" s="5">
        <v>1998</v>
      </c>
      <c r="AA264" t="s">
        <v>796</v>
      </c>
      <c r="BG264" t="s">
        <v>13</v>
      </c>
      <c r="BV264" t="s">
        <v>13</v>
      </c>
      <c r="BW264" t="str">
        <f t="shared" si="17"/>
        <v>Intra</v>
      </c>
      <c r="CI264" s="15" t="s">
        <v>13</v>
      </c>
      <c r="CJ264" s="15">
        <v>2002</v>
      </c>
      <c r="CK264" s="15" t="str">
        <f t="shared" si="18"/>
        <v>Intra</v>
      </c>
      <c r="DC264" s="15">
        <v>10</v>
      </c>
      <c r="DD264" s="21">
        <v>10</v>
      </c>
      <c r="DE264" s="21"/>
      <c r="DF264" s="15">
        <v>2002</v>
      </c>
    </row>
    <row r="265" spans="2:110" x14ac:dyDescent="0.3">
      <c r="B265" s="4">
        <v>30</v>
      </c>
      <c r="C265" s="4">
        <v>9</v>
      </c>
      <c r="D265" s="5">
        <v>1998</v>
      </c>
      <c r="W265" s="4">
        <v>9</v>
      </c>
      <c r="Y265" t="str">
        <f t="shared" si="16"/>
        <v>Sep</v>
      </c>
      <c r="Z265" s="5">
        <v>1998</v>
      </c>
      <c r="AA265" t="s">
        <v>799</v>
      </c>
      <c r="BG265" t="s">
        <v>13</v>
      </c>
      <c r="BV265" t="s">
        <v>13</v>
      </c>
      <c r="BW265" t="str">
        <f t="shared" si="17"/>
        <v>Intra</v>
      </c>
      <c r="CI265" s="16" t="s">
        <v>13</v>
      </c>
      <c r="CJ265" s="16">
        <v>2000</v>
      </c>
      <c r="CK265" s="16" t="str">
        <f t="shared" si="18"/>
        <v>Intra</v>
      </c>
      <c r="DC265" s="16">
        <v>2</v>
      </c>
      <c r="DD265" s="23">
        <v>2</v>
      </c>
      <c r="DE265" s="23"/>
      <c r="DF265" s="16">
        <v>2000</v>
      </c>
    </row>
    <row r="266" spans="2:110" x14ac:dyDescent="0.3">
      <c r="B266" s="6">
        <v>17</v>
      </c>
      <c r="C266" s="6">
        <v>6</v>
      </c>
      <c r="D266" s="7">
        <v>1998</v>
      </c>
      <c r="W266" s="6">
        <v>6</v>
      </c>
      <c r="Y266" t="str">
        <f t="shared" si="16"/>
        <v>Jun</v>
      </c>
      <c r="Z266" s="7">
        <v>1998</v>
      </c>
      <c r="AA266" t="s">
        <v>802</v>
      </c>
      <c r="BG266" t="s">
        <v>13</v>
      </c>
      <c r="BV266" t="s">
        <v>13</v>
      </c>
      <c r="BW266" t="str">
        <f t="shared" si="17"/>
        <v>Intra</v>
      </c>
      <c r="CI266" s="15" t="s">
        <v>13</v>
      </c>
      <c r="CJ266" s="15">
        <v>2011</v>
      </c>
      <c r="CK266" s="15" t="str">
        <f t="shared" si="18"/>
        <v>Intra</v>
      </c>
      <c r="DC266" s="15">
        <v>2</v>
      </c>
      <c r="DD266" s="21">
        <v>2</v>
      </c>
      <c r="DE266" s="21"/>
      <c r="DF266" s="15">
        <v>2011</v>
      </c>
    </row>
    <row r="267" spans="2:110" x14ac:dyDescent="0.3">
      <c r="B267" s="4">
        <v>28</v>
      </c>
      <c r="C267" s="4">
        <v>1</v>
      </c>
      <c r="D267" s="5">
        <v>1998</v>
      </c>
      <c r="W267" s="4">
        <v>1</v>
      </c>
      <c r="Y267" t="str">
        <f t="shared" si="16"/>
        <v>Jan</v>
      </c>
      <c r="Z267" s="5">
        <v>1998</v>
      </c>
      <c r="AA267" t="s">
        <v>805</v>
      </c>
      <c r="AB267">
        <v>1</v>
      </c>
      <c r="BG267" t="s">
        <v>9</v>
      </c>
      <c r="BV267" t="s">
        <v>9</v>
      </c>
      <c r="BW267" t="str">
        <f t="shared" si="17"/>
        <v>Not</v>
      </c>
      <c r="CI267" s="16" t="s">
        <v>9</v>
      </c>
      <c r="CJ267" s="16">
        <v>2022</v>
      </c>
      <c r="CK267" s="16" t="str">
        <f t="shared" si="18"/>
        <v>Not</v>
      </c>
      <c r="DC267" s="16">
        <v>10</v>
      </c>
      <c r="DD267" s="23">
        <v>10</v>
      </c>
      <c r="DE267" s="23"/>
      <c r="DF267" s="16">
        <v>2022</v>
      </c>
    </row>
    <row r="268" spans="2:110" x14ac:dyDescent="0.3">
      <c r="B268" s="4">
        <v>22</v>
      </c>
      <c r="C268" s="4">
        <v>7</v>
      </c>
      <c r="D268" s="5">
        <v>1998</v>
      </c>
      <c r="W268" s="4">
        <v>7</v>
      </c>
      <c r="Y268" t="str">
        <f t="shared" si="16"/>
        <v>Jul</v>
      </c>
      <c r="Z268" s="5">
        <v>1998</v>
      </c>
      <c r="AA268" t="s">
        <v>808</v>
      </c>
      <c r="BG268" t="s">
        <v>13</v>
      </c>
      <c r="BV268" t="s">
        <v>13</v>
      </c>
      <c r="BW268" t="str">
        <f t="shared" si="17"/>
        <v>Intra</v>
      </c>
      <c r="CI268" s="15" t="s">
        <v>13</v>
      </c>
      <c r="CJ268" s="15">
        <v>1995</v>
      </c>
      <c r="CK268" s="15" t="str">
        <f t="shared" si="18"/>
        <v>Intra</v>
      </c>
      <c r="DC268" s="15">
        <v>2</v>
      </c>
      <c r="DD268" s="21">
        <v>2</v>
      </c>
      <c r="DE268" s="21"/>
      <c r="DF268" s="15">
        <v>1995</v>
      </c>
    </row>
    <row r="269" spans="2:110" x14ac:dyDescent="0.3">
      <c r="B269" s="4">
        <v>3</v>
      </c>
      <c r="C269" s="4">
        <v>6</v>
      </c>
      <c r="D269" s="5">
        <v>1998</v>
      </c>
      <c r="W269" s="4">
        <v>6</v>
      </c>
      <c r="Y269" t="str">
        <f t="shared" si="16"/>
        <v>Jun</v>
      </c>
      <c r="Z269" s="5">
        <v>1998</v>
      </c>
      <c r="AA269" t="s">
        <v>811</v>
      </c>
      <c r="BG269" t="s">
        <v>13</v>
      </c>
      <c r="BV269" t="s">
        <v>13</v>
      </c>
      <c r="BW269" t="str">
        <f t="shared" si="17"/>
        <v>Intra</v>
      </c>
      <c r="CI269" s="16" t="s">
        <v>13</v>
      </c>
      <c r="CJ269" s="16">
        <v>2020</v>
      </c>
      <c r="CK269" s="16" t="str">
        <f t="shared" si="18"/>
        <v>Intra</v>
      </c>
      <c r="DC269" s="16">
        <v>1</v>
      </c>
      <c r="DD269" s="23">
        <v>1</v>
      </c>
      <c r="DE269" s="23"/>
      <c r="DF269" s="16">
        <v>2020</v>
      </c>
    </row>
    <row r="270" spans="2:110" x14ac:dyDescent="0.3">
      <c r="B270" s="6">
        <v>29</v>
      </c>
      <c r="C270" s="6">
        <v>7</v>
      </c>
      <c r="D270" s="7">
        <v>1998</v>
      </c>
      <c r="W270" s="6">
        <v>7</v>
      </c>
      <c r="Y270" t="str">
        <f t="shared" si="16"/>
        <v>Jul</v>
      </c>
      <c r="Z270" s="7">
        <v>1998</v>
      </c>
      <c r="AA270" t="s">
        <v>814</v>
      </c>
      <c r="BG270" t="s">
        <v>13</v>
      </c>
      <c r="BV270" t="s">
        <v>13</v>
      </c>
      <c r="BW270" t="str">
        <f t="shared" si="17"/>
        <v>Intra</v>
      </c>
      <c r="CI270" s="15" t="s">
        <v>13</v>
      </c>
      <c r="CJ270" s="15">
        <v>2018</v>
      </c>
      <c r="CK270" s="15" t="str">
        <f t="shared" si="18"/>
        <v>Intra</v>
      </c>
      <c r="DC270" s="15">
        <v>1</v>
      </c>
      <c r="DD270" s="21">
        <v>1</v>
      </c>
      <c r="DE270" s="21"/>
      <c r="DF270" s="15">
        <v>2018</v>
      </c>
    </row>
    <row r="271" spans="2:110" x14ac:dyDescent="0.3">
      <c r="B271" s="4">
        <v>27</v>
      </c>
      <c r="C271" s="4">
        <v>8</v>
      </c>
      <c r="D271" s="5">
        <v>1998</v>
      </c>
      <c r="W271" s="4">
        <v>8</v>
      </c>
      <c r="Y271" t="str">
        <f t="shared" si="16"/>
        <v>Aug</v>
      </c>
      <c r="Z271" s="5">
        <v>1998</v>
      </c>
      <c r="AA271" t="s">
        <v>817</v>
      </c>
      <c r="BG271" t="s">
        <v>13</v>
      </c>
      <c r="BV271" t="s">
        <v>13</v>
      </c>
      <c r="BW271" t="str">
        <f t="shared" si="17"/>
        <v>Intra</v>
      </c>
      <c r="CI271" s="16" t="s">
        <v>13</v>
      </c>
      <c r="CJ271" s="16">
        <v>2003</v>
      </c>
      <c r="CK271" s="16" t="str">
        <f t="shared" si="18"/>
        <v>Intra</v>
      </c>
      <c r="DC271" s="16">
        <v>10</v>
      </c>
      <c r="DD271" s="23">
        <v>10</v>
      </c>
      <c r="DE271" s="23"/>
      <c r="DF271" s="16">
        <v>2003</v>
      </c>
    </row>
    <row r="272" spans="2:110" x14ac:dyDescent="0.3">
      <c r="B272" s="4">
        <v>7</v>
      </c>
      <c r="C272" s="4">
        <v>1</v>
      </c>
      <c r="D272" s="5">
        <v>1998</v>
      </c>
      <c r="W272" s="4">
        <v>1</v>
      </c>
      <c r="Y272" t="str">
        <f t="shared" si="16"/>
        <v>Jan</v>
      </c>
      <c r="Z272" s="5">
        <v>1998</v>
      </c>
      <c r="AA272" t="s">
        <v>820</v>
      </c>
      <c r="AB272">
        <v>1</v>
      </c>
      <c r="BG272" t="s">
        <v>13</v>
      </c>
      <c r="BV272" t="s">
        <v>13</v>
      </c>
      <c r="BW272" t="str">
        <f t="shared" si="17"/>
        <v>Intra</v>
      </c>
      <c r="CI272" s="15" t="s">
        <v>13</v>
      </c>
      <c r="CJ272" s="15">
        <v>1995</v>
      </c>
      <c r="CK272" s="15" t="str">
        <f t="shared" si="18"/>
        <v>Intra</v>
      </c>
      <c r="DC272" s="15">
        <v>10</v>
      </c>
      <c r="DD272" s="21">
        <v>10</v>
      </c>
      <c r="DE272" s="21"/>
      <c r="DF272" s="15">
        <v>1995</v>
      </c>
    </row>
    <row r="273" spans="2:110" x14ac:dyDescent="0.3">
      <c r="B273" s="6">
        <v>8</v>
      </c>
      <c r="C273" s="6">
        <v>12</v>
      </c>
      <c r="D273" s="7">
        <v>1998</v>
      </c>
      <c r="W273" s="6">
        <v>12</v>
      </c>
      <c r="Y273" t="str">
        <f t="shared" si="16"/>
        <v>Dec</v>
      </c>
      <c r="Z273" s="7">
        <v>1998</v>
      </c>
      <c r="AA273" t="s">
        <v>823</v>
      </c>
      <c r="BG273" t="s">
        <v>13</v>
      </c>
      <c r="BV273" t="s">
        <v>13</v>
      </c>
      <c r="BW273" t="str">
        <f t="shared" si="17"/>
        <v>Intra</v>
      </c>
      <c r="CI273" s="16" t="s">
        <v>13</v>
      </c>
      <c r="CJ273" s="16">
        <v>1995</v>
      </c>
      <c r="CK273" s="16" t="str">
        <f t="shared" si="18"/>
        <v>Intra</v>
      </c>
      <c r="DC273" s="16">
        <v>10</v>
      </c>
      <c r="DD273" s="23">
        <v>10</v>
      </c>
      <c r="DE273" s="23"/>
      <c r="DF273" s="16">
        <v>1995</v>
      </c>
    </row>
    <row r="274" spans="2:110" x14ac:dyDescent="0.3">
      <c r="B274" s="4">
        <v>7</v>
      </c>
      <c r="C274" s="4">
        <v>1</v>
      </c>
      <c r="D274" s="5">
        <v>1998</v>
      </c>
      <c r="W274" s="4">
        <v>1</v>
      </c>
      <c r="Y274" t="str">
        <f t="shared" si="16"/>
        <v>Jan</v>
      </c>
      <c r="Z274" s="5">
        <v>1998</v>
      </c>
      <c r="AA274" t="s">
        <v>826</v>
      </c>
      <c r="AB274">
        <v>1</v>
      </c>
      <c r="BG274" t="s">
        <v>13</v>
      </c>
      <c r="BV274" t="s">
        <v>13</v>
      </c>
      <c r="BW274" t="str">
        <f t="shared" si="17"/>
        <v>Intra</v>
      </c>
      <c r="CI274" s="15" t="s">
        <v>13</v>
      </c>
      <c r="CJ274" s="15">
        <v>2007</v>
      </c>
      <c r="CK274" s="15" t="str">
        <f t="shared" si="18"/>
        <v>Intra</v>
      </c>
      <c r="DC274" s="15">
        <v>10</v>
      </c>
      <c r="DD274" s="21">
        <v>10</v>
      </c>
      <c r="DE274" s="21"/>
      <c r="DF274" s="15">
        <v>2007</v>
      </c>
    </row>
    <row r="275" spans="2:110" x14ac:dyDescent="0.3">
      <c r="B275" s="6">
        <v>18</v>
      </c>
      <c r="C275" s="6">
        <v>11</v>
      </c>
      <c r="D275" s="7">
        <v>1998</v>
      </c>
      <c r="W275" s="6">
        <v>11</v>
      </c>
      <c r="Y275" t="str">
        <f t="shared" si="16"/>
        <v>Nov</v>
      </c>
      <c r="Z275" s="7">
        <v>1998</v>
      </c>
      <c r="AA275" t="s">
        <v>829</v>
      </c>
      <c r="BG275" t="s">
        <v>13</v>
      </c>
      <c r="BV275" t="s">
        <v>13</v>
      </c>
      <c r="BW275" t="str">
        <f t="shared" si="17"/>
        <v>Intra</v>
      </c>
      <c r="CI275" s="16" t="s">
        <v>13</v>
      </c>
      <c r="CJ275" s="16">
        <v>1998</v>
      </c>
      <c r="CK275" s="16" t="str">
        <f t="shared" si="18"/>
        <v>Intra</v>
      </c>
      <c r="DC275" s="16">
        <v>1</v>
      </c>
      <c r="DD275" s="23">
        <v>1</v>
      </c>
      <c r="DE275" s="23"/>
      <c r="DF275" s="16">
        <v>1998</v>
      </c>
    </row>
    <row r="276" spans="2:110" x14ac:dyDescent="0.3">
      <c r="B276" s="6">
        <v>24</v>
      </c>
      <c r="C276" s="6">
        <v>6</v>
      </c>
      <c r="D276" s="7">
        <v>1998</v>
      </c>
      <c r="W276" s="6">
        <v>6</v>
      </c>
      <c r="Y276" t="str">
        <f t="shared" si="16"/>
        <v>Jun</v>
      </c>
      <c r="Z276" s="7">
        <v>1998</v>
      </c>
      <c r="AA276" t="s">
        <v>832</v>
      </c>
      <c r="BG276" t="s">
        <v>13</v>
      </c>
      <c r="BV276" t="s">
        <v>13</v>
      </c>
      <c r="BW276" t="str">
        <f t="shared" si="17"/>
        <v>Intra</v>
      </c>
      <c r="CI276" s="15" t="s">
        <v>13</v>
      </c>
      <c r="CJ276" s="15">
        <v>2017</v>
      </c>
      <c r="CK276" s="15" t="str">
        <f t="shared" si="18"/>
        <v>Intra</v>
      </c>
      <c r="DC276" s="15">
        <v>10</v>
      </c>
      <c r="DD276" s="21">
        <v>10</v>
      </c>
      <c r="DE276" s="21"/>
      <c r="DF276" s="15">
        <v>2017</v>
      </c>
    </row>
    <row r="277" spans="2:110" x14ac:dyDescent="0.3">
      <c r="B277" s="6">
        <v>22</v>
      </c>
      <c r="C277" s="6">
        <v>7</v>
      </c>
      <c r="D277" s="7">
        <v>1998</v>
      </c>
      <c r="W277" s="6">
        <v>7</v>
      </c>
      <c r="Y277" t="str">
        <f t="shared" si="16"/>
        <v>Jul</v>
      </c>
      <c r="Z277" s="7">
        <v>1998</v>
      </c>
      <c r="AA277" t="s">
        <v>835</v>
      </c>
      <c r="BG277" t="s">
        <v>13</v>
      </c>
      <c r="BV277" t="s">
        <v>13</v>
      </c>
      <c r="BW277" t="str">
        <f t="shared" si="17"/>
        <v>Intra</v>
      </c>
      <c r="CI277" s="16" t="s">
        <v>13</v>
      </c>
      <c r="CJ277" s="16">
        <v>2011</v>
      </c>
      <c r="CK277" s="16" t="str">
        <f t="shared" si="18"/>
        <v>Intra</v>
      </c>
      <c r="DC277" s="16">
        <v>10</v>
      </c>
      <c r="DD277" s="23">
        <v>10</v>
      </c>
      <c r="DE277" s="23"/>
      <c r="DF277" s="16">
        <v>2011</v>
      </c>
    </row>
    <row r="278" spans="2:110" x14ac:dyDescent="0.3">
      <c r="B278" s="4">
        <v>18</v>
      </c>
      <c r="C278" s="4">
        <v>11</v>
      </c>
      <c r="D278" s="5">
        <v>1998</v>
      </c>
      <c r="W278" s="4">
        <v>11</v>
      </c>
      <c r="Y278" t="str">
        <f t="shared" si="16"/>
        <v>Nov</v>
      </c>
      <c r="Z278" s="5">
        <v>1998</v>
      </c>
      <c r="AA278" t="s">
        <v>838</v>
      </c>
      <c r="BG278" t="s">
        <v>13</v>
      </c>
      <c r="BV278" t="s">
        <v>13</v>
      </c>
      <c r="BW278" t="str">
        <f t="shared" si="17"/>
        <v>Intra</v>
      </c>
      <c r="CI278" s="15" t="s">
        <v>13</v>
      </c>
      <c r="CJ278" s="15">
        <v>2017</v>
      </c>
      <c r="CK278" s="15" t="str">
        <f t="shared" si="18"/>
        <v>Intra</v>
      </c>
      <c r="DC278" s="15">
        <v>2</v>
      </c>
      <c r="DD278" s="21">
        <v>2</v>
      </c>
      <c r="DE278" s="21"/>
      <c r="DF278" s="15">
        <v>2017</v>
      </c>
    </row>
    <row r="279" spans="2:110" x14ac:dyDescent="0.3">
      <c r="B279" s="4">
        <v>9</v>
      </c>
      <c r="C279" s="4">
        <v>4</v>
      </c>
      <c r="D279" s="5">
        <v>1998</v>
      </c>
      <c r="W279" s="4">
        <v>4</v>
      </c>
      <c r="Y279" t="str">
        <f t="shared" si="16"/>
        <v>Apr</v>
      </c>
      <c r="Z279" s="5">
        <v>1998</v>
      </c>
      <c r="AA279" t="s">
        <v>841</v>
      </c>
      <c r="BG279" t="s">
        <v>9</v>
      </c>
      <c r="BV279" t="s">
        <v>9</v>
      </c>
      <c r="BW279" t="str">
        <f t="shared" si="17"/>
        <v>Not</v>
      </c>
      <c r="CI279" s="16" t="s">
        <v>9</v>
      </c>
      <c r="CJ279" s="16">
        <v>2020</v>
      </c>
      <c r="CK279" s="16" t="str">
        <f t="shared" si="18"/>
        <v>Not</v>
      </c>
      <c r="DC279" s="16">
        <v>1</v>
      </c>
      <c r="DD279" s="23">
        <v>1</v>
      </c>
      <c r="DE279" s="23"/>
      <c r="DF279" s="16">
        <v>2020</v>
      </c>
    </row>
    <row r="280" spans="2:110" x14ac:dyDescent="0.3">
      <c r="B280" s="4">
        <v>13</v>
      </c>
      <c r="C280" s="4">
        <v>5</v>
      </c>
      <c r="D280" s="5">
        <v>1998</v>
      </c>
      <c r="W280" s="4">
        <v>5</v>
      </c>
      <c r="Y280" t="str">
        <f t="shared" si="16"/>
        <v>May</v>
      </c>
      <c r="Z280" s="5">
        <v>1998</v>
      </c>
      <c r="AA280" t="s">
        <v>844</v>
      </c>
      <c r="BG280" t="s">
        <v>9</v>
      </c>
      <c r="BV280" t="s">
        <v>9</v>
      </c>
      <c r="BW280" t="str">
        <f t="shared" si="17"/>
        <v>Not</v>
      </c>
      <c r="CI280" s="15" t="s">
        <v>9</v>
      </c>
      <c r="CJ280" s="15">
        <v>1995</v>
      </c>
      <c r="CK280" s="15" t="str">
        <f t="shared" si="18"/>
        <v>Not</v>
      </c>
      <c r="DC280" s="15">
        <v>10</v>
      </c>
      <c r="DD280" s="21">
        <v>10</v>
      </c>
      <c r="DE280" s="21"/>
      <c r="DF280" s="15">
        <v>1995</v>
      </c>
    </row>
    <row r="281" spans="2:110" x14ac:dyDescent="0.3">
      <c r="B281" s="6">
        <v>9</v>
      </c>
      <c r="C281" s="6">
        <v>9</v>
      </c>
      <c r="D281" s="7">
        <v>1998</v>
      </c>
      <c r="W281" s="6">
        <v>9</v>
      </c>
      <c r="Y281" t="str">
        <f t="shared" si="16"/>
        <v>Sep</v>
      </c>
      <c r="Z281" s="7">
        <v>1998</v>
      </c>
      <c r="AA281" t="s">
        <v>847</v>
      </c>
      <c r="BG281" t="s">
        <v>13</v>
      </c>
      <c r="BV281" t="s">
        <v>13</v>
      </c>
      <c r="BW281" t="str">
        <f t="shared" si="17"/>
        <v>Intra</v>
      </c>
      <c r="CI281" s="16" t="s">
        <v>13</v>
      </c>
      <c r="CJ281" s="16">
        <v>1999</v>
      </c>
      <c r="CK281" s="16" t="str">
        <f t="shared" si="18"/>
        <v>Intra</v>
      </c>
      <c r="DC281" s="16">
        <v>2</v>
      </c>
      <c r="DD281" s="23">
        <v>2</v>
      </c>
      <c r="DE281" s="23"/>
      <c r="DF281" s="16">
        <v>1999</v>
      </c>
    </row>
    <row r="282" spans="2:110" x14ac:dyDescent="0.3">
      <c r="B282" s="6">
        <v>1</v>
      </c>
      <c r="C282" s="6">
        <v>12</v>
      </c>
      <c r="D282" s="7">
        <v>1999</v>
      </c>
      <c r="W282" s="6">
        <v>12</v>
      </c>
      <c r="Y282" t="str">
        <f t="shared" si="16"/>
        <v>Dec</v>
      </c>
      <c r="Z282" s="7">
        <v>1999</v>
      </c>
      <c r="AA282" t="s">
        <v>850</v>
      </c>
      <c r="BG282" t="s">
        <v>9</v>
      </c>
      <c r="BV282" t="s">
        <v>9</v>
      </c>
      <c r="BW282" t="str">
        <f t="shared" si="17"/>
        <v>Not</v>
      </c>
      <c r="CI282" s="15" t="s">
        <v>9</v>
      </c>
      <c r="CJ282" s="15">
        <v>2023</v>
      </c>
      <c r="CK282" s="15" t="str">
        <f t="shared" si="18"/>
        <v>Not</v>
      </c>
      <c r="DC282" s="15">
        <v>10</v>
      </c>
      <c r="DD282" s="21">
        <v>10</v>
      </c>
      <c r="DE282" s="21"/>
      <c r="DF282" s="15">
        <v>2023</v>
      </c>
    </row>
    <row r="283" spans="2:110" x14ac:dyDescent="0.3">
      <c r="B283" s="4">
        <v>22</v>
      </c>
      <c r="C283" s="4">
        <v>9</v>
      </c>
      <c r="D283" s="5">
        <v>1999</v>
      </c>
      <c r="W283" s="4">
        <v>9</v>
      </c>
      <c r="Y283" t="str">
        <f t="shared" si="16"/>
        <v>Sep</v>
      </c>
      <c r="Z283" s="5">
        <v>1999</v>
      </c>
      <c r="AA283" t="s">
        <v>853</v>
      </c>
      <c r="BG283" t="s">
        <v>13</v>
      </c>
      <c r="BV283" t="s">
        <v>13</v>
      </c>
      <c r="BW283" t="str">
        <f t="shared" si="17"/>
        <v>Intra</v>
      </c>
      <c r="CI283" s="16" t="s">
        <v>13</v>
      </c>
      <c r="CJ283" s="16">
        <v>2008</v>
      </c>
      <c r="CK283" s="16" t="str">
        <f t="shared" si="18"/>
        <v>Intra</v>
      </c>
      <c r="DC283" s="16">
        <v>10</v>
      </c>
      <c r="DD283" s="23">
        <v>10</v>
      </c>
      <c r="DE283" s="23"/>
      <c r="DF283" s="16">
        <v>2008</v>
      </c>
    </row>
    <row r="284" spans="2:110" x14ac:dyDescent="0.3">
      <c r="B284" s="6">
        <v>24</v>
      </c>
      <c r="C284" s="6">
        <v>11</v>
      </c>
      <c r="D284" s="7">
        <v>1999</v>
      </c>
      <c r="W284" s="6">
        <v>11</v>
      </c>
      <c r="Y284" t="str">
        <f t="shared" si="16"/>
        <v>Nov</v>
      </c>
      <c r="Z284" s="7">
        <v>1999</v>
      </c>
      <c r="AA284" t="s">
        <v>856</v>
      </c>
      <c r="BG284" t="s">
        <v>13</v>
      </c>
      <c r="BV284" t="s">
        <v>13</v>
      </c>
      <c r="BW284" t="str">
        <f t="shared" si="17"/>
        <v>Intra</v>
      </c>
      <c r="CI284" s="15" t="s">
        <v>13</v>
      </c>
      <c r="CJ284" s="15">
        <v>2014</v>
      </c>
      <c r="CK284" s="15" t="str">
        <f t="shared" si="18"/>
        <v>Intra</v>
      </c>
      <c r="DC284" s="15">
        <v>10</v>
      </c>
      <c r="DD284" s="21">
        <v>10</v>
      </c>
      <c r="DE284" s="21"/>
      <c r="DF284" s="15">
        <v>2014</v>
      </c>
    </row>
    <row r="285" spans="2:110" x14ac:dyDescent="0.3">
      <c r="B285" s="6">
        <v>24</v>
      </c>
      <c r="C285" s="6">
        <v>11</v>
      </c>
      <c r="D285" s="7">
        <v>1999</v>
      </c>
      <c r="W285" s="6">
        <v>11</v>
      </c>
      <c r="Y285" t="str">
        <f t="shared" si="16"/>
        <v>Nov</v>
      </c>
      <c r="Z285" s="7">
        <v>1999</v>
      </c>
      <c r="AA285" t="s">
        <v>859</v>
      </c>
      <c r="BG285" t="s">
        <v>9</v>
      </c>
      <c r="BV285" t="s">
        <v>9</v>
      </c>
      <c r="BW285" t="str">
        <f t="shared" si="17"/>
        <v>Not</v>
      </c>
      <c r="CI285" s="16" t="s">
        <v>9</v>
      </c>
      <c r="CJ285" s="16">
        <v>2007</v>
      </c>
      <c r="CK285" s="16" t="str">
        <f t="shared" si="18"/>
        <v>Not</v>
      </c>
      <c r="DC285" s="16">
        <v>10</v>
      </c>
      <c r="DD285" s="23">
        <v>10</v>
      </c>
      <c r="DE285" s="23"/>
      <c r="DF285" s="16">
        <v>2007</v>
      </c>
    </row>
    <row r="286" spans="2:110" x14ac:dyDescent="0.3">
      <c r="B286" s="6">
        <v>27</v>
      </c>
      <c r="C286" s="6">
        <v>1</v>
      </c>
      <c r="D286" s="7">
        <v>1999</v>
      </c>
      <c r="W286" s="6">
        <v>1</v>
      </c>
      <c r="Y286" t="str">
        <f t="shared" si="16"/>
        <v>Jan</v>
      </c>
      <c r="Z286" s="7">
        <v>1999</v>
      </c>
      <c r="AA286" t="s">
        <v>862</v>
      </c>
      <c r="AB286">
        <v>1</v>
      </c>
      <c r="BG286" t="s">
        <v>13</v>
      </c>
      <c r="BV286" t="s">
        <v>13</v>
      </c>
      <c r="BW286" t="str">
        <f t="shared" si="17"/>
        <v>Intra</v>
      </c>
      <c r="CI286" s="15" t="s">
        <v>13</v>
      </c>
      <c r="CJ286" s="15">
        <v>2015</v>
      </c>
      <c r="CK286" s="15" t="str">
        <f t="shared" si="18"/>
        <v>Intra</v>
      </c>
      <c r="DC286" s="15">
        <v>10</v>
      </c>
      <c r="DD286" s="21">
        <v>10</v>
      </c>
      <c r="DE286" s="21"/>
      <c r="DF286" s="15">
        <v>2015</v>
      </c>
    </row>
    <row r="287" spans="2:110" x14ac:dyDescent="0.3">
      <c r="B287" s="6">
        <v>28</v>
      </c>
      <c r="C287" s="6">
        <v>4</v>
      </c>
      <c r="D287" s="7">
        <v>1999</v>
      </c>
      <c r="W287" s="6">
        <v>4</v>
      </c>
      <c r="Y287" t="str">
        <f t="shared" si="16"/>
        <v>Apr</v>
      </c>
      <c r="Z287" s="7">
        <v>1999</v>
      </c>
      <c r="AA287" t="s">
        <v>865</v>
      </c>
      <c r="BG287" t="s">
        <v>9</v>
      </c>
      <c r="BV287" t="s">
        <v>9</v>
      </c>
      <c r="BW287" t="str">
        <f t="shared" si="17"/>
        <v>Not</v>
      </c>
      <c r="CI287" s="16" t="s">
        <v>9</v>
      </c>
      <c r="CJ287" s="16">
        <v>2000</v>
      </c>
      <c r="CK287" s="16" t="str">
        <f t="shared" si="18"/>
        <v>Not</v>
      </c>
      <c r="DC287" s="16">
        <v>10</v>
      </c>
      <c r="DD287" s="23">
        <v>10</v>
      </c>
      <c r="DE287" s="23"/>
      <c r="DF287" s="16">
        <v>2000</v>
      </c>
    </row>
    <row r="288" spans="2:110" x14ac:dyDescent="0.3">
      <c r="B288" s="6">
        <v>17</v>
      </c>
      <c r="C288" s="6">
        <v>11</v>
      </c>
      <c r="D288" s="7">
        <v>1999</v>
      </c>
      <c r="W288" s="6">
        <v>11</v>
      </c>
      <c r="Y288" t="str">
        <f t="shared" si="16"/>
        <v>Nov</v>
      </c>
      <c r="Z288" s="7">
        <v>1999</v>
      </c>
      <c r="AA288" t="s">
        <v>868</v>
      </c>
      <c r="BG288" t="s">
        <v>13</v>
      </c>
      <c r="BV288" t="s">
        <v>13</v>
      </c>
      <c r="BW288" t="str">
        <f t="shared" si="17"/>
        <v>Intra</v>
      </c>
      <c r="CI288" s="15" t="s">
        <v>13</v>
      </c>
      <c r="CJ288" s="15">
        <v>2015</v>
      </c>
      <c r="CK288" s="15" t="str">
        <f t="shared" si="18"/>
        <v>Intra</v>
      </c>
      <c r="DC288" s="15">
        <v>1</v>
      </c>
      <c r="DD288" s="21">
        <v>1</v>
      </c>
      <c r="DE288" s="21"/>
      <c r="DF288" s="15">
        <v>2015</v>
      </c>
    </row>
    <row r="289" spans="2:110" x14ac:dyDescent="0.3">
      <c r="B289" s="4">
        <v>15</v>
      </c>
      <c r="C289" s="4">
        <v>4</v>
      </c>
      <c r="D289" s="5">
        <v>1999</v>
      </c>
      <c r="W289" s="4">
        <v>4</v>
      </c>
      <c r="Y289" t="str">
        <f t="shared" si="16"/>
        <v>Apr</v>
      </c>
      <c r="Z289" s="5">
        <v>1999</v>
      </c>
      <c r="AA289" t="s">
        <v>871</v>
      </c>
      <c r="BG289" t="s">
        <v>13</v>
      </c>
      <c r="BV289" t="s">
        <v>13</v>
      </c>
      <c r="BW289" t="str">
        <f t="shared" si="17"/>
        <v>Intra</v>
      </c>
      <c r="CI289" s="16" t="s">
        <v>13</v>
      </c>
      <c r="CJ289" s="16">
        <v>2022</v>
      </c>
      <c r="CK289" s="16" t="str">
        <f t="shared" si="18"/>
        <v>Intra</v>
      </c>
      <c r="DC289" s="16">
        <v>5</v>
      </c>
      <c r="DD289" s="23">
        <v>5</v>
      </c>
      <c r="DE289" s="23"/>
      <c r="DF289" s="16">
        <v>2022</v>
      </c>
    </row>
    <row r="290" spans="2:110" x14ac:dyDescent="0.3">
      <c r="B290" s="4">
        <v>10</v>
      </c>
      <c r="C290" s="4">
        <v>2</v>
      </c>
      <c r="D290" s="5">
        <v>1999</v>
      </c>
      <c r="W290" s="4">
        <v>2</v>
      </c>
      <c r="Y290" t="str">
        <f t="shared" si="16"/>
        <v>Feb</v>
      </c>
      <c r="Z290" s="5">
        <v>1999</v>
      </c>
      <c r="AA290" t="s">
        <v>874</v>
      </c>
      <c r="BG290" t="s">
        <v>13</v>
      </c>
      <c r="BV290" t="s">
        <v>13</v>
      </c>
      <c r="BW290" t="str">
        <f t="shared" si="17"/>
        <v>Intra</v>
      </c>
      <c r="CI290" s="15" t="s">
        <v>13</v>
      </c>
      <c r="CJ290" s="15">
        <v>2021</v>
      </c>
      <c r="CK290" s="15" t="str">
        <f t="shared" si="18"/>
        <v>Intra</v>
      </c>
      <c r="DC290" s="15">
        <v>10</v>
      </c>
      <c r="DD290" s="21">
        <v>10</v>
      </c>
      <c r="DE290" s="21"/>
      <c r="DF290" s="15">
        <v>2021</v>
      </c>
    </row>
    <row r="291" spans="2:110" x14ac:dyDescent="0.3">
      <c r="B291" s="4">
        <v>15</v>
      </c>
      <c r="C291" s="4">
        <v>9</v>
      </c>
      <c r="D291" s="5">
        <v>1999</v>
      </c>
      <c r="W291" s="4">
        <v>9</v>
      </c>
      <c r="Y291" t="str">
        <f t="shared" si="16"/>
        <v>Sep</v>
      </c>
      <c r="Z291" s="5">
        <v>1999</v>
      </c>
      <c r="AA291" t="s">
        <v>877</v>
      </c>
      <c r="BG291" t="s">
        <v>13</v>
      </c>
      <c r="BV291" t="s">
        <v>13</v>
      </c>
      <c r="BW291" t="str">
        <f t="shared" si="17"/>
        <v>Intra</v>
      </c>
      <c r="CI291" s="16" t="s">
        <v>13</v>
      </c>
      <c r="CJ291" s="16">
        <v>2002</v>
      </c>
      <c r="CK291" s="16" t="str">
        <f t="shared" si="18"/>
        <v>Intra</v>
      </c>
      <c r="DC291" s="16">
        <v>10</v>
      </c>
      <c r="DD291" s="23">
        <v>10</v>
      </c>
      <c r="DE291" s="23"/>
      <c r="DF291" s="16">
        <v>2002</v>
      </c>
    </row>
    <row r="292" spans="2:110" x14ac:dyDescent="0.3">
      <c r="B292" s="6">
        <v>29</v>
      </c>
      <c r="C292" s="6">
        <v>12</v>
      </c>
      <c r="D292" s="7">
        <v>1999</v>
      </c>
      <c r="W292" s="6">
        <v>12</v>
      </c>
      <c r="Y292" t="str">
        <f t="shared" si="16"/>
        <v>Dec</v>
      </c>
      <c r="Z292" s="7">
        <v>1999</v>
      </c>
      <c r="AA292" t="s">
        <v>880</v>
      </c>
      <c r="BG292" t="s">
        <v>13</v>
      </c>
      <c r="BV292" t="s">
        <v>13</v>
      </c>
      <c r="BW292" t="str">
        <f t="shared" si="17"/>
        <v>Intra</v>
      </c>
      <c r="CI292" s="15" t="s">
        <v>13</v>
      </c>
      <c r="CJ292" s="15">
        <v>1995</v>
      </c>
      <c r="CK292" s="15" t="str">
        <f t="shared" si="18"/>
        <v>Intra</v>
      </c>
      <c r="DC292" s="15">
        <v>2</v>
      </c>
      <c r="DD292" s="21">
        <v>2</v>
      </c>
      <c r="DE292" s="21"/>
      <c r="DF292" s="15">
        <v>1995</v>
      </c>
    </row>
    <row r="293" spans="2:110" x14ac:dyDescent="0.3">
      <c r="B293" s="6">
        <v>20</v>
      </c>
      <c r="C293" s="6">
        <v>10</v>
      </c>
      <c r="D293" s="7">
        <v>1999</v>
      </c>
      <c r="W293" s="6">
        <v>10</v>
      </c>
      <c r="Y293" t="str">
        <f t="shared" si="16"/>
        <v>Oct</v>
      </c>
      <c r="Z293" s="7">
        <v>1999</v>
      </c>
      <c r="AA293" t="s">
        <v>883</v>
      </c>
      <c r="BG293" t="s">
        <v>13</v>
      </c>
      <c r="BV293" t="s">
        <v>13</v>
      </c>
      <c r="BW293" t="str">
        <f t="shared" si="17"/>
        <v>Intra</v>
      </c>
      <c r="CI293" s="16" t="s">
        <v>13</v>
      </c>
      <c r="CJ293" s="16">
        <v>2010</v>
      </c>
      <c r="CK293" s="16" t="str">
        <f t="shared" si="18"/>
        <v>Intra</v>
      </c>
      <c r="DC293" s="16">
        <v>10</v>
      </c>
      <c r="DD293" s="23">
        <v>10</v>
      </c>
      <c r="DE293" s="23"/>
      <c r="DF293" s="16">
        <v>2010</v>
      </c>
    </row>
    <row r="294" spans="2:110" x14ac:dyDescent="0.3">
      <c r="B294" s="4">
        <v>9</v>
      </c>
      <c r="C294" s="4">
        <v>6</v>
      </c>
      <c r="D294" s="5">
        <v>1999</v>
      </c>
      <c r="W294" s="4">
        <v>6</v>
      </c>
      <c r="Y294" t="str">
        <f t="shared" si="16"/>
        <v>Jun</v>
      </c>
      <c r="Z294" s="5">
        <v>1999</v>
      </c>
      <c r="AA294" t="s">
        <v>886</v>
      </c>
      <c r="BG294" t="s">
        <v>13</v>
      </c>
      <c r="BV294" t="s">
        <v>13</v>
      </c>
      <c r="BW294" t="str">
        <f t="shared" si="17"/>
        <v>Intra</v>
      </c>
      <c r="CI294" s="15" t="s">
        <v>13</v>
      </c>
      <c r="CJ294" s="15">
        <v>2017</v>
      </c>
      <c r="CK294" s="15" t="str">
        <f t="shared" si="18"/>
        <v>Intra</v>
      </c>
      <c r="DC294" s="15">
        <v>10</v>
      </c>
      <c r="DD294" s="21">
        <v>10</v>
      </c>
      <c r="DE294" s="21"/>
      <c r="DF294" s="15">
        <v>2017</v>
      </c>
    </row>
    <row r="295" spans="2:110" x14ac:dyDescent="0.3">
      <c r="B295" s="4">
        <v>16</v>
      </c>
      <c r="C295" s="4">
        <v>6</v>
      </c>
      <c r="D295" s="5">
        <v>1999</v>
      </c>
      <c r="W295" s="4">
        <v>6</v>
      </c>
      <c r="Y295" t="str">
        <f t="shared" si="16"/>
        <v>Jun</v>
      </c>
      <c r="Z295" s="5">
        <v>1999</v>
      </c>
      <c r="AA295" t="s">
        <v>889</v>
      </c>
      <c r="BG295" t="s">
        <v>13</v>
      </c>
      <c r="BV295" t="s">
        <v>13</v>
      </c>
      <c r="BW295" t="str">
        <f t="shared" si="17"/>
        <v>Intra</v>
      </c>
      <c r="CI295" s="16" t="s">
        <v>13</v>
      </c>
      <c r="CJ295" s="16">
        <v>2014</v>
      </c>
      <c r="CK295" s="16" t="str">
        <f t="shared" si="18"/>
        <v>Intra</v>
      </c>
      <c r="DC295" s="16">
        <v>2</v>
      </c>
      <c r="DD295" s="23">
        <v>2</v>
      </c>
      <c r="DE295" s="23"/>
      <c r="DF295" s="16">
        <v>2014</v>
      </c>
    </row>
    <row r="296" spans="2:110" x14ac:dyDescent="0.3">
      <c r="B296" s="6">
        <v>28</v>
      </c>
      <c r="C296" s="6">
        <v>4</v>
      </c>
      <c r="D296" s="7">
        <v>1999</v>
      </c>
      <c r="W296" s="6">
        <v>4</v>
      </c>
      <c r="Y296" t="str">
        <f t="shared" si="16"/>
        <v>Apr</v>
      </c>
      <c r="Z296" s="7">
        <v>1999</v>
      </c>
      <c r="AA296" t="s">
        <v>892</v>
      </c>
      <c r="BG296" t="s">
        <v>13</v>
      </c>
      <c r="BV296" t="s">
        <v>13</v>
      </c>
      <c r="BW296" t="str">
        <f t="shared" si="17"/>
        <v>Intra</v>
      </c>
      <c r="CI296" s="15" t="s">
        <v>13</v>
      </c>
      <c r="CJ296" s="15">
        <v>2017</v>
      </c>
      <c r="CK296" s="15" t="str">
        <f t="shared" si="18"/>
        <v>Intra</v>
      </c>
      <c r="DC296" s="15">
        <v>10</v>
      </c>
      <c r="DD296" s="21">
        <v>10</v>
      </c>
      <c r="DE296" s="21"/>
      <c r="DF296" s="15">
        <v>2017</v>
      </c>
    </row>
    <row r="297" spans="2:110" x14ac:dyDescent="0.3">
      <c r="B297" s="4">
        <v>24</v>
      </c>
      <c r="C297" s="4">
        <v>11</v>
      </c>
      <c r="D297" s="5">
        <v>1999</v>
      </c>
      <c r="W297" s="4">
        <v>11</v>
      </c>
      <c r="Y297" t="str">
        <f t="shared" si="16"/>
        <v>Nov</v>
      </c>
      <c r="Z297" s="5">
        <v>1999</v>
      </c>
      <c r="AA297" t="s">
        <v>895</v>
      </c>
      <c r="BG297" t="s">
        <v>13</v>
      </c>
      <c r="BV297" t="s">
        <v>13</v>
      </c>
      <c r="BW297" t="str">
        <f t="shared" si="17"/>
        <v>Intra</v>
      </c>
      <c r="CI297" s="16" t="s">
        <v>13</v>
      </c>
      <c r="CJ297" s="16">
        <v>1996</v>
      </c>
      <c r="CK297" s="16" t="str">
        <f t="shared" si="18"/>
        <v>Intra</v>
      </c>
      <c r="DC297" s="16">
        <v>1</v>
      </c>
      <c r="DD297" s="23">
        <v>1</v>
      </c>
      <c r="DE297" s="23"/>
      <c r="DF297" s="16">
        <v>1996</v>
      </c>
    </row>
    <row r="298" spans="2:110" x14ac:dyDescent="0.3">
      <c r="B298" s="4">
        <v>17</v>
      </c>
      <c r="C298" s="4">
        <v>2</v>
      </c>
      <c r="D298" s="5">
        <v>1999</v>
      </c>
      <c r="W298" s="4">
        <v>2</v>
      </c>
      <c r="Y298" t="str">
        <f t="shared" si="16"/>
        <v>Feb</v>
      </c>
      <c r="Z298" s="5">
        <v>1999</v>
      </c>
      <c r="AA298" t="s">
        <v>898</v>
      </c>
      <c r="BG298" t="s">
        <v>13</v>
      </c>
      <c r="BV298" t="s">
        <v>13</v>
      </c>
      <c r="BW298" t="str">
        <f t="shared" si="17"/>
        <v>Intra</v>
      </c>
      <c r="CI298" s="15" t="s">
        <v>13</v>
      </c>
      <c r="CJ298" s="15">
        <v>2010</v>
      </c>
      <c r="CK298" s="15" t="str">
        <f t="shared" si="18"/>
        <v>Intra</v>
      </c>
      <c r="DC298" s="15">
        <v>10</v>
      </c>
      <c r="DD298" s="21">
        <v>10</v>
      </c>
      <c r="DE298" s="21"/>
      <c r="DF298" s="15">
        <v>2010</v>
      </c>
    </row>
    <row r="299" spans="2:110" x14ac:dyDescent="0.3">
      <c r="B299" s="4">
        <v>28</v>
      </c>
      <c r="C299" s="4">
        <v>4</v>
      </c>
      <c r="D299" s="5">
        <v>1999</v>
      </c>
      <c r="W299" s="4">
        <v>4</v>
      </c>
      <c r="Y299" t="str">
        <f t="shared" si="16"/>
        <v>Apr</v>
      </c>
      <c r="Z299" s="5">
        <v>1999</v>
      </c>
      <c r="AA299" t="s">
        <v>901</v>
      </c>
      <c r="BG299" t="s">
        <v>13</v>
      </c>
      <c r="BV299" t="s">
        <v>13</v>
      </c>
      <c r="BW299" t="str">
        <f t="shared" si="17"/>
        <v>Intra</v>
      </c>
      <c r="CI299" s="16" t="s">
        <v>13</v>
      </c>
      <c r="CJ299" s="16">
        <v>2012</v>
      </c>
      <c r="CK299" s="16" t="str">
        <f t="shared" si="18"/>
        <v>Intra</v>
      </c>
      <c r="DC299" s="16">
        <v>10</v>
      </c>
      <c r="DD299" s="23">
        <v>10</v>
      </c>
      <c r="DE299" s="23"/>
      <c r="DF299" s="16">
        <v>2012</v>
      </c>
    </row>
    <row r="300" spans="2:110" x14ac:dyDescent="0.3">
      <c r="B300" s="6">
        <v>6</v>
      </c>
      <c r="C300" s="6">
        <v>10</v>
      </c>
      <c r="D300" s="7">
        <v>1999</v>
      </c>
      <c r="W300" s="6">
        <v>10</v>
      </c>
      <c r="Y300" t="str">
        <f t="shared" si="16"/>
        <v>Oct</v>
      </c>
      <c r="Z300" s="7">
        <v>1999</v>
      </c>
      <c r="AA300" t="s">
        <v>904</v>
      </c>
      <c r="BG300" t="s">
        <v>13</v>
      </c>
      <c r="BV300" t="s">
        <v>13</v>
      </c>
      <c r="BW300" t="str">
        <f t="shared" si="17"/>
        <v>Intra</v>
      </c>
      <c r="CI300" s="15" t="s">
        <v>13</v>
      </c>
      <c r="CJ300" s="15">
        <v>2021</v>
      </c>
      <c r="CK300" s="15" t="str">
        <f t="shared" si="18"/>
        <v>Intra</v>
      </c>
      <c r="DC300" s="15">
        <v>10</v>
      </c>
      <c r="DD300" s="21">
        <v>10</v>
      </c>
      <c r="DE300" s="21"/>
      <c r="DF300" s="15">
        <v>2021</v>
      </c>
    </row>
    <row r="301" spans="2:110" x14ac:dyDescent="0.3">
      <c r="B301" s="6">
        <v>28</v>
      </c>
      <c r="C301" s="6">
        <v>4</v>
      </c>
      <c r="D301" s="7">
        <v>1999</v>
      </c>
      <c r="W301" s="6">
        <v>4</v>
      </c>
      <c r="Y301" t="str">
        <f t="shared" si="16"/>
        <v>Apr</v>
      </c>
      <c r="Z301" s="7">
        <v>1999</v>
      </c>
      <c r="AA301" t="s">
        <v>907</v>
      </c>
      <c r="BG301" t="s">
        <v>13</v>
      </c>
      <c r="BV301" t="s">
        <v>13</v>
      </c>
      <c r="BW301" t="str">
        <f t="shared" si="17"/>
        <v>Intra</v>
      </c>
      <c r="CI301" s="16" t="s">
        <v>13</v>
      </c>
      <c r="CJ301" s="16">
        <v>2021</v>
      </c>
      <c r="CK301" s="16" t="str">
        <f t="shared" si="18"/>
        <v>Intra</v>
      </c>
      <c r="DC301" s="16">
        <v>2</v>
      </c>
      <c r="DD301" s="23">
        <v>2</v>
      </c>
      <c r="DE301" s="23"/>
      <c r="DF301" s="16">
        <v>2021</v>
      </c>
    </row>
    <row r="302" spans="2:110" x14ac:dyDescent="0.3">
      <c r="B302" s="4">
        <v>1</v>
      </c>
      <c r="C302" s="4">
        <v>4</v>
      </c>
      <c r="D302" s="5">
        <v>1999</v>
      </c>
      <c r="W302" s="4">
        <v>4</v>
      </c>
      <c r="Y302" t="str">
        <f t="shared" si="16"/>
        <v>Apr</v>
      </c>
      <c r="Z302" s="5">
        <v>1999</v>
      </c>
      <c r="AA302" t="s">
        <v>910</v>
      </c>
      <c r="BG302" t="s">
        <v>13</v>
      </c>
      <c r="BV302" t="s">
        <v>13</v>
      </c>
      <c r="BW302" t="str">
        <f t="shared" si="17"/>
        <v>Intra</v>
      </c>
      <c r="CI302" s="15" t="s">
        <v>13</v>
      </c>
      <c r="CJ302" s="15">
        <v>2014</v>
      </c>
      <c r="CK302" s="15" t="str">
        <f t="shared" si="18"/>
        <v>Intra</v>
      </c>
      <c r="DC302" s="15">
        <v>5</v>
      </c>
      <c r="DD302" s="21">
        <v>5</v>
      </c>
      <c r="DE302" s="21"/>
      <c r="DF302" s="15">
        <v>2014</v>
      </c>
    </row>
    <row r="303" spans="2:110" x14ac:dyDescent="0.3">
      <c r="B303" s="6">
        <v>27</v>
      </c>
      <c r="C303" s="6">
        <v>1</v>
      </c>
      <c r="D303" s="7">
        <v>1999</v>
      </c>
      <c r="W303" s="6">
        <v>1</v>
      </c>
      <c r="Y303" t="str">
        <f t="shared" si="16"/>
        <v>Jan</v>
      </c>
      <c r="Z303" s="7">
        <v>1999</v>
      </c>
      <c r="AA303" t="s">
        <v>913</v>
      </c>
      <c r="AB303">
        <v>1</v>
      </c>
      <c r="BG303" t="s">
        <v>13</v>
      </c>
      <c r="BV303" t="s">
        <v>13</v>
      </c>
      <c r="BW303" t="str">
        <f t="shared" si="17"/>
        <v>Intra</v>
      </c>
      <c r="CI303" s="16" t="s">
        <v>13</v>
      </c>
      <c r="CJ303" s="16">
        <v>2015</v>
      </c>
      <c r="CK303" s="16" t="str">
        <f t="shared" si="18"/>
        <v>Intra</v>
      </c>
      <c r="DC303" s="16">
        <v>2</v>
      </c>
      <c r="DD303" s="23">
        <v>2</v>
      </c>
      <c r="DE303" s="23"/>
      <c r="DF303" s="16">
        <v>2015</v>
      </c>
    </row>
    <row r="304" spans="2:110" x14ac:dyDescent="0.3">
      <c r="B304" s="6">
        <v>28</v>
      </c>
      <c r="C304" s="6">
        <v>7</v>
      </c>
      <c r="D304" s="7">
        <v>1999</v>
      </c>
      <c r="W304" s="6">
        <v>7</v>
      </c>
      <c r="Y304" t="str">
        <f t="shared" si="16"/>
        <v>Jul</v>
      </c>
      <c r="Z304" s="7">
        <v>1999</v>
      </c>
      <c r="AA304" t="s">
        <v>916</v>
      </c>
      <c r="BG304" t="s">
        <v>13</v>
      </c>
      <c r="BV304" t="s">
        <v>13</v>
      </c>
      <c r="BW304" t="str">
        <f t="shared" si="17"/>
        <v>Intra</v>
      </c>
      <c r="CI304" s="15" t="s">
        <v>13</v>
      </c>
      <c r="CJ304" s="15">
        <v>2004</v>
      </c>
      <c r="CK304" s="15" t="str">
        <f t="shared" si="18"/>
        <v>Intra</v>
      </c>
      <c r="DC304" s="15">
        <v>2</v>
      </c>
      <c r="DD304" s="21">
        <v>2</v>
      </c>
      <c r="DE304" s="21"/>
      <c r="DF304" s="15">
        <v>2004</v>
      </c>
    </row>
    <row r="305" spans="2:110" x14ac:dyDescent="0.3">
      <c r="B305" s="4">
        <v>1</v>
      </c>
      <c r="C305" s="4">
        <v>4</v>
      </c>
      <c r="D305" s="5">
        <v>1999</v>
      </c>
      <c r="W305" s="4">
        <v>4</v>
      </c>
      <c r="Y305" t="str">
        <f t="shared" si="16"/>
        <v>Apr</v>
      </c>
      <c r="Z305" s="5">
        <v>1999</v>
      </c>
      <c r="AA305" t="s">
        <v>919</v>
      </c>
      <c r="BG305" t="s">
        <v>13</v>
      </c>
      <c r="BV305" t="s">
        <v>13</v>
      </c>
      <c r="BW305" t="str">
        <f t="shared" si="17"/>
        <v>Intra</v>
      </c>
      <c r="CI305" s="16" t="s">
        <v>13</v>
      </c>
      <c r="CJ305" s="16">
        <v>2017</v>
      </c>
      <c r="CK305" s="16" t="str">
        <f t="shared" si="18"/>
        <v>Intra</v>
      </c>
      <c r="DC305" s="16">
        <v>10</v>
      </c>
      <c r="DD305" s="23">
        <v>10</v>
      </c>
      <c r="DE305" s="23"/>
      <c r="DF305" s="16">
        <v>2017</v>
      </c>
    </row>
    <row r="306" spans="2:110" x14ac:dyDescent="0.3">
      <c r="B306" s="6">
        <v>27</v>
      </c>
      <c r="C306" s="6">
        <v>10</v>
      </c>
      <c r="D306" s="7">
        <v>1999</v>
      </c>
      <c r="W306" s="6">
        <v>10</v>
      </c>
      <c r="Y306" t="str">
        <f t="shared" si="16"/>
        <v>Oct</v>
      </c>
      <c r="Z306" s="7">
        <v>1999</v>
      </c>
      <c r="AA306" t="s">
        <v>922</v>
      </c>
      <c r="BG306" t="s">
        <v>13</v>
      </c>
      <c r="BV306" t="s">
        <v>13</v>
      </c>
      <c r="BW306" t="str">
        <f t="shared" si="17"/>
        <v>Intra</v>
      </c>
      <c r="CI306" s="15" t="s">
        <v>13</v>
      </c>
      <c r="CJ306" s="15">
        <v>2008</v>
      </c>
      <c r="CK306" s="15" t="str">
        <f t="shared" si="18"/>
        <v>Intra</v>
      </c>
      <c r="DC306" s="15">
        <v>10</v>
      </c>
      <c r="DD306" s="21">
        <v>10</v>
      </c>
      <c r="DE306" s="21"/>
      <c r="DF306" s="15">
        <v>2008</v>
      </c>
    </row>
    <row r="307" spans="2:110" x14ac:dyDescent="0.3">
      <c r="B307" s="4">
        <v>22</v>
      </c>
      <c r="C307" s="4">
        <v>12</v>
      </c>
      <c r="D307" s="5">
        <v>1999</v>
      </c>
      <c r="W307" s="4">
        <v>12</v>
      </c>
      <c r="Y307" t="str">
        <f t="shared" si="16"/>
        <v>Dec</v>
      </c>
      <c r="Z307" s="5">
        <v>1999</v>
      </c>
      <c r="AA307" t="s">
        <v>925</v>
      </c>
      <c r="BG307" t="s">
        <v>13</v>
      </c>
      <c r="BV307" t="s">
        <v>13</v>
      </c>
      <c r="BW307" t="str">
        <f t="shared" si="17"/>
        <v>Intra</v>
      </c>
      <c r="CI307" s="16" t="s">
        <v>13</v>
      </c>
      <c r="CJ307" s="16">
        <v>2006</v>
      </c>
      <c r="CK307" s="16" t="str">
        <f t="shared" si="18"/>
        <v>Intra</v>
      </c>
      <c r="DC307" s="16">
        <v>10</v>
      </c>
      <c r="DD307" s="23">
        <v>10</v>
      </c>
      <c r="DE307" s="23"/>
      <c r="DF307" s="16">
        <v>2006</v>
      </c>
    </row>
    <row r="308" spans="2:110" x14ac:dyDescent="0.3">
      <c r="B308" s="4">
        <v>8</v>
      </c>
      <c r="C308" s="4">
        <v>9</v>
      </c>
      <c r="D308" s="5">
        <v>1999</v>
      </c>
      <c r="W308" s="4">
        <v>9</v>
      </c>
      <c r="Y308" t="str">
        <f t="shared" si="16"/>
        <v>Sep</v>
      </c>
      <c r="Z308" s="5">
        <v>1999</v>
      </c>
      <c r="AA308" t="s">
        <v>928</v>
      </c>
      <c r="BG308" t="s">
        <v>13</v>
      </c>
      <c r="BV308" t="s">
        <v>13</v>
      </c>
      <c r="BW308" t="str">
        <f t="shared" si="17"/>
        <v>Intra</v>
      </c>
      <c r="CI308" s="15" t="s">
        <v>13</v>
      </c>
      <c r="CJ308" s="15">
        <v>1995</v>
      </c>
      <c r="CK308" s="15" t="str">
        <f t="shared" si="18"/>
        <v>Intra</v>
      </c>
      <c r="DC308" s="15">
        <v>10</v>
      </c>
      <c r="DD308" s="21">
        <v>10</v>
      </c>
      <c r="DE308" s="21"/>
      <c r="DF308" s="15">
        <v>1995</v>
      </c>
    </row>
    <row r="309" spans="2:110" x14ac:dyDescent="0.3">
      <c r="B309" s="6">
        <v>31</v>
      </c>
      <c r="C309" s="6">
        <v>5</v>
      </c>
      <c r="D309" s="7">
        <v>2000</v>
      </c>
      <c r="W309" s="6">
        <v>5</v>
      </c>
      <c r="Y309" t="str">
        <f t="shared" si="16"/>
        <v>May</v>
      </c>
      <c r="Z309" s="7">
        <v>2000</v>
      </c>
      <c r="AA309" t="s">
        <v>931</v>
      </c>
      <c r="BG309" t="s">
        <v>13</v>
      </c>
      <c r="BV309" t="s">
        <v>13</v>
      </c>
      <c r="BW309" t="str">
        <f t="shared" si="17"/>
        <v>Intra</v>
      </c>
      <c r="CI309" s="16" t="s">
        <v>13</v>
      </c>
      <c r="CJ309" s="16">
        <v>2004</v>
      </c>
      <c r="CK309" s="16" t="str">
        <f t="shared" si="18"/>
        <v>Intra</v>
      </c>
      <c r="DC309" s="16">
        <v>1</v>
      </c>
      <c r="DD309" s="23">
        <v>1</v>
      </c>
      <c r="DE309" s="23"/>
      <c r="DF309" s="16">
        <v>2004</v>
      </c>
    </row>
    <row r="310" spans="2:110" x14ac:dyDescent="0.3">
      <c r="B310" s="4">
        <v>29</v>
      </c>
      <c r="C310" s="4">
        <v>5</v>
      </c>
      <c r="D310" s="5">
        <v>2000</v>
      </c>
      <c r="W310" s="4">
        <v>5</v>
      </c>
      <c r="Y310" t="str">
        <f t="shared" si="16"/>
        <v>May</v>
      </c>
      <c r="Z310" s="5">
        <v>2000</v>
      </c>
      <c r="AA310" t="s">
        <v>934</v>
      </c>
      <c r="BG310" t="s">
        <v>13</v>
      </c>
      <c r="BV310" t="s">
        <v>13</v>
      </c>
      <c r="BW310" t="str">
        <f t="shared" si="17"/>
        <v>Intra</v>
      </c>
      <c r="CI310" s="15" t="s">
        <v>13</v>
      </c>
      <c r="CJ310" s="15">
        <v>2007</v>
      </c>
      <c r="CK310" s="15" t="str">
        <f t="shared" si="18"/>
        <v>Intra</v>
      </c>
      <c r="DC310" s="15">
        <v>10</v>
      </c>
      <c r="DD310" s="21">
        <v>10</v>
      </c>
      <c r="DE310" s="21"/>
      <c r="DF310" s="15">
        <v>2007</v>
      </c>
    </row>
    <row r="311" spans="2:110" x14ac:dyDescent="0.3">
      <c r="B311" s="4">
        <v>18</v>
      </c>
      <c r="C311" s="4">
        <v>8</v>
      </c>
      <c r="D311" s="5">
        <v>2000</v>
      </c>
      <c r="W311" s="4">
        <v>8</v>
      </c>
      <c r="Y311" t="str">
        <f t="shared" si="16"/>
        <v>Aug</v>
      </c>
      <c r="Z311" s="5">
        <v>2000</v>
      </c>
      <c r="AA311" t="s">
        <v>937</v>
      </c>
      <c r="BG311" t="s">
        <v>13</v>
      </c>
      <c r="BV311" t="s">
        <v>13</v>
      </c>
      <c r="BW311" t="str">
        <f t="shared" si="17"/>
        <v>Intra</v>
      </c>
      <c r="CI311" s="16" t="s">
        <v>13</v>
      </c>
      <c r="CJ311" s="16">
        <v>2018</v>
      </c>
      <c r="CK311" s="16" t="str">
        <f t="shared" si="18"/>
        <v>Intra</v>
      </c>
      <c r="DC311" s="16">
        <v>1</v>
      </c>
      <c r="DD311" s="23">
        <v>1</v>
      </c>
      <c r="DE311" s="23"/>
      <c r="DF311" s="16">
        <v>2018</v>
      </c>
    </row>
    <row r="312" spans="2:110" x14ac:dyDescent="0.3">
      <c r="B312" s="6">
        <v>19</v>
      </c>
      <c r="C312" s="6">
        <v>7</v>
      </c>
      <c r="D312" s="7">
        <v>2000</v>
      </c>
      <c r="W312" s="6">
        <v>7</v>
      </c>
      <c r="Y312" t="str">
        <f t="shared" si="16"/>
        <v>Jul</v>
      </c>
      <c r="Z312" s="7">
        <v>2000</v>
      </c>
      <c r="AA312" t="s">
        <v>940</v>
      </c>
      <c r="BG312" t="s">
        <v>13</v>
      </c>
      <c r="BV312" t="s">
        <v>13</v>
      </c>
      <c r="BW312" t="str">
        <f t="shared" si="17"/>
        <v>Intra</v>
      </c>
      <c r="CI312" s="15" t="s">
        <v>13</v>
      </c>
      <c r="CJ312" s="15">
        <v>2007</v>
      </c>
      <c r="CK312" s="15" t="str">
        <f t="shared" si="18"/>
        <v>Intra</v>
      </c>
      <c r="DC312" s="15">
        <v>10</v>
      </c>
      <c r="DD312" s="21">
        <v>10</v>
      </c>
      <c r="DE312" s="21"/>
      <c r="DF312" s="15">
        <v>2007</v>
      </c>
    </row>
    <row r="313" spans="2:110" x14ac:dyDescent="0.3">
      <c r="B313" s="4">
        <v>21</v>
      </c>
      <c r="C313" s="4">
        <v>12</v>
      </c>
      <c r="D313" s="5">
        <v>2000</v>
      </c>
      <c r="W313" s="4">
        <v>12</v>
      </c>
      <c r="Y313" t="str">
        <f t="shared" si="16"/>
        <v>Dec</v>
      </c>
      <c r="Z313" s="5">
        <v>2000</v>
      </c>
      <c r="AA313" t="s">
        <v>943</v>
      </c>
      <c r="BG313" t="s">
        <v>13</v>
      </c>
      <c r="BV313" t="s">
        <v>13</v>
      </c>
      <c r="BW313" t="str">
        <f t="shared" si="17"/>
        <v>Intra</v>
      </c>
      <c r="CI313" s="16" t="s">
        <v>13</v>
      </c>
      <c r="CJ313" s="16">
        <v>2006</v>
      </c>
      <c r="CK313" s="16" t="str">
        <f t="shared" si="18"/>
        <v>Intra</v>
      </c>
      <c r="DC313" s="16">
        <v>1</v>
      </c>
      <c r="DD313" s="23">
        <v>1</v>
      </c>
      <c r="DE313" s="23"/>
      <c r="DF313" s="16">
        <v>2006</v>
      </c>
    </row>
    <row r="314" spans="2:110" x14ac:dyDescent="0.3">
      <c r="B314" s="6">
        <v>22</v>
      </c>
      <c r="C314" s="6">
        <v>11</v>
      </c>
      <c r="D314" s="7">
        <v>2000</v>
      </c>
      <c r="W314" s="6">
        <v>11</v>
      </c>
      <c r="Y314" t="str">
        <f t="shared" si="16"/>
        <v>Nov</v>
      </c>
      <c r="Z314" s="7">
        <v>2000</v>
      </c>
      <c r="AA314" t="s">
        <v>946</v>
      </c>
      <c r="BG314" t="s">
        <v>13</v>
      </c>
      <c r="BV314" t="s">
        <v>13</v>
      </c>
      <c r="BW314" t="str">
        <f t="shared" si="17"/>
        <v>Intra</v>
      </c>
      <c r="CI314" s="15" t="s">
        <v>13</v>
      </c>
      <c r="CJ314" s="15">
        <v>2003</v>
      </c>
      <c r="CK314" s="15" t="str">
        <f t="shared" si="18"/>
        <v>Intra</v>
      </c>
      <c r="DC314" s="15">
        <v>10</v>
      </c>
      <c r="DD314" s="21">
        <v>10</v>
      </c>
      <c r="DE314" s="21"/>
      <c r="DF314" s="15">
        <v>2003</v>
      </c>
    </row>
    <row r="315" spans="2:110" x14ac:dyDescent="0.3">
      <c r="B315" s="4">
        <v>19</v>
      </c>
      <c r="C315" s="4">
        <v>7</v>
      </c>
      <c r="D315" s="5">
        <v>2000</v>
      </c>
      <c r="W315" s="4">
        <v>7</v>
      </c>
      <c r="Y315" t="str">
        <f t="shared" si="16"/>
        <v>Jul</v>
      </c>
      <c r="Z315" s="5">
        <v>2000</v>
      </c>
      <c r="AA315" t="s">
        <v>949</v>
      </c>
      <c r="BG315" t="s">
        <v>13</v>
      </c>
      <c r="BV315" t="s">
        <v>13</v>
      </c>
      <c r="BW315" t="str">
        <f t="shared" si="17"/>
        <v>Intra</v>
      </c>
      <c r="CI315" s="16" t="s">
        <v>13</v>
      </c>
      <c r="CJ315" s="16">
        <v>2007</v>
      </c>
      <c r="CK315" s="16" t="str">
        <f t="shared" si="18"/>
        <v>Intra</v>
      </c>
      <c r="DC315" s="16">
        <v>5</v>
      </c>
      <c r="DD315" s="23">
        <v>5</v>
      </c>
      <c r="DE315" s="23"/>
      <c r="DF315" s="16">
        <v>2007</v>
      </c>
    </row>
    <row r="316" spans="2:110" x14ac:dyDescent="0.3">
      <c r="B316" s="4">
        <v>12</v>
      </c>
      <c r="C316" s="4">
        <v>4</v>
      </c>
      <c r="D316" s="5">
        <v>2000</v>
      </c>
      <c r="W316" s="4">
        <v>4</v>
      </c>
      <c r="Y316" t="str">
        <f t="shared" si="16"/>
        <v>Apr</v>
      </c>
      <c r="Z316" s="5">
        <v>2000</v>
      </c>
      <c r="AA316" t="s">
        <v>952</v>
      </c>
      <c r="BG316" t="s">
        <v>9</v>
      </c>
      <c r="BV316" t="s">
        <v>9</v>
      </c>
      <c r="BW316" t="str">
        <f t="shared" si="17"/>
        <v>Not</v>
      </c>
      <c r="CI316" s="15" t="s">
        <v>9</v>
      </c>
      <c r="CJ316" s="15">
        <v>2013</v>
      </c>
      <c r="CK316" s="15" t="str">
        <f t="shared" si="18"/>
        <v>Not</v>
      </c>
      <c r="DC316" s="15">
        <v>10</v>
      </c>
      <c r="DD316" s="21">
        <v>10</v>
      </c>
      <c r="DE316" s="21"/>
      <c r="DF316" s="15">
        <v>2013</v>
      </c>
    </row>
    <row r="317" spans="2:110" x14ac:dyDescent="0.3">
      <c r="B317" s="4">
        <v>31</v>
      </c>
      <c r="C317" s="4">
        <v>5</v>
      </c>
      <c r="D317" s="5">
        <v>2000</v>
      </c>
      <c r="W317" s="4">
        <v>5</v>
      </c>
      <c r="Y317" t="str">
        <f t="shared" si="16"/>
        <v>May</v>
      </c>
      <c r="Z317" s="5">
        <v>2000</v>
      </c>
      <c r="AA317" t="s">
        <v>955</v>
      </c>
      <c r="BG317" t="s">
        <v>13</v>
      </c>
      <c r="BV317" t="s">
        <v>13</v>
      </c>
      <c r="BW317" t="str">
        <f t="shared" si="17"/>
        <v>Intra</v>
      </c>
      <c r="CI317" s="16" t="s">
        <v>13</v>
      </c>
      <c r="CJ317" s="16">
        <v>1995</v>
      </c>
      <c r="CK317" s="16" t="str">
        <f t="shared" si="18"/>
        <v>Intra</v>
      </c>
      <c r="DC317" s="16">
        <v>1</v>
      </c>
      <c r="DD317" s="23">
        <v>1</v>
      </c>
      <c r="DE317" s="23"/>
      <c r="DF317" s="16">
        <v>1995</v>
      </c>
    </row>
    <row r="318" spans="2:110" x14ac:dyDescent="0.3">
      <c r="B318" s="6">
        <v>15</v>
      </c>
      <c r="C318" s="6">
        <v>6</v>
      </c>
      <c r="D318" s="7">
        <v>2000</v>
      </c>
      <c r="W318" s="6">
        <v>6</v>
      </c>
      <c r="Y318" t="str">
        <f t="shared" si="16"/>
        <v>Jun</v>
      </c>
      <c r="Z318" s="7">
        <v>2000</v>
      </c>
      <c r="AA318" t="s">
        <v>958</v>
      </c>
      <c r="BG318" t="s">
        <v>13</v>
      </c>
      <c r="BV318" t="s">
        <v>13</v>
      </c>
      <c r="BW318" t="str">
        <f t="shared" si="17"/>
        <v>Intra</v>
      </c>
      <c r="CI318" s="15" t="s">
        <v>13</v>
      </c>
      <c r="CJ318" s="15">
        <v>2010</v>
      </c>
      <c r="CK318" s="15" t="str">
        <f t="shared" si="18"/>
        <v>Intra</v>
      </c>
      <c r="DC318" s="15">
        <v>2</v>
      </c>
      <c r="DD318" s="21">
        <v>2</v>
      </c>
      <c r="DE318" s="21"/>
      <c r="DF318" s="15">
        <v>2010</v>
      </c>
    </row>
    <row r="319" spans="2:110" x14ac:dyDescent="0.3">
      <c r="B319" s="6">
        <v>28</v>
      </c>
      <c r="C319" s="6">
        <v>6</v>
      </c>
      <c r="D319" s="7">
        <v>2000</v>
      </c>
      <c r="W319" s="6">
        <v>6</v>
      </c>
      <c r="Y319" t="str">
        <f t="shared" si="16"/>
        <v>Jun</v>
      </c>
      <c r="Z319" s="7">
        <v>2000</v>
      </c>
      <c r="AA319" t="s">
        <v>961</v>
      </c>
      <c r="BG319" t="s">
        <v>13</v>
      </c>
      <c r="BV319" t="s">
        <v>13</v>
      </c>
      <c r="BW319" t="str">
        <f t="shared" si="17"/>
        <v>Intra</v>
      </c>
      <c r="CI319" s="16" t="s">
        <v>13</v>
      </c>
      <c r="CJ319" s="16">
        <v>1995</v>
      </c>
      <c r="CK319" s="16" t="str">
        <f t="shared" si="18"/>
        <v>Intra</v>
      </c>
      <c r="DC319" s="16">
        <v>2</v>
      </c>
      <c r="DD319" s="23">
        <v>2</v>
      </c>
      <c r="DE319" s="23"/>
      <c r="DF319" s="16">
        <v>1995</v>
      </c>
    </row>
    <row r="320" spans="2:110" x14ac:dyDescent="0.3">
      <c r="B320" s="4">
        <v>7</v>
      </c>
      <c r="C320" s="4">
        <v>6</v>
      </c>
      <c r="D320" s="5">
        <v>2000</v>
      </c>
      <c r="W320" s="4">
        <v>6</v>
      </c>
      <c r="Y320" t="str">
        <f t="shared" si="16"/>
        <v>Jun</v>
      </c>
      <c r="Z320" s="5">
        <v>2000</v>
      </c>
      <c r="AA320" t="s">
        <v>964</v>
      </c>
      <c r="BG320" t="s">
        <v>13</v>
      </c>
      <c r="BV320" t="s">
        <v>13</v>
      </c>
      <c r="BW320" t="str">
        <f t="shared" si="17"/>
        <v>Intra</v>
      </c>
      <c r="CI320" s="15" t="s">
        <v>13</v>
      </c>
      <c r="CJ320" s="15">
        <v>2019</v>
      </c>
      <c r="CK320" s="15" t="str">
        <f t="shared" si="18"/>
        <v>Intra</v>
      </c>
      <c r="DC320" s="15">
        <v>10</v>
      </c>
      <c r="DD320" s="21">
        <v>10</v>
      </c>
      <c r="DE320" s="21"/>
      <c r="DF320" s="15">
        <v>2019</v>
      </c>
    </row>
    <row r="321" spans="2:110" x14ac:dyDescent="0.3">
      <c r="B321" s="4">
        <v>2</v>
      </c>
      <c r="C321" s="4">
        <v>5</v>
      </c>
      <c r="D321" s="5">
        <v>2000</v>
      </c>
      <c r="W321" s="4">
        <v>5</v>
      </c>
      <c r="Y321" t="str">
        <f t="shared" si="16"/>
        <v>May</v>
      </c>
      <c r="Z321" s="5">
        <v>2000</v>
      </c>
      <c r="AA321" t="s">
        <v>967</v>
      </c>
      <c r="BG321" t="s">
        <v>13</v>
      </c>
      <c r="BV321" t="s">
        <v>13</v>
      </c>
      <c r="BW321" t="str">
        <f t="shared" si="17"/>
        <v>Intra</v>
      </c>
      <c r="CI321" s="16" t="s">
        <v>13</v>
      </c>
      <c r="CJ321" s="16">
        <v>1995</v>
      </c>
      <c r="CK321" s="16" t="str">
        <f t="shared" si="18"/>
        <v>Intra</v>
      </c>
      <c r="DC321" s="16">
        <v>10</v>
      </c>
      <c r="DD321" s="23">
        <v>10</v>
      </c>
      <c r="DE321" s="23"/>
      <c r="DF321" s="16">
        <v>1995</v>
      </c>
    </row>
    <row r="322" spans="2:110" x14ac:dyDescent="0.3">
      <c r="B322" s="6">
        <v>20</v>
      </c>
      <c r="C322" s="6">
        <v>12</v>
      </c>
      <c r="D322" s="7">
        <v>2000</v>
      </c>
      <c r="W322" s="6">
        <v>12</v>
      </c>
      <c r="Y322" t="str">
        <f t="shared" si="16"/>
        <v>Dec</v>
      </c>
      <c r="Z322" s="7">
        <v>2000</v>
      </c>
      <c r="AA322" t="s">
        <v>970</v>
      </c>
      <c r="BG322" t="s">
        <v>13</v>
      </c>
      <c r="BV322" t="s">
        <v>13</v>
      </c>
      <c r="BW322" t="str">
        <f t="shared" si="17"/>
        <v>Intra</v>
      </c>
      <c r="CI322" s="15" t="s">
        <v>13</v>
      </c>
      <c r="CJ322" s="15">
        <v>2019</v>
      </c>
      <c r="CK322" s="15" t="str">
        <f t="shared" si="18"/>
        <v>Intra</v>
      </c>
      <c r="DC322" s="15">
        <v>5</v>
      </c>
      <c r="DD322" s="21">
        <v>5</v>
      </c>
      <c r="DE322" s="21"/>
      <c r="DF322" s="15">
        <v>2019</v>
      </c>
    </row>
    <row r="323" spans="2:110" x14ac:dyDescent="0.3">
      <c r="B323" s="6">
        <v>11</v>
      </c>
      <c r="C323" s="6">
        <v>10</v>
      </c>
      <c r="D323" s="7">
        <v>2000</v>
      </c>
      <c r="W323" s="6">
        <v>10</v>
      </c>
      <c r="Y323" t="str">
        <f t="shared" ref="Y323:Y386" si="19">_xlfn.IFS(W323=1,"Jan",W323=2,"Feb",W323=3,"Mar",W323=4,"Apr",W323=5,"May",W323=6,"Jun",W323=7,"Jul",W323=8,"Aug",W323=9,"Sep",W323=10,"Oct",W323=11,"Nov",W323=12,"Dec")</f>
        <v>Oct</v>
      </c>
      <c r="Z323" s="7">
        <v>2000</v>
      </c>
      <c r="AA323" t="s">
        <v>973</v>
      </c>
      <c r="BG323" t="s">
        <v>13</v>
      </c>
      <c r="BV323" t="s">
        <v>13</v>
      </c>
      <c r="BW323" t="str">
        <f t="shared" ref="BW323:BW386" si="20">IF(BV323="EQ","Intra","Not")</f>
        <v>Intra</v>
      </c>
      <c r="CI323" s="16" t="s">
        <v>13</v>
      </c>
      <c r="CJ323" s="16">
        <v>2020</v>
      </c>
      <c r="CK323" s="16" t="str">
        <f t="shared" ref="CK323:CK386" si="21">IF(CI323="EQ","Intra","Not")</f>
        <v>Intra</v>
      </c>
      <c r="DC323" s="16">
        <v>10</v>
      </c>
      <c r="DD323" s="23">
        <v>10</v>
      </c>
      <c r="DE323" s="23"/>
      <c r="DF323" s="16">
        <v>2020</v>
      </c>
    </row>
    <row r="324" spans="2:110" x14ac:dyDescent="0.3">
      <c r="B324" s="4">
        <v>19</v>
      </c>
      <c r="C324" s="4">
        <v>4</v>
      </c>
      <c r="D324" s="5">
        <v>2000</v>
      </c>
      <c r="W324" s="4">
        <v>4</v>
      </c>
      <c r="Y324" t="str">
        <f t="shared" si="19"/>
        <v>Apr</v>
      </c>
      <c r="Z324" s="5">
        <v>2000</v>
      </c>
      <c r="AA324" t="s">
        <v>976</v>
      </c>
      <c r="BG324" t="s">
        <v>13</v>
      </c>
      <c r="BV324" t="s">
        <v>13</v>
      </c>
      <c r="BW324" t="str">
        <f t="shared" si="20"/>
        <v>Intra</v>
      </c>
      <c r="CI324" s="15" t="s">
        <v>13</v>
      </c>
      <c r="CJ324" s="15">
        <v>2018</v>
      </c>
      <c r="CK324" s="15" t="str">
        <f t="shared" si="21"/>
        <v>Intra</v>
      </c>
      <c r="DC324" s="15">
        <v>10</v>
      </c>
      <c r="DD324" s="21">
        <v>10</v>
      </c>
      <c r="DE324" s="21"/>
      <c r="DF324" s="15">
        <v>2018</v>
      </c>
    </row>
    <row r="325" spans="2:110" x14ac:dyDescent="0.3">
      <c r="B325" s="4">
        <v>15</v>
      </c>
      <c r="C325" s="4">
        <v>12</v>
      </c>
      <c r="D325" s="5">
        <v>2000</v>
      </c>
      <c r="W325" s="4">
        <v>12</v>
      </c>
      <c r="Y325" t="str">
        <f t="shared" si="19"/>
        <v>Dec</v>
      </c>
      <c r="Z325" s="5">
        <v>2000</v>
      </c>
      <c r="AA325" t="s">
        <v>979</v>
      </c>
      <c r="BG325" t="s">
        <v>13</v>
      </c>
      <c r="BV325" t="s">
        <v>13</v>
      </c>
      <c r="BW325" t="str">
        <f t="shared" si="20"/>
        <v>Intra</v>
      </c>
      <c r="CI325" s="16" t="s">
        <v>13</v>
      </c>
      <c r="CJ325" s="16">
        <v>2021</v>
      </c>
      <c r="CK325" s="16" t="str">
        <f t="shared" si="21"/>
        <v>Intra</v>
      </c>
      <c r="DC325" s="16">
        <v>5</v>
      </c>
      <c r="DD325" s="23">
        <v>5</v>
      </c>
      <c r="DE325" s="23"/>
      <c r="DF325" s="16">
        <v>2021</v>
      </c>
    </row>
    <row r="326" spans="2:110" x14ac:dyDescent="0.3">
      <c r="B326" s="6">
        <v>7</v>
      </c>
      <c r="C326" s="6">
        <v>2</v>
      </c>
      <c r="D326" s="7">
        <v>2000</v>
      </c>
      <c r="W326" s="6">
        <v>2</v>
      </c>
      <c r="Y326" t="str">
        <f t="shared" si="19"/>
        <v>Feb</v>
      </c>
      <c r="Z326" s="7">
        <v>2000</v>
      </c>
      <c r="AA326" t="s">
        <v>982</v>
      </c>
      <c r="BG326" t="s">
        <v>13</v>
      </c>
      <c r="BV326" t="s">
        <v>13</v>
      </c>
      <c r="BW326" t="str">
        <f t="shared" si="20"/>
        <v>Intra</v>
      </c>
      <c r="CI326" s="15" t="s">
        <v>13</v>
      </c>
      <c r="CJ326" s="15">
        <v>2000</v>
      </c>
      <c r="CK326" s="15" t="str">
        <f t="shared" si="21"/>
        <v>Intra</v>
      </c>
      <c r="DC326" s="15">
        <v>10</v>
      </c>
      <c r="DD326" s="21">
        <v>10</v>
      </c>
      <c r="DE326" s="21"/>
      <c r="DF326" s="15">
        <v>2000</v>
      </c>
    </row>
    <row r="327" spans="2:110" x14ac:dyDescent="0.3">
      <c r="B327" s="4">
        <v>16</v>
      </c>
      <c r="C327" s="4">
        <v>2</v>
      </c>
      <c r="D327" s="5">
        <v>2000</v>
      </c>
      <c r="W327" s="4">
        <v>2</v>
      </c>
      <c r="Y327" t="str">
        <f t="shared" si="19"/>
        <v>Feb</v>
      </c>
      <c r="Z327" s="5">
        <v>2000</v>
      </c>
      <c r="AA327" t="s">
        <v>985</v>
      </c>
      <c r="BG327" t="s">
        <v>13</v>
      </c>
      <c r="BV327" t="s">
        <v>13</v>
      </c>
      <c r="BW327" t="str">
        <f t="shared" si="20"/>
        <v>Intra</v>
      </c>
      <c r="CI327" s="16" t="s">
        <v>13</v>
      </c>
      <c r="CJ327" s="16">
        <v>2022</v>
      </c>
      <c r="CK327" s="16" t="str">
        <f t="shared" si="21"/>
        <v>Intra</v>
      </c>
      <c r="DC327" s="16">
        <v>10</v>
      </c>
      <c r="DD327" s="23">
        <v>10</v>
      </c>
      <c r="DE327" s="23"/>
      <c r="DF327" s="16">
        <v>2022</v>
      </c>
    </row>
    <row r="328" spans="2:110" x14ac:dyDescent="0.3">
      <c r="B328" s="4">
        <v>6</v>
      </c>
      <c r="C328" s="4">
        <v>1</v>
      </c>
      <c r="D328" s="5">
        <v>2000</v>
      </c>
      <c r="W328" s="4">
        <v>1</v>
      </c>
      <c r="Y328" t="str">
        <f t="shared" si="19"/>
        <v>Jan</v>
      </c>
      <c r="Z328" s="5">
        <v>2000</v>
      </c>
      <c r="AA328" t="s">
        <v>988</v>
      </c>
      <c r="AB328">
        <v>1</v>
      </c>
      <c r="BG328" t="s">
        <v>13</v>
      </c>
      <c r="BV328" t="s">
        <v>13</v>
      </c>
      <c r="BW328" t="str">
        <f t="shared" si="20"/>
        <v>Intra</v>
      </c>
      <c r="CI328" s="15" t="s">
        <v>13</v>
      </c>
      <c r="CJ328" s="15">
        <v>2022</v>
      </c>
      <c r="CK328" s="15" t="str">
        <f t="shared" si="21"/>
        <v>Intra</v>
      </c>
      <c r="DC328" s="15">
        <v>10</v>
      </c>
      <c r="DD328" s="21">
        <v>10</v>
      </c>
      <c r="DE328" s="21"/>
      <c r="DF328" s="15">
        <v>2022</v>
      </c>
    </row>
    <row r="329" spans="2:110" x14ac:dyDescent="0.3">
      <c r="B329" s="4">
        <v>31</v>
      </c>
      <c r="C329" s="4">
        <v>5</v>
      </c>
      <c r="D329" s="5">
        <v>2000</v>
      </c>
      <c r="W329" s="4">
        <v>5</v>
      </c>
      <c r="Y329" t="str">
        <f t="shared" si="19"/>
        <v>May</v>
      </c>
      <c r="Z329" s="5">
        <v>2000</v>
      </c>
      <c r="AA329" t="s">
        <v>991</v>
      </c>
      <c r="BG329" t="s">
        <v>13</v>
      </c>
      <c r="BV329" t="s">
        <v>13</v>
      </c>
      <c r="BW329" t="str">
        <f t="shared" si="20"/>
        <v>Intra</v>
      </c>
      <c r="CI329" s="16" t="s">
        <v>13</v>
      </c>
      <c r="CJ329" s="16">
        <v>1996</v>
      </c>
      <c r="CK329" s="16" t="str">
        <f t="shared" si="21"/>
        <v>Intra</v>
      </c>
      <c r="DC329" s="16">
        <v>2</v>
      </c>
      <c r="DD329" s="23">
        <v>2</v>
      </c>
      <c r="DE329" s="23"/>
      <c r="DF329" s="16">
        <v>1996</v>
      </c>
    </row>
    <row r="330" spans="2:110" x14ac:dyDescent="0.3">
      <c r="B330" s="4">
        <v>7</v>
      </c>
      <c r="C330" s="4">
        <v>12</v>
      </c>
      <c r="D330" s="5">
        <v>2000</v>
      </c>
      <c r="W330" s="4">
        <v>12</v>
      </c>
      <c r="Y330" t="str">
        <f t="shared" si="19"/>
        <v>Dec</v>
      </c>
      <c r="Z330" s="5">
        <v>2000</v>
      </c>
      <c r="AA330" t="s">
        <v>994</v>
      </c>
      <c r="BG330" t="s">
        <v>13</v>
      </c>
      <c r="BV330" t="s">
        <v>13</v>
      </c>
      <c r="BW330" t="str">
        <f t="shared" si="20"/>
        <v>Intra</v>
      </c>
      <c r="CI330" s="15" t="s">
        <v>13</v>
      </c>
      <c r="CJ330" s="15">
        <v>2017</v>
      </c>
      <c r="CK330" s="15" t="str">
        <f t="shared" si="21"/>
        <v>Intra</v>
      </c>
      <c r="DC330" s="15">
        <v>1</v>
      </c>
      <c r="DD330" s="21">
        <v>1</v>
      </c>
      <c r="DE330" s="21"/>
      <c r="DF330" s="15">
        <v>2017</v>
      </c>
    </row>
    <row r="331" spans="2:110" x14ac:dyDescent="0.3">
      <c r="B331" s="4">
        <v>1</v>
      </c>
      <c r="C331" s="4">
        <v>3</v>
      </c>
      <c r="D331" s="5">
        <v>2000</v>
      </c>
      <c r="W331" s="4">
        <v>3</v>
      </c>
      <c r="Y331" t="str">
        <f t="shared" si="19"/>
        <v>Mar</v>
      </c>
      <c r="Z331" s="5">
        <v>2000</v>
      </c>
      <c r="AA331" t="s">
        <v>997</v>
      </c>
      <c r="BG331" t="s">
        <v>13</v>
      </c>
      <c r="BV331" t="s">
        <v>13</v>
      </c>
      <c r="BW331" t="str">
        <f t="shared" si="20"/>
        <v>Intra</v>
      </c>
      <c r="CI331" s="16" t="s">
        <v>13</v>
      </c>
      <c r="CJ331" s="16">
        <v>2007</v>
      </c>
      <c r="CK331" s="16" t="str">
        <f t="shared" si="21"/>
        <v>Intra</v>
      </c>
      <c r="DC331" s="16">
        <v>10</v>
      </c>
      <c r="DD331" s="23">
        <v>10</v>
      </c>
      <c r="DE331" s="23"/>
      <c r="DF331" s="16">
        <v>2007</v>
      </c>
    </row>
    <row r="332" spans="2:110" x14ac:dyDescent="0.3">
      <c r="B332" s="4">
        <v>3</v>
      </c>
      <c r="C332" s="4">
        <v>1</v>
      </c>
      <c r="D332" s="5">
        <v>2000</v>
      </c>
      <c r="W332" s="4">
        <v>1</v>
      </c>
      <c r="Y332" t="str">
        <f t="shared" si="19"/>
        <v>Jan</v>
      </c>
      <c r="Z332" s="5">
        <v>2000</v>
      </c>
      <c r="AA332" t="s">
        <v>1000</v>
      </c>
      <c r="AB332">
        <v>1</v>
      </c>
      <c r="BG332" t="s">
        <v>13</v>
      </c>
      <c r="BV332" t="s">
        <v>13</v>
      </c>
      <c r="BW332" t="str">
        <f t="shared" si="20"/>
        <v>Intra</v>
      </c>
      <c r="CI332" s="15" t="s">
        <v>13</v>
      </c>
      <c r="CJ332" s="15">
        <v>2014</v>
      </c>
      <c r="CK332" s="15" t="str">
        <f t="shared" si="21"/>
        <v>Intra</v>
      </c>
      <c r="DC332" s="15">
        <v>10</v>
      </c>
      <c r="DD332" s="21">
        <v>10</v>
      </c>
      <c r="DE332" s="21"/>
      <c r="DF332" s="15">
        <v>2014</v>
      </c>
    </row>
    <row r="333" spans="2:110" x14ac:dyDescent="0.3">
      <c r="B333" s="4">
        <v>26</v>
      </c>
      <c r="C333" s="4">
        <v>7</v>
      </c>
      <c r="D333" s="5">
        <v>2000</v>
      </c>
      <c r="W333" s="4">
        <v>7</v>
      </c>
      <c r="Y333" t="str">
        <f t="shared" si="19"/>
        <v>Jul</v>
      </c>
      <c r="Z333" s="5">
        <v>2000</v>
      </c>
      <c r="AA333" t="s">
        <v>1003</v>
      </c>
      <c r="BG333" t="s">
        <v>13</v>
      </c>
      <c r="BV333" t="s">
        <v>13</v>
      </c>
      <c r="BW333" t="str">
        <f t="shared" si="20"/>
        <v>Intra</v>
      </c>
      <c r="CI333" s="16" t="s">
        <v>13</v>
      </c>
      <c r="CJ333" s="16">
        <v>2012</v>
      </c>
      <c r="CK333" s="16" t="str">
        <f t="shared" si="21"/>
        <v>Intra</v>
      </c>
      <c r="DC333" s="16">
        <v>5</v>
      </c>
      <c r="DD333" s="23">
        <v>5</v>
      </c>
      <c r="DE333" s="23"/>
      <c r="DF333" s="16">
        <v>2012</v>
      </c>
    </row>
    <row r="334" spans="2:110" x14ac:dyDescent="0.3">
      <c r="B334" s="6">
        <v>15</v>
      </c>
      <c r="C334" s="6">
        <v>12</v>
      </c>
      <c r="D334" s="7">
        <v>2000</v>
      </c>
      <c r="W334" s="6">
        <v>12</v>
      </c>
      <c r="Y334" t="str">
        <f t="shared" si="19"/>
        <v>Dec</v>
      </c>
      <c r="Z334" s="7">
        <v>2000</v>
      </c>
      <c r="AA334" t="s">
        <v>1006</v>
      </c>
      <c r="BG334" t="s">
        <v>13</v>
      </c>
      <c r="BV334" t="s">
        <v>13</v>
      </c>
      <c r="BW334" t="str">
        <f t="shared" si="20"/>
        <v>Intra</v>
      </c>
      <c r="CI334" s="15" t="s">
        <v>13</v>
      </c>
      <c r="CJ334" s="15">
        <v>2000</v>
      </c>
      <c r="CK334" s="15" t="str">
        <f t="shared" si="21"/>
        <v>Intra</v>
      </c>
      <c r="DC334" s="15">
        <v>2</v>
      </c>
      <c r="DD334" s="21">
        <v>2</v>
      </c>
      <c r="DE334" s="21"/>
      <c r="DF334" s="15">
        <v>2000</v>
      </c>
    </row>
    <row r="335" spans="2:110" x14ac:dyDescent="0.3">
      <c r="B335" s="4">
        <v>10</v>
      </c>
      <c r="C335" s="4">
        <v>5</v>
      </c>
      <c r="D335" s="5">
        <v>2000</v>
      </c>
      <c r="W335" s="4">
        <v>5</v>
      </c>
      <c r="Y335" t="str">
        <f t="shared" si="19"/>
        <v>May</v>
      </c>
      <c r="Z335" s="5">
        <v>2000</v>
      </c>
      <c r="AA335" t="s">
        <v>1009</v>
      </c>
      <c r="BG335" t="s">
        <v>13</v>
      </c>
      <c r="BV335" t="s">
        <v>13</v>
      </c>
      <c r="BW335" t="str">
        <f t="shared" si="20"/>
        <v>Intra</v>
      </c>
      <c r="CI335" s="16" t="s">
        <v>13</v>
      </c>
      <c r="CJ335" s="16">
        <v>1995</v>
      </c>
      <c r="CK335" s="16" t="str">
        <f t="shared" si="21"/>
        <v>Intra</v>
      </c>
      <c r="DC335" s="16">
        <v>2</v>
      </c>
      <c r="DD335" s="23">
        <v>2</v>
      </c>
      <c r="DE335" s="23"/>
      <c r="DF335" s="16">
        <v>1995</v>
      </c>
    </row>
    <row r="336" spans="2:110" x14ac:dyDescent="0.3">
      <c r="B336" s="4">
        <v>10</v>
      </c>
      <c r="C336" s="4">
        <v>5</v>
      </c>
      <c r="D336" s="5">
        <v>2000</v>
      </c>
      <c r="W336" s="4">
        <v>5</v>
      </c>
      <c r="Y336" t="str">
        <f t="shared" si="19"/>
        <v>May</v>
      </c>
      <c r="Z336" s="5">
        <v>2000</v>
      </c>
      <c r="AA336" t="s">
        <v>1012</v>
      </c>
      <c r="BG336" t="s">
        <v>13</v>
      </c>
      <c r="BV336" t="s">
        <v>13</v>
      </c>
      <c r="BW336" t="str">
        <f t="shared" si="20"/>
        <v>Intra</v>
      </c>
      <c r="CI336" s="15" t="s">
        <v>13</v>
      </c>
      <c r="CJ336" s="15">
        <v>2021</v>
      </c>
      <c r="CK336" s="15" t="str">
        <f t="shared" si="21"/>
        <v>Intra</v>
      </c>
      <c r="DC336" s="15">
        <v>1</v>
      </c>
      <c r="DD336" s="21">
        <v>1</v>
      </c>
      <c r="DE336" s="21"/>
      <c r="DF336" s="15">
        <v>2021</v>
      </c>
    </row>
    <row r="337" spans="2:110" x14ac:dyDescent="0.3">
      <c r="B337" s="6">
        <v>7</v>
      </c>
      <c r="C337" s="6">
        <v>3</v>
      </c>
      <c r="D337" s="7">
        <v>2000</v>
      </c>
      <c r="W337" s="6">
        <v>3</v>
      </c>
      <c r="Y337" t="str">
        <f t="shared" si="19"/>
        <v>Mar</v>
      </c>
      <c r="Z337" s="7">
        <v>2000</v>
      </c>
      <c r="AA337" t="s">
        <v>1015</v>
      </c>
      <c r="BG337" t="s">
        <v>13</v>
      </c>
      <c r="BV337" t="s">
        <v>13</v>
      </c>
      <c r="BW337" t="str">
        <f t="shared" si="20"/>
        <v>Intra</v>
      </c>
      <c r="CI337" s="16" t="s">
        <v>13</v>
      </c>
      <c r="CJ337" s="16">
        <v>2017</v>
      </c>
      <c r="CK337" s="16" t="str">
        <f t="shared" si="21"/>
        <v>Intra</v>
      </c>
      <c r="DC337" s="16">
        <v>5</v>
      </c>
      <c r="DD337" s="23">
        <v>5</v>
      </c>
      <c r="DE337" s="23"/>
      <c r="DF337" s="16">
        <v>2017</v>
      </c>
    </row>
    <row r="338" spans="2:110" x14ac:dyDescent="0.3">
      <c r="B338" s="4">
        <v>17</v>
      </c>
      <c r="C338" s="4">
        <v>5</v>
      </c>
      <c r="D338" s="5">
        <v>2000</v>
      </c>
      <c r="W338" s="4">
        <v>5</v>
      </c>
      <c r="Y338" t="str">
        <f t="shared" si="19"/>
        <v>May</v>
      </c>
      <c r="Z338" s="5">
        <v>2000</v>
      </c>
      <c r="AA338" t="s">
        <v>1018</v>
      </c>
      <c r="BG338" t="s">
        <v>13</v>
      </c>
      <c r="BV338" t="s">
        <v>13</v>
      </c>
      <c r="BW338" t="str">
        <f t="shared" si="20"/>
        <v>Intra</v>
      </c>
      <c r="CI338" s="15" t="s">
        <v>13</v>
      </c>
      <c r="CJ338" s="15">
        <v>2021</v>
      </c>
      <c r="CK338" s="15" t="str">
        <f t="shared" si="21"/>
        <v>Intra</v>
      </c>
      <c r="DC338" s="15">
        <v>2</v>
      </c>
      <c r="DD338" s="21">
        <v>2</v>
      </c>
      <c r="DE338" s="21"/>
      <c r="DF338" s="15">
        <v>2021</v>
      </c>
    </row>
    <row r="339" spans="2:110" x14ac:dyDescent="0.3">
      <c r="B339" s="6">
        <v>1</v>
      </c>
      <c r="C339" s="6">
        <v>11</v>
      </c>
      <c r="D339" s="7">
        <v>2000</v>
      </c>
      <c r="W339" s="6">
        <v>11</v>
      </c>
      <c r="Y339" t="str">
        <f t="shared" si="19"/>
        <v>Nov</v>
      </c>
      <c r="Z339" s="7">
        <v>2000</v>
      </c>
      <c r="AA339" t="s">
        <v>1021</v>
      </c>
      <c r="BG339" t="s">
        <v>13</v>
      </c>
      <c r="BV339" t="s">
        <v>13</v>
      </c>
      <c r="BW339" t="str">
        <f t="shared" si="20"/>
        <v>Intra</v>
      </c>
      <c r="CI339" s="16" t="s">
        <v>13</v>
      </c>
      <c r="CJ339" s="16">
        <v>2021</v>
      </c>
      <c r="CK339" s="16" t="str">
        <f t="shared" si="21"/>
        <v>Intra</v>
      </c>
      <c r="DC339" s="16">
        <v>10</v>
      </c>
      <c r="DD339" s="23">
        <v>10</v>
      </c>
      <c r="DE339" s="23"/>
      <c r="DF339" s="16">
        <v>2021</v>
      </c>
    </row>
    <row r="340" spans="2:110" x14ac:dyDescent="0.3">
      <c r="B340" s="4">
        <v>12</v>
      </c>
      <c r="C340" s="4">
        <v>9</v>
      </c>
      <c r="D340" s="5">
        <v>2000</v>
      </c>
      <c r="W340" s="4">
        <v>9</v>
      </c>
      <c r="Y340" t="str">
        <f t="shared" si="19"/>
        <v>Sep</v>
      </c>
      <c r="Z340" s="5">
        <v>2000</v>
      </c>
      <c r="AA340" t="s">
        <v>1024</v>
      </c>
      <c r="BG340" t="s">
        <v>13</v>
      </c>
      <c r="BV340" t="s">
        <v>13</v>
      </c>
      <c r="BW340" t="str">
        <f t="shared" si="20"/>
        <v>Intra</v>
      </c>
      <c r="CI340" s="15" t="s">
        <v>13</v>
      </c>
      <c r="CJ340" s="15">
        <v>2010</v>
      </c>
      <c r="CK340" s="15" t="str">
        <f t="shared" si="21"/>
        <v>Intra</v>
      </c>
      <c r="DC340" s="15">
        <v>10</v>
      </c>
      <c r="DD340" s="21">
        <v>10</v>
      </c>
      <c r="DE340" s="21"/>
      <c r="DF340" s="15">
        <v>2010</v>
      </c>
    </row>
    <row r="341" spans="2:110" x14ac:dyDescent="0.3">
      <c r="B341" s="4">
        <v>23</v>
      </c>
      <c r="C341" s="4">
        <v>8</v>
      </c>
      <c r="D341" s="5">
        <v>2000</v>
      </c>
      <c r="W341" s="4">
        <v>8</v>
      </c>
      <c r="Y341" t="str">
        <f t="shared" si="19"/>
        <v>Aug</v>
      </c>
      <c r="Z341" s="5">
        <v>2000</v>
      </c>
      <c r="AA341" t="s">
        <v>1027</v>
      </c>
      <c r="BG341" t="s">
        <v>13</v>
      </c>
      <c r="BV341" t="s">
        <v>13</v>
      </c>
      <c r="BW341" t="str">
        <f t="shared" si="20"/>
        <v>Intra</v>
      </c>
      <c r="CI341" s="16" t="s">
        <v>13</v>
      </c>
      <c r="CJ341" s="16">
        <v>2021</v>
      </c>
      <c r="CK341" s="16" t="str">
        <f t="shared" si="21"/>
        <v>Intra</v>
      </c>
      <c r="DC341" s="16">
        <v>10</v>
      </c>
      <c r="DD341" s="23">
        <v>10</v>
      </c>
      <c r="DE341" s="23"/>
      <c r="DF341" s="16">
        <v>2021</v>
      </c>
    </row>
    <row r="342" spans="2:110" x14ac:dyDescent="0.3">
      <c r="B342" s="6">
        <v>8</v>
      </c>
      <c r="C342" s="6">
        <v>11</v>
      </c>
      <c r="D342" s="7">
        <v>2000</v>
      </c>
      <c r="W342" s="6">
        <v>11</v>
      </c>
      <c r="Y342" t="str">
        <f t="shared" si="19"/>
        <v>Nov</v>
      </c>
      <c r="Z342" s="7">
        <v>2000</v>
      </c>
      <c r="AA342" t="s">
        <v>1030</v>
      </c>
      <c r="BG342" t="s">
        <v>13</v>
      </c>
      <c r="BV342" t="s">
        <v>13</v>
      </c>
      <c r="BW342" t="str">
        <f t="shared" si="20"/>
        <v>Intra</v>
      </c>
      <c r="CI342" s="15" t="s">
        <v>13</v>
      </c>
      <c r="CJ342" s="15">
        <v>2017</v>
      </c>
      <c r="CK342" s="15" t="str">
        <f t="shared" si="21"/>
        <v>Intra</v>
      </c>
      <c r="DC342" s="15">
        <v>10</v>
      </c>
      <c r="DD342" s="21">
        <v>10</v>
      </c>
      <c r="DE342" s="21"/>
      <c r="DF342" s="15">
        <v>2017</v>
      </c>
    </row>
    <row r="343" spans="2:110" x14ac:dyDescent="0.3">
      <c r="B343" s="6">
        <v>8</v>
      </c>
      <c r="C343" s="6">
        <v>3</v>
      </c>
      <c r="D343" s="7">
        <v>2000</v>
      </c>
      <c r="W343" s="6">
        <v>3</v>
      </c>
      <c r="Y343" t="str">
        <f t="shared" si="19"/>
        <v>Mar</v>
      </c>
      <c r="Z343" s="7">
        <v>2000</v>
      </c>
      <c r="AA343" t="s">
        <v>1033</v>
      </c>
      <c r="BG343" t="s">
        <v>13</v>
      </c>
      <c r="BV343" t="s">
        <v>13</v>
      </c>
      <c r="BW343" t="str">
        <f t="shared" si="20"/>
        <v>Intra</v>
      </c>
      <c r="CI343" s="16" t="s">
        <v>13</v>
      </c>
      <c r="CJ343" s="16">
        <v>2015</v>
      </c>
      <c r="CK343" s="16" t="str">
        <f t="shared" si="21"/>
        <v>Intra</v>
      </c>
      <c r="DC343" s="16">
        <v>10</v>
      </c>
      <c r="DD343" s="23">
        <v>10</v>
      </c>
      <c r="DE343" s="23"/>
      <c r="DF343" s="16">
        <v>2015</v>
      </c>
    </row>
    <row r="344" spans="2:110" x14ac:dyDescent="0.3">
      <c r="B344" s="4">
        <v>18</v>
      </c>
      <c r="C344" s="4">
        <v>9</v>
      </c>
      <c r="D344" s="5">
        <v>2000</v>
      </c>
      <c r="W344" s="4">
        <v>9</v>
      </c>
      <c r="Y344" t="str">
        <f t="shared" si="19"/>
        <v>Sep</v>
      </c>
      <c r="Z344" s="5">
        <v>2000</v>
      </c>
      <c r="AA344" t="s">
        <v>1036</v>
      </c>
      <c r="BG344" t="s">
        <v>13</v>
      </c>
      <c r="BV344" t="s">
        <v>13</v>
      </c>
      <c r="BW344" t="str">
        <f t="shared" si="20"/>
        <v>Intra</v>
      </c>
      <c r="CI344" s="15" t="s">
        <v>13</v>
      </c>
      <c r="CJ344" s="15">
        <v>2004</v>
      </c>
      <c r="CK344" s="15" t="str">
        <f t="shared" si="21"/>
        <v>Intra</v>
      </c>
      <c r="DC344" s="15">
        <v>10</v>
      </c>
      <c r="DD344" s="21">
        <v>10</v>
      </c>
      <c r="DE344" s="21"/>
      <c r="DF344" s="15">
        <v>2004</v>
      </c>
    </row>
    <row r="345" spans="2:110" x14ac:dyDescent="0.3">
      <c r="B345" s="4">
        <v>11</v>
      </c>
      <c r="C345" s="4">
        <v>12</v>
      </c>
      <c r="D345" s="5">
        <v>2000</v>
      </c>
      <c r="W345" s="4">
        <v>12</v>
      </c>
      <c r="Y345" t="str">
        <f t="shared" si="19"/>
        <v>Dec</v>
      </c>
      <c r="Z345" s="5">
        <v>2000</v>
      </c>
      <c r="AA345" t="s">
        <v>1039</v>
      </c>
      <c r="BG345" t="s">
        <v>13</v>
      </c>
      <c r="BV345" t="s">
        <v>13</v>
      </c>
      <c r="BW345" t="str">
        <f t="shared" si="20"/>
        <v>Intra</v>
      </c>
      <c r="CI345" s="16" t="s">
        <v>13</v>
      </c>
      <c r="CJ345" s="16">
        <v>2007</v>
      </c>
      <c r="CK345" s="16" t="str">
        <f t="shared" si="21"/>
        <v>Intra</v>
      </c>
      <c r="DC345" s="16">
        <v>1</v>
      </c>
      <c r="DD345" s="23">
        <v>1</v>
      </c>
      <c r="DE345" s="23"/>
      <c r="DF345" s="16">
        <v>2007</v>
      </c>
    </row>
    <row r="346" spans="2:110" x14ac:dyDescent="0.3">
      <c r="B346" s="4">
        <v>9</v>
      </c>
      <c r="C346" s="4">
        <v>2</v>
      </c>
      <c r="D346" s="5">
        <v>2000</v>
      </c>
      <c r="W346" s="4">
        <v>2</v>
      </c>
      <c r="Y346" t="str">
        <f t="shared" si="19"/>
        <v>Feb</v>
      </c>
      <c r="Z346" s="5">
        <v>2000</v>
      </c>
      <c r="AA346" t="s">
        <v>1042</v>
      </c>
      <c r="BG346" t="s">
        <v>13</v>
      </c>
      <c r="BV346" t="s">
        <v>13</v>
      </c>
      <c r="BW346" t="str">
        <f t="shared" si="20"/>
        <v>Intra</v>
      </c>
      <c r="CI346" s="15" t="s">
        <v>13</v>
      </c>
      <c r="CJ346" s="15">
        <v>2016</v>
      </c>
      <c r="CK346" s="15" t="str">
        <f t="shared" si="21"/>
        <v>Intra</v>
      </c>
      <c r="DC346" s="15">
        <v>2</v>
      </c>
      <c r="DD346" s="21">
        <v>2</v>
      </c>
      <c r="DE346" s="21"/>
      <c r="DF346" s="15">
        <v>2016</v>
      </c>
    </row>
    <row r="347" spans="2:110" x14ac:dyDescent="0.3">
      <c r="B347" s="4">
        <v>12</v>
      </c>
      <c r="C347" s="4">
        <v>4</v>
      </c>
      <c r="D347" s="5">
        <v>2000</v>
      </c>
      <c r="W347" s="4">
        <v>4</v>
      </c>
      <c r="Y347" t="str">
        <f t="shared" si="19"/>
        <v>Apr</v>
      </c>
      <c r="Z347" s="5">
        <v>2000</v>
      </c>
      <c r="AA347" t="s">
        <v>1045</v>
      </c>
      <c r="BG347" t="s">
        <v>13</v>
      </c>
      <c r="BV347" t="s">
        <v>13</v>
      </c>
      <c r="BW347" t="str">
        <f t="shared" si="20"/>
        <v>Intra</v>
      </c>
      <c r="CI347" s="16" t="s">
        <v>13</v>
      </c>
      <c r="CJ347" s="16">
        <v>2012</v>
      </c>
      <c r="CK347" s="16" t="str">
        <f t="shared" si="21"/>
        <v>Intra</v>
      </c>
      <c r="DC347" s="16">
        <v>2</v>
      </c>
      <c r="DD347" s="23">
        <v>2</v>
      </c>
      <c r="DE347" s="23"/>
      <c r="DF347" s="16">
        <v>2012</v>
      </c>
    </row>
    <row r="348" spans="2:110" x14ac:dyDescent="0.3">
      <c r="B348" s="4">
        <v>29</v>
      </c>
      <c r="C348" s="4">
        <v>11</v>
      </c>
      <c r="D348" s="5">
        <v>2000</v>
      </c>
      <c r="W348" s="4">
        <v>11</v>
      </c>
      <c r="Y348" t="str">
        <f t="shared" si="19"/>
        <v>Nov</v>
      </c>
      <c r="Z348" s="5">
        <v>2000</v>
      </c>
      <c r="AA348" t="s">
        <v>1048</v>
      </c>
      <c r="BG348" t="s">
        <v>13</v>
      </c>
      <c r="BV348" t="s">
        <v>13</v>
      </c>
      <c r="BW348" t="str">
        <f t="shared" si="20"/>
        <v>Intra</v>
      </c>
      <c r="CI348" s="15" t="s">
        <v>13</v>
      </c>
      <c r="CJ348" s="15">
        <v>1997</v>
      </c>
      <c r="CK348" s="15" t="str">
        <f t="shared" si="21"/>
        <v>Intra</v>
      </c>
      <c r="DC348" s="15">
        <v>5</v>
      </c>
      <c r="DD348" s="21">
        <v>5</v>
      </c>
      <c r="DE348" s="21"/>
      <c r="DF348" s="15">
        <v>1997</v>
      </c>
    </row>
    <row r="349" spans="2:110" x14ac:dyDescent="0.3">
      <c r="B349" s="4">
        <v>13</v>
      </c>
      <c r="C349" s="4">
        <v>3</v>
      </c>
      <c r="D349" s="5">
        <v>2000</v>
      </c>
      <c r="W349" s="4">
        <v>3</v>
      </c>
      <c r="Y349" t="str">
        <f t="shared" si="19"/>
        <v>Mar</v>
      </c>
      <c r="Z349" s="5">
        <v>2000</v>
      </c>
      <c r="AA349" t="s">
        <v>1051</v>
      </c>
      <c r="BG349" t="s">
        <v>13</v>
      </c>
      <c r="BV349" t="s">
        <v>13</v>
      </c>
      <c r="BW349" t="str">
        <f t="shared" si="20"/>
        <v>Intra</v>
      </c>
      <c r="CI349" s="16" t="s">
        <v>13</v>
      </c>
      <c r="CJ349" s="16">
        <v>2019</v>
      </c>
      <c r="CK349" s="16" t="str">
        <f t="shared" si="21"/>
        <v>Intra</v>
      </c>
      <c r="DC349" s="16">
        <v>1</v>
      </c>
      <c r="DD349" s="23">
        <v>1</v>
      </c>
      <c r="DE349" s="23"/>
      <c r="DF349" s="16">
        <v>2019</v>
      </c>
    </row>
    <row r="350" spans="2:110" x14ac:dyDescent="0.3">
      <c r="B350" s="6">
        <v>2</v>
      </c>
      <c r="C350" s="6">
        <v>2</v>
      </c>
      <c r="D350" s="7">
        <v>2000</v>
      </c>
      <c r="W350" s="6">
        <v>2</v>
      </c>
      <c r="Y350" t="str">
        <f t="shared" si="19"/>
        <v>Feb</v>
      </c>
      <c r="Z350" s="7">
        <v>2000</v>
      </c>
      <c r="AA350" t="s">
        <v>1054</v>
      </c>
      <c r="BG350" t="s">
        <v>9</v>
      </c>
      <c r="BV350" t="s">
        <v>9</v>
      </c>
      <c r="BW350" t="str">
        <f t="shared" si="20"/>
        <v>Not</v>
      </c>
      <c r="CI350" s="15" t="s">
        <v>9</v>
      </c>
      <c r="CJ350" s="15">
        <v>2005</v>
      </c>
      <c r="CK350" s="15" t="str">
        <f t="shared" si="21"/>
        <v>Not</v>
      </c>
      <c r="DC350" s="15">
        <v>10</v>
      </c>
      <c r="DD350" s="21">
        <v>10</v>
      </c>
      <c r="DE350" s="21"/>
      <c r="DF350" s="15">
        <v>2005</v>
      </c>
    </row>
    <row r="351" spans="2:110" x14ac:dyDescent="0.3">
      <c r="B351" s="4">
        <v>8</v>
      </c>
      <c r="C351" s="4">
        <v>12</v>
      </c>
      <c r="D351" s="5">
        <v>2000</v>
      </c>
      <c r="W351" s="4">
        <v>12</v>
      </c>
      <c r="Y351" t="str">
        <f t="shared" si="19"/>
        <v>Dec</v>
      </c>
      <c r="Z351" s="5">
        <v>2000</v>
      </c>
      <c r="AA351" t="s">
        <v>1057</v>
      </c>
      <c r="BG351" t="s">
        <v>13</v>
      </c>
      <c r="BV351" t="s">
        <v>13</v>
      </c>
      <c r="BW351" t="str">
        <f t="shared" si="20"/>
        <v>Intra</v>
      </c>
      <c r="CI351" s="16" t="s">
        <v>13</v>
      </c>
      <c r="CJ351" s="16">
        <v>2016</v>
      </c>
      <c r="CK351" s="16" t="str">
        <f t="shared" si="21"/>
        <v>Intra</v>
      </c>
      <c r="DC351" s="16">
        <v>10</v>
      </c>
      <c r="DD351" s="23">
        <v>10</v>
      </c>
      <c r="DE351" s="23"/>
      <c r="DF351" s="16">
        <v>2016</v>
      </c>
    </row>
    <row r="352" spans="2:110" x14ac:dyDescent="0.3">
      <c r="B352" s="6">
        <v>7</v>
      </c>
      <c r="C352" s="6">
        <v>6</v>
      </c>
      <c r="D352" s="7">
        <v>2000</v>
      </c>
      <c r="W352" s="6">
        <v>6</v>
      </c>
      <c r="Y352" t="str">
        <f t="shared" si="19"/>
        <v>Jun</v>
      </c>
      <c r="Z352" s="7">
        <v>2000</v>
      </c>
      <c r="AA352" t="s">
        <v>1060</v>
      </c>
      <c r="BG352" t="s">
        <v>13</v>
      </c>
      <c r="BV352" t="s">
        <v>13</v>
      </c>
      <c r="BW352" t="str">
        <f t="shared" si="20"/>
        <v>Intra</v>
      </c>
      <c r="CI352" s="15" t="s">
        <v>13</v>
      </c>
      <c r="CJ352" s="15">
        <v>1996</v>
      </c>
      <c r="CK352" s="15" t="str">
        <f t="shared" si="21"/>
        <v>Intra</v>
      </c>
      <c r="DC352" s="15">
        <v>2</v>
      </c>
      <c r="DD352" s="21">
        <v>2</v>
      </c>
      <c r="DE352" s="21"/>
      <c r="DF352" s="15">
        <v>1996</v>
      </c>
    </row>
    <row r="353" spans="2:110" x14ac:dyDescent="0.3">
      <c r="B353" s="4">
        <v>20</v>
      </c>
      <c r="C353" s="4">
        <v>12</v>
      </c>
      <c r="D353" s="5">
        <v>2000</v>
      </c>
      <c r="W353" s="4">
        <v>12</v>
      </c>
      <c r="Y353" t="str">
        <f t="shared" si="19"/>
        <v>Dec</v>
      </c>
      <c r="Z353" s="5">
        <v>2000</v>
      </c>
      <c r="AA353" t="s">
        <v>1063</v>
      </c>
      <c r="BG353" t="s">
        <v>9</v>
      </c>
      <c r="BV353" t="s">
        <v>9</v>
      </c>
      <c r="BW353" t="str">
        <f t="shared" si="20"/>
        <v>Not</v>
      </c>
      <c r="CI353" s="16" t="s">
        <v>9</v>
      </c>
      <c r="CJ353" s="16">
        <v>2008</v>
      </c>
      <c r="CK353" s="16" t="str">
        <f t="shared" si="21"/>
        <v>Not</v>
      </c>
      <c r="DC353" s="16">
        <v>10</v>
      </c>
      <c r="DD353" s="23">
        <v>10</v>
      </c>
      <c r="DE353" s="23"/>
      <c r="DF353" s="16">
        <v>2008</v>
      </c>
    </row>
    <row r="354" spans="2:110" x14ac:dyDescent="0.3">
      <c r="B354" s="6">
        <v>16</v>
      </c>
      <c r="C354" s="6">
        <v>2</v>
      </c>
      <c r="D354" s="7">
        <v>2000</v>
      </c>
      <c r="W354" s="6">
        <v>2</v>
      </c>
      <c r="Y354" t="str">
        <f t="shared" si="19"/>
        <v>Feb</v>
      </c>
      <c r="Z354" s="7">
        <v>2000</v>
      </c>
      <c r="AA354" t="s">
        <v>1066</v>
      </c>
      <c r="BG354" t="s">
        <v>13</v>
      </c>
      <c r="BV354" t="s">
        <v>13</v>
      </c>
      <c r="BW354" t="str">
        <f t="shared" si="20"/>
        <v>Intra</v>
      </c>
      <c r="CI354" s="15" t="s">
        <v>13</v>
      </c>
      <c r="CJ354" s="15">
        <v>1995</v>
      </c>
      <c r="CK354" s="15" t="str">
        <f t="shared" si="21"/>
        <v>Intra</v>
      </c>
      <c r="DC354" s="15">
        <v>1</v>
      </c>
      <c r="DD354" s="21">
        <v>1</v>
      </c>
      <c r="DE354" s="21"/>
      <c r="DF354" s="15">
        <v>1995</v>
      </c>
    </row>
    <row r="355" spans="2:110" x14ac:dyDescent="0.3">
      <c r="B355" s="4">
        <v>26</v>
      </c>
      <c r="C355" s="4">
        <v>7</v>
      </c>
      <c r="D355" s="5">
        <v>2000</v>
      </c>
      <c r="W355" s="4">
        <v>7</v>
      </c>
      <c r="Y355" t="str">
        <f t="shared" si="19"/>
        <v>Jul</v>
      </c>
      <c r="Z355" s="5">
        <v>2000</v>
      </c>
      <c r="AA355" t="s">
        <v>1069</v>
      </c>
      <c r="BG355" t="s">
        <v>13</v>
      </c>
      <c r="BV355" t="s">
        <v>13</v>
      </c>
      <c r="BW355" t="str">
        <f t="shared" si="20"/>
        <v>Intra</v>
      </c>
      <c r="CI355" s="16" t="s">
        <v>13</v>
      </c>
      <c r="CJ355" s="16">
        <v>1995</v>
      </c>
      <c r="CK355" s="16" t="str">
        <f t="shared" si="21"/>
        <v>Intra</v>
      </c>
      <c r="DC355" s="16">
        <v>10</v>
      </c>
      <c r="DD355" s="23">
        <v>10</v>
      </c>
      <c r="DE355" s="23"/>
      <c r="DF355" s="16">
        <v>1995</v>
      </c>
    </row>
    <row r="356" spans="2:110" x14ac:dyDescent="0.3">
      <c r="B356" s="6">
        <v>7</v>
      </c>
      <c r="C356" s="6">
        <v>6</v>
      </c>
      <c r="D356" s="7">
        <v>2000</v>
      </c>
      <c r="W356" s="6">
        <v>6</v>
      </c>
      <c r="Y356" t="str">
        <f t="shared" si="19"/>
        <v>Jun</v>
      </c>
      <c r="Z356" s="7">
        <v>2000</v>
      </c>
      <c r="AA356" t="s">
        <v>1072</v>
      </c>
      <c r="BG356" t="s">
        <v>13</v>
      </c>
      <c r="BV356" t="s">
        <v>13</v>
      </c>
      <c r="BW356" t="str">
        <f t="shared" si="20"/>
        <v>Intra</v>
      </c>
      <c r="CI356" s="15" t="s">
        <v>13</v>
      </c>
      <c r="CJ356" s="15">
        <v>2009</v>
      </c>
      <c r="CK356" s="15" t="str">
        <f t="shared" si="21"/>
        <v>Intra</v>
      </c>
      <c r="DC356" s="15">
        <v>1</v>
      </c>
      <c r="DD356" s="21">
        <v>1</v>
      </c>
      <c r="DE356" s="21"/>
      <c r="DF356" s="15">
        <v>2009</v>
      </c>
    </row>
    <row r="357" spans="2:110" x14ac:dyDescent="0.3">
      <c r="B357" s="6">
        <v>10</v>
      </c>
      <c r="C357" s="6">
        <v>11</v>
      </c>
      <c r="D357" s="7">
        <v>2000</v>
      </c>
      <c r="W357" s="6">
        <v>11</v>
      </c>
      <c r="Y357" t="str">
        <f t="shared" si="19"/>
        <v>Nov</v>
      </c>
      <c r="Z357" s="7">
        <v>2000</v>
      </c>
      <c r="AA357" t="s">
        <v>1075</v>
      </c>
      <c r="BG357" t="s">
        <v>13</v>
      </c>
      <c r="BV357" t="s">
        <v>13</v>
      </c>
      <c r="BW357" t="str">
        <f t="shared" si="20"/>
        <v>Intra</v>
      </c>
      <c r="CI357" s="16" t="s">
        <v>13</v>
      </c>
      <c r="CJ357" s="16">
        <v>2021</v>
      </c>
      <c r="CK357" s="16" t="str">
        <f t="shared" si="21"/>
        <v>Intra</v>
      </c>
      <c r="DC357" s="16">
        <v>5</v>
      </c>
      <c r="DD357" s="23">
        <v>5</v>
      </c>
      <c r="DE357" s="23"/>
      <c r="DF357" s="16">
        <v>2021</v>
      </c>
    </row>
    <row r="358" spans="2:110" x14ac:dyDescent="0.3">
      <c r="B358" s="4">
        <v>20</v>
      </c>
      <c r="C358" s="4">
        <v>10</v>
      </c>
      <c r="D358" s="5">
        <v>2000</v>
      </c>
      <c r="W358" s="4">
        <v>10</v>
      </c>
      <c r="Y358" t="str">
        <f t="shared" si="19"/>
        <v>Oct</v>
      </c>
      <c r="Z358" s="5">
        <v>2000</v>
      </c>
      <c r="AA358" t="s">
        <v>1078</v>
      </c>
      <c r="BG358" t="s">
        <v>13</v>
      </c>
      <c r="BV358" t="s">
        <v>13</v>
      </c>
      <c r="BW358" t="str">
        <f t="shared" si="20"/>
        <v>Intra</v>
      </c>
      <c r="CI358" s="15" t="s">
        <v>13</v>
      </c>
      <c r="CJ358" s="15">
        <v>2019</v>
      </c>
      <c r="CK358" s="15" t="str">
        <f t="shared" si="21"/>
        <v>Intra</v>
      </c>
      <c r="DC358" s="15">
        <v>10</v>
      </c>
      <c r="DD358" s="21">
        <v>10</v>
      </c>
      <c r="DE358" s="21"/>
      <c r="DF358" s="15">
        <v>2019</v>
      </c>
    </row>
    <row r="359" spans="2:110" x14ac:dyDescent="0.3">
      <c r="B359" s="6">
        <v>2</v>
      </c>
      <c r="C359" s="6">
        <v>8</v>
      </c>
      <c r="D359" s="7">
        <v>2000</v>
      </c>
      <c r="W359" s="6">
        <v>8</v>
      </c>
      <c r="Y359" t="str">
        <f t="shared" si="19"/>
        <v>Aug</v>
      </c>
      <c r="Z359" s="7">
        <v>2000</v>
      </c>
      <c r="AA359" t="s">
        <v>1081</v>
      </c>
      <c r="BG359" t="s">
        <v>13</v>
      </c>
      <c r="BV359" t="s">
        <v>13</v>
      </c>
      <c r="BW359" t="str">
        <f t="shared" si="20"/>
        <v>Intra</v>
      </c>
      <c r="CI359" s="16" t="s">
        <v>13</v>
      </c>
      <c r="CJ359" s="16">
        <v>2000</v>
      </c>
      <c r="CK359" s="16" t="str">
        <f t="shared" si="21"/>
        <v>Intra</v>
      </c>
      <c r="DC359" s="16">
        <v>5</v>
      </c>
      <c r="DD359" s="23">
        <v>5</v>
      </c>
      <c r="DE359" s="23"/>
      <c r="DF359" s="16">
        <v>2000</v>
      </c>
    </row>
    <row r="360" spans="2:110" x14ac:dyDescent="0.3">
      <c r="B360" s="4">
        <v>11</v>
      </c>
      <c r="C360" s="4">
        <v>10</v>
      </c>
      <c r="D360" s="5">
        <v>2000</v>
      </c>
      <c r="W360" s="4">
        <v>10</v>
      </c>
      <c r="Y360" t="str">
        <f t="shared" si="19"/>
        <v>Oct</v>
      </c>
      <c r="Z360" s="5">
        <v>2000</v>
      </c>
      <c r="AA360" t="s">
        <v>1084</v>
      </c>
      <c r="BG360" t="s">
        <v>13</v>
      </c>
      <c r="BV360" t="s">
        <v>13</v>
      </c>
      <c r="BW360" t="str">
        <f t="shared" si="20"/>
        <v>Intra</v>
      </c>
      <c r="CI360" s="15" t="s">
        <v>13</v>
      </c>
      <c r="CJ360" s="15">
        <v>2018</v>
      </c>
      <c r="CK360" s="15" t="str">
        <f t="shared" si="21"/>
        <v>Intra</v>
      </c>
      <c r="DC360" s="15">
        <v>10</v>
      </c>
      <c r="DD360" s="21">
        <v>10</v>
      </c>
      <c r="DE360" s="21"/>
      <c r="DF360" s="15">
        <v>2018</v>
      </c>
    </row>
    <row r="361" spans="2:110" x14ac:dyDescent="0.3">
      <c r="B361" s="4">
        <v>14</v>
      </c>
      <c r="C361" s="4">
        <v>1</v>
      </c>
      <c r="D361" s="5">
        <v>2000</v>
      </c>
      <c r="W361" s="4">
        <v>1</v>
      </c>
      <c r="Y361" t="str">
        <f t="shared" si="19"/>
        <v>Jan</v>
      </c>
      <c r="Z361" s="5">
        <v>2000</v>
      </c>
      <c r="AA361" t="s">
        <v>1087</v>
      </c>
      <c r="AB361">
        <v>1</v>
      </c>
      <c r="BG361" t="s">
        <v>13</v>
      </c>
      <c r="BV361" t="s">
        <v>13</v>
      </c>
      <c r="BW361" t="str">
        <f t="shared" si="20"/>
        <v>Intra</v>
      </c>
      <c r="CI361" s="16" t="s">
        <v>13</v>
      </c>
      <c r="CJ361" s="16">
        <v>2006</v>
      </c>
      <c r="CK361" s="16" t="str">
        <f t="shared" si="21"/>
        <v>Intra</v>
      </c>
      <c r="DC361" s="16">
        <v>10</v>
      </c>
      <c r="DD361" s="23">
        <v>10</v>
      </c>
      <c r="DE361" s="23"/>
      <c r="DF361" s="16">
        <v>2006</v>
      </c>
    </row>
    <row r="362" spans="2:110" x14ac:dyDescent="0.3">
      <c r="B362" s="4">
        <v>7</v>
      </c>
      <c r="C362" s="4">
        <v>4</v>
      </c>
      <c r="D362" s="5">
        <v>2000</v>
      </c>
      <c r="W362" s="4">
        <v>4</v>
      </c>
      <c r="Y362" t="str">
        <f t="shared" si="19"/>
        <v>Apr</v>
      </c>
      <c r="Z362" s="5">
        <v>2000</v>
      </c>
      <c r="AA362" t="s">
        <v>1090</v>
      </c>
      <c r="BG362" t="s">
        <v>13</v>
      </c>
      <c r="BV362" t="s">
        <v>13</v>
      </c>
      <c r="BW362" t="str">
        <f t="shared" si="20"/>
        <v>Intra</v>
      </c>
      <c r="CI362" s="15" t="s">
        <v>13</v>
      </c>
      <c r="CJ362" s="15">
        <v>1995</v>
      </c>
      <c r="CK362" s="15" t="str">
        <f t="shared" si="21"/>
        <v>Intra</v>
      </c>
      <c r="DC362" s="15">
        <v>1</v>
      </c>
      <c r="DD362" s="21">
        <v>1</v>
      </c>
      <c r="DE362" s="21"/>
      <c r="DF362" s="15">
        <v>1995</v>
      </c>
    </row>
    <row r="363" spans="2:110" x14ac:dyDescent="0.3">
      <c r="B363" s="6">
        <v>23</v>
      </c>
      <c r="C363" s="6">
        <v>2</v>
      </c>
      <c r="D363" s="7">
        <v>2000</v>
      </c>
      <c r="W363" s="6">
        <v>2</v>
      </c>
      <c r="Y363" t="str">
        <f t="shared" si="19"/>
        <v>Feb</v>
      </c>
      <c r="Z363" s="7">
        <v>2000</v>
      </c>
      <c r="AA363" t="s">
        <v>1093</v>
      </c>
      <c r="BG363" t="s">
        <v>13</v>
      </c>
      <c r="BV363" t="s">
        <v>13</v>
      </c>
      <c r="BW363" t="str">
        <f t="shared" si="20"/>
        <v>Intra</v>
      </c>
      <c r="CI363" s="16" t="s">
        <v>13</v>
      </c>
      <c r="CJ363" s="16">
        <v>2016</v>
      </c>
      <c r="CK363" s="16" t="str">
        <f t="shared" si="21"/>
        <v>Intra</v>
      </c>
      <c r="DC363" s="16">
        <v>2</v>
      </c>
      <c r="DD363" s="23">
        <v>2</v>
      </c>
      <c r="DE363" s="23"/>
      <c r="DF363" s="16">
        <v>2016</v>
      </c>
    </row>
    <row r="364" spans="2:110" x14ac:dyDescent="0.3">
      <c r="B364" s="6">
        <v>18</v>
      </c>
      <c r="C364" s="6">
        <v>4</v>
      </c>
      <c r="D364" s="7">
        <v>2000</v>
      </c>
      <c r="W364" s="6">
        <v>4</v>
      </c>
      <c r="Y364" t="str">
        <f t="shared" si="19"/>
        <v>Apr</v>
      </c>
      <c r="Z364" s="7">
        <v>2000</v>
      </c>
      <c r="AA364" t="s">
        <v>1096</v>
      </c>
      <c r="BG364" t="s">
        <v>9</v>
      </c>
      <c r="BV364" t="s">
        <v>9</v>
      </c>
      <c r="BW364" t="str">
        <f t="shared" si="20"/>
        <v>Not</v>
      </c>
      <c r="CI364" s="15" t="s">
        <v>9</v>
      </c>
      <c r="CJ364" s="15">
        <v>2022</v>
      </c>
      <c r="CK364" s="15" t="str">
        <f t="shared" si="21"/>
        <v>Not</v>
      </c>
      <c r="DC364" s="15">
        <v>10</v>
      </c>
      <c r="DD364" s="21">
        <v>10</v>
      </c>
      <c r="DE364" s="21"/>
      <c r="DF364" s="15">
        <v>2022</v>
      </c>
    </row>
    <row r="365" spans="2:110" x14ac:dyDescent="0.3">
      <c r="B365" s="6">
        <v>28</v>
      </c>
      <c r="C365" s="6">
        <v>6</v>
      </c>
      <c r="D365" s="7">
        <v>2001</v>
      </c>
      <c r="W365" s="6">
        <v>6</v>
      </c>
      <c r="Y365" t="str">
        <f t="shared" si="19"/>
        <v>Jun</v>
      </c>
      <c r="Z365" s="7">
        <v>2001</v>
      </c>
      <c r="AA365" t="s">
        <v>1099</v>
      </c>
      <c r="BG365" t="s">
        <v>13</v>
      </c>
      <c r="BV365" t="s">
        <v>13</v>
      </c>
      <c r="BW365" t="str">
        <f t="shared" si="20"/>
        <v>Intra</v>
      </c>
      <c r="CI365" s="16" t="s">
        <v>13</v>
      </c>
      <c r="CJ365" s="16">
        <v>2019</v>
      </c>
      <c r="CK365" s="16" t="str">
        <f t="shared" si="21"/>
        <v>Intra</v>
      </c>
      <c r="DC365" s="16">
        <v>10</v>
      </c>
      <c r="DD365" s="23">
        <v>10</v>
      </c>
      <c r="DE365" s="23"/>
      <c r="DF365" s="16">
        <v>2019</v>
      </c>
    </row>
    <row r="366" spans="2:110" x14ac:dyDescent="0.3">
      <c r="B366" s="4">
        <v>4</v>
      </c>
      <c r="C366" s="4">
        <v>5</v>
      </c>
      <c r="D366" s="5">
        <v>2001</v>
      </c>
      <c r="W366" s="4">
        <v>5</v>
      </c>
      <c r="Y366" t="str">
        <f t="shared" si="19"/>
        <v>May</v>
      </c>
      <c r="Z366" s="5">
        <v>2001</v>
      </c>
      <c r="AA366" t="s">
        <v>1102</v>
      </c>
      <c r="BG366" t="s">
        <v>13</v>
      </c>
      <c r="BV366" t="s">
        <v>13</v>
      </c>
      <c r="BW366" t="str">
        <f t="shared" si="20"/>
        <v>Intra</v>
      </c>
      <c r="CI366" s="15" t="s">
        <v>13</v>
      </c>
      <c r="CJ366" s="15">
        <v>2022</v>
      </c>
      <c r="CK366" s="15" t="str">
        <f t="shared" si="21"/>
        <v>Intra</v>
      </c>
      <c r="DC366" s="15">
        <v>10</v>
      </c>
      <c r="DD366" s="21">
        <v>10</v>
      </c>
      <c r="DE366" s="21"/>
      <c r="DF366" s="15">
        <v>2022</v>
      </c>
    </row>
    <row r="367" spans="2:110" x14ac:dyDescent="0.3">
      <c r="B367" s="4">
        <v>20</v>
      </c>
      <c r="C367" s="4">
        <v>6</v>
      </c>
      <c r="D367" s="5">
        <v>2001</v>
      </c>
      <c r="W367" s="4">
        <v>6</v>
      </c>
      <c r="Y367" t="str">
        <f t="shared" si="19"/>
        <v>Jun</v>
      </c>
      <c r="Z367" s="5">
        <v>2001</v>
      </c>
      <c r="AA367" t="s">
        <v>1105</v>
      </c>
      <c r="BG367" t="s">
        <v>9</v>
      </c>
      <c r="BV367" t="s">
        <v>9</v>
      </c>
      <c r="BW367" t="str">
        <f t="shared" si="20"/>
        <v>Not</v>
      </c>
      <c r="CI367" s="16" t="s">
        <v>9</v>
      </c>
      <c r="CJ367" s="16">
        <v>2007</v>
      </c>
      <c r="CK367" s="16" t="str">
        <f t="shared" si="21"/>
        <v>Not</v>
      </c>
      <c r="DC367" s="16">
        <v>10</v>
      </c>
      <c r="DD367" s="23">
        <v>10</v>
      </c>
      <c r="DE367" s="23"/>
      <c r="DF367" s="16">
        <v>2007</v>
      </c>
    </row>
    <row r="368" spans="2:110" x14ac:dyDescent="0.3">
      <c r="B368" s="6">
        <v>21</v>
      </c>
      <c r="C368" s="6">
        <v>3</v>
      </c>
      <c r="D368" s="7">
        <v>2001</v>
      </c>
      <c r="W368" s="6">
        <v>3</v>
      </c>
      <c r="Y368" t="str">
        <f t="shared" si="19"/>
        <v>Mar</v>
      </c>
      <c r="Z368" s="7">
        <v>2001</v>
      </c>
      <c r="AA368" t="s">
        <v>1108</v>
      </c>
      <c r="BG368" t="s">
        <v>13</v>
      </c>
      <c r="BV368" t="s">
        <v>13</v>
      </c>
      <c r="BW368" t="str">
        <f t="shared" si="20"/>
        <v>Intra</v>
      </c>
      <c r="CI368" s="15" t="s">
        <v>13</v>
      </c>
      <c r="CJ368" s="15">
        <v>1998</v>
      </c>
      <c r="CK368" s="15" t="str">
        <f t="shared" si="21"/>
        <v>Intra</v>
      </c>
      <c r="DC368" s="15">
        <v>1</v>
      </c>
      <c r="DD368" s="21">
        <v>1</v>
      </c>
      <c r="DE368" s="21"/>
      <c r="DF368" s="15">
        <v>1998</v>
      </c>
    </row>
    <row r="369" spans="2:110" x14ac:dyDescent="0.3">
      <c r="B369" s="6">
        <v>14</v>
      </c>
      <c r="C369" s="6">
        <v>2</v>
      </c>
      <c r="D369" s="7">
        <v>2001</v>
      </c>
      <c r="W369" s="6">
        <v>2</v>
      </c>
      <c r="Y369" t="str">
        <f t="shared" si="19"/>
        <v>Feb</v>
      </c>
      <c r="Z369" s="7">
        <v>2001</v>
      </c>
      <c r="AA369" t="s">
        <v>1111</v>
      </c>
      <c r="BG369" t="s">
        <v>9</v>
      </c>
      <c r="BV369" t="s">
        <v>9</v>
      </c>
      <c r="BW369" t="str">
        <f t="shared" si="20"/>
        <v>Not</v>
      </c>
      <c r="CI369" s="16" t="s">
        <v>9</v>
      </c>
      <c r="CJ369" s="16">
        <v>1996</v>
      </c>
      <c r="CK369" s="16" t="str">
        <f t="shared" si="21"/>
        <v>Not</v>
      </c>
      <c r="DC369" s="16">
        <v>10</v>
      </c>
      <c r="DD369" s="23">
        <v>10</v>
      </c>
      <c r="DE369" s="23"/>
      <c r="DF369" s="16">
        <v>1996</v>
      </c>
    </row>
    <row r="370" spans="2:110" x14ac:dyDescent="0.3">
      <c r="B370" s="6">
        <v>13</v>
      </c>
      <c r="C370" s="6">
        <v>8</v>
      </c>
      <c r="D370" s="7">
        <v>2001</v>
      </c>
      <c r="W370" s="6">
        <v>8</v>
      </c>
      <c r="Y370" t="str">
        <f t="shared" si="19"/>
        <v>Aug</v>
      </c>
      <c r="Z370" s="7">
        <v>2001</v>
      </c>
      <c r="AA370" t="s">
        <v>1114</v>
      </c>
      <c r="BG370" t="s">
        <v>13</v>
      </c>
      <c r="BV370" t="s">
        <v>13</v>
      </c>
      <c r="BW370" t="str">
        <f t="shared" si="20"/>
        <v>Intra</v>
      </c>
      <c r="CI370" s="15" t="s">
        <v>13</v>
      </c>
      <c r="CJ370" s="15">
        <v>1995</v>
      </c>
      <c r="CK370" s="15" t="str">
        <f t="shared" si="21"/>
        <v>Intra</v>
      </c>
      <c r="DC370" s="15">
        <v>2</v>
      </c>
      <c r="DD370" s="21">
        <v>2</v>
      </c>
      <c r="DE370" s="21"/>
      <c r="DF370" s="15">
        <v>1995</v>
      </c>
    </row>
    <row r="371" spans="2:110" x14ac:dyDescent="0.3">
      <c r="B371" s="6">
        <v>7</v>
      </c>
      <c r="C371" s="6">
        <v>2</v>
      </c>
      <c r="D371" s="7">
        <v>2001</v>
      </c>
      <c r="W371" s="6">
        <v>2</v>
      </c>
      <c r="Y371" t="str">
        <f t="shared" si="19"/>
        <v>Feb</v>
      </c>
      <c r="Z371" s="7">
        <v>2001</v>
      </c>
      <c r="AA371" t="s">
        <v>1117</v>
      </c>
      <c r="BG371" t="s">
        <v>13</v>
      </c>
      <c r="BV371" t="s">
        <v>13</v>
      </c>
      <c r="BW371" t="str">
        <f t="shared" si="20"/>
        <v>Intra</v>
      </c>
      <c r="CI371" s="16" t="s">
        <v>13</v>
      </c>
      <c r="CJ371" s="16">
        <v>2016</v>
      </c>
      <c r="CK371" s="16" t="str">
        <f t="shared" si="21"/>
        <v>Intra</v>
      </c>
      <c r="DC371" s="16">
        <v>10</v>
      </c>
      <c r="DD371" s="23">
        <v>10</v>
      </c>
      <c r="DE371" s="23"/>
      <c r="DF371" s="16">
        <v>2016</v>
      </c>
    </row>
    <row r="372" spans="2:110" x14ac:dyDescent="0.3">
      <c r="B372" s="4">
        <v>10</v>
      </c>
      <c r="C372" s="4">
        <v>9</v>
      </c>
      <c r="D372" s="5">
        <v>2001</v>
      </c>
      <c r="W372" s="4">
        <v>9</v>
      </c>
      <c r="Y372" t="str">
        <f t="shared" si="19"/>
        <v>Sep</v>
      </c>
      <c r="Z372" s="5">
        <v>2001</v>
      </c>
      <c r="AA372" t="s">
        <v>1120</v>
      </c>
      <c r="BG372" t="s">
        <v>13</v>
      </c>
      <c r="BV372" t="s">
        <v>13</v>
      </c>
      <c r="BW372" t="str">
        <f t="shared" si="20"/>
        <v>Intra</v>
      </c>
      <c r="CI372" s="15" t="s">
        <v>13</v>
      </c>
      <c r="CJ372" s="15">
        <v>2005</v>
      </c>
      <c r="CK372" s="15" t="str">
        <f t="shared" si="21"/>
        <v>Intra</v>
      </c>
      <c r="DC372" s="15">
        <v>10</v>
      </c>
      <c r="DD372" s="21">
        <v>10</v>
      </c>
      <c r="DE372" s="21"/>
      <c r="DF372" s="15">
        <v>2005</v>
      </c>
    </row>
    <row r="373" spans="2:110" x14ac:dyDescent="0.3">
      <c r="B373" s="6">
        <v>27</v>
      </c>
      <c r="C373" s="6">
        <v>9</v>
      </c>
      <c r="D373" s="7">
        <v>2001</v>
      </c>
      <c r="W373" s="6">
        <v>9</v>
      </c>
      <c r="Y373" t="str">
        <f t="shared" si="19"/>
        <v>Sep</v>
      </c>
      <c r="Z373" s="7">
        <v>2001</v>
      </c>
      <c r="AA373" t="s">
        <v>1123</v>
      </c>
      <c r="BG373" t="s">
        <v>9</v>
      </c>
      <c r="BV373" t="s">
        <v>9</v>
      </c>
      <c r="BW373" t="str">
        <f t="shared" si="20"/>
        <v>Not</v>
      </c>
      <c r="CI373" s="16" t="s">
        <v>9</v>
      </c>
      <c r="CJ373" s="16">
        <v>1999</v>
      </c>
      <c r="CK373" s="16" t="str">
        <f t="shared" si="21"/>
        <v>Not</v>
      </c>
      <c r="DC373" s="16">
        <v>10</v>
      </c>
      <c r="DD373" s="23">
        <v>10</v>
      </c>
      <c r="DE373" s="23"/>
      <c r="DF373" s="16">
        <v>1999</v>
      </c>
    </row>
    <row r="374" spans="2:110" x14ac:dyDescent="0.3">
      <c r="B374" s="6">
        <v>4</v>
      </c>
      <c r="C374" s="6">
        <v>4</v>
      </c>
      <c r="D374" s="7">
        <v>2001</v>
      </c>
      <c r="W374" s="6">
        <v>4</v>
      </c>
      <c r="Y374" t="str">
        <f t="shared" si="19"/>
        <v>Apr</v>
      </c>
      <c r="Z374" s="7">
        <v>2001</v>
      </c>
      <c r="AA374" t="s">
        <v>1126</v>
      </c>
      <c r="BG374" t="s">
        <v>13</v>
      </c>
      <c r="BV374" t="s">
        <v>13</v>
      </c>
      <c r="BW374" t="str">
        <f t="shared" si="20"/>
        <v>Intra</v>
      </c>
      <c r="CI374" s="15" t="s">
        <v>13</v>
      </c>
      <c r="CJ374" s="15">
        <v>1998</v>
      </c>
      <c r="CK374" s="15" t="str">
        <f t="shared" si="21"/>
        <v>Intra</v>
      </c>
      <c r="DC374" s="15">
        <v>5</v>
      </c>
      <c r="DD374" s="21">
        <v>5</v>
      </c>
      <c r="DE374" s="21"/>
      <c r="DF374" s="15">
        <v>1998</v>
      </c>
    </row>
    <row r="375" spans="2:110" x14ac:dyDescent="0.3">
      <c r="B375" s="4">
        <v>7</v>
      </c>
      <c r="C375" s="4">
        <v>3</v>
      </c>
      <c r="D375" s="5">
        <v>2001</v>
      </c>
      <c r="W375" s="4">
        <v>3</v>
      </c>
      <c r="Y375" t="str">
        <f t="shared" si="19"/>
        <v>Mar</v>
      </c>
      <c r="Z375" s="5">
        <v>2001</v>
      </c>
      <c r="AA375" t="s">
        <v>1129</v>
      </c>
      <c r="BG375" t="s">
        <v>13</v>
      </c>
      <c r="BV375" t="s">
        <v>13</v>
      </c>
      <c r="BW375" t="str">
        <f t="shared" si="20"/>
        <v>Intra</v>
      </c>
      <c r="CI375" s="16" t="s">
        <v>13</v>
      </c>
      <c r="CJ375" s="16">
        <v>2023</v>
      </c>
      <c r="CK375" s="16" t="str">
        <f t="shared" si="21"/>
        <v>Intra</v>
      </c>
      <c r="DC375" s="16">
        <v>10</v>
      </c>
      <c r="DD375" s="23">
        <v>10</v>
      </c>
      <c r="DE375" s="23"/>
      <c r="DF375" s="16">
        <v>2023</v>
      </c>
    </row>
    <row r="376" spans="2:110" x14ac:dyDescent="0.3">
      <c r="B376" s="6">
        <v>11</v>
      </c>
      <c r="C376" s="6">
        <v>4</v>
      </c>
      <c r="D376" s="7">
        <v>2001</v>
      </c>
      <c r="W376" s="6">
        <v>4</v>
      </c>
      <c r="Y376" t="str">
        <f t="shared" si="19"/>
        <v>Apr</v>
      </c>
      <c r="Z376" s="7">
        <v>2001</v>
      </c>
      <c r="AA376" t="s">
        <v>1132</v>
      </c>
      <c r="BG376" t="s">
        <v>13</v>
      </c>
      <c r="BV376" t="s">
        <v>13</v>
      </c>
      <c r="BW376" t="str">
        <f t="shared" si="20"/>
        <v>Intra</v>
      </c>
      <c r="CI376" s="15" t="s">
        <v>13</v>
      </c>
      <c r="CJ376" s="15">
        <v>2006</v>
      </c>
      <c r="CK376" s="15" t="str">
        <f t="shared" si="21"/>
        <v>Intra</v>
      </c>
      <c r="DC376" s="15">
        <v>1</v>
      </c>
      <c r="DD376" s="21">
        <v>1</v>
      </c>
      <c r="DE376" s="21"/>
      <c r="DF376" s="15">
        <v>2006</v>
      </c>
    </row>
    <row r="377" spans="2:110" x14ac:dyDescent="0.3">
      <c r="B377" s="6">
        <v>21</v>
      </c>
      <c r="C377" s="6">
        <v>2</v>
      </c>
      <c r="D377" s="7">
        <v>2001</v>
      </c>
      <c r="W377" s="6">
        <v>2</v>
      </c>
      <c r="Y377" t="str">
        <f t="shared" si="19"/>
        <v>Feb</v>
      </c>
      <c r="Z377" s="7">
        <v>2001</v>
      </c>
      <c r="AA377" t="s">
        <v>1135</v>
      </c>
      <c r="BG377" t="s">
        <v>13</v>
      </c>
      <c r="BV377" t="s">
        <v>13</v>
      </c>
      <c r="BW377" t="str">
        <f t="shared" si="20"/>
        <v>Intra</v>
      </c>
      <c r="CI377" s="16" t="s">
        <v>13</v>
      </c>
      <c r="CJ377" s="16">
        <v>1999</v>
      </c>
      <c r="CK377" s="16" t="str">
        <f t="shared" si="21"/>
        <v>Intra</v>
      </c>
      <c r="DC377" s="16">
        <v>1</v>
      </c>
      <c r="DD377" s="23">
        <v>1</v>
      </c>
      <c r="DE377" s="23"/>
      <c r="DF377" s="16">
        <v>1999</v>
      </c>
    </row>
    <row r="378" spans="2:110" x14ac:dyDescent="0.3">
      <c r="B378" s="4">
        <v>7</v>
      </c>
      <c r="C378" s="4">
        <v>2</v>
      </c>
      <c r="D378" s="5">
        <v>2001</v>
      </c>
      <c r="W378" s="4">
        <v>2</v>
      </c>
      <c r="Y378" t="str">
        <f t="shared" si="19"/>
        <v>Feb</v>
      </c>
      <c r="Z378" s="5">
        <v>2001</v>
      </c>
      <c r="AA378" t="s">
        <v>1138</v>
      </c>
      <c r="BG378" t="s">
        <v>13</v>
      </c>
      <c r="BV378" t="s">
        <v>13</v>
      </c>
      <c r="BW378" t="str">
        <f t="shared" si="20"/>
        <v>Intra</v>
      </c>
      <c r="CI378" s="15" t="s">
        <v>13</v>
      </c>
      <c r="CJ378" s="15">
        <v>2019</v>
      </c>
      <c r="CK378" s="15" t="str">
        <f t="shared" si="21"/>
        <v>Intra</v>
      </c>
      <c r="DC378" s="15">
        <v>2</v>
      </c>
      <c r="DD378" s="21">
        <v>2</v>
      </c>
      <c r="DE378" s="21"/>
      <c r="DF378" s="15">
        <v>2019</v>
      </c>
    </row>
    <row r="379" spans="2:110" x14ac:dyDescent="0.3">
      <c r="B379" s="4">
        <v>17</v>
      </c>
      <c r="C379" s="4">
        <v>1</v>
      </c>
      <c r="D379" s="5">
        <v>2001</v>
      </c>
      <c r="W379" s="4">
        <v>1</v>
      </c>
      <c r="Y379" t="str">
        <f t="shared" si="19"/>
        <v>Jan</v>
      </c>
      <c r="Z379" s="5">
        <v>2001</v>
      </c>
      <c r="AA379" t="s">
        <v>1141</v>
      </c>
      <c r="AB379">
        <v>1</v>
      </c>
      <c r="BG379" t="s">
        <v>13</v>
      </c>
      <c r="BV379" t="s">
        <v>13</v>
      </c>
      <c r="BW379" t="str">
        <f t="shared" si="20"/>
        <v>Intra</v>
      </c>
      <c r="CI379" s="16" t="s">
        <v>13</v>
      </c>
      <c r="CJ379" s="16">
        <v>1996</v>
      </c>
      <c r="CK379" s="16" t="str">
        <f t="shared" si="21"/>
        <v>Intra</v>
      </c>
      <c r="DC379" s="16">
        <v>2</v>
      </c>
      <c r="DD379" s="23">
        <v>2</v>
      </c>
      <c r="DE379" s="23"/>
      <c r="DF379" s="16">
        <v>1996</v>
      </c>
    </row>
    <row r="380" spans="2:110" x14ac:dyDescent="0.3">
      <c r="B380" s="6">
        <v>27</v>
      </c>
      <c r="C380" s="6">
        <v>9</v>
      </c>
      <c r="D380" s="7">
        <v>2002</v>
      </c>
      <c r="W380" s="6">
        <v>9</v>
      </c>
      <c r="Y380" t="str">
        <f t="shared" si="19"/>
        <v>Sep</v>
      </c>
      <c r="Z380" s="7">
        <v>2002</v>
      </c>
      <c r="AA380" t="s">
        <v>1144</v>
      </c>
      <c r="BG380" t="s">
        <v>13</v>
      </c>
      <c r="BV380" t="s">
        <v>13</v>
      </c>
      <c r="BW380" t="str">
        <f t="shared" si="20"/>
        <v>Intra</v>
      </c>
      <c r="CI380" s="15" t="s">
        <v>13</v>
      </c>
      <c r="CJ380" s="15">
        <v>2016</v>
      </c>
      <c r="CK380" s="15" t="str">
        <f t="shared" si="21"/>
        <v>Intra</v>
      </c>
      <c r="DC380" s="15">
        <v>5</v>
      </c>
      <c r="DD380" s="21">
        <v>5</v>
      </c>
      <c r="DE380" s="21"/>
      <c r="DF380" s="15">
        <v>2016</v>
      </c>
    </row>
    <row r="381" spans="2:110" x14ac:dyDescent="0.3">
      <c r="B381" s="4">
        <v>12</v>
      </c>
      <c r="C381" s="4">
        <v>3</v>
      </c>
      <c r="D381" s="5">
        <v>2002</v>
      </c>
      <c r="W381" s="4">
        <v>3</v>
      </c>
      <c r="Y381" t="str">
        <f t="shared" si="19"/>
        <v>Mar</v>
      </c>
      <c r="Z381" s="5">
        <v>2002</v>
      </c>
      <c r="AA381" t="s">
        <v>1147</v>
      </c>
      <c r="BG381" t="s">
        <v>13</v>
      </c>
      <c r="BV381" t="s">
        <v>13</v>
      </c>
      <c r="BW381" t="str">
        <f t="shared" si="20"/>
        <v>Intra</v>
      </c>
      <c r="CI381" s="16" t="s">
        <v>13</v>
      </c>
      <c r="CJ381" s="16">
        <v>2020</v>
      </c>
      <c r="CK381" s="16" t="str">
        <f t="shared" si="21"/>
        <v>Intra</v>
      </c>
      <c r="DC381" s="16">
        <v>1</v>
      </c>
      <c r="DD381" s="23">
        <v>1</v>
      </c>
      <c r="DE381" s="23"/>
      <c r="DF381" s="16">
        <v>2020</v>
      </c>
    </row>
    <row r="382" spans="2:110" x14ac:dyDescent="0.3">
      <c r="B382" s="4">
        <v>6</v>
      </c>
      <c r="C382" s="4">
        <v>12</v>
      </c>
      <c r="D382" s="5">
        <v>2002</v>
      </c>
      <c r="W382" s="4">
        <v>12</v>
      </c>
      <c r="Y382" t="str">
        <f t="shared" si="19"/>
        <v>Dec</v>
      </c>
      <c r="Z382" s="5">
        <v>2002</v>
      </c>
      <c r="AA382" t="s">
        <v>1150</v>
      </c>
      <c r="BG382" t="s">
        <v>13</v>
      </c>
      <c r="BV382" t="s">
        <v>13</v>
      </c>
      <c r="BW382" t="str">
        <f t="shared" si="20"/>
        <v>Intra</v>
      </c>
      <c r="CI382" s="15" t="s">
        <v>13</v>
      </c>
      <c r="CJ382" s="15">
        <v>2004</v>
      </c>
      <c r="CK382" s="15" t="str">
        <f t="shared" si="21"/>
        <v>Intra</v>
      </c>
      <c r="DC382" s="15">
        <v>5</v>
      </c>
      <c r="DD382" s="21">
        <v>5</v>
      </c>
      <c r="DE382" s="21"/>
      <c r="DF382" s="15">
        <v>2004</v>
      </c>
    </row>
    <row r="383" spans="2:110" x14ac:dyDescent="0.3">
      <c r="B383" s="4">
        <v>15</v>
      </c>
      <c r="C383" s="4">
        <v>2</v>
      </c>
      <c r="D383" s="5">
        <v>2002</v>
      </c>
      <c r="W383" s="4">
        <v>2</v>
      </c>
      <c r="Y383" t="str">
        <f t="shared" si="19"/>
        <v>Feb</v>
      </c>
      <c r="Z383" s="5">
        <v>2002</v>
      </c>
      <c r="AA383" t="s">
        <v>1153</v>
      </c>
      <c r="BG383" t="s">
        <v>13</v>
      </c>
      <c r="BV383" t="s">
        <v>13</v>
      </c>
      <c r="BW383" t="str">
        <f t="shared" si="20"/>
        <v>Intra</v>
      </c>
      <c r="CI383" s="16" t="s">
        <v>13</v>
      </c>
      <c r="CJ383" s="16">
        <v>2021</v>
      </c>
      <c r="CK383" s="16" t="str">
        <f t="shared" si="21"/>
        <v>Intra</v>
      </c>
      <c r="DC383" s="16">
        <v>2</v>
      </c>
      <c r="DD383" s="23">
        <v>2</v>
      </c>
      <c r="DE383" s="23"/>
      <c r="DF383" s="16">
        <v>2021</v>
      </c>
    </row>
    <row r="384" spans="2:110" x14ac:dyDescent="0.3">
      <c r="B384" s="4">
        <v>12</v>
      </c>
      <c r="C384" s="4">
        <v>12</v>
      </c>
      <c r="D384" s="5">
        <v>2002</v>
      </c>
      <c r="W384" s="4">
        <v>12</v>
      </c>
      <c r="Y384" t="str">
        <f t="shared" si="19"/>
        <v>Dec</v>
      </c>
      <c r="Z384" s="5">
        <v>2002</v>
      </c>
      <c r="AA384" t="s">
        <v>1156</v>
      </c>
      <c r="BG384" t="s">
        <v>13</v>
      </c>
      <c r="BV384" t="s">
        <v>13</v>
      </c>
      <c r="BW384" t="str">
        <f t="shared" si="20"/>
        <v>Intra</v>
      </c>
      <c r="CI384" s="15" t="s">
        <v>13</v>
      </c>
      <c r="CJ384" s="15">
        <v>2010</v>
      </c>
      <c r="CK384" s="15" t="str">
        <f t="shared" si="21"/>
        <v>Intra</v>
      </c>
      <c r="DC384" s="15">
        <v>10</v>
      </c>
      <c r="DD384" s="21">
        <v>10</v>
      </c>
      <c r="DE384" s="21"/>
      <c r="DF384" s="15">
        <v>2010</v>
      </c>
    </row>
    <row r="385" spans="2:110" x14ac:dyDescent="0.3">
      <c r="B385" s="6">
        <v>23</v>
      </c>
      <c r="C385" s="6">
        <v>12</v>
      </c>
      <c r="D385" s="7">
        <v>2002</v>
      </c>
      <c r="W385" s="6">
        <v>12</v>
      </c>
      <c r="Y385" t="str">
        <f t="shared" si="19"/>
        <v>Dec</v>
      </c>
      <c r="Z385" s="7">
        <v>2002</v>
      </c>
      <c r="AA385" t="s">
        <v>1159</v>
      </c>
      <c r="BG385" t="s">
        <v>13</v>
      </c>
      <c r="BV385" t="s">
        <v>13</v>
      </c>
      <c r="BW385" t="str">
        <f t="shared" si="20"/>
        <v>Intra</v>
      </c>
      <c r="CI385" s="16" t="s">
        <v>13</v>
      </c>
      <c r="CJ385" s="16">
        <v>2016</v>
      </c>
      <c r="CK385" s="16" t="str">
        <f t="shared" si="21"/>
        <v>Intra</v>
      </c>
      <c r="DC385" s="16">
        <v>10</v>
      </c>
      <c r="DD385" s="23">
        <v>10</v>
      </c>
      <c r="DE385" s="23"/>
      <c r="DF385" s="16">
        <v>2016</v>
      </c>
    </row>
    <row r="386" spans="2:110" x14ac:dyDescent="0.3">
      <c r="B386" s="4">
        <v>11</v>
      </c>
      <c r="C386" s="4">
        <v>2</v>
      </c>
      <c r="D386" s="5">
        <v>2002</v>
      </c>
      <c r="W386" s="4">
        <v>2</v>
      </c>
      <c r="Y386" t="str">
        <f t="shared" si="19"/>
        <v>Feb</v>
      </c>
      <c r="Z386" s="5">
        <v>2002</v>
      </c>
      <c r="AA386" t="s">
        <v>1162</v>
      </c>
      <c r="BG386" t="s">
        <v>13</v>
      </c>
      <c r="BV386" t="s">
        <v>13</v>
      </c>
      <c r="BW386" t="str">
        <f t="shared" si="20"/>
        <v>Intra</v>
      </c>
      <c r="CI386" s="15" t="s">
        <v>13</v>
      </c>
      <c r="CJ386" s="15">
        <v>2022</v>
      </c>
      <c r="CK386" s="15" t="str">
        <f t="shared" si="21"/>
        <v>Intra</v>
      </c>
      <c r="DC386" s="15">
        <v>10</v>
      </c>
      <c r="DD386" s="21">
        <v>10</v>
      </c>
      <c r="DE386" s="21"/>
      <c r="DF386" s="15">
        <v>2022</v>
      </c>
    </row>
    <row r="387" spans="2:110" x14ac:dyDescent="0.3">
      <c r="B387" s="6">
        <v>21</v>
      </c>
      <c r="C387" s="6">
        <v>1</v>
      </c>
      <c r="D387" s="7">
        <v>2002</v>
      </c>
      <c r="W387" s="6">
        <v>1</v>
      </c>
      <c r="Y387" t="str">
        <f t="shared" ref="Y387:Y450" si="22">_xlfn.IFS(W387=1,"Jan",W387=2,"Feb",W387=3,"Mar",W387=4,"Apr",W387=5,"May",W387=6,"Jun",W387=7,"Jul",W387=8,"Aug",W387=9,"Sep",W387=10,"Oct",W387=11,"Nov",W387=12,"Dec")</f>
        <v>Jan</v>
      </c>
      <c r="Z387" s="7">
        <v>2002</v>
      </c>
      <c r="AA387" t="s">
        <v>1165</v>
      </c>
      <c r="AB387">
        <v>1</v>
      </c>
      <c r="BG387" t="s">
        <v>13</v>
      </c>
      <c r="BV387" t="s">
        <v>13</v>
      </c>
      <c r="BW387" t="str">
        <f t="shared" ref="BW387:BW450" si="23">IF(BV387="EQ","Intra","Not")</f>
        <v>Intra</v>
      </c>
      <c r="CI387" s="16" t="s">
        <v>13</v>
      </c>
      <c r="CJ387" s="16">
        <v>2010</v>
      </c>
      <c r="CK387" s="16" t="str">
        <f t="shared" ref="CK387:CK450" si="24">IF(CI387="EQ","Intra","Not")</f>
        <v>Intra</v>
      </c>
      <c r="DC387" s="16">
        <v>10</v>
      </c>
      <c r="DD387" s="23">
        <v>10</v>
      </c>
      <c r="DE387" s="23"/>
      <c r="DF387" s="16">
        <v>2010</v>
      </c>
    </row>
    <row r="388" spans="2:110" x14ac:dyDescent="0.3">
      <c r="B388" s="6">
        <v>21</v>
      </c>
      <c r="C388" s="6">
        <v>1</v>
      </c>
      <c r="D388" s="7">
        <v>2002</v>
      </c>
      <c r="W388" s="6">
        <v>1</v>
      </c>
      <c r="Y388" t="str">
        <f t="shared" si="22"/>
        <v>Jan</v>
      </c>
      <c r="Z388" s="7">
        <v>2002</v>
      </c>
      <c r="AA388" t="s">
        <v>1168</v>
      </c>
      <c r="AB388">
        <v>1</v>
      </c>
      <c r="BG388" t="s">
        <v>13</v>
      </c>
      <c r="BV388" t="s">
        <v>13</v>
      </c>
      <c r="BW388" t="str">
        <f t="shared" si="23"/>
        <v>Intra</v>
      </c>
      <c r="CI388" s="15" t="s">
        <v>13</v>
      </c>
      <c r="CJ388" s="15">
        <v>2012</v>
      </c>
      <c r="CK388" s="15" t="str">
        <f t="shared" si="24"/>
        <v>Intra</v>
      </c>
      <c r="DC388" s="15">
        <v>2</v>
      </c>
      <c r="DD388" s="21">
        <v>2</v>
      </c>
      <c r="DE388" s="21"/>
      <c r="DF388" s="15">
        <v>2012</v>
      </c>
    </row>
    <row r="389" spans="2:110" x14ac:dyDescent="0.3">
      <c r="B389" s="4">
        <v>21</v>
      </c>
      <c r="C389" s="4">
        <v>1</v>
      </c>
      <c r="D389" s="5">
        <v>2002</v>
      </c>
      <c r="W389" s="4">
        <v>1</v>
      </c>
      <c r="Y389" t="str">
        <f t="shared" si="22"/>
        <v>Jan</v>
      </c>
      <c r="Z389" s="5">
        <v>2002</v>
      </c>
      <c r="AA389" t="s">
        <v>1171</v>
      </c>
      <c r="AB389">
        <v>1</v>
      </c>
      <c r="BG389" t="s">
        <v>13</v>
      </c>
      <c r="BV389" t="s">
        <v>13</v>
      </c>
      <c r="BW389" t="str">
        <f t="shared" si="23"/>
        <v>Intra</v>
      </c>
      <c r="CI389" s="16" t="s">
        <v>13</v>
      </c>
      <c r="CJ389" s="16">
        <v>2017</v>
      </c>
      <c r="CK389" s="16" t="str">
        <f t="shared" si="24"/>
        <v>Intra</v>
      </c>
      <c r="DC389" s="16">
        <v>2</v>
      </c>
      <c r="DD389" s="23">
        <v>2</v>
      </c>
      <c r="DE389" s="23"/>
      <c r="DF389" s="16">
        <v>2017</v>
      </c>
    </row>
    <row r="390" spans="2:110" x14ac:dyDescent="0.3">
      <c r="B390" s="6">
        <v>21</v>
      </c>
      <c r="C390" s="6">
        <v>1</v>
      </c>
      <c r="D390" s="7">
        <v>2002</v>
      </c>
      <c r="W390" s="6">
        <v>1</v>
      </c>
      <c r="Y390" t="str">
        <f t="shared" si="22"/>
        <v>Jan</v>
      </c>
      <c r="Z390" s="7">
        <v>2002</v>
      </c>
      <c r="AA390" t="s">
        <v>1174</v>
      </c>
      <c r="AB390">
        <v>1</v>
      </c>
      <c r="BG390" t="s">
        <v>13</v>
      </c>
      <c r="BV390" t="s">
        <v>13</v>
      </c>
      <c r="BW390" t="str">
        <f t="shared" si="23"/>
        <v>Intra</v>
      </c>
      <c r="CI390" s="15" t="s">
        <v>13</v>
      </c>
      <c r="CJ390" s="15">
        <v>2006</v>
      </c>
      <c r="CK390" s="15" t="str">
        <f t="shared" si="24"/>
        <v>Intra</v>
      </c>
      <c r="DC390" s="15">
        <v>10</v>
      </c>
      <c r="DD390" s="21">
        <v>10</v>
      </c>
      <c r="DE390" s="21"/>
      <c r="DF390" s="15">
        <v>2006</v>
      </c>
    </row>
    <row r="391" spans="2:110" x14ac:dyDescent="0.3">
      <c r="B391" s="6">
        <v>21</v>
      </c>
      <c r="C391" s="6">
        <v>1</v>
      </c>
      <c r="D391" s="7">
        <v>2002</v>
      </c>
      <c r="W391" s="6">
        <v>1</v>
      </c>
      <c r="Y391" t="str">
        <f t="shared" si="22"/>
        <v>Jan</v>
      </c>
      <c r="Z391" s="7">
        <v>2002</v>
      </c>
      <c r="AA391" t="s">
        <v>1177</v>
      </c>
      <c r="AB391">
        <v>1</v>
      </c>
      <c r="BG391" t="s">
        <v>9</v>
      </c>
      <c r="BV391" t="s">
        <v>9</v>
      </c>
      <c r="BW391" t="str">
        <f t="shared" si="23"/>
        <v>Not</v>
      </c>
      <c r="CI391" s="16" t="s">
        <v>9</v>
      </c>
      <c r="CJ391" s="16">
        <v>2022</v>
      </c>
      <c r="CK391" s="16" t="str">
        <f t="shared" si="24"/>
        <v>Not</v>
      </c>
      <c r="DC391" s="16">
        <v>10</v>
      </c>
      <c r="DD391" s="23">
        <v>10</v>
      </c>
      <c r="DE391" s="23"/>
      <c r="DF391" s="16">
        <v>2022</v>
      </c>
    </row>
    <row r="392" spans="2:110" x14ac:dyDescent="0.3">
      <c r="B392" s="6">
        <v>6</v>
      </c>
      <c r="C392" s="6">
        <v>12</v>
      </c>
      <c r="D392" s="7">
        <v>2002</v>
      </c>
      <c r="W392" s="6">
        <v>12</v>
      </c>
      <c r="Y392" t="str">
        <f t="shared" si="22"/>
        <v>Dec</v>
      </c>
      <c r="Z392" s="7">
        <v>2002</v>
      </c>
      <c r="AA392" t="s">
        <v>1180</v>
      </c>
      <c r="BG392" t="s">
        <v>13</v>
      </c>
      <c r="BV392" t="s">
        <v>13</v>
      </c>
      <c r="BW392" t="str">
        <f t="shared" si="23"/>
        <v>Intra</v>
      </c>
      <c r="CI392" s="15" t="s">
        <v>13</v>
      </c>
      <c r="CJ392" s="15">
        <v>1995</v>
      </c>
      <c r="CK392" s="15" t="str">
        <f t="shared" si="24"/>
        <v>Intra</v>
      </c>
      <c r="DC392" s="15">
        <v>10</v>
      </c>
      <c r="DD392" s="21">
        <v>10</v>
      </c>
      <c r="DE392" s="21"/>
      <c r="DF392" s="15">
        <v>1995</v>
      </c>
    </row>
    <row r="393" spans="2:110" x14ac:dyDescent="0.3">
      <c r="B393" s="4">
        <v>19</v>
      </c>
      <c r="C393" s="4">
        <v>12</v>
      </c>
      <c r="D393" s="5">
        <v>2002</v>
      </c>
      <c r="W393" s="4">
        <v>12</v>
      </c>
      <c r="Y393" t="str">
        <f t="shared" si="22"/>
        <v>Dec</v>
      </c>
      <c r="Z393" s="5">
        <v>2002</v>
      </c>
      <c r="AA393" t="s">
        <v>1183</v>
      </c>
      <c r="BG393" t="s">
        <v>9</v>
      </c>
      <c r="BV393" t="s">
        <v>9</v>
      </c>
      <c r="BW393" t="str">
        <f t="shared" si="23"/>
        <v>Not</v>
      </c>
      <c r="CI393" s="16" t="s">
        <v>9</v>
      </c>
      <c r="CJ393" s="16">
        <v>1997</v>
      </c>
      <c r="CK393" s="16" t="str">
        <f t="shared" si="24"/>
        <v>Not</v>
      </c>
      <c r="DC393" s="16">
        <v>10</v>
      </c>
      <c r="DD393" s="23">
        <v>10</v>
      </c>
      <c r="DE393" s="23"/>
      <c r="DF393" s="16">
        <v>1997</v>
      </c>
    </row>
    <row r="394" spans="2:110" x14ac:dyDescent="0.3">
      <c r="B394" s="4">
        <v>28</v>
      </c>
      <c r="C394" s="4">
        <v>6</v>
      </c>
      <c r="D394" s="5">
        <v>2002</v>
      </c>
      <c r="W394" s="4">
        <v>6</v>
      </c>
      <c r="Y394" t="str">
        <f t="shared" si="22"/>
        <v>Jun</v>
      </c>
      <c r="Z394" s="5">
        <v>2002</v>
      </c>
      <c r="AA394" t="s">
        <v>1186</v>
      </c>
      <c r="BG394" t="s">
        <v>13</v>
      </c>
      <c r="BV394" t="s">
        <v>13</v>
      </c>
      <c r="BW394" t="str">
        <f t="shared" si="23"/>
        <v>Intra</v>
      </c>
      <c r="CI394" s="15" t="s">
        <v>13</v>
      </c>
      <c r="CJ394" s="15">
        <v>2019</v>
      </c>
      <c r="CK394" s="15" t="str">
        <f t="shared" si="24"/>
        <v>Intra</v>
      </c>
      <c r="DC394" s="15">
        <v>10</v>
      </c>
      <c r="DD394" s="21">
        <v>10</v>
      </c>
      <c r="DE394" s="21"/>
      <c r="DF394" s="15">
        <v>2019</v>
      </c>
    </row>
    <row r="395" spans="2:110" x14ac:dyDescent="0.3">
      <c r="B395" s="4">
        <v>20</v>
      </c>
      <c r="C395" s="4">
        <v>3</v>
      </c>
      <c r="D395" s="5">
        <v>2002</v>
      </c>
      <c r="W395" s="4">
        <v>3</v>
      </c>
      <c r="Y395" t="str">
        <f t="shared" si="22"/>
        <v>Mar</v>
      </c>
      <c r="Z395" s="5">
        <v>2002</v>
      </c>
      <c r="AA395" t="s">
        <v>1189</v>
      </c>
      <c r="BG395" t="s">
        <v>13</v>
      </c>
      <c r="BV395" t="s">
        <v>13</v>
      </c>
      <c r="BW395" t="str">
        <f t="shared" si="23"/>
        <v>Intra</v>
      </c>
      <c r="CI395" s="16" t="s">
        <v>13</v>
      </c>
      <c r="CJ395" s="16">
        <v>1995</v>
      </c>
      <c r="CK395" s="16" t="str">
        <f t="shared" si="24"/>
        <v>Intra</v>
      </c>
      <c r="DC395" s="16">
        <v>2</v>
      </c>
      <c r="DD395" s="23">
        <v>2</v>
      </c>
      <c r="DE395" s="23"/>
      <c r="DF395" s="16">
        <v>1995</v>
      </c>
    </row>
    <row r="396" spans="2:110" x14ac:dyDescent="0.3">
      <c r="B396" s="6">
        <v>24</v>
      </c>
      <c r="C396" s="6">
        <v>4</v>
      </c>
      <c r="D396" s="7">
        <v>2002</v>
      </c>
      <c r="W396" s="6">
        <v>4</v>
      </c>
      <c r="Y396" t="str">
        <f t="shared" si="22"/>
        <v>Apr</v>
      </c>
      <c r="Z396" s="7">
        <v>2002</v>
      </c>
      <c r="AA396" t="s">
        <v>1192</v>
      </c>
      <c r="BG396" t="s">
        <v>13</v>
      </c>
      <c r="BV396" t="s">
        <v>13</v>
      </c>
      <c r="BW396" t="str">
        <f t="shared" si="23"/>
        <v>Intra</v>
      </c>
      <c r="CI396" s="15" t="s">
        <v>13</v>
      </c>
      <c r="CJ396" s="15">
        <v>2021</v>
      </c>
      <c r="CK396" s="15" t="str">
        <f t="shared" si="24"/>
        <v>Intra</v>
      </c>
      <c r="DC396" s="15">
        <v>2</v>
      </c>
      <c r="DD396" s="21">
        <v>2</v>
      </c>
      <c r="DE396" s="21"/>
      <c r="DF396" s="15">
        <v>2021</v>
      </c>
    </row>
    <row r="397" spans="2:110" x14ac:dyDescent="0.3">
      <c r="B397" s="4">
        <v>16</v>
      </c>
      <c r="C397" s="4">
        <v>4</v>
      </c>
      <c r="D397" s="5">
        <v>2002</v>
      </c>
      <c r="W397" s="4">
        <v>4</v>
      </c>
      <c r="Y397" t="str">
        <f t="shared" si="22"/>
        <v>Apr</v>
      </c>
      <c r="Z397" s="5">
        <v>2002</v>
      </c>
      <c r="AA397" t="s">
        <v>1195</v>
      </c>
      <c r="BG397" t="s">
        <v>13</v>
      </c>
      <c r="BV397" t="s">
        <v>13</v>
      </c>
      <c r="BW397" t="str">
        <f t="shared" si="23"/>
        <v>Intra</v>
      </c>
      <c r="CI397" s="16" t="s">
        <v>13</v>
      </c>
      <c r="CJ397" s="16">
        <v>1995</v>
      </c>
      <c r="CK397" s="16" t="str">
        <f t="shared" si="24"/>
        <v>Intra</v>
      </c>
      <c r="DC397" s="16">
        <v>2</v>
      </c>
      <c r="DD397" s="23">
        <v>2</v>
      </c>
      <c r="DE397" s="23"/>
      <c r="DF397" s="16">
        <v>1995</v>
      </c>
    </row>
    <row r="398" spans="2:110" x14ac:dyDescent="0.3">
      <c r="B398" s="6">
        <v>26</v>
      </c>
      <c r="C398" s="6">
        <v>11</v>
      </c>
      <c r="D398" s="7">
        <v>2002</v>
      </c>
      <c r="W398" s="6">
        <v>11</v>
      </c>
      <c r="Y398" t="str">
        <f t="shared" si="22"/>
        <v>Nov</v>
      </c>
      <c r="Z398" s="7">
        <v>2002</v>
      </c>
      <c r="AA398" t="s">
        <v>1198</v>
      </c>
      <c r="BG398" t="s">
        <v>13</v>
      </c>
      <c r="BV398" t="s">
        <v>13</v>
      </c>
      <c r="BW398" t="str">
        <f t="shared" si="23"/>
        <v>Intra</v>
      </c>
      <c r="CI398" s="15" t="s">
        <v>13</v>
      </c>
      <c r="CJ398" s="15">
        <v>2022</v>
      </c>
      <c r="CK398" s="15" t="str">
        <f t="shared" si="24"/>
        <v>Intra</v>
      </c>
      <c r="DC398" s="15">
        <v>2</v>
      </c>
      <c r="DD398" s="21">
        <v>2</v>
      </c>
      <c r="DE398" s="21"/>
      <c r="DF398" s="15">
        <v>2022</v>
      </c>
    </row>
    <row r="399" spans="2:110" x14ac:dyDescent="0.3">
      <c r="B399" s="6">
        <v>22</v>
      </c>
      <c r="C399" s="6">
        <v>5</v>
      </c>
      <c r="D399" s="7">
        <v>2002</v>
      </c>
      <c r="W399" s="6">
        <v>5</v>
      </c>
      <c r="Y399" t="str">
        <f t="shared" si="22"/>
        <v>May</v>
      </c>
      <c r="Z399" s="7">
        <v>2002</v>
      </c>
      <c r="AA399" t="s">
        <v>1201</v>
      </c>
      <c r="BG399" t="s">
        <v>13</v>
      </c>
      <c r="BV399" t="s">
        <v>13</v>
      </c>
      <c r="BW399" t="str">
        <f t="shared" si="23"/>
        <v>Intra</v>
      </c>
      <c r="CI399" s="16" t="s">
        <v>13</v>
      </c>
      <c r="CJ399" s="16">
        <v>2007</v>
      </c>
      <c r="CK399" s="16" t="str">
        <f t="shared" si="24"/>
        <v>Intra</v>
      </c>
      <c r="DC399" s="16">
        <v>5</v>
      </c>
      <c r="DD399" s="23">
        <v>5</v>
      </c>
      <c r="DE399" s="23"/>
      <c r="DF399" s="16">
        <v>2007</v>
      </c>
    </row>
    <row r="400" spans="2:110" x14ac:dyDescent="0.3">
      <c r="B400" s="4">
        <v>21</v>
      </c>
      <c r="C400" s="4">
        <v>1</v>
      </c>
      <c r="D400" s="5">
        <v>2002</v>
      </c>
      <c r="W400" s="4">
        <v>1</v>
      </c>
      <c r="Y400" t="str">
        <f t="shared" si="22"/>
        <v>Jan</v>
      </c>
      <c r="Z400" s="5">
        <v>2002</v>
      </c>
      <c r="AA400" t="s">
        <v>1204</v>
      </c>
      <c r="AB400">
        <v>1</v>
      </c>
      <c r="BG400" t="s">
        <v>13</v>
      </c>
      <c r="BV400" t="s">
        <v>13</v>
      </c>
      <c r="BW400" t="str">
        <f t="shared" si="23"/>
        <v>Intra</v>
      </c>
      <c r="CI400" s="15" t="s">
        <v>13</v>
      </c>
      <c r="CJ400" s="15">
        <v>2003</v>
      </c>
      <c r="CK400" s="15" t="str">
        <f t="shared" si="24"/>
        <v>Intra</v>
      </c>
      <c r="DC400" s="15">
        <v>10</v>
      </c>
      <c r="DD400" s="21">
        <v>10</v>
      </c>
      <c r="DE400" s="21"/>
      <c r="DF400" s="15">
        <v>2003</v>
      </c>
    </row>
    <row r="401" spans="2:110" x14ac:dyDescent="0.3">
      <c r="B401" s="4">
        <v>11</v>
      </c>
      <c r="C401" s="4">
        <v>6</v>
      </c>
      <c r="D401" s="5">
        <v>2002</v>
      </c>
      <c r="W401" s="4">
        <v>6</v>
      </c>
      <c r="Y401" t="str">
        <f t="shared" si="22"/>
        <v>Jun</v>
      </c>
      <c r="Z401" s="5">
        <v>2002</v>
      </c>
      <c r="AA401" t="s">
        <v>1207</v>
      </c>
      <c r="BG401" t="s">
        <v>13</v>
      </c>
      <c r="BV401" t="s">
        <v>13</v>
      </c>
      <c r="BW401" t="str">
        <f t="shared" si="23"/>
        <v>Intra</v>
      </c>
      <c r="CI401" s="16" t="s">
        <v>13</v>
      </c>
      <c r="CJ401" s="16">
        <v>2010</v>
      </c>
      <c r="CK401" s="16" t="str">
        <f t="shared" si="24"/>
        <v>Intra</v>
      </c>
      <c r="DC401" s="16">
        <v>2</v>
      </c>
      <c r="DD401" s="23">
        <v>2</v>
      </c>
      <c r="DE401" s="23"/>
      <c r="DF401" s="16">
        <v>2010</v>
      </c>
    </row>
    <row r="402" spans="2:110" x14ac:dyDescent="0.3">
      <c r="B402" s="6">
        <v>25</v>
      </c>
      <c r="C402" s="6">
        <v>11</v>
      </c>
      <c r="D402" s="7">
        <v>2002</v>
      </c>
      <c r="W402" s="6">
        <v>11</v>
      </c>
      <c r="Y402" t="str">
        <f t="shared" si="22"/>
        <v>Nov</v>
      </c>
      <c r="Z402" s="7">
        <v>2002</v>
      </c>
      <c r="AA402" t="s">
        <v>1210</v>
      </c>
      <c r="BG402" t="s">
        <v>9</v>
      </c>
      <c r="BV402" t="s">
        <v>9</v>
      </c>
      <c r="BW402" t="str">
        <f t="shared" si="23"/>
        <v>Not</v>
      </c>
      <c r="CI402" s="15" t="s">
        <v>9</v>
      </c>
      <c r="CJ402" s="15">
        <v>2010</v>
      </c>
      <c r="CK402" s="15" t="str">
        <f t="shared" si="24"/>
        <v>Not</v>
      </c>
      <c r="DC402" s="15">
        <v>10</v>
      </c>
      <c r="DD402" s="21">
        <v>10</v>
      </c>
      <c r="DE402" s="21"/>
      <c r="DF402" s="15">
        <v>2010</v>
      </c>
    </row>
    <row r="403" spans="2:110" x14ac:dyDescent="0.3">
      <c r="B403" s="4">
        <v>24</v>
      </c>
      <c r="C403" s="4">
        <v>9</v>
      </c>
      <c r="D403" s="5">
        <v>2002</v>
      </c>
      <c r="W403" s="4">
        <v>9</v>
      </c>
      <c r="Y403" t="str">
        <f t="shared" si="22"/>
        <v>Sep</v>
      </c>
      <c r="Z403" s="5">
        <v>2002</v>
      </c>
      <c r="AA403" t="s">
        <v>1213</v>
      </c>
      <c r="BG403" t="s">
        <v>13</v>
      </c>
      <c r="BV403" t="s">
        <v>13</v>
      </c>
      <c r="BW403" t="str">
        <f t="shared" si="23"/>
        <v>Intra</v>
      </c>
      <c r="CI403" s="16" t="s">
        <v>13</v>
      </c>
      <c r="CJ403" s="16">
        <v>2021</v>
      </c>
      <c r="CK403" s="16" t="str">
        <f t="shared" si="24"/>
        <v>Intra</v>
      </c>
      <c r="DC403" s="16">
        <v>5</v>
      </c>
      <c r="DD403" s="23">
        <v>5</v>
      </c>
      <c r="DE403" s="23"/>
      <c r="DF403" s="16">
        <v>2021</v>
      </c>
    </row>
    <row r="404" spans="2:110" x14ac:dyDescent="0.3">
      <c r="B404" s="6">
        <v>4</v>
      </c>
      <c r="C404" s="6">
        <v>10</v>
      </c>
      <c r="D404" s="7">
        <v>2002</v>
      </c>
      <c r="W404" s="6">
        <v>10</v>
      </c>
      <c r="Y404" t="str">
        <f t="shared" si="22"/>
        <v>Oct</v>
      </c>
      <c r="Z404" s="7">
        <v>2002</v>
      </c>
      <c r="AA404" t="s">
        <v>1216</v>
      </c>
      <c r="BG404" t="s">
        <v>13</v>
      </c>
      <c r="BV404" t="s">
        <v>13</v>
      </c>
      <c r="BW404" t="str">
        <f t="shared" si="23"/>
        <v>Intra</v>
      </c>
      <c r="CI404" s="15" t="s">
        <v>13</v>
      </c>
      <c r="CJ404" s="15">
        <v>2022</v>
      </c>
      <c r="CK404" s="15" t="str">
        <f t="shared" si="24"/>
        <v>Intra</v>
      </c>
      <c r="DC404" s="15">
        <v>1</v>
      </c>
      <c r="DD404" s="21">
        <v>1</v>
      </c>
      <c r="DE404" s="21"/>
      <c r="DF404" s="15">
        <v>2022</v>
      </c>
    </row>
    <row r="405" spans="2:110" x14ac:dyDescent="0.3">
      <c r="B405" s="6">
        <v>19</v>
      </c>
      <c r="C405" s="6">
        <v>9</v>
      </c>
      <c r="D405" s="7">
        <v>2003</v>
      </c>
      <c r="W405" s="6">
        <v>9</v>
      </c>
      <c r="Y405" t="str">
        <f t="shared" si="22"/>
        <v>Sep</v>
      </c>
      <c r="Z405" s="7">
        <v>2003</v>
      </c>
      <c r="AA405" t="s">
        <v>1219</v>
      </c>
      <c r="BG405" t="s">
        <v>13</v>
      </c>
      <c r="BV405" t="s">
        <v>13</v>
      </c>
      <c r="BW405" t="str">
        <f t="shared" si="23"/>
        <v>Intra</v>
      </c>
      <c r="CI405" s="16" t="s">
        <v>13</v>
      </c>
      <c r="CJ405" s="16">
        <v>2011</v>
      </c>
      <c r="CK405" s="16" t="str">
        <f t="shared" si="24"/>
        <v>Intra</v>
      </c>
      <c r="DC405" s="16">
        <v>10</v>
      </c>
      <c r="DD405" s="23">
        <v>10</v>
      </c>
      <c r="DE405" s="23"/>
      <c r="DF405" s="16">
        <v>2011</v>
      </c>
    </row>
    <row r="406" spans="2:110" x14ac:dyDescent="0.3">
      <c r="B406" s="4">
        <v>5</v>
      </c>
      <c r="C406" s="4">
        <v>9</v>
      </c>
      <c r="D406" s="5">
        <v>2003</v>
      </c>
      <c r="W406" s="4">
        <v>9</v>
      </c>
      <c r="Y406" t="str">
        <f t="shared" si="22"/>
        <v>Sep</v>
      </c>
      <c r="Z406" s="5">
        <v>2003</v>
      </c>
      <c r="AA406" t="s">
        <v>1222</v>
      </c>
      <c r="BG406" t="s">
        <v>13</v>
      </c>
      <c r="BV406" t="s">
        <v>13</v>
      </c>
      <c r="BW406" t="str">
        <f t="shared" si="23"/>
        <v>Intra</v>
      </c>
      <c r="CI406" s="15" t="s">
        <v>13</v>
      </c>
      <c r="CJ406" s="15">
        <v>2007</v>
      </c>
      <c r="CK406" s="15" t="str">
        <f t="shared" si="24"/>
        <v>Intra</v>
      </c>
      <c r="DC406" s="15">
        <v>1</v>
      </c>
      <c r="DD406" s="21">
        <v>1</v>
      </c>
      <c r="DE406" s="21"/>
      <c r="DF406" s="15">
        <v>2007</v>
      </c>
    </row>
    <row r="407" spans="2:110" x14ac:dyDescent="0.3">
      <c r="B407" s="4">
        <v>29</v>
      </c>
      <c r="C407" s="4">
        <v>5</v>
      </c>
      <c r="D407" s="5">
        <v>2003</v>
      </c>
      <c r="W407" s="4">
        <v>5</v>
      </c>
      <c r="Y407" t="str">
        <f t="shared" si="22"/>
        <v>May</v>
      </c>
      <c r="Z407" s="5">
        <v>2003</v>
      </c>
      <c r="AA407" t="s">
        <v>1225</v>
      </c>
      <c r="BG407" t="s">
        <v>13</v>
      </c>
      <c r="BV407" t="s">
        <v>13</v>
      </c>
      <c r="BW407" t="str">
        <f t="shared" si="23"/>
        <v>Intra</v>
      </c>
      <c r="CI407" s="16" t="s">
        <v>13</v>
      </c>
      <c r="CJ407" s="16">
        <v>1995</v>
      </c>
      <c r="CK407" s="16" t="str">
        <f t="shared" si="24"/>
        <v>Intra</v>
      </c>
      <c r="DC407" s="16">
        <v>10</v>
      </c>
      <c r="DD407" s="23">
        <v>10</v>
      </c>
      <c r="DE407" s="23"/>
      <c r="DF407" s="16">
        <v>1995</v>
      </c>
    </row>
    <row r="408" spans="2:110" x14ac:dyDescent="0.3">
      <c r="B408" s="6">
        <v>17</v>
      </c>
      <c r="C408" s="6">
        <v>10</v>
      </c>
      <c r="D408" s="7">
        <v>2003</v>
      </c>
      <c r="W408" s="6">
        <v>10</v>
      </c>
      <c r="Y408" t="str">
        <f t="shared" si="22"/>
        <v>Oct</v>
      </c>
      <c r="Z408" s="7">
        <v>2003</v>
      </c>
      <c r="AA408" t="s">
        <v>1228</v>
      </c>
      <c r="BG408" t="s">
        <v>13</v>
      </c>
      <c r="BV408" t="s">
        <v>13</v>
      </c>
      <c r="BW408" t="str">
        <f t="shared" si="23"/>
        <v>Intra</v>
      </c>
      <c r="CI408" s="15" t="s">
        <v>13</v>
      </c>
      <c r="CJ408" s="15">
        <v>2009</v>
      </c>
      <c r="CK408" s="15" t="str">
        <f t="shared" si="24"/>
        <v>Intra</v>
      </c>
      <c r="DC408" s="15">
        <v>10</v>
      </c>
      <c r="DD408" s="21">
        <v>10</v>
      </c>
      <c r="DE408" s="21"/>
      <c r="DF408" s="15">
        <v>2009</v>
      </c>
    </row>
    <row r="409" spans="2:110" x14ac:dyDescent="0.3">
      <c r="B409" s="4">
        <v>1</v>
      </c>
      <c r="C409" s="4">
        <v>4</v>
      </c>
      <c r="D409" s="5">
        <v>2003</v>
      </c>
      <c r="W409" s="4">
        <v>4</v>
      </c>
      <c r="Y409" t="str">
        <f t="shared" si="22"/>
        <v>Apr</v>
      </c>
      <c r="Z409" s="5">
        <v>2003</v>
      </c>
      <c r="AA409" t="s">
        <v>1231</v>
      </c>
      <c r="BG409" t="s">
        <v>13</v>
      </c>
      <c r="BV409" t="s">
        <v>13</v>
      </c>
      <c r="BW409" t="str">
        <f t="shared" si="23"/>
        <v>Intra</v>
      </c>
      <c r="CI409" s="16" t="s">
        <v>13</v>
      </c>
      <c r="CJ409" s="16">
        <v>1997</v>
      </c>
      <c r="CK409" s="16" t="str">
        <f t="shared" si="24"/>
        <v>Intra</v>
      </c>
      <c r="DC409" s="16">
        <v>10</v>
      </c>
      <c r="DD409" s="23">
        <v>10</v>
      </c>
      <c r="DE409" s="23"/>
      <c r="DF409" s="16">
        <v>1997</v>
      </c>
    </row>
    <row r="410" spans="2:110" x14ac:dyDescent="0.3">
      <c r="B410" s="4">
        <v>28</v>
      </c>
      <c r="C410" s="4">
        <v>5</v>
      </c>
      <c r="D410" s="5">
        <v>2003</v>
      </c>
      <c r="W410" s="4">
        <v>5</v>
      </c>
      <c r="Y410" t="str">
        <f t="shared" si="22"/>
        <v>May</v>
      </c>
      <c r="Z410" s="5">
        <v>2003</v>
      </c>
      <c r="AA410" t="s">
        <v>1234</v>
      </c>
      <c r="BG410" t="s">
        <v>9</v>
      </c>
      <c r="BV410" t="s">
        <v>9</v>
      </c>
      <c r="BW410" t="str">
        <f t="shared" si="23"/>
        <v>Not</v>
      </c>
      <c r="CI410" s="15" t="s">
        <v>9</v>
      </c>
      <c r="CJ410" s="15">
        <v>2022</v>
      </c>
      <c r="CK410" s="15" t="str">
        <f t="shared" si="24"/>
        <v>Not</v>
      </c>
      <c r="DC410" s="15">
        <v>5</v>
      </c>
      <c r="DD410" s="21">
        <v>5</v>
      </c>
      <c r="DE410" s="21"/>
      <c r="DF410" s="15">
        <v>2022</v>
      </c>
    </row>
    <row r="411" spans="2:110" x14ac:dyDescent="0.3">
      <c r="B411" s="6">
        <v>18</v>
      </c>
      <c r="C411" s="6">
        <v>6</v>
      </c>
      <c r="D411" s="7">
        <v>2003</v>
      </c>
      <c r="W411" s="6">
        <v>6</v>
      </c>
      <c r="Y411" t="str">
        <f t="shared" si="22"/>
        <v>Jun</v>
      </c>
      <c r="Z411" s="7">
        <v>2003</v>
      </c>
      <c r="AA411" t="s">
        <v>1237</v>
      </c>
      <c r="BG411" t="s">
        <v>13</v>
      </c>
      <c r="BV411" t="s">
        <v>13</v>
      </c>
      <c r="BW411" t="str">
        <f t="shared" si="23"/>
        <v>Intra</v>
      </c>
      <c r="CI411" s="16" t="s">
        <v>13</v>
      </c>
      <c r="CJ411" s="16">
        <v>2021</v>
      </c>
      <c r="CK411" s="16" t="str">
        <f t="shared" si="24"/>
        <v>Intra</v>
      </c>
      <c r="DC411" s="16">
        <v>1</v>
      </c>
      <c r="DD411" s="23">
        <v>1</v>
      </c>
      <c r="DE411" s="23"/>
      <c r="DF411" s="16">
        <v>2021</v>
      </c>
    </row>
    <row r="412" spans="2:110" x14ac:dyDescent="0.3">
      <c r="B412" s="4">
        <v>22</v>
      </c>
      <c r="C412" s="4">
        <v>7</v>
      </c>
      <c r="D412" s="5">
        <v>2003</v>
      </c>
      <c r="W412" s="4">
        <v>7</v>
      </c>
      <c r="Y412" t="str">
        <f t="shared" si="22"/>
        <v>Jul</v>
      </c>
      <c r="Z412" s="5">
        <v>2003</v>
      </c>
      <c r="AA412" t="s">
        <v>1240</v>
      </c>
      <c r="BG412" t="s">
        <v>9</v>
      </c>
      <c r="BV412" t="s">
        <v>9</v>
      </c>
      <c r="BW412" t="str">
        <f t="shared" si="23"/>
        <v>Not</v>
      </c>
      <c r="CI412" s="15" t="s">
        <v>9</v>
      </c>
      <c r="CJ412" s="15">
        <v>2019</v>
      </c>
      <c r="CK412" s="15" t="str">
        <f t="shared" si="24"/>
        <v>Not</v>
      </c>
      <c r="DC412" s="15">
        <v>2</v>
      </c>
      <c r="DD412" s="21">
        <v>2</v>
      </c>
      <c r="DE412" s="21"/>
      <c r="DF412" s="15">
        <v>2019</v>
      </c>
    </row>
    <row r="413" spans="2:110" x14ac:dyDescent="0.3">
      <c r="B413" s="6">
        <v>5</v>
      </c>
      <c r="C413" s="6">
        <v>11</v>
      </c>
      <c r="D413" s="7">
        <v>2003</v>
      </c>
      <c r="W413" s="6">
        <v>11</v>
      </c>
      <c r="Y413" t="str">
        <f t="shared" si="22"/>
        <v>Nov</v>
      </c>
      <c r="Z413" s="7">
        <v>2003</v>
      </c>
      <c r="AA413" t="s">
        <v>1243</v>
      </c>
      <c r="BG413" t="s">
        <v>13</v>
      </c>
      <c r="BV413" t="s">
        <v>13</v>
      </c>
      <c r="BW413" t="str">
        <f t="shared" si="23"/>
        <v>Intra</v>
      </c>
      <c r="CI413" s="16" t="s">
        <v>13</v>
      </c>
      <c r="CJ413" s="16">
        <v>1995</v>
      </c>
      <c r="CK413" s="16" t="str">
        <f t="shared" si="24"/>
        <v>Intra</v>
      </c>
      <c r="DC413" s="16">
        <v>10</v>
      </c>
      <c r="DD413" s="23">
        <v>10</v>
      </c>
      <c r="DE413" s="23"/>
      <c r="DF413" s="16">
        <v>1995</v>
      </c>
    </row>
    <row r="414" spans="2:110" x14ac:dyDescent="0.3">
      <c r="B414" s="4">
        <v>4</v>
      </c>
      <c r="C414" s="4">
        <v>4</v>
      </c>
      <c r="D414" s="5">
        <v>2003</v>
      </c>
      <c r="W414" s="4">
        <v>4</v>
      </c>
      <c r="Y414" t="str">
        <f t="shared" si="22"/>
        <v>Apr</v>
      </c>
      <c r="Z414" s="5">
        <v>2003</v>
      </c>
      <c r="AA414" t="s">
        <v>1246</v>
      </c>
      <c r="BG414" t="s">
        <v>13</v>
      </c>
      <c r="BV414" t="s">
        <v>13</v>
      </c>
      <c r="BW414" t="str">
        <f t="shared" si="23"/>
        <v>Intra</v>
      </c>
      <c r="CI414" s="15" t="s">
        <v>13</v>
      </c>
      <c r="CJ414" s="15">
        <v>2004</v>
      </c>
      <c r="CK414" s="15" t="str">
        <f t="shared" si="24"/>
        <v>Intra</v>
      </c>
      <c r="DC414" s="15">
        <v>10</v>
      </c>
      <c r="DD414" s="21">
        <v>10</v>
      </c>
      <c r="DE414" s="21"/>
      <c r="DF414" s="15">
        <v>2004</v>
      </c>
    </row>
    <row r="415" spans="2:110" x14ac:dyDescent="0.3">
      <c r="B415" s="6">
        <v>11</v>
      </c>
      <c r="C415" s="6">
        <v>11</v>
      </c>
      <c r="D415" s="7">
        <v>2003</v>
      </c>
      <c r="W415" s="6">
        <v>11</v>
      </c>
      <c r="Y415" t="str">
        <f t="shared" si="22"/>
        <v>Nov</v>
      </c>
      <c r="Z415" s="7">
        <v>2003</v>
      </c>
      <c r="AA415" t="s">
        <v>1249</v>
      </c>
      <c r="BG415" t="s">
        <v>13</v>
      </c>
      <c r="BV415" t="s">
        <v>13</v>
      </c>
      <c r="BW415" t="str">
        <f t="shared" si="23"/>
        <v>Intra</v>
      </c>
      <c r="CI415" s="16" t="s">
        <v>13</v>
      </c>
      <c r="CJ415" s="16">
        <v>2008</v>
      </c>
      <c r="CK415" s="16" t="str">
        <f t="shared" si="24"/>
        <v>Intra</v>
      </c>
      <c r="DC415" s="16">
        <v>2</v>
      </c>
      <c r="DD415" s="23">
        <v>2</v>
      </c>
      <c r="DE415" s="23"/>
      <c r="DF415" s="16">
        <v>2008</v>
      </c>
    </row>
    <row r="416" spans="2:110" x14ac:dyDescent="0.3">
      <c r="B416" s="6">
        <v>12</v>
      </c>
      <c r="C416" s="6">
        <v>5</v>
      </c>
      <c r="D416" s="7">
        <v>2003</v>
      </c>
      <c r="W416" s="6">
        <v>5</v>
      </c>
      <c r="Y416" t="str">
        <f t="shared" si="22"/>
        <v>May</v>
      </c>
      <c r="Z416" s="7">
        <v>2003</v>
      </c>
      <c r="AA416" t="s">
        <v>1252</v>
      </c>
      <c r="BG416" t="s">
        <v>13</v>
      </c>
      <c r="BV416" t="s">
        <v>13</v>
      </c>
      <c r="BW416" t="str">
        <f t="shared" si="23"/>
        <v>Intra</v>
      </c>
      <c r="CI416" s="15" t="s">
        <v>13</v>
      </c>
      <c r="CJ416" s="15">
        <v>2011</v>
      </c>
      <c r="CK416" s="15" t="str">
        <f t="shared" si="24"/>
        <v>Intra</v>
      </c>
      <c r="DC416" s="15">
        <v>2</v>
      </c>
      <c r="DD416" s="21">
        <v>2</v>
      </c>
      <c r="DE416" s="21"/>
      <c r="DF416" s="15">
        <v>2011</v>
      </c>
    </row>
    <row r="417" spans="2:110" x14ac:dyDescent="0.3">
      <c r="B417" s="4">
        <v>27</v>
      </c>
      <c r="C417" s="4">
        <v>6</v>
      </c>
      <c r="D417" s="5">
        <v>2003</v>
      </c>
      <c r="W417" s="4">
        <v>6</v>
      </c>
      <c r="Y417" t="str">
        <f t="shared" si="22"/>
        <v>Jun</v>
      </c>
      <c r="Z417" s="5">
        <v>2003</v>
      </c>
      <c r="AA417" t="s">
        <v>1255</v>
      </c>
      <c r="BG417" t="s">
        <v>13</v>
      </c>
      <c r="BV417" t="s">
        <v>13</v>
      </c>
      <c r="BW417" t="str">
        <f t="shared" si="23"/>
        <v>Intra</v>
      </c>
      <c r="CI417" s="16" t="s">
        <v>13</v>
      </c>
      <c r="CJ417" s="16">
        <v>2022</v>
      </c>
      <c r="CK417" s="16" t="str">
        <f t="shared" si="24"/>
        <v>Intra</v>
      </c>
      <c r="DC417" s="16">
        <v>10</v>
      </c>
      <c r="DD417" s="23">
        <v>10</v>
      </c>
      <c r="DE417" s="23"/>
      <c r="DF417" s="16">
        <v>2022</v>
      </c>
    </row>
    <row r="418" spans="2:110" x14ac:dyDescent="0.3">
      <c r="B418" s="4">
        <v>17</v>
      </c>
      <c r="C418" s="4">
        <v>1</v>
      </c>
      <c r="D418" s="5">
        <v>2003</v>
      </c>
      <c r="W418" s="4">
        <v>1</v>
      </c>
      <c r="Y418" t="str">
        <f t="shared" si="22"/>
        <v>Jan</v>
      </c>
      <c r="Z418" s="5">
        <v>2003</v>
      </c>
      <c r="AA418" t="s">
        <v>1258</v>
      </c>
      <c r="AB418">
        <v>1</v>
      </c>
      <c r="BG418" t="s">
        <v>13</v>
      </c>
      <c r="BV418" t="s">
        <v>13</v>
      </c>
      <c r="BW418" t="str">
        <f t="shared" si="23"/>
        <v>Intra</v>
      </c>
      <c r="CI418" s="15" t="s">
        <v>13</v>
      </c>
      <c r="CJ418" s="15">
        <v>2021</v>
      </c>
      <c r="CK418" s="15" t="str">
        <f t="shared" si="24"/>
        <v>Intra</v>
      </c>
      <c r="DC418" s="15">
        <v>10</v>
      </c>
      <c r="DD418" s="21">
        <v>10</v>
      </c>
      <c r="DE418" s="21"/>
      <c r="DF418" s="15">
        <v>2021</v>
      </c>
    </row>
    <row r="419" spans="2:110" x14ac:dyDescent="0.3">
      <c r="B419" s="6">
        <v>12</v>
      </c>
      <c r="C419" s="6">
        <v>3</v>
      </c>
      <c r="D419" s="7">
        <v>2003</v>
      </c>
      <c r="W419" s="6">
        <v>3</v>
      </c>
      <c r="Y419" t="str">
        <f t="shared" si="22"/>
        <v>Mar</v>
      </c>
      <c r="Z419" s="7">
        <v>2003</v>
      </c>
      <c r="AA419" t="s">
        <v>1261</v>
      </c>
      <c r="BG419" t="s">
        <v>13</v>
      </c>
      <c r="BV419" t="s">
        <v>13</v>
      </c>
      <c r="BW419" t="str">
        <f t="shared" si="23"/>
        <v>Intra</v>
      </c>
      <c r="CI419" s="16" t="s">
        <v>13</v>
      </c>
      <c r="CJ419" s="16">
        <v>2011</v>
      </c>
      <c r="CK419" s="16" t="str">
        <f t="shared" si="24"/>
        <v>Intra</v>
      </c>
      <c r="DC419" s="16">
        <v>10</v>
      </c>
      <c r="DD419" s="23">
        <v>10</v>
      </c>
      <c r="DE419" s="23"/>
      <c r="DF419" s="16">
        <v>2011</v>
      </c>
    </row>
    <row r="420" spans="2:110" x14ac:dyDescent="0.3">
      <c r="B420" s="6">
        <v>30</v>
      </c>
      <c r="C420" s="6">
        <v>5</v>
      </c>
      <c r="D420" s="7">
        <v>2003</v>
      </c>
      <c r="W420" s="6">
        <v>5</v>
      </c>
      <c r="Y420" t="str">
        <f t="shared" si="22"/>
        <v>May</v>
      </c>
      <c r="Z420" s="7">
        <v>2003</v>
      </c>
      <c r="AA420" t="s">
        <v>1264</v>
      </c>
      <c r="BG420" t="s">
        <v>13</v>
      </c>
      <c r="BV420" t="s">
        <v>13</v>
      </c>
      <c r="BW420" t="str">
        <f t="shared" si="23"/>
        <v>Intra</v>
      </c>
      <c r="CI420" s="15" t="s">
        <v>13</v>
      </c>
      <c r="CJ420" s="15">
        <v>2017</v>
      </c>
      <c r="CK420" s="15" t="str">
        <f t="shared" si="24"/>
        <v>Intra</v>
      </c>
      <c r="DC420" s="15">
        <v>5</v>
      </c>
      <c r="DD420" s="21">
        <v>5</v>
      </c>
      <c r="DE420" s="21"/>
      <c r="DF420" s="15">
        <v>2017</v>
      </c>
    </row>
    <row r="421" spans="2:110" x14ac:dyDescent="0.3">
      <c r="B421" s="4">
        <v>20</v>
      </c>
      <c r="C421" s="4">
        <v>6</v>
      </c>
      <c r="D421" s="5">
        <v>2003</v>
      </c>
      <c r="W421" s="4">
        <v>6</v>
      </c>
      <c r="Y421" t="str">
        <f t="shared" si="22"/>
        <v>Jun</v>
      </c>
      <c r="Z421" s="5">
        <v>2003</v>
      </c>
      <c r="AA421" t="s">
        <v>1267</v>
      </c>
      <c r="BG421" t="s">
        <v>13</v>
      </c>
      <c r="BV421" t="s">
        <v>13</v>
      </c>
      <c r="BW421" t="str">
        <f t="shared" si="23"/>
        <v>Intra</v>
      </c>
      <c r="CI421" s="16" t="s">
        <v>13</v>
      </c>
      <c r="CJ421" s="16">
        <v>1995</v>
      </c>
      <c r="CK421" s="16" t="str">
        <f t="shared" si="24"/>
        <v>Intra</v>
      </c>
      <c r="DC421" s="16">
        <v>10</v>
      </c>
      <c r="DD421" s="23">
        <v>10</v>
      </c>
      <c r="DE421" s="23"/>
      <c r="DF421" s="16">
        <v>1995</v>
      </c>
    </row>
    <row r="422" spans="2:110" x14ac:dyDescent="0.3">
      <c r="B422" s="4">
        <v>17</v>
      </c>
      <c r="C422" s="4">
        <v>6</v>
      </c>
      <c r="D422" s="5">
        <v>2003</v>
      </c>
      <c r="W422" s="4">
        <v>6</v>
      </c>
      <c r="Y422" t="str">
        <f t="shared" si="22"/>
        <v>Jun</v>
      </c>
      <c r="Z422" s="5">
        <v>2003</v>
      </c>
      <c r="AA422" t="s">
        <v>1270</v>
      </c>
      <c r="BG422" t="s">
        <v>13</v>
      </c>
      <c r="BV422" t="s">
        <v>13</v>
      </c>
      <c r="BW422" t="str">
        <f t="shared" si="23"/>
        <v>Intra</v>
      </c>
      <c r="CI422" s="15" t="s">
        <v>13</v>
      </c>
      <c r="CJ422" s="15">
        <v>2008</v>
      </c>
      <c r="CK422" s="15" t="str">
        <f t="shared" si="24"/>
        <v>Intra</v>
      </c>
      <c r="DC422" s="15">
        <v>3</v>
      </c>
      <c r="DD422" s="21">
        <v>3</v>
      </c>
      <c r="DE422" s="21"/>
      <c r="DF422" s="15">
        <v>2008</v>
      </c>
    </row>
    <row r="423" spans="2:110" x14ac:dyDescent="0.3">
      <c r="B423" s="4">
        <v>5</v>
      </c>
      <c r="C423" s="4">
        <v>5</v>
      </c>
      <c r="D423" s="5">
        <v>2003</v>
      </c>
      <c r="W423" s="4">
        <v>5</v>
      </c>
      <c r="Y423" t="str">
        <f t="shared" si="22"/>
        <v>May</v>
      </c>
      <c r="Z423" s="5">
        <v>2003</v>
      </c>
      <c r="AA423" t="s">
        <v>1273</v>
      </c>
      <c r="BG423" t="s">
        <v>9</v>
      </c>
      <c r="BV423" t="s">
        <v>9</v>
      </c>
      <c r="BW423" t="str">
        <f t="shared" si="23"/>
        <v>Not</v>
      </c>
      <c r="CI423" s="16" t="s">
        <v>9</v>
      </c>
      <c r="CJ423" s="16">
        <v>2021</v>
      </c>
      <c r="CK423" s="16" t="str">
        <f t="shared" si="24"/>
        <v>Not</v>
      </c>
      <c r="DC423" s="16">
        <v>10</v>
      </c>
      <c r="DD423" s="23">
        <v>10</v>
      </c>
      <c r="DE423" s="23"/>
      <c r="DF423" s="16">
        <v>2021</v>
      </c>
    </row>
    <row r="424" spans="2:110" x14ac:dyDescent="0.3">
      <c r="B424" s="6">
        <v>23</v>
      </c>
      <c r="C424" s="6">
        <v>1</v>
      </c>
      <c r="D424" s="7">
        <v>2003</v>
      </c>
      <c r="W424" s="6">
        <v>1</v>
      </c>
      <c r="Y424" t="str">
        <f t="shared" si="22"/>
        <v>Jan</v>
      </c>
      <c r="Z424" s="7">
        <v>2003</v>
      </c>
      <c r="AA424" t="s">
        <v>1276</v>
      </c>
      <c r="AB424">
        <v>1</v>
      </c>
      <c r="BG424" t="s">
        <v>13</v>
      </c>
      <c r="BV424" t="s">
        <v>13</v>
      </c>
      <c r="BW424" t="str">
        <f t="shared" si="23"/>
        <v>Intra</v>
      </c>
      <c r="CI424" s="15" t="s">
        <v>13</v>
      </c>
      <c r="CJ424" s="15">
        <v>2022</v>
      </c>
      <c r="CK424" s="15" t="str">
        <f t="shared" si="24"/>
        <v>Intra</v>
      </c>
      <c r="DC424" s="15">
        <v>10</v>
      </c>
      <c r="DD424" s="21">
        <v>10</v>
      </c>
      <c r="DE424" s="21"/>
      <c r="DF424" s="15">
        <v>2022</v>
      </c>
    </row>
    <row r="425" spans="2:110" x14ac:dyDescent="0.3">
      <c r="B425" s="4">
        <v>31</v>
      </c>
      <c r="C425" s="4">
        <v>7</v>
      </c>
      <c r="D425" s="5">
        <v>2003</v>
      </c>
      <c r="W425" s="4">
        <v>7</v>
      </c>
      <c r="Y425" t="str">
        <f t="shared" si="22"/>
        <v>Jul</v>
      </c>
      <c r="Z425" s="5">
        <v>2003</v>
      </c>
      <c r="AA425" t="s">
        <v>1279</v>
      </c>
      <c r="BG425" t="s">
        <v>13</v>
      </c>
      <c r="BV425" t="s">
        <v>13</v>
      </c>
      <c r="BW425" t="str">
        <f t="shared" si="23"/>
        <v>Intra</v>
      </c>
      <c r="CI425" s="16" t="s">
        <v>13</v>
      </c>
      <c r="CJ425" s="16">
        <v>2007</v>
      </c>
      <c r="CK425" s="16" t="str">
        <f t="shared" si="24"/>
        <v>Intra</v>
      </c>
      <c r="DC425" s="16">
        <v>1</v>
      </c>
      <c r="DD425" s="23">
        <v>1</v>
      </c>
      <c r="DE425" s="23"/>
      <c r="DF425" s="16">
        <v>2007</v>
      </c>
    </row>
    <row r="426" spans="2:110" x14ac:dyDescent="0.3">
      <c r="B426" s="6">
        <v>30</v>
      </c>
      <c r="C426" s="6">
        <v>7</v>
      </c>
      <c r="D426" s="7">
        <v>2003</v>
      </c>
      <c r="W426" s="6">
        <v>7</v>
      </c>
      <c r="Y426" t="str">
        <f t="shared" si="22"/>
        <v>Jul</v>
      </c>
      <c r="Z426" s="7">
        <v>2003</v>
      </c>
      <c r="AA426" t="s">
        <v>1282</v>
      </c>
      <c r="BG426" t="s">
        <v>13</v>
      </c>
      <c r="BV426" t="s">
        <v>13</v>
      </c>
      <c r="BW426" t="str">
        <f t="shared" si="23"/>
        <v>Intra</v>
      </c>
      <c r="CI426" s="15" t="s">
        <v>13</v>
      </c>
      <c r="CJ426" s="15">
        <v>2023</v>
      </c>
      <c r="CK426" s="15" t="str">
        <f t="shared" si="24"/>
        <v>Intra</v>
      </c>
      <c r="DC426" s="15">
        <v>5</v>
      </c>
      <c r="DD426" s="21">
        <v>5</v>
      </c>
      <c r="DE426" s="21"/>
      <c r="DF426" s="15">
        <v>2023</v>
      </c>
    </row>
    <row r="427" spans="2:110" x14ac:dyDescent="0.3">
      <c r="B427" s="6">
        <v>25</v>
      </c>
      <c r="C427" s="6">
        <v>2</v>
      </c>
      <c r="D427" s="7">
        <v>2003</v>
      </c>
      <c r="W427" s="6">
        <v>2</v>
      </c>
      <c r="Y427" t="str">
        <f t="shared" si="22"/>
        <v>Feb</v>
      </c>
      <c r="Z427" s="7">
        <v>2003</v>
      </c>
      <c r="AA427" t="s">
        <v>1285</v>
      </c>
      <c r="BG427" t="s">
        <v>13</v>
      </c>
      <c r="BV427" t="s">
        <v>13</v>
      </c>
      <c r="BW427" t="str">
        <f t="shared" si="23"/>
        <v>Intra</v>
      </c>
      <c r="CI427" s="16" t="s">
        <v>13</v>
      </c>
      <c r="CJ427" s="16">
        <v>2003</v>
      </c>
      <c r="CK427" s="16" t="str">
        <f t="shared" si="24"/>
        <v>Intra</v>
      </c>
      <c r="DC427" s="16">
        <v>2</v>
      </c>
      <c r="DD427" s="23">
        <v>2</v>
      </c>
      <c r="DE427" s="23"/>
      <c r="DF427" s="16">
        <v>2003</v>
      </c>
    </row>
    <row r="428" spans="2:110" x14ac:dyDescent="0.3">
      <c r="B428" s="6">
        <v>7</v>
      </c>
      <c r="C428" s="6">
        <v>2</v>
      </c>
      <c r="D428" s="7">
        <v>2003</v>
      </c>
      <c r="W428" s="6">
        <v>2</v>
      </c>
      <c r="Y428" t="str">
        <f t="shared" si="22"/>
        <v>Feb</v>
      </c>
      <c r="Z428" s="7">
        <v>2003</v>
      </c>
      <c r="AA428" t="s">
        <v>1288</v>
      </c>
      <c r="BG428" t="s">
        <v>13</v>
      </c>
      <c r="BV428" t="s">
        <v>13</v>
      </c>
      <c r="BW428" t="str">
        <f t="shared" si="23"/>
        <v>Intra</v>
      </c>
      <c r="CI428" s="15" t="s">
        <v>13</v>
      </c>
      <c r="CJ428" s="15">
        <v>2017</v>
      </c>
      <c r="CK428" s="15" t="str">
        <f t="shared" si="24"/>
        <v>Intra</v>
      </c>
      <c r="DC428" s="15">
        <v>2</v>
      </c>
      <c r="DD428" s="21">
        <v>2</v>
      </c>
      <c r="DE428" s="21"/>
      <c r="DF428" s="15">
        <v>2017</v>
      </c>
    </row>
    <row r="429" spans="2:110" x14ac:dyDescent="0.3">
      <c r="B429" s="6">
        <v>1</v>
      </c>
      <c r="C429" s="6">
        <v>4</v>
      </c>
      <c r="D429" s="7">
        <v>2003</v>
      </c>
      <c r="W429" s="6">
        <v>4</v>
      </c>
      <c r="Y429" t="str">
        <f t="shared" si="22"/>
        <v>Apr</v>
      </c>
      <c r="Z429" s="7">
        <v>2003</v>
      </c>
      <c r="AA429" t="s">
        <v>1291</v>
      </c>
      <c r="BG429" t="s">
        <v>13</v>
      </c>
      <c r="BV429" t="s">
        <v>13</v>
      </c>
      <c r="BW429" t="str">
        <f t="shared" si="23"/>
        <v>Intra</v>
      </c>
      <c r="CI429" s="16" t="s">
        <v>13</v>
      </c>
      <c r="CJ429" s="16">
        <v>2022</v>
      </c>
      <c r="CK429" s="16" t="str">
        <f t="shared" si="24"/>
        <v>Intra</v>
      </c>
      <c r="DC429" s="16">
        <v>10</v>
      </c>
      <c r="DD429" s="23">
        <v>10</v>
      </c>
      <c r="DE429" s="23"/>
      <c r="DF429" s="16">
        <v>2022</v>
      </c>
    </row>
    <row r="430" spans="2:110" x14ac:dyDescent="0.3">
      <c r="B430" s="4">
        <v>11</v>
      </c>
      <c r="C430" s="4">
        <v>4</v>
      </c>
      <c r="D430" s="5">
        <v>2003</v>
      </c>
      <c r="W430" s="4">
        <v>4</v>
      </c>
      <c r="Y430" t="str">
        <f t="shared" si="22"/>
        <v>Apr</v>
      </c>
      <c r="Z430" s="5">
        <v>2003</v>
      </c>
      <c r="AA430" t="s">
        <v>1294</v>
      </c>
      <c r="BG430" t="s">
        <v>13</v>
      </c>
      <c r="BV430" t="s">
        <v>13</v>
      </c>
      <c r="BW430" t="str">
        <f t="shared" si="23"/>
        <v>Intra</v>
      </c>
      <c r="CI430" s="15" t="s">
        <v>13</v>
      </c>
      <c r="CJ430" s="15">
        <v>2007</v>
      </c>
      <c r="CK430" s="15" t="str">
        <f t="shared" si="24"/>
        <v>Intra</v>
      </c>
      <c r="DC430" s="15">
        <v>2</v>
      </c>
      <c r="DD430" s="21">
        <v>2</v>
      </c>
      <c r="DE430" s="21"/>
      <c r="DF430" s="15">
        <v>2007</v>
      </c>
    </row>
    <row r="431" spans="2:110" x14ac:dyDescent="0.3">
      <c r="B431" s="4">
        <v>23</v>
      </c>
      <c r="C431" s="4">
        <v>9</v>
      </c>
      <c r="D431" s="5">
        <v>2003</v>
      </c>
      <c r="W431" s="4">
        <v>9</v>
      </c>
      <c r="Y431" t="str">
        <f t="shared" si="22"/>
        <v>Sep</v>
      </c>
      <c r="Z431" s="5">
        <v>2003</v>
      </c>
      <c r="AA431" t="s">
        <v>1297</v>
      </c>
      <c r="BG431" t="s">
        <v>13</v>
      </c>
      <c r="BV431" t="s">
        <v>13</v>
      </c>
      <c r="BW431" t="str">
        <f t="shared" si="23"/>
        <v>Intra</v>
      </c>
      <c r="CI431" s="16" t="s">
        <v>13</v>
      </c>
      <c r="CJ431" s="16">
        <v>2009</v>
      </c>
      <c r="CK431" s="16" t="str">
        <f t="shared" si="24"/>
        <v>Intra</v>
      </c>
      <c r="DC431" s="16">
        <v>2</v>
      </c>
      <c r="DD431" s="23">
        <v>2</v>
      </c>
      <c r="DE431" s="23"/>
      <c r="DF431" s="16">
        <v>2009</v>
      </c>
    </row>
    <row r="432" spans="2:110" x14ac:dyDescent="0.3">
      <c r="B432" s="6">
        <v>29</v>
      </c>
      <c r="C432" s="6">
        <v>8</v>
      </c>
      <c r="D432" s="7">
        <v>2003</v>
      </c>
      <c r="W432" s="6">
        <v>8</v>
      </c>
      <c r="Y432" t="str">
        <f t="shared" si="22"/>
        <v>Aug</v>
      </c>
      <c r="Z432" s="7">
        <v>2003</v>
      </c>
      <c r="AA432" t="s">
        <v>1300</v>
      </c>
      <c r="BG432" t="s">
        <v>13</v>
      </c>
      <c r="BV432" t="s">
        <v>13</v>
      </c>
      <c r="BW432" t="str">
        <f t="shared" si="23"/>
        <v>Intra</v>
      </c>
      <c r="CI432" s="15" t="s">
        <v>13</v>
      </c>
      <c r="CJ432" s="15">
        <v>2017</v>
      </c>
      <c r="CK432" s="15" t="str">
        <f t="shared" si="24"/>
        <v>Intra</v>
      </c>
      <c r="DC432" s="15">
        <v>10</v>
      </c>
      <c r="DD432" s="21">
        <v>10</v>
      </c>
      <c r="DE432" s="21"/>
      <c r="DF432" s="15">
        <v>2017</v>
      </c>
    </row>
    <row r="433" spans="2:110" x14ac:dyDescent="0.3">
      <c r="B433" s="6">
        <v>18</v>
      </c>
      <c r="C433" s="6">
        <v>7</v>
      </c>
      <c r="D433" s="7">
        <v>2003</v>
      </c>
      <c r="W433" s="6">
        <v>7</v>
      </c>
      <c r="Y433" t="str">
        <f t="shared" si="22"/>
        <v>Jul</v>
      </c>
      <c r="Z433" s="7">
        <v>2003</v>
      </c>
      <c r="AA433" t="s">
        <v>1303</v>
      </c>
      <c r="BG433" t="s">
        <v>13</v>
      </c>
      <c r="BV433" t="s">
        <v>13</v>
      </c>
      <c r="BW433" t="str">
        <f t="shared" si="23"/>
        <v>Intra</v>
      </c>
      <c r="CI433" s="16" t="s">
        <v>13</v>
      </c>
      <c r="CJ433" s="16">
        <v>2021</v>
      </c>
      <c r="CK433" s="16" t="str">
        <f t="shared" si="24"/>
        <v>Intra</v>
      </c>
      <c r="DC433" s="16">
        <v>10</v>
      </c>
      <c r="DD433" s="23">
        <v>10</v>
      </c>
      <c r="DE433" s="23"/>
      <c r="DF433" s="16">
        <v>2021</v>
      </c>
    </row>
    <row r="434" spans="2:110" x14ac:dyDescent="0.3">
      <c r="B434" s="4">
        <v>1</v>
      </c>
      <c r="C434" s="4">
        <v>4</v>
      </c>
      <c r="D434" s="5">
        <v>2003</v>
      </c>
      <c r="W434" s="4">
        <v>4</v>
      </c>
      <c r="Y434" t="str">
        <f t="shared" si="22"/>
        <v>Apr</v>
      </c>
      <c r="Z434" s="5">
        <v>2003</v>
      </c>
      <c r="AA434" t="s">
        <v>1306</v>
      </c>
      <c r="BG434" t="s">
        <v>13</v>
      </c>
      <c r="BV434" t="s">
        <v>13</v>
      </c>
      <c r="BW434" t="str">
        <f t="shared" si="23"/>
        <v>Intra</v>
      </c>
      <c r="CI434" s="15" t="s">
        <v>13</v>
      </c>
      <c r="CJ434" s="15">
        <v>2017</v>
      </c>
      <c r="CK434" s="15" t="str">
        <f t="shared" si="24"/>
        <v>Intra</v>
      </c>
      <c r="DC434" s="15">
        <v>1</v>
      </c>
      <c r="DD434" s="21">
        <v>1</v>
      </c>
      <c r="DE434" s="21"/>
      <c r="DF434" s="15">
        <v>2017</v>
      </c>
    </row>
    <row r="435" spans="2:110" x14ac:dyDescent="0.3">
      <c r="B435" s="4">
        <v>9</v>
      </c>
      <c r="C435" s="4">
        <v>10</v>
      </c>
      <c r="D435" s="5">
        <v>2003</v>
      </c>
      <c r="W435" s="4">
        <v>10</v>
      </c>
      <c r="Y435" t="str">
        <f t="shared" si="22"/>
        <v>Oct</v>
      </c>
      <c r="Z435" s="5">
        <v>2003</v>
      </c>
      <c r="AA435" t="s">
        <v>1309</v>
      </c>
      <c r="BG435" t="s">
        <v>13</v>
      </c>
      <c r="BV435" t="s">
        <v>13</v>
      </c>
      <c r="BW435" t="str">
        <f t="shared" si="23"/>
        <v>Intra</v>
      </c>
      <c r="CI435" s="16" t="s">
        <v>13</v>
      </c>
      <c r="CJ435" s="16">
        <v>2021</v>
      </c>
      <c r="CK435" s="16" t="str">
        <f t="shared" si="24"/>
        <v>Intra</v>
      </c>
      <c r="DC435" s="16">
        <v>10</v>
      </c>
      <c r="DD435" s="23">
        <v>10</v>
      </c>
      <c r="DE435" s="23"/>
      <c r="DF435" s="16">
        <v>2021</v>
      </c>
    </row>
    <row r="436" spans="2:110" x14ac:dyDescent="0.3">
      <c r="B436" s="6">
        <v>26</v>
      </c>
      <c r="C436" s="6">
        <v>12</v>
      </c>
      <c r="D436" s="7">
        <v>2003</v>
      </c>
      <c r="W436" s="6">
        <v>12</v>
      </c>
      <c r="Y436" t="str">
        <f t="shared" si="22"/>
        <v>Dec</v>
      </c>
      <c r="Z436" s="7">
        <v>2003</v>
      </c>
      <c r="AA436" t="s">
        <v>1312</v>
      </c>
      <c r="BG436" t="s">
        <v>13</v>
      </c>
      <c r="BV436" t="s">
        <v>13</v>
      </c>
      <c r="BW436" t="str">
        <f t="shared" si="23"/>
        <v>Intra</v>
      </c>
      <c r="CI436" s="15" t="s">
        <v>13</v>
      </c>
      <c r="CJ436" s="15">
        <v>2019</v>
      </c>
      <c r="CK436" s="15" t="str">
        <f t="shared" si="24"/>
        <v>Intra</v>
      </c>
      <c r="DC436" s="15">
        <v>1</v>
      </c>
      <c r="DD436" s="21">
        <v>1</v>
      </c>
      <c r="DE436" s="21"/>
      <c r="DF436" s="15">
        <v>2019</v>
      </c>
    </row>
    <row r="437" spans="2:110" x14ac:dyDescent="0.3">
      <c r="B437" s="6">
        <v>20</v>
      </c>
      <c r="C437" s="6">
        <v>6</v>
      </c>
      <c r="D437" s="7">
        <v>2003</v>
      </c>
      <c r="W437" s="6">
        <v>6</v>
      </c>
      <c r="Y437" t="str">
        <f t="shared" si="22"/>
        <v>Jun</v>
      </c>
      <c r="Z437" s="7">
        <v>2003</v>
      </c>
      <c r="AA437" t="s">
        <v>1315</v>
      </c>
      <c r="BG437" t="s">
        <v>13</v>
      </c>
      <c r="BV437" t="s">
        <v>13</v>
      </c>
      <c r="BW437" t="str">
        <f t="shared" si="23"/>
        <v>Intra</v>
      </c>
      <c r="CI437" s="16" t="s">
        <v>13</v>
      </c>
      <c r="CJ437" s="16">
        <v>2017</v>
      </c>
      <c r="CK437" s="16" t="str">
        <f t="shared" si="24"/>
        <v>Intra</v>
      </c>
      <c r="DC437" s="16">
        <v>2</v>
      </c>
      <c r="DD437" s="23">
        <v>2</v>
      </c>
      <c r="DE437" s="23"/>
      <c r="DF437" s="16">
        <v>2017</v>
      </c>
    </row>
    <row r="438" spans="2:110" x14ac:dyDescent="0.3">
      <c r="B438" s="6">
        <v>15</v>
      </c>
      <c r="C438" s="6">
        <v>9</v>
      </c>
      <c r="D438" s="7">
        <v>2003</v>
      </c>
      <c r="W438" s="6">
        <v>9</v>
      </c>
      <c r="Y438" t="str">
        <f t="shared" si="22"/>
        <v>Sep</v>
      </c>
      <c r="Z438" s="7">
        <v>2003</v>
      </c>
      <c r="AA438" t="s">
        <v>1318</v>
      </c>
      <c r="BG438" t="s">
        <v>13</v>
      </c>
      <c r="BV438" t="s">
        <v>13</v>
      </c>
      <c r="BW438" t="str">
        <f t="shared" si="23"/>
        <v>Intra</v>
      </c>
      <c r="CI438" s="15" t="s">
        <v>13</v>
      </c>
      <c r="CJ438" s="15">
        <v>2006</v>
      </c>
      <c r="CK438" s="15" t="str">
        <f t="shared" si="24"/>
        <v>Intra</v>
      </c>
      <c r="DC438" s="15">
        <v>2</v>
      </c>
      <c r="DD438" s="21">
        <v>2</v>
      </c>
      <c r="DE438" s="21"/>
      <c r="DF438" s="15">
        <v>2006</v>
      </c>
    </row>
    <row r="439" spans="2:110" x14ac:dyDescent="0.3">
      <c r="B439" s="6">
        <v>9</v>
      </c>
      <c r="C439" s="6">
        <v>12</v>
      </c>
      <c r="D439" s="7">
        <v>2003</v>
      </c>
      <c r="W439" s="6">
        <v>12</v>
      </c>
      <c r="Y439" t="str">
        <f t="shared" si="22"/>
        <v>Dec</v>
      </c>
      <c r="Z439" s="7">
        <v>2003</v>
      </c>
      <c r="AA439" t="s">
        <v>1321</v>
      </c>
      <c r="BG439" t="s">
        <v>13</v>
      </c>
      <c r="BV439" t="s">
        <v>13</v>
      </c>
      <c r="BW439" t="str">
        <f t="shared" si="23"/>
        <v>Intra</v>
      </c>
      <c r="CI439" s="16" t="s">
        <v>13</v>
      </c>
      <c r="CJ439" s="16">
        <v>2020</v>
      </c>
      <c r="CK439" s="16" t="str">
        <f t="shared" si="24"/>
        <v>Intra</v>
      </c>
      <c r="DC439" s="16">
        <v>10</v>
      </c>
      <c r="DD439" s="23">
        <v>10</v>
      </c>
      <c r="DE439" s="23"/>
      <c r="DF439" s="16">
        <v>2020</v>
      </c>
    </row>
    <row r="440" spans="2:110" x14ac:dyDescent="0.3">
      <c r="B440" s="4">
        <v>29</v>
      </c>
      <c r="C440" s="4">
        <v>4</v>
      </c>
      <c r="D440" s="5">
        <v>2003</v>
      </c>
      <c r="W440" s="4">
        <v>4</v>
      </c>
      <c r="Y440" t="str">
        <f t="shared" si="22"/>
        <v>Apr</v>
      </c>
      <c r="Z440" s="5">
        <v>2003</v>
      </c>
      <c r="AA440" t="s">
        <v>1324</v>
      </c>
      <c r="BG440" t="s">
        <v>13</v>
      </c>
      <c r="BV440" t="s">
        <v>13</v>
      </c>
      <c r="BW440" t="str">
        <f t="shared" si="23"/>
        <v>Intra</v>
      </c>
      <c r="CI440" s="15" t="s">
        <v>13</v>
      </c>
      <c r="CJ440" s="15">
        <v>2008</v>
      </c>
      <c r="CK440" s="15" t="str">
        <f t="shared" si="24"/>
        <v>Intra</v>
      </c>
      <c r="DC440" s="15">
        <v>1</v>
      </c>
      <c r="DD440" s="21">
        <v>1</v>
      </c>
      <c r="DE440" s="21"/>
      <c r="DF440" s="15">
        <v>2008</v>
      </c>
    </row>
    <row r="441" spans="2:110" x14ac:dyDescent="0.3">
      <c r="B441" s="4">
        <v>29</v>
      </c>
      <c r="C441" s="4">
        <v>4</v>
      </c>
      <c r="D441" s="5">
        <v>2003</v>
      </c>
      <c r="W441" s="4">
        <v>4</v>
      </c>
      <c r="Y441" t="str">
        <f t="shared" si="22"/>
        <v>Apr</v>
      </c>
      <c r="Z441" s="5">
        <v>2003</v>
      </c>
      <c r="AA441" t="s">
        <v>1327</v>
      </c>
      <c r="BG441" t="s">
        <v>13</v>
      </c>
      <c r="BV441" t="s">
        <v>13</v>
      </c>
      <c r="BW441" t="str">
        <f t="shared" si="23"/>
        <v>Intra</v>
      </c>
      <c r="CI441" s="16" t="s">
        <v>13</v>
      </c>
      <c r="CJ441" s="16">
        <v>2020</v>
      </c>
      <c r="CK441" s="16" t="str">
        <f t="shared" si="24"/>
        <v>Intra</v>
      </c>
      <c r="DC441" s="16">
        <v>10</v>
      </c>
      <c r="DD441" s="23">
        <v>10</v>
      </c>
      <c r="DE441" s="23"/>
      <c r="DF441" s="16">
        <v>2020</v>
      </c>
    </row>
    <row r="442" spans="2:110" x14ac:dyDescent="0.3">
      <c r="B442" s="4">
        <v>17</v>
      </c>
      <c r="C442" s="4">
        <v>11</v>
      </c>
      <c r="D442" s="5">
        <v>2003</v>
      </c>
      <c r="W442" s="4">
        <v>11</v>
      </c>
      <c r="Y442" t="str">
        <f t="shared" si="22"/>
        <v>Nov</v>
      </c>
      <c r="Z442" s="5">
        <v>2003</v>
      </c>
      <c r="AA442" t="s">
        <v>1330</v>
      </c>
      <c r="BG442" t="s">
        <v>13</v>
      </c>
      <c r="BV442" t="s">
        <v>13</v>
      </c>
      <c r="BW442" t="str">
        <f t="shared" si="23"/>
        <v>Intra</v>
      </c>
      <c r="CI442" s="15" t="s">
        <v>13</v>
      </c>
      <c r="CJ442" s="15">
        <v>2021</v>
      </c>
      <c r="CK442" s="15" t="str">
        <f t="shared" si="24"/>
        <v>Intra</v>
      </c>
      <c r="DC442" s="15">
        <v>1</v>
      </c>
      <c r="DD442" s="21">
        <v>1</v>
      </c>
      <c r="DE442" s="21"/>
      <c r="DF442" s="15">
        <v>2021</v>
      </c>
    </row>
    <row r="443" spans="2:110" x14ac:dyDescent="0.3">
      <c r="B443" s="4">
        <v>16</v>
      </c>
      <c r="C443" s="4">
        <v>6</v>
      </c>
      <c r="D443" s="5">
        <v>2003</v>
      </c>
      <c r="W443" s="4">
        <v>6</v>
      </c>
      <c r="Y443" t="str">
        <f t="shared" si="22"/>
        <v>Jun</v>
      </c>
      <c r="Z443" s="5">
        <v>2003</v>
      </c>
      <c r="AA443" t="s">
        <v>1333</v>
      </c>
      <c r="BG443" t="s">
        <v>13</v>
      </c>
      <c r="BV443" t="s">
        <v>13</v>
      </c>
      <c r="BW443" t="str">
        <f t="shared" si="23"/>
        <v>Intra</v>
      </c>
      <c r="CI443" s="16" t="s">
        <v>13</v>
      </c>
      <c r="CJ443" s="16">
        <v>2022</v>
      </c>
      <c r="CK443" s="16" t="str">
        <f t="shared" si="24"/>
        <v>Intra</v>
      </c>
      <c r="DC443" s="16">
        <v>2</v>
      </c>
      <c r="DD443" s="23">
        <v>2</v>
      </c>
      <c r="DE443" s="23"/>
      <c r="DF443" s="16">
        <v>2022</v>
      </c>
    </row>
    <row r="444" spans="2:110" x14ac:dyDescent="0.3">
      <c r="B444" s="6">
        <v>15</v>
      </c>
      <c r="C444" s="6">
        <v>9</v>
      </c>
      <c r="D444" s="7">
        <v>2003</v>
      </c>
      <c r="W444" s="6">
        <v>9</v>
      </c>
      <c r="Y444" t="str">
        <f t="shared" si="22"/>
        <v>Sep</v>
      </c>
      <c r="Z444" s="7">
        <v>2003</v>
      </c>
      <c r="AA444" t="s">
        <v>1336</v>
      </c>
      <c r="BG444" t="s">
        <v>13</v>
      </c>
      <c r="BV444" t="s">
        <v>13</v>
      </c>
      <c r="BW444" t="str">
        <f t="shared" si="23"/>
        <v>Intra</v>
      </c>
      <c r="CI444" s="15" t="s">
        <v>13</v>
      </c>
      <c r="CJ444" s="15">
        <v>2004</v>
      </c>
      <c r="CK444" s="15" t="str">
        <f t="shared" si="24"/>
        <v>Intra</v>
      </c>
      <c r="DC444" s="15">
        <v>10</v>
      </c>
      <c r="DD444" s="21">
        <v>10</v>
      </c>
      <c r="DE444" s="21"/>
      <c r="DF444" s="15">
        <v>2004</v>
      </c>
    </row>
    <row r="445" spans="2:110" x14ac:dyDescent="0.3">
      <c r="B445" s="6">
        <v>9</v>
      </c>
      <c r="C445" s="6">
        <v>7</v>
      </c>
      <c r="D445" s="7">
        <v>2003</v>
      </c>
      <c r="W445" s="6">
        <v>7</v>
      </c>
      <c r="Y445" t="str">
        <f t="shared" si="22"/>
        <v>Jul</v>
      </c>
      <c r="Z445" s="7">
        <v>2003</v>
      </c>
      <c r="AA445" t="s">
        <v>1339</v>
      </c>
      <c r="BG445" t="s">
        <v>13</v>
      </c>
      <c r="BV445" t="s">
        <v>13</v>
      </c>
      <c r="BW445" t="str">
        <f t="shared" si="23"/>
        <v>Intra</v>
      </c>
      <c r="CI445" s="16" t="s">
        <v>13</v>
      </c>
      <c r="CJ445" s="16">
        <v>2003</v>
      </c>
      <c r="CK445" s="16" t="str">
        <f t="shared" si="24"/>
        <v>Intra</v>
      </c>
      <c r="DC445" s="16">
        <v>5</v>
      </c>
      <c r="DD445" s="23">
        <v>5</v>
      </c>
      <c r="DE445" s="23"/>
      <c r="DF445" s="16">
        <v>2003</v>
      </c>
    </row>
    <row r="446" spans="2:110" x14ac:dyDescent="0.3">
      <c r="B446" s="4">
        <v>12</v>
      </c>
      <c r="C446" s="4">
        <v>5</v>
      </c>
      <c r="D446" s="5">
        <v>2003</v>
      </c>
      <c r="W446" s="4">
        <v>5</v>
      </c>
      <c r="Y446" t="str">
        <f t="shared" si="22"/>
        <v>May</v>
      </c>
      <c r="Z446" s="5">
        <v>2003</v>
      </c>
      <c r="AA446" t="s">
        <v>1342</v>
      </c>
      <c r="BG446" t="s">
        <v>13</v>
      </c>
      <c r="BV446" t="s">
        <v>13</v>
      </c>
      <c r="BW446" t="str">
        <f t="shared" si="23"/>
        <v>Intra</v>
      </c>
      <c r="CI446" s="15" t="s">
        <v>13</v>
      </c>
      <c r="CJ446" s="15">
        <v>2011</v>
      </c>
      <c r="CK446" s="15" t="str">
        <f t="shared" si="24"/>
        <v>Intra</v>
      </c>
      <c r="DC446" s="15">
        <v>10</v>
      </c>
      <c r="DD446" s="21">
        <v>10</v>
      </c>
      <c r="DE446" s="21"/>
      <c r="DF446" s="15">
        <v>2011</v>
      </c>
    </row>
    <row r="447" spans="2:110" x14ac:dyDescent="0.3">
      <c r="B447" s="6">
        <v>14</v>
      </c>
      <c r="C447" s="6">
        <v>10</v>
      </c>
      <c r="D447" s="7">
        <v>2003</v>
      </c>
      <c r="W447" s="6">
        <v>10</v>
      </c>
      <c r="Y447" t="str">
        <f t="shared" si="22"/>
        <v>Oct</v>
      </c>
      <c r="Z447" s="7">
        <v>2003</v>
      </c>
      <c r="AA447" t="s">
        <v>1345</v>
      </c>
      <c r="BG447" t="s">
        <v>13</v>
      </c>
      <c r="BV447" t="s">
        <v>13</v>
      </c>
      <c r="BW447" t="str">
        <f t="shared" si="23"/>
        <v>Intra</v>
      </c>
      <c r="CI447" s="16" t="s">
        <v>13</v>
      </c>
      <c r="CJ447" s="16">
        <v>2015</v>
      </c>
      <c r="CK447" s="16" t="str">
        <f t="shared" si="24"/>
        <v>Intra</v>
      </c>
      <c r="DC447" s="16">
        <v>10</v>
      </c>
      <c r="DD447" s="23">
        <v>10</v>
      </c>
      <c r="DE447" s="23"/>
      <c r="DF447" s="16">
        <v>2015</v>
      </c>
    </row>
    <row r="448" spans="2:110" x14ac:dyDescent="0.3">
      <c r="B448" s="4">
        <v>28</v>
      </c>
      <c r="C448" s="4">
        <v>5</v>
      </c>
      <c r="D448" s="5">
        <v>2003</v>
      </c>
      <c r="W448" s="4">
        <v>5</v>
      </c>
      <c r="Y448" t="str">
        <f t="shared" si="22"/>
        <v>May</v>
      </c>
      <c r="Z448" s="5">
        <v>2003</v>
      </c>
      <c r="AA448" t="s">
        <v>1348</v>
      </c>
      <c r="BG448" t="s">
        <v>9</v>
      </c>
      <c r="BV448" t="s">
        <v>9</v>
      </c>
      <c r="BW448" t="str">
        <f t="shared" si="23"/>
        <v>Not</v>
      </c>
      <c r="CI448" s="15" t="s">
        <v>9</v>
      </c>
      <c r="CJ448" s="15">
        <v>2012</v>
      </c>
      <c r="CK448" s="15" t="str">
        <f t="shared" si="24"/>
        <v>Not</v>
      </c>
      <c r="DC448" s="15">
        <v>1</v>
      </c>
      <c r="DD448" s="21">
        <v>1</v>
      </c>
      <c r="DE448" s="21"/>
      <c r="DF448" s="15">
        <v>2012</v>
      </c>
    </row>
    <row r="449" spans="2:110" x14ac:dyDescent="0.3">
      <c r="B449" s="6">
        <v>17</v>
      </c>
      <c r="C449" s="6">
        <v>11</v>
      </c>
      <c r="D449" s="7">
        <v>2003</v>
      </c>
      <c r="W449" s="6">
        <v>11</v>
      </c>
      <c r="Y449" t="str">
        <f t="shared" si="22"/>
        <v>Nov</v>
      </c>
      <c r="Z449" s="7">
        <v>2003</v>
      </c>
      <c r="AA449" t="s">
        <v>1351</v>
      </c>
      <c r="BG449" t="s">
        <v>13</v>
      </c>
      <c r="BV449" t="s">
        <v>13</v>
      </c>
      <c r="BW449" t="str">
        <f t="shared" si="23"/>
        <v>Intra</v>
      </c>
      <c r="CI449" s="16" t="s">
        <v>13</v>
      </c>
      <c r="CJ449" s="16">
        <v>2008</v>
      </c>
      <c r="CK449" s="16" t="str">
        <f t="shared" si="24"/>
        <v>Intra</v>
      </c>
      <c r="DC449" s="16">
        <v>10</v>
      </c>
      <c r="DD449" s="23">
        <v>10</v>
      </c>
      <c r="DE449" s="23"/>
      <c r="DF449" s="16">
        <v>2008</v>
      </c>
    </row>
    <row r="450" spans="2:110" x14ac:dyDescent="0.3">
      <c r="B450" s="6">
        <v>20</v>
      </c>
      <c r="C450" s="6">
        <v>2</v>
      </c>
      <c r="D450" s="7">
        <v>2003</v>
      </c>
      <c r="W450" s="6">
        <v>2</v>
      </c>
      <c r="Y450" t="str">
        <f t="shared" si="22"/>
        <v>Feb</v>
      </c>
      <c r="Z450" s="7">
        <v>2003</v>
      </c>
      <c r="AA450" t="s">
        <v>1354</v>
      </c>
      <c r="BG450" t="s">
        <v>13</v>
      </c>
      <c r="BV450" t="s">
        <v>13</v>
      </c>
      <c r="BW450" t="str">
        <f t="shared" si="23"/>
        <v>Intra</v>
      </c>
      <c r="CI450" s="15" t="s">
        <v>13</v>
      </c>
      <c r="CJ450" s="15">
        <v>2004</v>
      </c>
      <c r="CK450" s="15" t="str">
        <f t="shared" si="24"/>
        <v>Intra</v>
      </c>
      <c r="DC450" s="15">
        <v>1</v>
      </c>
      <c r="DD450" s="21">
        <v>1</v>
      </c>
      <c r="DE450" s="21"/>
      <c r="DF450" s="15">
        <v>2004</v>
      </c>
    </row>
    <row r="451" spans="2:110" x14ac:dyDescent="0.3">
      <c r="B451" s="6">
        <v>11</v>
      </c>
      <c r="C451" s="6">
        <v>4</v>
      </c>
      <c r="D451" s="7">
        <v>2003</v>
      </c>
      <c r="W451" s="6">
        <v>4</v>
      </c>
      <c r="Y451" t="str">
        <f t="shared" ref="Y451:Y514" si="25">_xlfn.IFS(W451=1,"Jan",W451=2,"Feb",W451=3,"Mar",W451=4,"Apr",W451=5,"May",W451=6,"Jun",W451=7,"Jul",W451=8,"Aug",W451=9,"Sep",W451=10,"Oct",W451=11,"Nov",W451=12,"Dec")</f>
        <v>Apr</v>
      </c>
      <c r="Z451" s="7">
        <v>2003</v>
      </c>
      <c r="AA451" t="s">
        <v>1357</v>
      </c>
      <c r="BG451" t="s">
        <v>13</v>
      </c>
      <c r="BV451" t="s">
        <v>13</v>
      </c>
      <c r="BW451" t="str">
        <f t="shared" ref="BW451:BW514" si="26">IF(BV451="EQ","Intra","Not")</f>
        <v>Intra</v>
      </c>
      <c r="CI451" s="16" t="s">
        <v>13</v>
      </c>
      <c r="CJ451" s="16">
        <v>2022</v>
      </c>
      <c r="CK451" s="16" t="str">
        <f t="shared" ref="CK451:CK514" si="27">IF(CI451="EQ","Intra","Not")</f>
        <v>Intra</v>
      </c>
      <c r="DC451" s="16">
        <v>10</v>
      </c>
      <c r="DD451" s="23">
        <v>10</v>
      </c>
      <c r="DE451" s="23"/>
      <c r="DF451" s="16">
        <v>2022</v>
      </c>
    </row>
    <row r="452" spans="2:110" x14ac:dyDescent="0.3">
      <c r="B452" s="6">
        <v>20</v>
      </c>
      <c r="C452" s="6">
        <v>8</v>
      </c>
      <c r="D452" s="7">
        <v>2003</v>
      </c>
      <c r="W452" s="6">
        <v>8</v>
      </c>
      <c r="Y452" t="str">
        <f t="shared" si="25"/>
        <v>Aug</v>
      </c>
      <c r="Z452" s="7">
        <v>2003</v>
      </c>
      <c r="AA452" t="s">
        <v>1360</v>
      </c>
      <c r="BG452" t="s">
        <v>13</v>
      </c>
      <c r="BV452" t="s">
        <v>13</v>
      </c>
      <c r="BW452" t="str">
        <f t="shared" si="26"/>
        <v>Intra</v>
      </c>
      <c r="CI452" s="15" t="s">
        <v>13</v>
      </c>
      <c r="CJ452" s="15">
        <v>2006</v>
      </c>
      <c r="CK452" s="15" t="str">
        <f t="shared" si="27"/>
        <v>Intra</v>
      </c>
      <c r="DC452" s="15">
        <v>10</v>
      </c>
      <c r="DD452" s="21">
        <v>10</v>
      </c>
      <c r="DE452" s="21"/>
      <c r="DF452" s="15">
        <v>2006</v>
      </c>
    </row>
    <row r="453" spans="2:110" x14ac:dyDescent="0.3">
      <c r="B453" s="6">
        <v>27</v>
      </c>
      <c r="C453" s="6">
        <v>2</v>
      </c>
      <c r="D453" s="7">
        <v>2003</v>
      </c>
      <c r="W453" s="6">
        <v>2</v>
      </c>
      <c r="Y453" t="str">
        <f t="shared" si="25"/>
        <v>Feb</v>
      </c>
      <c r="Z453" s="7">
        <v>2003</v>
      </c>
      <c r="AA453" t="s">
        <v>1363</v>
      </c>
      <c r="BG453" t="s">
        <v>13</v>
      </c>
      <c r="BV453" t="s">
        <v>13</v>
      </c>
      <c r="BW453" t="str">
        <f t="shared" si="26"/>
        <v>Intra</v>
      </c>
      <c r="CI453" s="16" t="s">
        <v>13</v>
      </c>
      <c r="CJ453" s="16">
        <v>2017</v>
      </c>
      <c r="CK453" s="16" t="str">
        <f t="shared" si="27"/>
        <v>Intra</v>
      </c>
      <c r="DC453" s="16">
        <v>10</v>
      </c>
      <c r="DD453" s="23">
        <v>10</v>
      </c>
      <c r="DE453" s="23"/>
      <c r="DF453" s="16">
        <v>2017</v>
      </c>
    </row>
    <row r="454" spans="2:110" x14ac:dyDescent="0.3">
      <c r="B454" s="4">
        <v>18</v>
      </c>
      <c r="C454" s="4">
        <v>6</v>
      </c>
      <c r="D454" s="5">
        <v>2003</v>
      </c>
      <c r="W454" s="4">
        <v>6</v>
      </c>
      <c r="Y454" t="str">
        <f t="shared" si="25"/>
        <v>Jun</v>
      </c>
      <c r="Z454" s="5">
        <v>2003</v>
      </c>
      <c r="AA454" t="s">
        <v>1366</v>
      </c>
      <c r="BG454" t="s">
        <v>13</v>
      </c>
      <c r="BV454" t="s">
        <v>13</v>
      </c>
      <c r="BW454" t="str">
        <f t="shared" si="26"/>
        <v>Intra</v>
      </c>
      <c r="CI454" s="15" t="s">
        <v>13</v>
      </c>
      <c r="CJ454" s="15">
        <v>2022</v>
      </c>
      <c r="CK454" s="15" t="str">
        <f t="shared" si="27"/>
        <v>Intra</v>
      </c>
      <c r="DC454" s="15">
        <v>10</v>
      </c>
      <c r="DD454" s="21">
        <v>10</v>
      </c>
      <c r="DE454" s="21"/>
      <c r="DF454" s="15">
        <v>2022</v>
      </c>
    </row>
    <row r="455" spans="2:110" x14ac:dyDescent="0.3">
      <c r="B455" s="6">
        <v>12</v>
      </c>
      <c r="C455" s="6">
        <v>5</v>
      </c>
      <c r="D455" s="7">
        <v>2003</v>
      </c>
      <c r="W455" s="6">
        <v>5</v>
      </c>
      <c r="Y455" t="str">
        <f t="shared" si="25"/>
        <v>May</v>
      </c>
      <c r="Z455" s="7">
        <v>2003</v>
      </c>
      <c r="AA455" t="s">
        <v>1369</v>
      </c>
      <c r="BG455" t="s">
        <v>13</v>
      </c>
      <c r="BV455" t="s">
        <v>13</v>
      </c>
      <c r="BW455" t="str">
        <f t="shared" si="26"/>
        <v>Intra</v>
      </c>
      <c r="CI455" s="16" t="s">
        <v>13</v>
      </c>
      <c r="CJ455" s="16">
        <v>2021</v>
      </c>
      <c r="CK455" s="16" t="str">
        <f t="shared" si="27"/>
        <v>Intra</v>
      </c>
      <c r="DC455" s="16">
        <v>1</v>
      </c>
      <c r="DD455" s="23">
        <v>1</v>
      </c>
      <c r="DE455" s="23"/>
      <c r="DF455" s="16">
        <v>2021</v>
      </c>
    </row>
    <row r="456" spans="2:110" x14ac:dyDescent="0.3">
      <c r="B456" s="6">
        <v>19</v>
      </c>
      <c r="C456" s="6">
        <v>5</v>
      </c>
      <c r="D456" s="7">
        <v>2003</v>
      </c>
      <c r="W456" s="6">
        <v>5</v>
      </c>
      <c r="Y456" t="str">
        <f t="shared" si="25"/>
        <v>May</v>
      </c>
      <c r="Z456" s="7">
        <v>2003</v>
      </c>
      <c r="AA456" t="s">
        <v>1372</v>
      </c>
      <c r="BG456" t="s">
        <v>9</v>
      </c>
      <c r="BV456" t="s">
        <v>9</v>
      </c>
      <c r="BW456" t="str">
        <f t="shared" si="26"/>
        <v>Not</v>
      </c>
      <c r="CI456" s="15" t="s">
        <v>9</v>
      </c>
      <c r="CJ456" s="15">
        <v>1996</v>
      </c>
      <c r="CK456" s="15" t="str">
        <f t="shared" si="27"/>
        <v>Not</v>
      </c>
      <c r="DC456" s="15">
        <v>2</v>
      </c>
      <c r="DD456" s="21">
        <v>2</v>
      </c>
      <c r="DE456" s="21"/>
      <c r="DF456" s="15">
        <v>1996</v>
      </c>
    </row>
    <row r="457" spans="2:110" x14ac:dyDescent="0.3">
      <c r="B457" s="6">
        <v>29</v>
      </c>
      <c r="C457" s="6">
        <v>8</v>
      </c>
      <c r="D457" s="7">
        <v>2003</v>
      </c>
      <c r="W457" s="6">
        <v>8</v>
      </c>
      <c r="Y457" t="str">
        <f t="shared" si="25"/>
        <v>Aug</v>
      </c>
      <c r="Z457" s="7">
        <v>2003</v>
      </c>
      <c r="AA457" t="s">
        <v>1375</v>
      </c>
      <c r="BG457" t="s">
        <v>13</v>
      </c>
      <c r="BV457" t="s">
        <v>13</v>
      </c>
      <c r="BW457" t="str">
        <f t="shared" si="26"/>
        <v>Intra</v>
      </c>
      <c r="CI457" s="16" t="s">
        <v>13</v>
      </c>
      <c r="CJ457" s="16">
        <v>2007</v>
      </c>
      <c r="CK457" s="16" t="str">
        <f t="shared" si="27"/>
        <v>Intra</v>
      </c>
      <c r="DC457" s="16">
        <v>10</v>
      </c>
      <c r="DD457" s="23">
        <v>10</v>
      </c>
      <c r="DE457" s="23"/>
      <c r="DF457" s="16">
        <v>2007</v>
      </c>
    </row>
    <row r="458" spans="2:110" x14ac:dyDescent="0.3">
      <c r="B458" s="4">
        <v>18</v>
      </c>
      <c r="C458" s="4">
        <v>8</v>
      </c>
      <c r="D458" s="5">
        <v>2003</v>
      </c>
      <c r="W458" s="4">
        <v>8</v>
      </c>
      <c r="Y458" t="str">
        <f t="shared" si="25"/>
        <v>Aug</v>
      </c>
      <c r="Z458" s="5">
        <v>2003</v>
      </c>
      <c r="AA458" t="s">
        <v>1378</v>
      </c>
      <c r="BG458" t="s">
        <v>13</v>
      </c>
      <c r="BV458" t="s">
        <v>13</v>
      </c>
      <c r="BW458" t="str">
        <f t="shared" si="26"/>
        <v>Intra</v>
      </c>
      <c r="CI458" s="15" t="s">
        <v>13</v>
      </c>
      <c r="CJ458" s="15">
        <v>2007</v>
      </c>
      <c r="CK458" s="15" t="str">
        <f t="shared" si="27"/>
        <v>Intra</v>
      </c>
      <c r="DC458" s="15">
        <v>1</v>
      </c>
      <c r="DD458" s="21">
        <v>1</v>
      </c>
      <c r="DE458" s="21"/>
      <c r="DF458" s="15">
        <v>2007</v>
      </c>
    </row>
    <row r="459" spans="2:110" x14ac:dyDescent="0.3">
      <c r="B459" s="4">
        <v>1</v>
      </c>
      <c r="C459" s="4">
        <v>4</v>
      </c>
      <c r="D459" s="5">
        <v>2003</v>
      </c>
      <c r="W459" s="4">
        <v>4</v>
      </c>
      <c r="Y459" t="str">
        <f t="shared" si="25"/>
        <v>Apr</v>
      </c>
      <c r="Z459" s="5">
        <v>2003</v>
      </c>
      <c r="AA459" t="s">
        <v>1381</v>
      </c>
      <c r="BG459" t="s">
        <v>13</v>
      </c>
      <c r="BV459" t="s">
        <v>13</v>
      </c>
      <c r="BW459" t="str">
        <f t="shared" si="26"/>
        <v>Intra</v>
      </c>
      <c r="CI459" s="16" t="s">
        <v>13</v>
      </c>
      <c r="CJ459" s="16">
        <v>2004</v>
      </c>
      <c r="CK459" s="16" t="str">
        <f t="shared" si="27"/>
        <v>Intra</v>
      </c>
      <c r="DC459" s="16">
        <v>1</v>
      </c>
      <c r="DD459" s="23">
        <v>1</v>
      </c>
      <c r="DE459" s="23"/>
      <c r="DF459" s="16">
        <v>2004</v>
      </c>
    </row>
    <row r="460" spans="2:110" x14ac:dyDescent="0.3">
      <c r="B460" s="6">
        <v>23</v>
      </c>
      <c r="C460" s="6">
        <v>10</v>
      </c>
      <c r="D460" s="7">
        <v>2003</v>
      </c>
      <c r="W460" s="6">
        <v>10</v>
      </c>
      <c r="Y460" t="str">
        <f t="shared" si="25"/>
        <v>Oct</v>
      </c>
      <c r="Z460" s="7">
        <v>2003</v>
      </c>
      <c r="AA460" t="s">
        <v>1384</v>
      </c>
      <c r="BG460" t="s">
        <v>13</v>
      </c>
      <c r="BV460" t="s">
        <v>13</v>
      </c>
      <c r="BW460" t="str">
        <f t="shared" si="26"/>
        <v>Intra</v>
      </c>
      <c r="CI460" s="15" t="s">
        <v>13</v>
      </c>
      <c r="CJ460" s="15">
        <v>1995</v>
      </c>
      <c r="CK460" s="15" t="str">
        <f t="shared" si="27"/>
        <v>Intra</v>
      </c>
      <c r="DC460" s="15">
        <v>1</v>
      </c>
      <c r="DD460" s="21">
        <v>1</v>
      </c>
      <c r="DE460" s="21"/>
      <c r="DF460" s="15">
        <v>1995</v>
      </c>
    </row>
    <row r="461" spans="2:110" x14ac:dyDescent="0.3">
      <c r="B461" s="4">
        <v>17</v>
      </c>
      <c r="C461" s="4">
        <v>9</v>
      </c>
      <c r="D461" s="5">
        <v>2003</v>
      </c>
      <c r="W461" s="4">
        <v>9</v>
      </c>
      <c r="Y461" t="str">
        <f t="shared" si="25"/>
        <v>Sep</v>
      </c>
      <c r="Z461" s="5">
        <v>2003</v>
      </c>
      <c r="AA461" t="s">
        <v>1387</v>
      </c>
      <c r="BG461" t="s">
        <v>13</v>
      </c>
      <c r="BV461" t="s">
        <v>13</v>
      </c>
      <c r="BW461" t="str">
        <f t="shared" si="26"/>
        <v>Intra</v>
      </c>
      <c r="CI461" s="16" t="s">
        <v>13</v>
      </c>
      <c r="CJ461" s="16">
        <v>2021</v>
      </c>
      <c r="CK461" s="16" t="str">
        <f t="shared" si="27"/>
        <v>Intra</v>
      </c>
      <c r="DC461" s="16">
        <v>10</v>
      </c>
      <c r="DD461" s="23">
        <v>10</v>
      </c>
      <c r="DE461" s="23"/>
      <c r="DF461" s="16">
        <v>2021</v>
      </c>
    </row>
    <row r="462" spans="2:110" x14ac:dyDescent="0.3">
      <c r="B462" s="4">
        <v>27</v>
      </c>
      <c r="C462" s="4">
        <v>5</v>
      </c>
      <c r="D462" s="5">
        <v>2003</v>
      </c>
      <c r="W462" s="4">
        <v>5</v>
      </c>
      <c r="Y462" t="str">
        <f t="shared" si="25"/>
        <v>May</v>
      </c>
      <c r="Z462" s="5">
        <v>2003</v>
      </c>
      <c r="AA462" t="s">
        <v>1390</v>
      </c>
      <c r="BG462" t="s">
        <v>13</v>
      </c>
      <c r="BV462" t="s">
        <v>13</v>
      </c>
      <c r="BW462" t="str">
        <f t="shared" si="26"/>
        <v>Intra</v>
      </c>
      <c r="CI462" s="15" t="s">
        <v>13</v>
      </c>
      <c r="CJ462" s="15">
        <v>2008</v>
      </c>
      <c r="CK462" s="15" t="str">
        <f t="shared" si="27"/>
        <v>Intra</v>
      </c>
      <c r="DC462" s="15">
        <v>10</v>
      </c>
      <c r="DD462" s="21">
        <v>10</v>
      </c>
      <c r="DE462" s="21"/>
      <c r="DF462" s="15">
        <v>2008</v>
      </c>
    </row>
    <row r="463" spans="2:110" x14ac:dyDescent="0.3">
      <c r="B463" s="6">
        <v>24</v>
      </c>
      <c r="C463" s="6">
        <v>2</v>
      </c>
      <c r="D463" s="7">
        <v>2003</v>
      </c>
      <c r="W463" s="6">
        <v>2</v>
      </c>
      <c r="Y463" t="str">
        <f t="shared" si="25"/>
        <v>Feb</v>
      </c>
      <c r="Z463" s="7">
        <v>2003</v>
      </c>
      <c r="AA463" t="s">
        <v>1393</v>
      </c>
      <c r="BG463" t="s">
        <v>13</v>
      </c>
      <c r="BV463" t="s">
        <v>13</v>
      </c>
      <c r="BW463" t="str">
        <f t="shared" si="26"/>
        <v>Intra</v>
      </c>
      <c r="CI463" s="16" t="s">
        <v>13</v>
      </c>
      <c r="CJ463" s="16">
        <v>1995</v>
      </c>
      <c r="CK463" s="16" t="str">
        <f t="shared" si="27"/>
        <v>Intra</v>
      </c>
      <c r="DC463" s="16">
        <v>2</v>
      </c>
      <c r="DD463" s="23">
        <v>2</v>
      </c>
      <c r="DE463" s="23"/>
      <c r="DF463" s="16">
        <v>1995</v>
      </c>
    </row>
    <row r="464" spans="2:110" x14ac:dyDescent="0.3">
      <c r="B464" s="4">
        <v>14</v>
      </c>
      <c r="C464" s="4">
        <v>5</v>
      </c>
      <c r="D464" s="5">
        <v>2003</v>
      </c>
      <c r="W464" s="4">
        <v>5</v>
      </c>
      <c r="Y464" t="str">
        <f t="shared" si="25"/>
        <v>May</v>
      </c>
      <c r="Z464" s="5">
        <v>2003</v>
      </c>
      <c r="AA464" t="s">
        <v>1396</v>
      </c>
      <c r="BG464" t="s">
        <v>9</v>
      </c>
      <c r="BV464" t="s">
        <v>9</v>
      </c>
      <c r="BW464" t="str">
        <f t="shared" si="26"/>
        <v>Not</v>
      </c>
      <c r="CI464" s="15" t="s">
        <v>9</v>
      </c>
      <c r="CJ464" s="15">
        <v>1996</v>
      </c>
      <c r="CK464" s="15" t="str">
        <f t="shared" si="27"/>
        <v>Not</v>
      </c>
      <c r="DC464" s="15">
        <v>10</v>
      </c>
      <c r="DD464" s="21">
        <v>10</v>
      </c>
      <c r="DE464" s="21"/>
      <c r="DF464" s="15">
        <v>1996</v>
      </c>
    </row>
    <row r="465" spans="2:110" x14ac:dyDescent="0.3">
      <c r="B465" s="6">
        <v>4</v>
      </c>
      <c r="C465" s="6">
        <v>2</v>
      </c>
      <c r="D465" s="7">
        <v>2003</v>
      </c>
      <c r="W465" s="6">
        <v>2</v>
      </c>
      <c r="Y465" t="str">
        <f t="shared" si="25"/>
        <v>Feb</v>
      </c>
      <c r="Z465" s="7">
        <v>2003</v>
      </c>
      <c r="AA465" t="s">
        <v>1399</v>
      </c>
      <c r="BG465" t="s">
        <v>13</v>
      </c>
      <c r="BV465" t="s">
        <v>13</v>
      </c>
      <c r="BW465" t="str">
        <f t="shared" si="26"/>
        <v>Intra</v>
      </c>
      <c r="CI465" s="16" t="s">
        <v>13</v>
      </c>
      <c r="CJ465" s="16">
        <v>2005</v>
      </c>
      <c r="CK465" s="16" t="str">
        <f t="shared" si="27"/>
        <v>Intra</v>
      </c>
      <c r="DC465" s="16">
        <v>2</v>
      </c>
      <c r="DD465" s="23">
        <v>2</v>
      </c>
      <c r="DE465" s="23"/>
      <c r="DF465" s="16">
        <v>2005</v>
      </c>
    </row>
    <row r="466" spans="2:110" x14ac:dyDescent="0.3">
      <c r="B466" s="4">
        <v>26</v>
      </c>
      <c r="C466" s="4">
        <v>12</v>
      </c>
      <c r="D466" s="5">
        <v>2003</v>
      </c>
      <c r="W466" s="4">
        <v>12</v>
      </c>
      <c r="Y466" t="str">
        <f t="shared" si="25"/>
        <v>Dec</v>
      </c>
      <c r="Z466" s="5">
        <v>2003</v>
      </c>
      <c r="AA466" t="s">
        <v>1402</v>
      </c>
      <c r="BG466" t="s">
        <v>13</v>
      </c>
      <c r="BV466" t="s">
        <v>13</v>
      </c>
      <c r="BW466" t="str">
        <f t="shared" si="26"/>
        <v>Intra</v>
      </c>
      <c r="CI466" s="15" t="s">
        <v>13</v>
      </c>
      <c r="CJ466" s="15">
        <v>2022</v>
      </c>
      <c r="CK466" s="15" t="str">
        <f t="shared" si="27"/>
        <v>Intra</v>
      </c>
      <c r="DC466" s="15">
        <v>2</v>
      </c>
      <c r="DD466" s="21">
        <v>2</v>
      </c>
      <c r="DE466" s="21"/>
      <c r="DF466" s="15">
        <v>2022</v>
      </c>
    </row>
    <row r="467" spans="2:110" x14ac:dyDescent="0.3">
      <c r="B467" s="6">
        <v>9</v>
      </c>
      <c r="C467" s="6">
        <v>10</v>
      </c>
      <c r="D467" s="7">
        <v>2003</v>
      </c>
      <c r="W467" s="6">
        <v>10</v>
      </c>
      <c r="Y467" t="str">
        <f t="shared" si="25"/>
        <v>Oct</v>
      </c>
      <c r="Z467" s="7">
        <v>2003</v>
      </c>
      <c r="AA467" t="s">
        <v>1405</v>
      </c>
      <c r="BG467" t="s">
        <v>13</v>
      </c>
      <c r="BV467" t="s">
        <v>13</v>
      </c>
      <c r="BW467" t="str">
        <f t="shared" si="26"/>
        <v>Intra</v>
      </c>
      <c r="CI467" s="16" t="s">
        <v>13</v>
      </c>
      <c r="CJ467" s="16">
        <v>2006</v>
      </c>
      <c r="CK467" s="16" t="str">
        <f t="shared" si="27"/>
        <v>Intra</v>
      </c>
      <c r="DC467" s="16">
        <v>2</v>
      </c>
      <c r="DD467" s="23">
        <v>2</v>
      </c>
      <c r="DE467" s="23"/>
      <c r="DF467" s="16">
        <v>2006</v>
      </c>
    </row>
    <row r="468" spans="2:110" x14ac:dyDescent="0.3">
      <c r="B468" s="4">
        <v>30</v>
      </c>
      <c r="C468" s="4">
        <v>9</v>
      </c>
      <c r="D468" s="5">
        <v>2003</v>
      </c>
      <c r="W468" s="4">
        <v>9</v>
      </c>
      <c r="Y468" t="str">
        <f t="shared" si="25"/>
        <v>Sep</v>
      </c>
      <c r="Z468" s="5">
        <v>2003</v>
      </c>
      <c r="AA468" t="s">
        <v>1408</v>
      </c>
      <c r="BG468" t="s">
        <v>13</v>
      </c>
      <c r="BV468" t="s">
        <v>13</v>
      </c>
      <c r="BW468" t="str">
        <f t="shared" si="26"/>
        <v>Intra</v>
      </c>
      <c r="CI468" s="15" t="s">
        <v>13</v>
      </c>
      <c r="CJ468" s="15">
        <v>2003</v>
      </c>
      <c r="CK468" s="15" t="str">
        <f t="shared" si="27"/>
        <v>Intra</v>
      </c>
      <c r="DC468" s="15">
        <v>1</v>
      </c>
      <c r="DD468" s="21">
        <v>1</v>
      </c>
      <c r="DE468" s="21"/>
      <c r="DF468" s="15">
        <v>2003</v>
      </c>
    </row>
    <row r="469" spans="2:110" x14ac:dyDescent="0.3">
      <c r="B469" s="6">
        <v>28</v>
      </c>
      <c r="C469" s="6">
        <v>7</v>
      </c>
      <c r="D469" s="7">
        <v>2003</v>
      </c>
      <c r="W469" s="6">
        <v>7</v>
      </c>
      <c r="Y469" t="str">
        <f t="shared" si="25"/>
        <v>Jul</v>
      </c>
      <c r="Z469" s="7">
        <v>2003</v>
      </c>
      <c r="AA469" t="s">
        <v>1411</v>
      </c>
      <c r="BG469" t="s">
        <v>9</v>
      </c>
      <c r="BV469" t="s">
        <v>9</v>
      </c>
      <c r="BW469" t="str">
        <f t="shared" si="26"/>
        <v>Not</v>
      </c>
      <c r="CI469" s="16" t="s">
        <v>9</v>
      </c>
      <c r="CJ469" s="16">
        <v>2007</v>
      </c>
      <c r="CK469" s="16" t="str">
        <f t="shared" si="27"/>
        <v>Not</v>
      </c>
      <c r="DC469" s="16">
        <v>10</v>
      </c>
      <c r="DD469" s="23">
        <v>10</v>
      </c>
      <c r="DE469" s="23"/>
      <c r="DF469" s="16">
        <v>2007</v>
      </c>
    </row>
    <row r="470" spans="2:110" x14ac:dyDescent="0.3">
      <c r="B470" s="6">
        <v>5</v>
      </c>
      <c r="C470" s="6">
        <v>9</v>
      </c>
      <c r="D470" s="7">
        <v>2003</v>
      </c>
      <c r="W470" s="6">
        <v>9</v>
      </c>
      <c r="Y470" t="str">
        <f t="shared" si="25"/>
        <v>Sep</v>
      </c>
      <c r="Z470" s="7">
        <v>2003</v>
      </c>
      <c r="AA470" t="s">
        <v>1414</v>
      </c>
      <c r="BG470" t="s">
        <v>13</v>
      </c>
      <c r="BV470" t="s">
        <v>13</v>
      </c>
      <c r="BW470" t="str">
        <f t="shared" si="26"/>
        <v>Intra</v>
      </c>
      <c r="CI470" s="15" t="s">
        <v>13</v>
      </c>
      <c r="CJ470" s="15">
        <v>1995</v>
      </c>
      <c r="CK470" s="15" t="str">
        <f t="shared" si="27"/>
        <v>Intra</v>
      </c>
      <c r="DC470" s="15">
        <v>1</v>
      </c>
      <c r="DD470" s="21">
        <v>1</v>
      </c>
      <c r="DE470" s="21"/>
      <c r="DF470" s="15">
        <v>1995</v>
      </c>
    </row>
    <row r="471" spans="2:110" x14ac:dyDescent="0.3">
      <c r="B471" s="6">
        <v>14</v>
      </c>
      <c r="C471" s="6">
        <v>1</v>
      </c>
      <c r="D471" s="7">
        <v>2003</v>
      </c>
      <c r="W471" s="6">
        <v>1</v>
      </c>
      <c r="Y471" t="str">
        <f t="shared" si="25"/>
        <v>Jan</v>
      </c>
      <c r="Z471" s="7">
        <v>2003</v>
      </c>
      <c r="AA471" t="s">
        <v>1417</v>
      </c>
      <c r="AB471">
        <v>1</v>
      </c>
      <c r="BG471" t="s">
        <v>13</v>
      </c>
      <c r="BV471" t="s">
        <v>13</v>
      </c>
      <c r="BW471" t="str">
        <f t="shared" si="26"/>
        <v>Intra</v>
      </c>
      <c r="CI471" s="16" t="s">
        <v>13</v>
      </c>
      <c r="CJ471" s="16">
        <v>2011</v>
      </c>
      <c r="CK471" s="16" t="str">
        <f t="shared" si="27"/>
        <v>Intra</v>
      </c>
      <c r="DC471" s="16">
        <v>1</v>
      </c>
      <c r="DD471" s="23">
        <v>1</v>
      </c>
      <c r="DE471" s="23"/>
      <c r="DF471" s="16">
        <v>2011</v>
      </c>
    </row>
    <row r="472" spans="2:110" x14ac:dyDescent="0.3">
      <c r="B472" s="4">
        <v>4</v>
      </c>
      <c r="C472" s="4">
        <v>12</v>
      </c>
      <c r="D472" s="5">
        <v>2003</v>
      </c>
      <c r="W472" s="4">
        <v>12</v>
      </c>
      <c r="Y472" t="str">
        <f t="shared" si="25"/>
        <v>Dec</v>
      </c>
      <c r="Z472" s="5">
        <v>2003</v>
      </c>
      <c r="AA472" t="s">
        <v>1420</v>
      </c>
      <c r="BG472" t="s">
        <v>13</v>
      </c>
      <c r="BV472" t="s">
        <v>13</v>
      </c>
      <c r="BW472" t="str">
        <f t="shared" si="26"/>
        <v>Intra</v>
      </c>
      <c r="CI472" s="15" t="s">
        <v>13</v>
      </c>
      <c r="CJ472" s="15">
        <v>2022</v>
      </c>
      <c r="CK472" s="15" t="str">
        <f t="shared" si="27"/>
        <v>Intra</v>
      </c>
      <c r="DC472" s="15">
        <v>5</v>
      </c>
      <c r="DD472" s="21">
        <v>5</v>
      </c>
      <c r="DE472" s="21"/>
      <c r="DF472" s="15">
        <v>2022</v>
      </c>
    </row>
    <row r="473" spans="2:110" x14ac:dyDescent="0.3">
      <c r="B473" s="6">
        <v>9</v>
      </c>
      <c r="C473" s="6">
        <v>7</v>
      </c>
      <c r="D473" s="7">
        <v>2003</v>
      </c>
      <c r="W473" s="6">
        <v>7</v>
      </c>
      <c r="Y473" t="str">
        <f t="shared" si="25"/>
        <v>Jul</v>
      </c>
      <c r="Z473" s="7">
        <v>2003</v>
      </c>
      <c r="AA473" t="s">
        <v>1423</v>
      </c>
      <c r="BG473" t="s">
        <v>13</v>
      </c>
      <c r="BV473" t="s">
        <v>13</v>
      </c>
      <c r="BW473" t="str">
        <f t="shared" si="26"/>
        <v>Intra</v>
      </c>
      <c r="CI473" s="16" t="s">
        <v>13</v>
      </c>
      <c r="CJ473" s="16">
        <v>2006</v>
      </c>
      <c r="CK473" s="16" t="str">
        <f t="shared" si="27"/>
        <v>Intra</v>
      </c>
      <c r="DC473" s="16">
        <v>1</v>
      </c>
      <c r="DD473" s="23">
        <v>1</v>
      </c>
      <c r="DE473" s="23"/>
      <c r="DF473" s="16">
        <v>2006</v>
      </c>
    </row>
    <row r="474" spans="2:110" x14ac:dyDescent="0.3">
      <c r="B474" s="4">
        <v>13</v>
      </c>
      <c r="C474" s="4">
        <v>8</v>
      </c>
      <c r="D474" s="5">
        <v>2004</v>
      </c>
      <c r="W474" s="4">
        <v>8</v>
      </c>
      <c r="Y474" t="str">
        <f t="shared" si="25"/>
        <v>Aug</v>
      </c>
      <c r="Z474" s="5">
        <v>2004</v>
      </c>
      <c r="AA474" t="s">
        <v>1426</v>
      </c>
      <c r="BG474" t="s">
        <v>13</v>
      </c>
      <c r="BV474" t="s">
        <v>13</v>
      </c>
      <c r="BW474" t="str">
        <f t="shared" si="26"/>
        <v>Intra</v>
      </c>
      <c r="CI474" s="15" t="s">
        <v>13</v>
      </c>
      <c r="CJ474" s="15">
        <v>2019</v>
      </c>
      <c r="CK474" s="15" t="str">
        <f t="shared" si="27"/>
        <v>Intra</v>
      </c>
      <c r="DC474" s="15">
        <v>2</v>
      </c>
      <c r="DD474" s="21">
        <v>2</v>
      </c>
      <c r="DE474" s="21"/>
      <c r="DF474" s="15">
        <v>2019</v>
      </c>
    </row>
    <row r="475" spans="2:110" x14ac:dyDescent="0.3">
      <c r="B475" s="4">
        <v>29</v>
      </c>
      <c r="C475" s="4">
        <v>6</v>
      </c>
      <c r="D475" s="5">
        <v>2004</v>
      </c>
      <c r="W475" s="4">
        <v>6</v>
      </c>
      <c r="Y475" t="str">
        <f t="shared" si="25"/>
        <v>Jun</v>
      </c>
      <c r="Z475" s="5">
        <v>2004</v>
      </c>
      <c r="AA475" t="s">
        <v>1429</v>
      </c>
      <c r="BG475" t="s">
        <v>13</v>
      </c>
      <c r="BV475" t="s">
        <v>13</v>
      </c>
      <c r="BW475" t="str">
        <f t="shared" si="26"/>
        <v>Intra</v>
      </c>
      <c r="CI475" s="16" t="s">
        <v>13</v>
      </c>
      <c r="CJ475" s="16">
        <v>2010</v>
      </c>
      <c r="CK475" s="16" t="str">
        <f t="shared" si="27"/>
        <v>Intra</v>
      </c>
      <c r="DC475" s="16">
        <v>2</v>
      </c>
      <c r="DD475" s="23">
        <v>2</v>
      </c>
      <c r="DE475" s="23"/>
      <c r="DF475" s="16">
        <v>2010</v>
      </c>
    </row>
    <row r="476" spans="2:110" x14ac:dyDescent="0.3">
      <c r="B476" s="6">
        <v>13</v>
      </c>
      <c r="C476" s="6">
        <v>5</v>
      </c>
      <c r="D476" s="7">
        <v>2004</v>
      </c>
      <c r="W476" s="6">
        <v>5</v>
      </c>
      <c r="Y476" t="str">
        <f t="shared" si="25"/>
        <v>May</v>
      </c>
      <c r="Z476" s="7">
        <v>2004</v>
      </c>
      <c r="AA476" t="s">
        <v>1432</v>
      </c>
      <c r="BG476" t="s">
        <v>13</v>
      </c>
      <c r="BV476" t="s">
        <v>13</v>
      </c>
      <c r="BW476" t="str">
        <f t="shared" si="26"/>
        <v>Intra</v>
      </c>
      <c r="CI476" s="15" t="s">
        <v>13</v>
      </c>
      <c r="CJ476" s="15">
        <v>2022</v>
      </c>
      <c r="CK476" s="15" t="str">
        <f t="shared" si="27"/>
        <v>Intra</v>
      </c>
      <c r="DC476" s="15">
        <v>10</v>
      </c>
      <c r="DD476" s="21">
        <v>10</v>
      </c>
      <c r="DE476" s="21"/>
      <c r="DF476" s="15">
        <v>2022</v>
      </c>
    </row>
    <row r="477" spans="2:110" x14ac:dyDescent="0.3">
      <c r="B477" s="4">
        <v>12</v>
      </c>
      <c r="C477" s="4">
        <v>7</v>
      </c>
      <c r="D477" s="5">
        <v>2004</v>
      </c>
      <c r="W477" s="4">
        <v>7</v>
      </c>
      <c r="Y477" t="str">
        <f t="shared" si="25"/>
        <v>Jul</v>
      </c>
      <c r="Z477" s="5">
        <v>2004</v>
      </c>
      <c r="AA477" t="s">
        <v>1435</v>
      </c>
      <c r="BG477" t="s">
        <v>13</v>
      </c>
      <c r="BV477" t="s">
        <v>13</v>
      </c>
      <c r="BW477" t="str">
        <f t="shared" si="26"/>
        <v>Intra</v>
      </c>
      <c r="CI477" s="16" t="s">
        <v>13</v>
      </c>
      <c r="CJ477" s="16">
        <v>2006</v>
      </c>
      <c r="CK477" s="16" t="str">
        <f t="shared" si="27"/>
        <v>Intra</v>
      </c>
      <c r="DC477" s="16">
        <v>10</v>
      </c>
      <c r="DD477" s="23">
        <v>10</v>
      </c>
      <c r="DE477" s="23"/>
      <c r="DF477" s="16">
        <v>2006</v>
      </c>
    </row>
    <row r="478" spans="2:110" x14ac:dyDescent="0.3">
      <c r="B478" s="6">
        <v>1</v>
      </c>
      <c r="C478" s="6">
        <v>11</v>
      </c>
      <c r="D478" s="7">
        <v>2004</v>
      </c>
      <c r="W478" s="6">
        <v>11</v>
      </c>
      <c r="Y478" t="str">
        <f t="shared" si="25"/>
        <v>Nov</v>
      </c>
      <c r="Z478" s="7">
        <v>2004</v>
      </c>
      <c r="AA478" t="s">
        <v>1438</v>
      </c>
      <c r="BG478" t="s">
        <v>13</v>
      </c>
      <c r="BV478" t="s">
        <v>13</v>
      </c>
      <c r="BW478" t="str">
        <f t="shared" si="26"/>
        <v>Intra</v>
      </c>
      <c r="CI478" s="15" t="s">
        <v>13</v>
      </c>
      <c r="CJ478" s="15">
        <v>2010</v>
      </c>
      <c r="CK478" s="15" t="str">
        <f t="shared" si="27"/>
        <v>Intra</v>
      </c>
      <c r="DC478" s="15">
        <v>10</v>
      </c>
      <c r="DD478" s="21">
        <v>10</v>
      </c>
      <c r="DE478" s="21"/>
      <c r="DF478" s="15">
        <v>2010</v>
      </c>
    </row>
    <row r="479" spans="2:110" x14ac:dyDescent="0.3">
      <c r="B479" s="4">
        <v>7</v>
      </c>
      <c r="C479" s="4">
        <v>4</v>
      </c>
      <c r="D479" s="5">
        <v>2004</v>
      </c>
      <c r="W479" s="4">
        <v>4</v>
      </c>
      <c r="Y479" t="str">
        <f t="shared" si="25"/>
        <v>Apr</v>
      </c>
      <c r="Z479" s="5">
        <v>2004</v>
      </c>
      <c r="AA479" t="s">
        <v>1441</v>
      </c>
      <c r="BG479" t="s">
        <v>13</v>
      </c>
      <c r="BV479" t="s">
        <v>13</v>
      </c>
      <c r="BW479" t="str">
        <f t="shared" si="26"/>
        <v>Intra</v>
      </c>
      <c r="CI479" s="16" t="s">
        <v>13</v>
      </c>
      <c r="CJ479" s="16">
        <v>2022</v>
      </c>
      <c r="CK479" s="16" t="str">
        <f t="shared" si="27"/>
        <v>Intra</v>
      </c>
      <c r="DC479" s="16">
        <v>5</v>
      </c>
      <c r="DD479" s="23">
        <v>5</v>
      </c>
      <c r="DE479" s="23"/>
      <c r="DF479" s="16">
        <v>2022</v>
      </c>
    </row>
    <row r="480" spans="2:110" x14ac:dyDescent="0.3">
      <c r="B480" s="4">
        <v>7</v>
      </c>
      <c r="C480" s="4">
        <v>6</v>
      </c>
      <c r="D480" s="5">
        <v>2004</v>
      </c>
      <c r="W480" s="4">
        <v>6</v>
      </c>
      <c r="Y480" t="str">
        <f t="shared" si="25"/>
        <v>Jun</v>
      </c>
      <c r="Z480" s="5">
        <v>2004</v>
      </c>
      <c r="AA480" t="s">
        <v>1444</v>
      </c>
      <c r="BG480" t="s">
        <v>13</v>
      </c>
      <c r="BV480" t="s">
        <v>13</v>
      </c>
      <c r="BW480" t="str">
        <f t="shared" si="26"/>
        <v>Intra</v>
      </c>
      <c r="CI480" s="15" t="s">
        <v>13</v>
      </c>
      <c r="CJ480" s="15">
        <v>2016</v>
      </c>
      <c r="CK480" s="15" t="str">
        <f t="shared" si="27"/>
        <v>Intra</v>
      </c>
      <c r="DC480" s="15">
        <v>10</v>
      </c>
      <c r="DD480" s="21">
        <v>10</v>
      </c>
      <c r="DE480" s="21"/>
      <c r="DF480" s="15">
        <v>2016</v>
      </c>
    </row>
    <row r="481" spans="2:110" x14ac:dyDescent="0.3">
      <c r="B481" s="6">
        <v>20</v>
      </c>
      <c r="C481" s="6">
        <v>7</v>
      </c>
      <c r="D481" s="7">
        <v>2004</v>
      </c>
      <c r="W481" s="6">
        <v>7</v>
      </c>
      <c r="Y481" t="str">
        <f t="shared" si="25"/>
        <v>Jul</v>
      </c>
      <c r="Z481" s="7">
        <v>2004</v>
      </c>
      <c r="AA481" t="s">
        <v>1447</v>
      </c>
      <c r="BG481" t="s">
        <v>13</v>
      </c>
      <c r="BV481" t="s">
        <v>13</v>
      </c>
      <c r="BW481" t="str">
        <f t="shared" si="26"/>
        <v>Intra</v>
      </c>
      <c r="CI481" s="16" t="s">
        <v>13</v>
      </c>
      <c r="CJ481" s="16">
        <v>2007</v>
      </c>
      <c r="CK481" s="16" t="str">
        <f t="shared" si="27"/>
        <v>Intra</v>
      </c>
      <c r="DC481" s="16">
        <v>10</v>
      </c>
      <c r="DD481" s="23">
        <v>10</v>
      </c>
      <c r="DE481" s="23"/>
      <c r="DF481" s="16">
        <v>2007</v>
      </c>
    </row>
    <row r="482" spans="2:110" x14ac:dyDescent="0.3">
      <c r="B482" s="4">
        <v>30</v>
      </c>
      <c r="C482" s="4">
        <v>8</v>
      </c>
      <c r="D482" s="5">
        <v>2004</v>
      </c>
      <c r="W482" s="4">
        <v>8</v>
      </c>
      <c r="Y482" t="str">
        <f t="shared" si="25"/>
        <v>Aug</v>
      </c>
      <c r="Z482" s="5">
        <v>2004</v>
      </c>
      <c r="AA482" t="s">
        <v>1450</v>
      </c>
      <c r="BG482" t="s">
        <v>13</v>
      </c>
      <c r="BV482" t="s">
        <v>13</v>
      </c>
      <c r="BW482" t="str">
        <f t="shared" si="26"/>
        <v>Intra</v>
      </c>
      <c r="CI482" s="15" t="s">
        <v>13</v>
      </c>
      <c r="CJ482" s="15">
        <v>1997</v>
      </c>
      <c r="CK482" s="15" t="str">
        <f t="shared" si="27"/>
        <v>Intra</v>
      </c>
      <c r="DC482" s="15">
        <v>5</v>
      </c>
      <c r="DD482" s="21">
        <v>5</v>
      </c>
      <c r="DE482" s="21"/>
      <c r="DF482" s="15">
        <v>1997</v>
      </c>
    </row>
    <row r="483" spans="2:110" x14ac:dyDescent="0.3">
      <c r="B483" s="4">
        <v>7</v>
      </c>
      <c r="C483" s="4">
        <v>5</v>
      </c>
      <c r="D483" s="5">
        <v>2004</v>
      </c>
      <c r="W483" s="4">
        <v>5</v>
      </c>
      <c r="Y483" t="str">
        <f t="shared" si="25"/>
        <v>May</v>
      </c>
      <c r="Z483" s="5">
        <v>2004</v>
      </c>
      <c r="AA483" t="s">
        <v>1453</v>
      </c>
      <c r="BG483" t="s">
        <v>13</v>
      </c>
      <c r="BV483" t="s">
        <v>13</v>
      </c>
      <c r="BW483" t="str">
        <f t="shared" si="26"/>
        <v>Intra</v>
      </c>
      <c r="CI483" s="16" t="s">
        <v>13</v>
      </c>
      <c r="CJ483" s="16">
        <v>2006</v>
      </c>
      <c r="CK483" s="16" t="str">
        <f t="shared" si="27"/>
        <v>Intra</v>
      </c>
      <c r="DC483" s="16">
        <v>10</v>
      </c>
      <c r="DD483" s="23">
        <v>10</v>
      </c>
      <c r="DE483" s="23"/>
      <c r="DF483" s="16">
        <v>2006</v>
      </c>
    </row>
    <row r="484" spans="2:110" x14ac:dyDescent="0.3">
      <c r="B484" s="4">
        <v>1</v>
      </c>
      <c r="C484" s="4">
        <v>4</v>
      </c>
      <c r="D484" s="5">
        <v>2004</v>
      </c>
      <c r="W484" s="4">
        <v>4</v>
      </c>
      <c r="Y484" t="str">
        <f t="shared" si="25"/>
        <v>Apr</v>
      </c>
      <c r="Z484" s="5">
        <v>2004</v>
      </c>
      <c r="AA484" t="s">
        <v>1456</v>
      </c>
      <c r="BG484" t="s">
        <v>13</v>
      </c>
      <c r="BV484" t="s">
        <v>13</v>
      </c>
      <c r="BW484" t="str">
        <f t="shared" si="26"/>
        <v>Intra</v>
      </c>
      <c r="CI484" s="15" t="s">
        <v>13</v>
      </c>
      <c r="CJ484" s="15">
        <v>2002</v>
      </c>
      <c r="CK484" s="15" t="str">
        <f t="shared" si="27"/>
        <v>Intra</v>
      </c>
      <c r="DC484" s="15">
        <v>2</v>
      </c>
      <c r="DD484" s="21">
        <v>2</v>
      </c>
      <c r="DE484" s="21"/>
      <c r="DF484" s="15">
        <v>2002</v>
      </c>
    </row>
    <row r="485" spans="2:110" x14ac:dyDescent="0.3">
      <c r="B485" s="4">
        <v>15</v>
      </c>
      <c r="C485" s="4">
        <v>1</v>
      </c>
      <c r="D485" s="5">
        <v>2004</v>
      </c>
      <c r="W485" s="4">
        <v>1</v>
      </c>
      <c r="Y485" t="str">
        <f t="shared" si="25"/>
        <v>Jan</v>
      </c>
      <c r="Z485" s="5">
        <v>2004</v>
      </c>
      <c r="AA485" t="s">
        <v>1459</v>
      </c>
      <c r="AB485">
        <v>1</v>
      </c>
      <c r="BG485" t="s">
        <v>9</v>
      </c>
      <c r="BV485" t="s">
        <v>9</v>
      </c>
      <c r="BW485" t="str">
        <f t="shared" si="26"/>
        <v>Not</v>
      </c>
      <c r="CI485" s="16" t="s">
        <v>9</v>
      </c>
      <c r="CJ485" s="16">
        <v>2021</v>
      </c>
      <c r="CK485" s="16" t="str">
        <f t="shared" si="27"/>
        <v>Not</v>
      </c>
      <c r="DC485" s="16">
        <v>1</v>
      </c>
      <c r="DD485" s="23">
        <v>1</v>
      </c>
      <c r="DE485" s="23"/>
      <c r="DF485" s="16">
        <v>2021</v>
      </c>
    </row>
    <row r="486" spans="2:110" x14ac:dyDescent="0.3">
      <c r="B486" s="4">
        <v>31</v>
      </c>
      <c r="C486" s="4">
        <v>12</v>
      </c>
      <c r="D486" s="5">
        <v>2004</v>
      </c>
      <c r="W486" s="4">
        <v>12</v>
      </c>
      <c r="Y486" t="str">
        <f t="shared" si="25"/>
        <v>Dec</v>
      </c>
      <c r="Z486" s="5">
        <v>2004</v>
      </c>
      <c r="AA486" t="s">
        <v>1462</v>
      </c>
      <c r="BG486" t="s">
        <v>13</v>
      </c>
      <c r="BV486" t="s">
        <v>13</v>
      </c>
      <c r="BW486" t="str">
        <f t="shared" si="26"/>
        <v>Intra</v>
      </c>
      <c r="CI486" s="15" t="s">
        <v>13</v>
      </c>
      <c r="CJ486" s="15">
        <v>2020</v>
      </c>
      <c r="CK486" s="15" t="str">
        <f t="shared" si="27"/>
        <v>Intra</v>
      </c>
      <c r="DC486" s="15">
        <v>10</v>
      </c>
      <c r="DD486" s="21">
        <v>10</v>
      </c>
      <c r="DE486" s="21"/>
      <c r="DF486" s="15">
        <v>2020</v>
      </c>
    </row>
    <row r="487" spans="2:110" x14ac:dyDescent="0.3">
      <c r="B487" s="6">
        <v>7</v>
      </c>
      <c r="C487" s="6">
        <v>9</v>
      </c>
      <c r="D487" s="7">
        <v>2004</v>
      </c>
      <c r="W487" s="6">
        <v>9</v>
      </c>
      <c r="Y487" t="str">
        <f t="shared" si="25"/>
        <v>Sep</v>
      </c>
      <c r="Z487" s="7">
        <v>2004</v>
      </c>
      <c r="AA487" t="s">
        <v>1465</v>
      </c>
      <c r="BG487" t="s">
        <v>13</v>
      </c>
      <c r="BV487" t="s">
        <v>13</v>
      </c>
      <c r="BW487" t="str">
        <f t="shared" si="26"/>
        <v>Intra</v>
      </c>
      <c r="CI487" s="16" t="s">
        <v>13</v>
      </c>
      <c r="CJ487" s="16">
        <v>2017</v>
      </c>
      <c r="CK487" s="16" t="str">
        <f t="shared" si="27"/>
        <v>Intra</v>
      </c>
      <c r="DC487" s="16">
        <v>1</v>
      </c>
      <c r="DD487" s="23">
        <v>1</v>
      </c>
      <c r="DE487" s="23"/>
      <c r="DF487" s="16">
        <v>2017</v>
      </c>
    </row>
    <row r="488" spans="2:110" x14ac:dyDescent="0.3">
      <c r="B488" s="6">
        <v>16</v>
      </c>
      <c r="C488" s="6">
        <v>6</v>
      </c>
      <c r="D488" s="7">
        <v>2004</v>
      </c>
      <c r="W488" s="6">
        <v>6</v>
      </c>
      <c r="Y488" t="str">
        <f t="shared" si="25"/>
        <v>Jun</v>
      </c>
      <c r="Z488" s="7">
        <v>2004</v>
      </c>
      <c r="AA488" t="s">
        <v>1468</v>
      </c>
      <c r="BG488" t="s">
        <v>13</v>
      </c>
      <c r="BV488" t="s">
        <v>13</v>
      </c>
      <c r="BW488" t="str">
        <f t="shared" si="26"/>
        <v>Intra</v>
      </c>
      <c r="CI488" s="15" t="s">
        <v>13</v>
      </c>
      <c r="CJ488" s="15">
        <v>2010</v>
      </c>
      <c r="CK488" s="15" t="str">
        <f t="shared" si="27"/>
        <v>Intra</v>
      </c>
      <c r="DC488" s="15">
        <v>10</v>
      </c>
      <c r="DD488" s="21">
        <v>10</v>
      </c>
      <c r="DE488" s="21"/>
      <c r="DF488" s="15">
        <v>2010</v>
      </c>
    </row>
    <row r="489" spans="2:110" x14ac:dyDescent="0.3">
      <c r="B489" s="6">
        <v>9</v>
      </c>
      <c r="C489" s="6">
        <v>9</v>
      </c>
      <c r="D489" s="7">
        <v>2004</v>
      </c>
      <c r="W489" s="6">
        <v>9</v>
      </c>
      <c r="Y489" t="str">
        <f t="shared" si="25"/>
        <v>Sep</v>
      </c>
      <c r="Z489" s="7">
        <v>2004</v>
      </c>
      <c r="AA489" t="s">
        <v>1471</v>
      </c>
      <c r="BG489" t="s">
        <v>13</v>
      </c>
      <c r="BV489" t="s">
        <v>13</v>
      </c>
      <c r="BW489" t="str">
        <f t="shared" si="26"/>
        <v>Intra</v>
      </c>
      <c r="CI489" s="16" t="s">
        <v>13</v>
      </c>
      <c r="CJ489" s="16">
        <v>1995</v>
      </c>
      <c r="CK489" s="16" t="str">
        <f t="shared" si="27"/>
        <v>Intra</v>
      </c>
      <c r="DC489" s="16">
        <v>10</v>
      </c>
      <c r="DD489" s="23">
        <v>10</v>
      </c>
      <c r="DE489" s="23"/>
      <c r="DF489" s="16">
        <v>1995</v>
      </c>
    </row>
    <row r="490" spans="2:110" x14ac:dyDescent="0.3">
      <c r="B490" s="4">
        <v>19</v>
      </c>
      <c r="C490" s="4">
        <v>10</v>
      </c>
      <c r="D490" s="5">
        <v>2004</v>
      </c>
      <c r="W490" s="4">
        <v>10</v>
      </c>
      <c r="Y490" t="str">
        <f t="shared" si="25"/>
        <v>Oct</v>
      </c>
      <c r="Z490" s="5">
        <v>2004</v>
      </c>
      <c r="AA490" t="s">
        <v>1474</v>
      </c>
      <c r="BG490" t="s">
        <v>13</v>
      </c>
      <c r="BV490" t="s">
        <v>13</v>
      </c>
      <c r="BW490" t="str">
        <f t="shared" si="26"/>
        <v>Intra</v>
      </c>
      <c r="CI490" s="15" t="s">
        <v>13</v>
      </c>
      <c r="CJ490" s="15">
        <v>1995</v>
      </c>
      <c r="CK490" s="15" t="str">
        <f t="shared" si="27"/>
        <v>Intra</v>
      </c>
      <c r="DC490" s="15">
        <v>10</v>
      </c>
      <c r="DD490" s="21">
        <v>10</v>
      </c>
      <c r="DE490" s="21"/>
      <c r="DF490" s="15">
        <v>1995</v>
      </c>
    </row>
    <row r="491" spans="2:110" x14ac:dyDescent="0.3">
      <c r="B491" s="4">
        <v>24</v>
      </c>
      <c r="C491" s="4">
        <v>9</v>
      </c>
      <c r="D491" s="5">
        <v>2004</v>
      </c>
      <c r="W491" s="4">
        <v>9</v>
      </c>
      <c r="Y491" t="str">
        <f t="shared" si="25"/>
        <v>Sep</v>
      </c>
      <c r="Z491" s="5">
        <v>2004</v>
      </c>
      <c r="AA491" t="s">
        <v>1477</v>
      </c>
      <c r="BG491" t="s">
        <v>9</v>
      </c>
      <c r="BV491" t="s">
        <v>9</v>
      </c>
      <c r="BW491" t="str">
        <f t="shared" si="26"/>
        <v>Not</v>
      </c>
      <c r="CI491" s="16" t="s">
        <v>9</v>
      </c>
      <c r="CJ491" s="16">
        <v>2011</v>
      </c>
      <c r="CK491" s="16" t="str">
        <f t="shared" si="27"/>
        <v>Not</v>
      </c>
      <c r="DC491" s="16">
        <v>10</v>
      </c>
      <c r="DD491" s="23">
        <v>10</v>
      </c>
      <c r="DE491" s="23"/>
      <c r="DF491" s="16">
        <v>2011</v>
      </c>
    </row>
    <row r="492" spans="2:110" x14ac:dyDescent="0.3">
      <c r="B492" s="6">
        <v>1</v>
      </c>
      <c r="C492" s="6">
        <v>10</v>
      </c>
      <c r="D492" s="7">
        <v>2004</v>
      </c>
      <c r="W492" s="6">
        <v>10</v>
      </c>
      <c r="Y492" t="str">
        <f t="shared" si="25"/>
        <v>Oct</v>
      </c>
      <c r="Z492" s="7">
        <v>2004</v>
      </c>
      <c r="AA492" t="s">
        <v>1480</v>
      </c>
      <c r="BG492" t="s">
        <v>9</v>
      </c>
      <c r="BV492" t="s">
        <v>9</v>
      </c>
      <c r="BW492" t="str">
        <f t="shared" si="26"/>
        <v>Not</v>
      </c>
      <c r="CI492" s="15" t="s">
        <v>9</v>
      </c>
      <c r="CJ492" s="15">
        <v>2013</v>
      </c>
      <c r="CK492" s="15" t="str">
        <f t="shared" si="27"/>
        <v>Not</v>
      </c>
      <c r="DC492" s="15">
        <v>1</v>
      </c>
      <c r="DD492" s="21">
        <v>1</v>
      </c>
      <c r="DE492" s="21"/>
      <c r="DF492" s="15">
        <v>2013</v>
      </c>
    </row>
    <row r="493" spans="2:110" x14ac:dyDescent="0.3">
      <c r="B493" s="6">
        <v>17</v>
      </c>
      <c r="C493" s="6">
        <v>12</v>
      </c>
      <c r="D493" s="7">
        <v>2004</v>
      </c>
      <c r="W493" s="6">
        <v>12</v>
      </c>
      <c r="Y493" t="str">
        <f t="shared" si="25"/>
        <v>Dec</v>
      </c>
      <c r="Z493" s="7">
        <v>2004</v>
      </c>
      <c r="AA493" t="s">
        <v>1483</v>
      </c>
      <c r="BG493" t="s">
        <v>13</v>
      </c>
      <c r="BV493" t="s">
        <v>13</v>
      </c>
      <c r="BW493" t="str">
        <f t="shared" si="26"/>
        <v>Intra</v>
      </c>
      <c r="CI493" s="16" t="s">
        <v>13</v>
      </c>
      <c r="CJ493" s="16">
        <v>2011</v>
      </c>
      <c r="CK493" s="16" t="str">
        <f t="shared" si="27"/>
        <v>Intra</v>
      </c>
      <c r="DC493" s="16">
        <v>5</v>
      </c>
      <c r="DD493" s="23">
        <v>5</v>
      </c>
      <c r="DE493" s="23"/>
      <c r="DF493" s="16">
        <v>2011</v>
      </c>
    </row>
    <row r="494" spans="2:110" x14ac:dyDescent="0.3">
      <c r="B494" s="6">
        <v>14</v>
      </c>
      <c r="C494" s="6">
        <v>6</v>
      </c>
      <c r="D494" s="7">
        <v>2004</v>
      </c>
      <c r="W494" s="6">
        <v>6</v>
      </c>
      <c r="Y494" t="str">
        <f t="shared" si="25"/>
        <v>Jun</v>
      </c>
      <c r="Z494" s="7">
        <v>2004</v>
      </c>
      <c r="AA494" t="s">
        <v>1486</v>
      </c>
      <c r="BG494" t="s">
        <v>13</v>
      </c>
      <c r="BV494" t="s">
        <v>13</v>
      </c>
      <c r="BW494" t="str">
        <f t="shared" si="26"/>
        <v>Intra</v>
      </c>
      <c r="CI494" s="15" t="s">
        <v>13</v>
      </c>
      <c r="CJ494" s="15">
        <v>2022</v>
      </c>
      <c r="CK494" s="15" t="str">
        <f t="shared" si="27"/>
        <v>Intra</v>
      </c>
      <c r="DC494" s="15">
        <v>10</v>
      </c>
      <c r="DD494" s="21">
        <v>10</v>
      </c>
      <c r="DE494" s="21"/>
      <c r="DF494" s="15">
        <v>2022</v>
      </c>
    </row>
    <row r="495" spans="2:110" x14ac:dyDescent="0.3">
      <c r="B495" s="6">
        <v>12</v>
      </c>
      <c r="C495" s="6">
        <v>1</v>
      </c>
      <c r="D495" s="7">
        <v>2004</v>
      </c>
      <c r="W495" s="6">
        <v>1</v>
      </c>
      <c r="Y495" t="str">
        <f t="shared" si="25"/>
        <v>Jan</v>
      </c>
      <c r="Z495" s="7">
        <v>2004</v>
      </c>
      <c r="AA495" t="s">
        <v>1489</v>
      </c>
      <c r="AB495">
        <v>1</v>
      </c>
      <c r="BG495" t="s">
        <v>9</v>
      </c>
      <c r="BV495" t="s">
        <v>9</v>
      </c>
      <c r="BW495" t="str">
        <f t="shared" si="26"/>
        <v>Not</v>
      </c>
      <c r="CI495" s="16" t="s">
        <v>9</v>
      </c>
      <c r="CJ495" s="16">
        <v>1996</v>
      </c>
      <c r="CK495" s="16" t="str">
        <f t="shared" si="27"/>
        <v>Not</v>
      </c>
      <c r="DC495" s="16">
        <v>10</v>
      </c>
      <c r="DD495" s="23">
        <v>10</v>
      </c>
      <c r="DE495" s="23"/>
      <c r="DF495" s="16">
        <v>1996</v>
      </c>
    </row>
    <row r="496" spans="2:110" x14ac:dyDescent="0.3">
      <c r="B496" s="4">
        <v>1</v>
      </c>
      <c r="C496" s="4">
        <v>6</v>
      </c>
      <c r="D496" s="5">
        <v>2004</v>
      </c>
      <c r="W496" s="4">
        <v>6</v>
      </c>
      <c r="Y496" t="str">
        <f t="shared" si="25"/>
        <v>Jun</v>
      </c>
      <c r="Z496" s="5">
        <v>2004</v>
      </c>
      <c r="AA496" t="s">
        <v>1492</v>
      </c>
      <c r="BG496" t="s">
        <v>13</v>
      </c>
      <c r="BV496" t="s">
        <v>13</v>
      </c>
      <c r="BW496" t="str">
        <f t="shared" si="26"/>
        <v>Intra</v>
      </c>
      <c r="CI496" s="15" t="s">
        <v>13</v>
      </c>
      <c r="CJ496" s="15">
        <v>2005</v>
      </c>
      <c r="CK496" s="15" t="str">
        <f t="shared" si="27"/>
        <v>Intra</v>
      </c>
      <c r="DC496" s="15">
        <v>5</v>
      </c>
      <c r="DD496" s="21">
        <v>5</v>
      </c>
      <c r="DE496" s="21"/>
      <c r="DF496" s="15">
        <v>2005</v>
      </c>
    </row>
    <row r="497" spans="2:110" x14ac:dyDescent="0.3">
      <c r="B497" s="4">
        <v>13</v>
      </c>
      <c r="C497" s="4">
        <v>12</v>
      </c>
      <c r="D497" s="5">
        <v>2004</v>
      </c>
      <c r="W497" s="4">
        <v>12</v>
      </c>
      <c r="Y497" t="str">
        <f t="shared" si="25"/>
        <v>Dec</v>
      </c>
      <c r="Z497" s="5">
        <v>2004</v>
      </c>
      <c r="AA497" t="s">
        <v>1495</v>
      </c>
      <c r="BG497" t="s">
        <v>13</v>
      </c>
      <c r="BV497" t="s">
        <v>13</v>
      </c>
      <c r="BW497" t="str">
        <f t="shared" si="26"/>
        <v>Intra</v>
      </c>
      <c r="CI497" s="16" t="s">
        <v>13</v>
      </c>
      <c r="CJ497" s="16">
        <v>1995</v>
      </c>
      <c r="CK497" s="16" t="str">
        <f t="shared" si="27"/>
        <v>Intra</v>
      </c>
      <c r="DC497" s="16">
        <v>10</v>
      </c>
      <c r="DD497" s="23">
        <v>10</v>
      </c>
      <c r="DE497" s="23"/>
      <c r="DF497" s="16">
        <v>1995</v>
      </c>
    </row>
    <row r="498" spans="2:110" x14ac:dyDescent="0.3">
      <c r="B498" s="6">
        <v>23</v>
      </c>
      <c r="C498" s="6">
        <v>6</v>
      </c>
      <c r="D498" s="7">
        <v>2004</v>
      </c>
      <c r="W498" s="6">
        <v>6</v>
      </c>
      <c r="Y498" t="str">
        <f t="shared" si="25"/>
        <v>Jun</v>
      </c>
      <c r="Z498" s="7">
        <v>2004</v>
      </c>
      <c r="AA498" t="s">
        <v>1498</v>
      </c>
      <c r="BG498" t="s">
        <v>9</v>
      </c>
      <c r="BV498" t="s">
        <v>9</v>
      </c>
      <c r="BW498" t="str">
        <f t="shared" si="26"/>
        <v>Not</v>
      </c>
      <c r="CI498" s="15" t="s">
        <v>9</v>
      </c>
      <c r="CJ498" s="15">
        <v>2009</v>
      </c>
      <c r="CK498" s="15" t="str">
        <f t="shared" si="27"/>
        <v>Not</v>
      </c>
      <c r="DC498" s="15">
        <v>1</v>
      </c>
      <c r="DD498" s="21">
        <v>1</v>
      </c>
      <c r="DE498" s="21"/>
      <c r="DF498" s="15">
        <v>2009</v>
      </c>
    </row>
    <row r="499" spans="2:110" x14ac:dyDescent="0.3">
      <c r="B499" s="4">
        <v>12</v>
      </c>
      <c r="C499" s="4">
        <v>4</v>
      </c>
      <c r="D499" s="5">
        <v>2004</v>
      </c>
      <c r="W499" s="4">
        <v>4</v>
      </c>
      <c r="Y499" t="str">
        <f t="shared" si="25"/>
        <v>Apr</v>
      </c>
      <c r="Z499" s="5">
        <v>2004</v>
      </c>
      <c r="AA499" t="s">
        <v>1501</v>
      </c>
      <c r="BG499" t="s">
        <v>13</v>
      </c>
      <c r="BV499" t="s">
        <v>13</v>
      </c>
      <c r="BW499" t="str">
        <f t="shared" si="26"/>
        <v>Intra</v>
      </c>
      <c r="CI499" s="16" t="s">
        <v>13</v>
      </c>
      <c r="CJ499" s="16">
        <v>2004</v>
      </c>
      <c r="CK499" s="16" t="str">
        <f t="shared" si="27"/>
        <v>Intra</v>
      </c>
      <c r="DC499" s="16">
        <v>5</v>
      </c>
      <c r="DD499" s="23">
        <v>5</v>
      </c>
      <c r="DE499" s="23"/>
      <c r="DF499" s="16">
        <v>2004</v>
      </c>
    </row>
    <row r="500" spans="2:110" x14ac:dyDescent="0.3">
      <c r="B500" s="6">
        <v>25</v>
      </c>
      <c r="C500" s="6">
        <v>8</v>
      </c>
      <c r="D500" s="7">
        <v>2004</v>
      </c>
      <c r="W500" s="6">
        <v>8</v>
      </c>
      <c r="Y500" t="str">
        <f t="shared" si="25"/>
        <v>Aug</v>
      </c>
      <c r="Z500" s="7">
        <v>2004</v>
      </c>
      <c r="AA500" t="s">
        <v>1504</v>
      </c>
      <c r="BG500" t="s">
        <v>13</v>
      </c>
      <c r="BV500" t="s">
        <v>13</v>
      </c>
      <c r="BW500" t="str">
        <f t="shared" si="26"/>
        <v>Intra</v>
      </c>
      <c r="CI500" s="15" t="s">
        <v>13</v>
      </c>
      <c r="CJ500" s="15">
        <v>2003</v>
      </c>
      <c r="CK500" s="15" t="str">
        <f t="shared" si="27"/>
        <v>Intra</v>
      </c>
      <c r="DC500" s="15">
        <v>1</v>
      </c>
      <c r="DD500" s="21">
        <v>1</v>
      </c>
      <c r="DE500" s="21"/>
      <c r="DF500" s="15">
        <v>2003</v>
      </c>
    </row>
    <row r="501" spans="2:110" x14ac:dyDescent="0.3">
      <c r="B501" s="4">
        <v>24</v>
      </c>
      <c r="C501" s="4">
        <v>5</v>
      </c>
      <c r="D501" s="5">
        <v>2004</v>
      </c>
      <c r="W501" s="4">
        <v>5</v>
      </c>
      <c r="Y501" t="str">
        <f t="shared" si="25"/>
        <v>May</v>
      </c>
      <c r="Z501" s="5">
        <v>2004</v>
      </c>
      <c r="AA501" t="s">
        <v>1507</v>
      </c>
      <c r="BG501" t="s">
        <v>13</v>
      </c>
      <c r="BV501" t="s">
        <v>13</v>
      </c>
      <c r="BW501" t="str">
        <f t="shared" si="26"/>
        <v>Intra</v>
      </c>
      <c r="CI501" s="16" t="s">
        <v>13</v>
      </c>
      <c r="CJ501" s="16">
        <v>2009</v>
      </c>
      <c r="CK501" s="16" t="str">
        <f t="shared" si="27"/>
        <v>Intra</v>
      </c>
      <c r="DC501" s="16">
        <v>10</v>
      </c>
      <c r="DD501" s="23">
        <v>10</v>
      </c>
      <c r="DE501" s="23"/>
      <c r="DF501" s="16">
        <v>2009</v>
      </c>
    </row>
    <row r="502" spans="2:110" x14ac:dyDescent="0.3">
      <c r="B502" s="4">
        <v>4</v>
      </c>
      <c r="C502" s="4">
        <v>6</v>
      </c>
      <c r="D502" s="5">
        <v>2004</v>
      </c>
      <c r="W502" s="4">
        <v>6</v>
      </c>
      <c r="Y502" t="str">
        <f t="shared" si="25"/>
        <v>Jun</v>
      </c>
      <c r="Z502" s="5">
        <v>2004</v>
      </c>
      <c r="AA502" t="s">
        <v>1510</v>
      </c>
      <c r="BG502" t="s">
        <v>13</v>
      </c>
      <c r="BV502" t="s">
        <v>13</v>
      </c>
      <c r="BW502" t="str">
        <f t="shared" si="26"/>
        <v>Intra</v>
      </c>
      <c r="CI502" s="15" t="s">
        <v>13</v>
      </c>
      <c r="CJ502" s="15">
        <v>2021</v>
      </c>
      <c r="CK502" s="15" t="str">
        <f t="shared" si="27"/>
        <v>Intra</v>
      </c>
      <c r="DC502" s="15">
        <v>10</v>
      </c>
      <c r="DD502" s="21">
        <v>10</v>
      </c>
      <c r="DE502" s="21"/>
      <c r="DF502" s="15">
        <v>2021</v>
      </c>
    </row>
    <row r="503" spans="2:110" x14ac:dyDescent="0.3">
      <c r="B503" s="6">
        <v>23</v>
      </c>
      <c r="C503" s="6">
        <v>2</v>
      </c>
      <c r="D503" s="7">
        <v>2004</v>
      </c>
      <c r="W503" s="6">
        <v>2</v>
      </c>
      <c r="Y503" t="str">
        <f t="shared" si="25"/>
        <v>Feb</v>
      </c>
      <c r="Z503" s="7">
        <v>2004</v>
      </c>
      <c r="AA503" t="s">
        <v>1513</v>
      </c>
      <c r="BG503" t="s">
        <v>13</v>
      </c>
      <c r="BV503" t="s">
        <v>13</v>
      </c>
      <c r="BW503" t="str">
        <f t="shared" si="26"/>
        <v>Intra</v>
      </c>
      <c r="CI503" s="16" t="s">
        <v>13</v>
      </c>
      <c r="CJ503" s="16">
        <v>1995</v>
      </c>
      <c r="CK503" s="16" t="str">
        <f t="shared" si="27"/>
        <v>Intra</v>
      </c>
      <c r="DC503" s="16">
        <v>10</v>
      </c>
      <c r="DD503" s="23">
        <v>10</v>
      </c>
      <c r="DE503" s="23"/>
      <c r="DF503" s="16">
        <v>1995</v>
      </c>
    </row>
    <row r="504" spans="2:110" x14ac:dyDescent="0.3">
      <c r="B504" s="6">
        <v>28</v>
      </c>
      <c r="C504" s="6">
        <v>5</v>
      </c>
      <c r="D504" s="7">
        <v>2004</v>
      </c>
      <c r="W504" s="6">
        <v>5</v>
      </c>
      <c r="Y504" t="str">
        <f t="shared" si="25"/>
        <v>May</v>
      </c>
      <c r="Z504" s="7">
        <v>2004</v>
      </c>
      <c r="AA504" t="s">
        <v>1516</v>
      </c>
      <c r="BG504" t="s">
        <v>13</v>
      </c>
      <c r="BV504" t="s">
        <v>13</v>
      </c>
      <c r="BW504" t="str">
        <f t="shared" si="26"/>
        <v>Intra</v>
      </c>
      <c r="CI504" s="15" t="s">
        <v>13</v>
      </c>
      <c r="CJ504" s="15">
        <v>2020</v>
      </c>
      <c r="CK504" s="15" t="str">
        <f t="shared" si="27"/>
        <v>Intra</v>
      </c>
      <c r="DC504" s="15">
        <v>10</v>
      </c>
      <c r="DD504" s="21">
        <v>10</v>
      </c>
      <c r="DE504" s="21"/>
      <c r="DF504" s="15">
        <v>2020</v>
      </c>
    </row>
    <row r="505" spans="2:110" x14ac:dyDescent="0.3">
      <c r="B505" s="4">
        <v>19</v>
      </c>
      <c r="C505" s="4">
        <v>5</v>
      </c>
      <c r="D505" s="5">
        <v>2004</v>
      </c>
      <c r="W505" s="4">
        <v>5</v>
      </c>
      <c r="Y505" t="str">
        <f t="shared" si="25"/>
        <v>May</v>
      </c>
      <c r="Z505" s="5">
        <v>2004</v>
      </c>
      <c r="AA505" t="s">
        <v>1519</v>
      </c>
      <c r="BG505" t="s">
        <v>13</v>
      </c>
      <c r="BV505" t="s">
        <v>13</v>
      </c>
      <c r="BW505" t="str">
        <f t="shared" si="26"/>
        <v>Intra</v>
      </c>
      <c r="CI505" s="16" t="s">
        <v>13</v>
      </c>
      <c r="CJ505" s="16">
        <v>2022</v>
      </c>
      <c r="CK505" s="16" t="str">
        <f t="shared" si="27"/>
        <v>Intra</v>
      </c>
      <c r="DC505" s="16">
        <v>10</v>
      </c>
      <c r="DD505" s="23">
        <v>10</v>
      </c>
      <c r="DE505" s="23"/>
      <c r="DF505" s="16">
        <v>2022</v>
      </c>
    </row>
    <row r="506" spans="2:110" x14ac:dyDescent="0.3">
      <c r="B506" s="6">
        <v>16</v>
      </c>
      <c r="C506" s="6">
        <v>8</v>
      </c>
      <c r="D506" s="7">
        <v>2004</v>
      </c>
      <c r="W506" s="6">
        <v>8</v>
      </c>
      <c r="Y506" t="str">
        <f t="shared" si="25"/>
        <v>Aug</v>
      </c>
      <c r="Z506" s="7">
        <v>2004</v>
      </c>
      <c r="AA506" t="s">
        <v>1522</v>
      </c>
      <c r="BG506" t="s">
        <v>13</v>
      </c>
      <c r="BV506" t="s">
        <v>13</v>
      </c>
      <c r="BW506" t="str">
        <f t="shared" si="26"/>
        <v>Intra</v>
      </c>
      <c r="CI506" s="15" t="s">
        <v>13</v>
      </c>
      <c r="CJ506" s="15">
        <v>2015</v>
      </c>
      <c r="CK506" s="15" t="str">
        <f t="shared" si="27"/>
        <v>Intra</v>
      </c>
      <c r="DC506" s="15">
        <v>2</v>
      </c>
      <c r="DD506" s="21">
        <v>2</v>
      </c>
      <c r="DE506" s="21"/>
      <c r="DF506" s="15">
        <v>2015</v>
      </c>
    </row>
    <row r="507" spans="2:110" x14ac:dyDescent="0.3">
      <c r="B507" s="6">
        <v>5</v>
      </c>
      <c r="C507" s="6">
        <v>11</v>
      </c>
      <c r="D507" s="7">
        <v>2004</v>
      </c>
      <c r="W507" s="6">
        <v>11</v>
      </c>
      <c r="Y507" t="str">
        <f t="shared" si="25"/>
        <v>Nov</v>
      </c>
      <c r="Z507" s="7">
        <v>2004</v>
      </c>
      <c r="AA507" t="s">
        <v>1525</v>
      </c>
      <c r="BG507" t="s">
        <v>13</v>
      </c>
      <c r="BV507" t="s">
        <v>13</v>
      </c>
      <c r="BW507" t="str">
        <f t="shared" si="26"/>
        <v>Intra</v>
      </c>
      <c r="CI507" s="16" t="s">
        <v>13</v>
      </c>
      <c r="CJ507" s="16">
        <v>2005</v>
      </c>
      <c r="CK507" s="16" t="str">
        <f t="shared" si="27"/>
        <v>Intra</v>
      </c>
      <c r="DC507" s="16">
        <v>1</v>
      </c>
      <c r="DD507" s="23">
        <v>1</v>
      </c>
      <c r="DE507" s="23"/>
      <c r="DF507" s="16">
        <v>2005</v>
      </c>
    </row>
    <row r="508" spans="2:110" x14ac:dyDescent="0.3">
      <c r="B508" s="6">
        <v>26</v>
      </c>
      <c r="C508" s="6">
        <v>3</v>
      </c>
      <c r="D508" s="7">
        <v>2004</v>
      </c>
      <c r="W508" s="6">
        <v>3</v>
      </c>
      <c r="Y508" t="str">
        <f t="shared" si="25"/>
        <v>Mar</v>
      </c>
      <c r="Z508" s="7">
        <v>2004</v>
      </c>
      <c r="AA508" t="s">
        <v>1528</v>
      </c>
      <c r="BG508" t="s">
        <v>13</v>
      </c>
      <c r="BV508" t="s">
        <v>13</v>
      </c>
      <c r="BW508" t="str">
        <f t="shared" si="26"/>
        <v>Intra</v>
      </c>
      <c r="CI508" s="15" t="s">
        <v>13</v>
      </c>
      <c r="CJ508" s="15">
        <v>1997</v>
      </c>
      <c r="CK508" s="15" t="str">
        <f t="shared" si="27"/>
        <v>Intra</v>
      </c>
      <c r="DC508" s="15">
        <v>1</v>
      </c>
      <c r="DD508" s="21">
        <v>1</v>
      </c>
      <c r="DE508" s="21"/>
      <c r="DF508" s="15">
        <v>1997</v>
      </c>
    </row>
    <row r="509" spans="2:110" x14ac:dyDescent="0.3">
      <c r="B509" s="6">
        <v>7</v>
      </c>
      <c r="C509" s="6">
        <v>7</v>
      </c>
      <c r="D509" s="7">
        <v>2004</v>
      </c>
      <c r="W509" s="6">
        <v>7</v>
      </c>
      <c r="Y509" t="str">
        <f t="shared" si="25"/>
        <v>Jul</v>
      </c>
      <c r="Z509" s="7">
        <v>2004</v>
      </c>
      <c r="AA509" t="s">
        <v>1531</v>
      </c>
      <c r="BG509" t="s">
        <v>13</v>
      </c>
      <c r="BV509" t="s">
        <v>13</v>
      </c>
      <c r="BW509" t="str">
        <f t="shared" si="26"/>
        <v>Intra</v>
      </c>
      <c r="CI509" s="16" t="s">
        <v>13</v>
      </c>
      <c r="CJ509" s="16">
        <v>1995</v>
      </c>
      <c r="CK509" s="16" t="str">
        <f t="shared" si="27"/>
        <v>Intra</v>
      </c>
      <c r="DC509" s="16">
        <v>2</v>
      </c>
      <c r="DD509" s="23">
        <v>2</v>
      </c>
      <c r="DE509" s="23"/>
      <c r="DF509" s="16">
        <v>1995</v>
      </c>
    </row>
    <row r="510" spans="2:110" x14ac:dyDescent="0.3">
      <c r="B510" s="6">
        <v>27</v>
      </c>
      <c r="C510" s="6">
        <v>4</v>
      </c>
      <c r="D510" s="7">
        <v>2004</v>
      </c>
      <c r="W510" s="6">
        <v>4</v>
      </c>
      <c r="Y510" t="str">
        <f t="shared" si="25"/>
        <v>Apr</v>
      </c>
      <c r="Z510" s="7">
        <v>2004</v>
      </c>
      <c r="AA510" t="s">
        <v>1534</v>
      </c>
      <c r="BG510" t="s">
        <v>9</v>
      </c>
      <c r="BV510" t="s">
        <v>9</v>
      </c>
      <c r="BW510" t="str">
        <f t="shared" si="26"/>
        <v>Not</v>
      </c>
      <c r="CI510" s="15" t="s">
        <v>9</v>
      </c>
      <c r="CJ510" s="15">
        <v>2009</v>
      </c>
      <c r="CK510" s="15" t="str">
        <f t="shared" si="27"/>
        <v>Not</v>
      </c>
      <c r="DC510" s="15">
        <v>2</v>
      </c>
      <c r="DD510" s="21">
        <v>2</v>
      </c>
      <c r="DE510" s="21"/>
      <c r="DF510" s="15">
        <v>2009</v>
      </c>
    </row>
    <row r="511" spans="2:110" x14ac:dyDescent="0.3">
      <c r="B511" s="6">
        <v>7</v>
      </c>
      <c r="C511" s="6">
        <v>4</v>
      </c>
      <c r="D511" s="7">
        <v>2004</v>
      </c>
      <c r="W511" s="6">
        <v>4</v>
      </c>
      <c r="Y511" t="str">
        <f t="shared" si="25"/>
        <v>Apr</v>
      </c>
      <c r="Z511" s="7">
        <v>2004</v>
      </c>
      <c r="AA511" t="s">
        <v>1537</v>
      </c>
      <c r="BG511" t="s">
        <v>13</v>
      </c>
      <c r="BV511" t="s">
        <v>13</v>
      </c>
      <c r="BW511" t="str">
        <f t="shared" si="26"/>
        <v>Intra</v>
      </c>
      <c r="CI511" s="16" t="s">
        <v>13</v>
      </c>
      <c r="CJ511" s="16">
        <v>2022</v>
      </c>
      <c r="CK511" s="16" t="str">
        <f t="shared" si="27"/>
        <v>Intra</v>
      </c>
      <c r="DC511" s="16">
        <v>10</v>
      </c>
      <c r="DD511" s="23">
        <v>10</v>
      </c>
      <c r="DE511" s="23"/>
      <c r="DF511" s="16">
        <v>2022</v>
      </c>
    </row>
    <row r="512" spans="2:110" x14ac:dyDescent="0.3">
      <c r="B512" s="4">
        <v>5</v>
      </c>
      <c r="C512" s="4">
        <v>5</v>
      </c>
      <c r="D512" s="5">
        <v>2004</v>
      </c>
      <c r="W512" s="4">
        <v>5</v>
      </c>
      <c r="Y512" t="str">
        <f t="shared" si="25"/>
        <v>May</v>
      </c>
      <c r="Z512" s="5">
        <v>2004</v>
      </c>
      <c r="AA512" t="s">
        <v>1540</v>
      </c>
      <c r="BG512" t="s">
        <v>13</v>
      </c>
      <c r="BV512" t="s">
        <v>13</v>
      </c>
      <c r="BW512" t="str">
        <f t="shared" si="26"/>
        <v>Intra</v>
      </c>
      <c r="CI512" s="15" t="s">
        <v>13</v>
      </c>
      <c r="CJ512" s="15">
        <v>2006</v>
      </c>
      <c r="CK512" s="15" t="str">
        <f t="shared" si="27"/>
        <v>Intra</v>
      </c>
      <c r="DC512" s="15">
        <v>10</v>
      </c>
      <c r="DD512" s="21">
        <v>10</v>
      </c>
      <c r="DE512" s="21"/>
      <c r="DF512" s="15">
        <v>2006</v>
      </c>
    </row>
    <row r="513" spans="2:110" x14ac:dyDescent="0.3">
      <c r="B513" s="4">
        <v>24</v>
      </c>
      <c r="C513" s="4">
        <v>11</v>
      </c>
      <c r="D513" s="5">
        <v>2004</v>
      </c>
      <c r="W513" s="4">
        <v>11</v>
      </c>
      <c r="Y513" t="str">
        <f t="shared" si="25"/>
        <v>Nov</v>
      </c>
      <c r="Z513" s="5">
        <v>2004</v>
      </c>
      <c r="AA513" t="s">
        <v>1543</v>
      </c>
      <c r="BG513" t="s">
        <v>13</v>
      </c>
      <c r="BV513" t="s">
        <v>13</v>
      </c>
      <c r="BW513" t="str">
        <f t="shared" si="26"/>
        <v>Intra</v>
      </c>
      <c r="CI513" s="16" t="s">
        <v>13</v>
      </c>
      <c r="CJ513" s="16">
        <v>2011</v>
      </c>
      <c r="CK513" s="16" t="str">
        <f t="shared" si="27"/>
        <v>Intra</v>
      </c>
      <c r="DC513" s="16">
        <v>1</v>
      </c>
      <c r="DD513" s="23">
        <v>1</v>
      </c>
      <c r="DE513" s="23"/>
      <c r="DF513" s="16">
        <v>2011</v>
      </c>
    </row>
    <row r="514" spans="2:110" x14ac:dyDescent="0.3">
      <c r="B514" s="6">
        <v>27</v>
      </c>
      <c r="C514" s="6">
        <v>1</v>
      </c>
      <c r="D514" s="7">
        <v>2004</v>
      </c>
      <c r="W514" s="6">
        <v>1</v>
      </c>
      <c r="Y514" t="str">
        <f t="shared" si="25"/>
        <v>Jan</v>
      </c>
      <c r="Z514" s="7">
        <v>2004</v>
      </c>
      <c r="AA514" t="s">
        <v>1546</v>
      </c>
      <c r="AB514">
        <v>1</v>
      </c>
      <c r="BG514" t="s">
        <v>13</v>
      </c>
      <c r="BV514" t="s">
        <v>13</v>
      </c>
      <c r="BW514" t="str">
        <f t="shared" si="26"/>
        <v>Intra</v>
      </c>
      <c r="CI514" s="15" t="s">
        <v>13</v>
      </c>
      <c r="CJ514" s="15">
        <v>1995</v>
      </c>
      <c r="CK514" s="15" t="str">
        <f t="shared" si="27"/>
        <v>Intra</v>
      </c>
      <c r="DC514" s="15">
        <v>2</v>
      </c>
      <c r="DD514" s="21">
        <v>2</v>
      </c>
      <c r="DE514" s="21"/>
      <c r="DF514" s="15">
        <v>1995</v>
      </c>
    </row>
    <row r="515" spans="2:110" x14ac:dyDescent="0.3">
      <c r="B515" s="6">
        <v>9</v>
      </c>
      <c r="C515" s="6">
        <v>3</v>
      </c>
      <c r="D515" s="7">
        <v>2004</v>
      </c>
      <c r="W515" s="6">
        <v>3</v>
      </c>
      <c r="Y515" t="str">
        <f t="shared" ref="Y515:Y578" si="28">_xlfn.IFS(W515=1,"Jan",W515=2,"Feb",W515=3,"Mar",W515=4,"Apr",W515=5,"May",W515=6,"Jun",W515=7,"Jul",W515=8,"Aug",W515=9,"Sep",W515=10,"Oct",W515=11,"Nov",W515=12,"Dec")</f>
        <v>Mar</v>
      </c>
      <c r="Z515" s="7">
        <v>2004</v>
      </c>
      <c r="AA515" t="s">
        <v>1549</v>
      </c>
      <c r="BG515" t="s">
        <v>13</v>
      </c>
      <c r="BV515" t="s">
        <v>13</v>
      </c>
      <c r="BW515" t="str">
        <f t="shared" ref="BW515:BW578" si="29">IF(BV515="EQ","Intra","Not")</f>
        <v>Intra</v>
      </c>
      <c r="CI515" s="16" t="s">
        <v>13</v>
      </c>
      <c r="CJ515" s="16">
        <v>2018</v>
      </c>
      <c r="CK515" s="16" t="str">
        <f t="shared" ref="CK515:CK578" si="30">IF(CI515="EQ","Intra","Not")</f>
        <v>Intra</v>
      </c>
      <c r="DC515" s="16">
        <v>5</v>
      </c>
      <c r="DD515" s="23">
        <v>5</v>
      </c>
      <c r="DE515" s="23"/>
      <c r="DF515" s="16">
        <v>2018</v>
      </c>
    </row>
    <row r="516" spans="2:110" x14ac:dyDescent="0.3">
      <c r="B516" s="6">
        <v>8</v>
      </c>
      <c r="C516" s="6">
        <v>7</v>
      </c>
      <c r="D516" s="7">
        <v>2004</v>
      </c>
      <c r="W516" s="6">
        <v>7</v>
      </c>
      <c r="Y516" t="str">
        <f t="shared" si="28"/>
        <v>Jul</v>
      </c>
      <c r="Z516" s="7">
        <v>2004</v>
      </c>
      <c r="AA516" t="s">
        <v>1552</v>
      </c>
      <c r="BG516" t="s">
        <v>13</v>
      </c>
      <c r="BV516" t="s">
        <v>13</v>
      </c>
      <c r="BW516" t="str">
        <f t="shared" si="29"/>
        <v>Intra</v>
      </c>
      <c r="CI516" s="15" t="s">
        <v>13</v>
      </c>
      <c r="CJ516" s="15">
        <v>2021</v>
      </c>
      <c r="CK516" s="15" t="str">
        <f t="shared" si="30"/>
        <v>Intra</v>
      </c>
      <c r="DC516" s="15">
        <v>10</v>
      </c>
      <c r="DD516" s="21">
        <v>10</v>
      </c>
      <c r="DE516" s="21"/>
      <c r="DF516" s="15">
        <v>2021</v>
      </c>
    </row>
    <row r="517" spans="2:110" x14ac:dyDescent="0.3">
      <c r="B517" s="4">
        <v>25</v>
      </c>
      <c r="C517" s="4">
        <v>8</v>
      </c>
      <c r="D517" s="5">
        <v>2004</v>
      </c>
      <c r="W517" s="4">
        <v>8</v>
      </c>
      <c r="Y517" t="str">
        <f t="shared" si="28"/>
        <v>Aug</v>
      </c>
      <c r="Z517" s="5">
        <v>2004</v>
      </c>
      <c r="AA517" t="s">
        <v>1555</v>
      </c>
      <c r="BG517" t="s">
        <v>13</v>
      </c>
      <c r="BV517" t="s">
        <v>13</v>
      </c>
      <c r="BW517" t="str">
        <f t="shared" si="29"/>
        <v>Intra</v>
      </c>
      <c r="CI517" s="16" t="s">
        <v>13</v>
      </c>
      <c r="CJ517" s="16">
        <v>1995</v>
      </c>
      <c r="CK517" s="16" t="str">
        <f t="shared" si="30"/>
        <v>Intra</v>
      </c>
      <c r="DC517" s="16">
        <v>2</v>
      </c>
      <c r="DD517" s="23">
        <v>2</v>
      </c>
      <c r="DE517" s="23"/>
      <c r="DF517" s="16">
        <v>1995</v>
      </c>
    </row>
    <row r="518" spans="2:110" x14ac:dyDescent="0.3">
      <c r="B518" s="6">
        <v>9</v>
      </c>
      <c r="C518" s="6">
        <v>9</v>
      </c>
      <c r="D518" s="7">
        <v>2004</v>
      </c>
      <c r="W518" s="6">
        <v>9</v>
      </c>
      <c r="Y518" t="str">
        <f t="shared" si="28"/>
        <v>Sep</v>
      </c>
      <c r="Z518" s="7">
        <v>2004</v>
      </c>
      <c r="AA518" t="s">
        <v>1558</v>
      </c>
      <c r="BG518" t="s">
        <v>13</v>
      </c>
      <c r="BV518" t="s">
        <v>13</v>
      </c>
      <c r="BW518" t="str">
        <f t="shared" si="29"/>
        <v>Intra</v>
      </c>
      <c r="CI518" s="15" t="s">
        <v>13</v>
      </c>
      <c r="CJ518" s="15">
        <v>2022</v>
      </c>
      <c r="CK518" s="15" t="str">
        <f t="shared" si="30"/>
        <v>Intra</v>
      </c>
      <c r="DC518" s="15">
        <v>1</v>
      </c>
      <c r="DD518" s="21">
        <v>1</v>
      </c>
      <c r="DE518" s="21"/>
      <c r="DF518" s="15">
        <v>2022</v>
      </c>
    </row>
    <row r="519" spans="2:110" x14ac:dyDescent="0.3">
      <c r="B519" s="6">
        <v>24</v>
      </c>
      <c r="C519" s="6">
        <v>9</v>
      </c>
      <c r="D519" s="7">
        <v>2004</v>
      </c>
      <c r="W519" s="6">
        <v>9</v>
      </c>
      <c r="Y519" t="str">
        <f t="shared" si="28"/>
        <v>Sep</v>
      </c>
      <c r="Z519" s="7">
        <v>2004</v>
      </c>
      <c r="AA519" t="s">
        <v>1561</v>
      </c>
      <c r="BG519" t="s">
        <v>13</v>
      </c>
      <c r="BV519" t="s">
        <v>13</v>
      </c>
      <c r="BW519" t="str">
        <f t="shared" si="29"/>
        <v>Intra</v>
      </c>
      <c r="CI519" s="16" t="s">
        <v>13</v>
      </c>
      <c r="CJ519" s="16">
        <v>2011</v>
      </c>
      <c r="CK519" s="16" t="str">
        <f t="shared" si="30"/>
        <v>Intra</v>
      </c>
      <c r="DC519" s="16">
        <v>10</v>
      </c>
      <c r="DD519" s="23">
        <v>10</v>
      </c>
      <c r="DE519" s="23"/>
      <c r="DF519" s="16">
        <v>2011</v>
      </c>
    </row>
    <row r="520" spans="2:110" x14ac:dyDescent="0.3">
      <c r="B520" s="6">
        <v>7</v>
      </c>
      <c r="C520" s="6">
        <v>6</v>
      </c>
      <c r="D520" s="7">
        <v>2004</v>
      </c>
      <c r="W520" s="6">
        <v>6</v>
      </c>
      <c r="Y520" t="str">
        <f t="shared" si="28"/>
        <v>Jun</v>
      </c>
      <c r="Z520" s="7">
        <v>2004</v>
      </c>
      <c r="AA520" t="s">
        <v>1564</v>
      </c>
      <c r="BG520" t="s">
        <v>779</v>
      </c>
      <c r="BV520" t="s">
        <v>779</v>
      </c>
      <c r="BW520" t="str">
        <f t="shared" si="29"/>
        <v>Not</v>
      </c>
      <c r="CI520" s="15" t="s">
        <v>779</v>
      </c>
      <c r="CJ520" s="15">
        <v>2013</v>
      </c>
      <c r="CK520" s="15" t="str">
        <f t="shared" si="30"/>
        <v>Not</v>
      </c>
      <c r="DC520" s="15">
        <v>2</v>
      </c>
      <c r="DD520" s="21">
        <v>2</v>
      </c>
      <c r="DE520" s="21"/>
      <c r="DF520" s="15">
        <v>2013</v>
      </c>
    </row>
    <row r="521" spans="2:110" x14ac:dyDescent="0.3">
      <c r="B521" s="6">
        <v>16</v>
      </c>
      <c r="C521" s="6">
        <v>1</v>
      </c>
      <c r="D521" s="7">
        <v>2004</v>
      </c>
      <c r="W521" s="6">
        <v>1</v>
      </c>
      <c r="Y521" t="str">
        <f t="shared" si="28"/>
        <v>Jan</v>
      </c>
      <c r="Z521" s="7">
        <v>2004</v>
      </c>
      <c r="AA521" t="s">
        <v>1567</v>
      </c>
      <c r="AB521">
        <v>1</v>
      </c>
      <c r="BG521" t="s">
        <v>13</v>
      </c>
      <c r="BV521" t="s">
        <v>13</v>
      </c>
      <c r="BW521" t="str">
        <f t="shared" si="29"/>
        <v>Intra</v>
      </c>
      <c r="CI521" s="16" t="s">
        <v>13</v>
      </c>
      <c r="CJ521" s="16">
        <v>2019</v>
      </c>
      <c r="CK521" s="16" t="str">
        <f t="shared" si="30"/>
        <v>Intra</v>
      </c>
      <c r="DC521" s="16">
        <v>1</v>
      </c>
      <c r="DD521" s="23">
        <v>1</v>
      </c>
      <c r="DE521" s="23"/>
      <c r="DF521" s="16">
        <v>2019</v>
      </c>
    </row>
    <row r="522" spans="2:110" x14ac:dyDescent="0.3">
      <c r="B522" s="4">
        <v>24</v>
      </c>
      <c r="C522" s="4">
        <v>8</v>
      </c>
      <c r="D522" s="5">
        <v>2004</v>
      </c>
      <c r="W522" s="4">
        <v>8</v>
      </c>
      <c r="Y522" t="str">
        <f t="shared" si="28"/>
        <v>Aug</v>
      </c>
      <c r="Z522" s="5">
        <v>2004</v>
      </c>
      <c r="AA522" t="s">
        <v>1570</v>
      </c>
      <c r="BG522" t="s">
        <v>13</v>
      </c>
      <c r="BV522" t="s">
        <v>13</v>
      </c>
      <c r="BW522" t="str">
        <f t="shared" si="29"/>
        <v>Intra</v>
      </c>
      <c r="CI522" s="15" t="s">
        <v>13</v>
      </c>
      <c r="CJ522" s="15">
        <v>1995</v>
      </c>
      <c r="CK522" s="15" t="str">
        <f t="shared" si="30"/>
        <v>Intra</v>
      </c>
      <c r="DC522" s="15">
        <v>10</v>
      </c>
      <c r="DD522" s="21">
        <v>10</v>
      </c>
      <c r="DE522" s="21"/>
      <c r="DF522" s="15">
        <v>1995</v>
      </c>
    </row>
    <row r="523" spans="2:110" x14ac:dyDescent="0.3">
      <c r="B523" s="4">
        <v>23</v>
      </c>
      <c r="C523" s="4">
        <v>1</v>
      </c>
      <c r="D523" s="5">
        <v>2004</v>
      </c>
      <c r="W523" s="4">
        <v>1</v>
      </c>
      <c r="Y523" t="str">
        <f t="shared" si="28"/>
        <v>Jan</v>
      </c>
      <c r="Z523" s="5">
        <v>2004</v>
      </c>
      <c r="AA523" t="s">
        <v>1573</v>
      </c>
      <c r="AB523">
        <v>1</v>
      </c>
      <c r="BG523" t="s">
        <v>13</v>
      </c>
      <c r="BV523" t="s">
        <v>13</v>
      </c>
      <c r="BW523" t="str">
        <f t="shared" si="29"/>
        <v>Intra</v>
      </c>
      <c r="CI523" s="16" t="s">
        <v>13</v>
      </c>
      <c r="CJ523" s="16">
        <v>2010</v>
      </c>
      <c r="CK523" s="16" t="str">
        <f t="shared" si="30"/>
        <v>Intra</v>
      </c>
      <c r="DC523" s="16">
        <v>10</v>
      </c>
      <c r="DD523" s="23">
        <v>10</v>
      </c>
      <c r="DE523" s="23"/>
      <c r="DF523" s="16">
        <v>2010</v>
      </c>
    </row>
    <row r="524" spans="2:110" x14ac:dyDescent="0.3">
      <c r="B524" s="6">
        <v>23</v>
      </c>
      <c r="C524" s="6">
        <v>1</v>
      </c>
      <c r="D524" s="7">
        <v>2004</v>
      </c>
      <c r="W524" s="6">
        <v>1</v>
      </c>
      <c r="Y524" t="str">
        <f t="shared" si="28"/>
        <v>Jan</v>
      </c>
      <c r="Z524" s="7">
        <v>2004</v>
      </c>
      <c r="AA524" t="s">
        <v>1576</v>
      </c>
      <c r="AB524">
        <v>1</v>
      </c>
      <c r="BG524" t="s">
        <v>13</v>
      </c>
      <c r="BV524" t="s">
        <v>13</v>
      </c>
      <c r="BW524" t="str">
        <f t="shared" si="29"/>
        <v>Intra</v>
      </c>
      <c r="CI524" s="15" t="s">
        <v>13</v>
      </c>
      <c r="CJ524" s="15">
        <v>2021</v>
      </c>
      <c r="CK524" s="15" t="str">
        <f t="shared" si="30"/>
        <v>Intra</v>
      </c>
      <c r="DC524" s="15">
        <v>10</v>
      </c>
      <c r="DD524" s="21">
        <v>10</v>
      </c>
      <c r="DE524" s="21"/>
      <c r="DF524" s="15">
        <v>2021</v>
      </c>
    </row>
    <row r="525" spans="2:110" x14ac:dyDescent="0.3">
      <c r="B525" s="4">
        <v>5</v>
      </c>
      <c r="C525" s="4">
        <v>4</v>
      </c>
      <c r="D525" s="5">
        <v>2004</v>
      </c>
      <c r="W525" s="4">
        <v>4</v>
      </c>
      <c r="Y525" t="str">
        <f t="shared" si="28"/>
        <v>Apr</v>
      </c>
      <c r="Z525" s="5">
        <v>2004</v>
      </c>
      <c r="AA525" t="s">
        <v>1579</v>
      </c>
      <c r="BG525" t="s">
        <v>13</v>
      </c>
      <c r="BV525" t="s">
        <v>13</v>
      </c>
      <c r="BW525" t="str">
        <f t="shared" si="29"/>
        <v>Intra</v>
      </c>
      <c r="CI525" s="16" t="s">
        <v>13</v>
      </c>
      <c r="CJ525" s="16">
        <v>2021</v>
      </c>
      <c r="CK525" s="16" t="str">
        <f t="shared" si="30"/>
        <v>Intra</v>
      </c>
      <c r="DC525" s="16">
        <v>1</v>
      </c>
      <c r="DD525" s="23">
        <v>1</v>
      </c>
      <c r="DE525" s="23"/>
      <c r="DF525" s="16">
        <v>2021</v>
      </c>
    </row>
    <row r="526" spans="2:110" x14ac:dyDescent="0.3">
      <c r="B526" s="4">
        <v>4</v>
      </c>
      <c r="C526" s="4">
        <v>11</v>
      </c>
      <c r="D526" s="5">
        <v>2004</v>
      </c>
      <c r="W526" s="4">
        <v>11</v>
      </c>
      <c r="Y526" t="str">
        <f t="shared" si="28"/>
        <v>Nov</v>
      </c>
      <c r="Z526" s="5">
        <v>2004</v>
      </c>
      <c r="AA526" t="s">
        <v>1582</v>
      </c>
      <c r="BG526" t="s">
        <v>13</v>
      </c>
      <c r="BV526" t="s">
        <v>13</v>
      </c>
      <c r="BW526" t="str">
        <f t="shared" si="29"/>
        <v>Intra</v>
      </c>
      <c r="CI526" s="15" t="s">
        <v>13</v>
      </c>
      <c r="CJ526" s="15">
        <v>1994</v>
      </c>
      <c r="CK526" s="15" t="str">
        <f t="shared" si="30"/>
        <v>Intra</v>
      </c>
      <c r="DC526" s="15">
        <v>10</v>
      </c>
      <c r="DD526" s="21">
        <v>10</v>
      </c>
      <c r="DE526" s="21"/>
      <c r="DF526" s="15">
        <v>1994</v>
      </c>
    </row>
    <row r="527" spans="2:110" x14ac:dyDescent="0.3">
      <c r="B527" s="6">
        <v>27</v>
      </c>
      <c r="C527" s="6">
        <v>4</v>
      </c>
      <c r="D527" s="7">
        <v>2004</v>
      </c>
      <c r="W527" s="6">
        <v>4</v>
      </c>
      <c r="Y527" t="str">
        <f t="shared" si="28"/>
        <v>Apr</v>
      </c>
      <c r="Z527" s="7">
        <v>2004</v>
      </c>
      <c r="AA527" t="s">
        <v>1585</v>
      </c>
      <c r="BG527" t="s">
        <v>13</v>
      </c>
      <c r="BV527" t="s">
        <v>13</v>
      </c>
      <c r="BW527" t="str">
        <f t="shared" si="29"/>
        <v>Intra</v>
      </c>
      <c r="CI527" s="16" t="s">
        <v>13</v>
      </c>
      <c r="CJ527" s="16">
        <v>2007</v>
      </c>
      <c r="CK527" s="16" t="str">
        <f t="shared" si="30"/>
        <v>Intra</v>
      </c>
      <c r="DC527" s="16">
        <v>10</v>
      </c>
      <c r="DD527" s="23">
        <v>10</v>
      </c>
      <c r="DE527" s="23"/>
      <c r="DF527" s="16">
        <v>2007</v>
      </c>
    </row>
    <row r="528" spans="2:110" x14ac:dyDescent="0.3">
      <c r="B528" s="4">
        <v>20</v>
      </c>
      <c r="C528" s="4">
        <v>6</v>
      </c>
      <c r="D528" s="5">
        <v>2005</v>
      </c>
      <c r="W528" s="4">
        <v>6</v>
      </c>
      <c r="Y528" t="str">
        <f t="shared" si="28"/>
        <v>Jun</v>
      </c>
      <c r="Z528" s="5">
        <v>2005</v>
      </c>
      <c r="AA528" t="s">
        <v>1588</v>
      </c>
      <c r="BG528" t="s">
        <v>13</v>
      </c>
      <c r="BV528" t="s">
        <v>13</v>
      </c>
      <c r="BW528" t="str">
        <f t="shared" si="29"/>
        <v>Intra</v>
      </c>
      <c r="CI528" s="15" t="s">
        <v>13</v>
      </c>
      <c r="CJ528" s="15">
        <v>2003</v>
      </c>
      <c r="CK528" s="15" t="str">
        <f t="shared" si="30"/>
        <v>Intra</v>
      </c>
      <c r="DC528" s="15">
        <v>10</v>
      </c>
      <c r="DD528" s="21">
        <v>10</v>
      </c>
      <c r="DE528" s="21"/>
      <c r="DF528" s="15">
        <v>2003</v>
      </c>
    </row>
    <row r="529" spans="2:110" x14ac:dyDescent="0.3">
      <c r="B529" s="6">
        <v>14</v>
      </c>
      <c r="C529" s="6">
        <v>12</v>
      </c>
      <c r="D529" s="7">
        <v>2005</v>
      </c>
      <c r="W529" s="6">
        <v>12</v>
      </c>
      <c r="Y529" t="str">
        <f t="shared" si="28"/>
        <v>Dec</v>
      </c>
      <c r="Z529" s="7">
        <v>2005</v>
      </c>
      <c r="AA529" t="s">
        <v>1591</v>
      </c>
      <c r="BG529" t="s">
        <v>779</v>
      </c>
      <c r="BV529" t="s">
        <v>779</v>
      </c>
      <c r="BW529" t="str">
        <f t="shared" si="29"/>
        <v>Not</v>
      </c>
      <c r="CI529" s="16" t="s">
        <v>779</v>
      </c>
      <c r="CJ529" s="16">
        <v>2016</v>
      </c>
      <c r="CK529" s="16" t="str">
        <f t="shared" si="30"/>
        <v>Not</v>
      </c>
      <c r="DC529" s="16">
        <v>2</v>
      </c>
      <c r="DD529" s="23">
        <v>2</v>
      </c>
      <c r="DE529" s="23"/>
      <c r="DF529" s="16">
        <v>2016</v>
      </c>
    </row>
    <row r="530" spans="2:110" x14ac:dyDescent="0.3">
      <c r="B530" s="4">
        <v>9</v>
      </c>
      <c r="C530" s="4">
        <v>5</v>
      </c>
      <c r="D530" s="5">
        <v>2005</v>
      </c>
      <c r="W530" s="4">
        <v>5</v>
      </c>
      <c r="Y530" t="str">
        <f t="shared" si="28"/>
        <v>May</v>
      </c>
      <c r="Z530" s="5">
        <v>2005</v>
      </c>
      <c r="AA530" t="s">
        <v>1594</v>
      </c>
      <c r="BG530" t="s">
        <v>13</v>
      </c>
      <c r="BV530" t="s">
        <v>13</v>
      </c>
      <c r="BW530" t="str">
        <f t="shared" si="29"/>
        <v>Intra</v>
      </c>
      <c r="CI530" s="15" t="s">
        <v>13</v>
      </c>
      <c r="CJ530" s="15">
        <v>2007</v>
      </c>
      <c r="CK530" s="15" t="str">
        <f t="shared" si="30"/>
        <v>Intra</v>
      </c>
      <c r="DC530" s="15">
        <v>10</v>
      </c>
      <c r="DD530" s="21">
        <v>10</v>
      </c>
      <c r="DE530" s="21"/>
      <c r="DF530" s="15">
        <v>2007</v>
      </c>
    </row>
    <row r="531" spans="2:110" x14ac:dyDescent="0.3">
      <c r="B531" s="4">
        <v>25</v>
      </c>
      <c r="C531" s="4">
        <v>10</v>
      </c>
      <c r="D531" s="5">
        <v>2005</v>
      </c>
      <c r="W531" s="4">
        <v>10</v>
      </c>
      <c r="Y531" t="str">
        <f t="shared" si="28"/>
        <v>Oct</v>
      </c>
      <c r="Z531" s="5">
        <v>2005</v>
      </c>
      <c r="AA531" t="s">
        <v>1597</v>
      </c>
      <c r="BG531" t="s">
        <v>13</v>
      </c>
      <c r="BV531" t="s">
        <v>13</v>
      </c>
      <c r="BW531" t="str">
        <f t="shared" si="29"/>
        <v>Intra</v>
      </c>
      <c r="CI531" s="16" t="s">
        <v>13</v>
      </c>
      <c r="CJ531" s="16">
        <v>2022</v>
      </c>
      <c r="CK531" s="16" t="str">
        <f t="shared" si="30"/>
        <v>Intra</v>
      </c>
      <c r="DC531" s="16">
        <v>10</v>
      </c>
      <c r="DD531" s="23">
        <v>10</v>
      </c>
      <c r="DE531" s="23"/>
      <c r="DF531" s="16">
        <v>2022</v>
      </c>
    </row>
    <row r="532" spans="2:110" x14ac:dyDescent="0.3">
      <c r="B532" s="4">
        <v>14</v>
      </c>
      <c r="C532" s="4">
        <v>11</v>
      </c>
      <c r="D532" s="5">
        <v>2005</v>
      </c>
      <c r="W532" s="4">
        <v>11</v>
      </c>
      <c r="Y532" t="str">
        <f t="shared" si="28"/>
        <v>Nov</v>
      </c>
      <c r="Z532" s="5">
        <v>2005</v>
      </c>
      <c r="AA532" t="s">
        <v>1600</v>
      </c>
      <c r="BG532" t="s">
        <v>13</v>
      </c>
      <c r="BV532" t="s">
        <v>13</v>
      </c>
      <c r="BW532" t="str">
        <f t="shared" si="29"/>
        <v>Intra</v>
      </c>
      <c r="CI532" s="15" t="s">
        <v>13</v>
      </c>
      <c r="CJ532" s="15">
        <v>2005</v>
      </c>
      <c r="CK532" s="15" t="str">
        <f t="shared" si="30"/>
        <v>Intra</v>
      </c>
      <c r="DC532" s="15">
        <v>1</v>
      </c>
      <c r="DD532" s="21">
        <v>1</v>
      </c>
      <c r="DE532" s="21"/>
      <c r="DF532" s="15">
        <v>2005</v>
      </c>
    </row>
    <row r="533" spans="2:110" x14ac:dyDescent="0.3">
      <c r="B533" s="4">
        <v>21</v>
      </c>
      <c r="C533" s="4">
        <v>3</v>
      </c>
      <c r="D533" s="5">
        <v>2005</v>
      </c>
      <c r="W533" s="4">
        <v>3</v>
      </c>
      <c r="Y533" t="str">
        <f t="shared" si="28"/>
        <v>Mar</v>
      </c>
      <c r="Z533" s="5">
        <v>2005</v>
      </c>
      <c r="AA533" t="s">
        <v>1603</v>
      </c>
      <c r="BG533" t="s">
        <v>13</v>
      </c>
      <c r="BV533" t="s">
        <v>13</v>
      </c>
      <c r="BW533" t="str">
        <f t="shared" si="29"/>
        <v>Intra</v>
      </c>
      <c r="CI533" s="16" t="s">
        <v>13</v>
      </c>
      <c r="CJ533" s="16">
        <v>2000</v>
      </c>
      <c r="CK533" s="16" t="str">
        <f t="shared" si="30"/>
        <v>Intra</v>
      </c>
      <c r="DC533" s="16">
        <v>1</v>
      </c>
      <c r="DD533" s="23">
        <v>1</v>
      </c>
      <c r="DE533" s="23"/>
      <c r="DF533" s="16">
        <v>2000</v>
      </c>
    </row>
    <row r="534" spans="2:110" x14ac:dyDescent="0.3">
      <c r="B534" s="4">
        <v>29</v>
      </c>
      <c r="C534" s="4">
        <v>3</v>
      </c>
      <c r="D534" s="5">
        <v>2005</v>
      </c>
      <c r="W534" s="4">
        <v>3</v>
      </c>
      <c r="Y534" t="str">
        <f t="shared" si="28"/>
        <v>Mar</v>
      </c>
      <c r="Z534" s="5">
        <v>2005</v>
      </c>
      <c r="AA534" t="s">
        <v>1606</v>
      </c>
      <c r="BG534" t="s">
        <v>13</v>
      </c>
      <c r="BV534" t="s">
        <v>13</v>
      </c>
      <c r="BW534" t="str">
        <f t="shared" si="29"/>
        <v>Intra</v>
      </c>
      <c r="CI534" s="15" t="s">
        <v>13</v>
      </c>
      <c r="CJ534" s="15">
        <v>1997</v>
      </c>
      <c r="CK534" s="15" t="str">
        <f t="shared" si="30"/>
        <v>Intra</v>
      </c>
      <c r="DC534" s="15">
        <v>10</v>
      </c>
      <c r="DD534" s="21">
        <v>10</v>
      </c>
      <c r="DE534" s="21"/>
      <c r="DF534" s="15">
        <v>1997</v>
      </c>
    </row>
    <row r="535" spans="2:110" x14ac:dyDescent="0.3">
      <c r="B535" s="4">
        <v>10</v>
      </c>
      <c r="C535" s="4">
        <v>6</v>
      </c>
      <c r="D535" s="5">
        <v>2005</v>
      </c>
      <c r="W535" s="4">
        <v>6</v>
      </c>
      <c r="Y535" t="str">
        <f t="shared" si="28"/>
        <v>Jun</v>
      </c>
      <c r="Z535" s="5">
        <v>2005</v>
      </c>
      <c r="AA535" t="s">
        <v>1609</v>
      </c>
      <c r="BG535" t="s">
        <v>13</v>
      </c>
      <c r="BV535" t="s">
        <v>13</v>
      </c>
      <c r="BW535" t="str">
        <f t="shared" si="29"/>
        <v>Intra</v>
      </c>
      <c r="CI535" s="16" t="s">
        <v>13</v>
      </c>
      <c r="CJ535" s="16">
        <v>2018</v>
      </c>
      <c r="CK535" s="16" t="str">
        <f t="shared" si="30"/>
        <v>Intra</v>
      </c>
      <c r="DC535" s="16">
        <v>10</v>
      </c>
      <c r="DD535" s="23">
        <v>10</v>
      </c>
      <c r="DE535" s="23"/>
      <c r="DF535" s="16">
        <v>2018</v>
      </c>
    </row>
    <row r="536" spans="2:110" x14ac:dyDescent="0.3">
      <c r="B536" s="6">
        <v>15</v>
      </c>
      <c r="C536" s="6">
        <v>12</v>
      </c>
      <c r="D536" s="7">
        <v>2005</v>
      </c>
      <c r="W536" s="6">
        <v>12</v>
      </c>
      <c r="Y536" t="str">
        <f t="shared" si="28"/>
        <v>Dec</v>
      </c>
      <c r="Z536" s="7">
        <v>2005</v>
      </c>
      <c r="AA536" t="s">
        <v>1612</v>
      </c>
      <c r="BG536" t="s">
        <v>13</v>
      </c>
      <c r="BV536" t="s">
        <v>13</v>
      </c>
      <c r="BW536" t="str">
        <f t="shared" si="29"/>
        <v>Intra</v>
      </c>
      <c r="CI536" s="15" t="s">
        <v>13</v>
      </c>
      <c r="CJ536" s="15">
        <v>2006</v>
      </c>
      <c r="CK536" s="15" t="str">
        <f t="shared" si="30"/>
        <v>Intra</v>
      </c>
      <c r="DC536" s="15">
        <v>10</v>
      </c>
      <c r="DD536" s="21">
        <v>10</v>
      </c>
      <c r="DE536" s="21"/>
      <c r="DF536" s="15">
        <v>2006</v>
      </c>
    </row>
    <row r="537" spans="2:110" x14ac:dyDescent="0.3">
      <c r="B537" s="4">
        <v>27</v>
      </c>
      <c r="C537" s="4">
        <v>4</v>
      </c>
      <c r="D537" s="5">
        <v>2005</v>
      </c>
      <c r="W537" s="4">
        <v>4</v>
      </c>
      <c r="Y537" t="str">
        <f t="shared" si="28"/>
        <v>Apr</v>
      </c>
      <c r="Z537" s="5">
        <v>2005</v>
      </c>
      <c r="AA537" t="s">
        <v>1615</v>
      </c>
      <c r="BG537" t="s">
        <v>13</v>
      </c>
      <c r="BV537" t="s">
        <v>13</v>
      </c>
      <c r="BW537" t="str">
        <f t="shared" si="29"/>
        <v>Intra</v>
      </c>
      <c r="CI537" s="16" t="s">
        <v>13</v>
      </c>
      <c r="CJ537" s="16">
        <v>2007</v>
      </c>
      <c r="CK537" s="16" t="str">
        <f t="shared" si="30"/>
        <v>Intra</v>
      </c>
      <c r="DC537" s="16">
        <v>5</v>
      </c>
      <c r="DD537" s="23">
        <v>5</v>
      </c>
      <c r="DE537" s="23"/>
      <c r="DF537" s="16">
        <v>2007</v>
      </c>
    </row>
    <row r="538" spans="2:110" x14ac:dyDescent="0.3">
      <c r="B538" s="6">
        <v>21</v>
      </c>
      <c r="C538" s="6">
        <v>9</v>
      </c>
      <c r="D538" s="7">
        <v>2005</v>
      </c>
      <c r="W538" s="6">
        <v>9</v>
      </c>
      <c r="Y538" t="str">
        <f t="shared" si="28"/>
        <v>Sep</v>
      </c>
      <c r="Z538" s="7">
        <v>2005</v>
      </c>
      <c r="AA538" t="s">
        <v>1618</v>
      </c>
      <c r="BG538" t="s">
        <v>13</v>
      </c>
      <c r="BV538" t="s">
        <v>13</v>
      </c>
      <c r="BW538" t="str">
        <f t="shared" si="29"/>
        <v>Intra</v>
      </c>
      <c r="CI538" s="15" t="s">
        <v>13</v>
      </c>
      <c r="CJ538" s="15">
        <v>2015</v>
      </c>
      <c r="CK538" s="15" t="str">
        <f t="shared" si="30"/>
        <v>Intra</v>
      </c>
      <c r="DC538" s="15">
        <v>10</v>
      </c>
      <c r="DD538" s="21">
        <v>10</v>
      </c>
      <c r="DE538" s="21"/>
      <c r="DF538" s="15">
        <v>2015</v>
      </c>
    </row>
    <row r="539" spans="2:110" x14ac:dyDescent="0.3">
      <c r="B539" s="4">
        <v>20</v>
      </c>
      <c r="C539" s="4">
        <v>4</v>
      </c>
      <c r="D539" s="5">
        <v>2005</v>
      </c>
      <c r="W539" s="4">
        <v>4</v>
      </c>
      <c r="Y539" t="str">
        <f t="shared" si="28"/>
        <v>Apr</v>
      </c>
      <c r="Z539" s="5">
        <v>2005</v>
      </c>
      <c r="AA539" t="s">
        <v>1621</v>
      </c>
      <c r="BG539" t="s">
        <v>13</v>
      </c>
      <c r="BV539" t="s">
        <v>13</v>
      </c>
      <c r="BW539" t="str">
        <f t="shared" si="29"/>
        <v>Intra</v>
      </c>
      <c r="CI539" s="16" t="s">
        <v>13</v>
      </c>
      <c r="CJ539" s="16">
        <v>2021</v>
      </c>
      <c r="CK539" s="16" t="str">
        <f t="shared" si="30"/>
        <v>Intra</v>
      </c>
      <c r="DC539" s="16">
        <v>1</v>
      </c>
      <c r="DD539" s="23">
        <v>1</v>
      </c>
      <c r="DE539" s="23"/>
      <c r="DF539" s="16">
        <v>2021</v>
      </c>
    </row>
    <row r="540" spans="2:110" x14ac:dyDescent="0.3">
      <c r="B540" s="4">
        <v>8</v>
      </c>
      <c r="C540" s="4">
        <v>7</v>
      </c>
      <c r="D540" s="5">
        <v>2005</v>
      </c>
      <c r="W540" s="4">
        <v>7</v>
      </c>
      <c r="Y540" t="str">
        <f t="shared" si="28"/>
        <v>Jul</v>
      </c>
      <c r="Z540" s="5">
        <v>2005</v>
      </c>
      <c r="AA540" t="s">
        <v>1624</v>
      </c>
      <c r="BG540" t="s">
        <v>13</v>
      </c>
      <c r="BV540" t="s">
        <v>13</v>
      </c>
      <c r="BW540" t="str">
        <f t="shared" si="29"/>
        <v>Intra</v>
      </c>
      <c r="CI540" s="15" t="s">
        <v>13</v>
      </c>
      <c r="CJ540" s="15">
        <v>2007</v>
      </c>
      <c r="CK540" s="15" t="str">
        <f t="shared" si="30"/>
        <v>Intra</v>
      </c>
      <c r="DC540" s="15">
        <v>10</v>
      </c>
      <c r="DD540" s="21">
        <v>10</v>
      </c>
      <c r="DE540" s="21"/>
      <c r="DF540" s="15">
        <v>2007</v>
      </c>
    </row>
    <row r="541" spans="2:110" x14ac:dyDescent="0.3">
      <c r="B541" s="6">
        <v>1</v>
      </c>
      <c r="C541" s="6">
        <v>7</v>
      </c>
      <c r="D541" s="7">
        <v>2005</v>
      </c>
      <c r="W541" s="6">
        <v>7</v>
      </c>
      <c r="Y541" t="str">
        <f t="shared" si="28"/>
        <v>Jul</v>
      </c>
      <c r="Z541" s="7">
        <v>2005</v>
      </c>
      <c r="AA541" t="s">
        <v>1627</v>
      </c>
      <c r="BG541" t="s">
        <v>13</v>
      </c>
      <c r="BV541" t="s">
        <v>13</v>
      </c>
      <c r="BW541" t="str">
        <f t="shared" si="29"/>
        <v>Intra</v>
      </c>
      <c r="CI541" s="16" t="s">
        <v>13</v>
      </c>
      <c r="CJ541" s="16">
        <v>2017</v>
      </c>
      <c r="CK541" s="16" t="str">
        <f t="shared" si="30"/>
        <v>Intra</v>
      </c>
      <c r="DC541" s="16">
        <v>10</v>
      </c>
      <c r="DD541" s="23">
        <v>10</v>
      </c>
      <c r="DE541" s="23"/>
      <c r="DF541" s="16">
        <v>2017</v>
      </c>
    </row>
    <row r="542" spans="2:110" x14ac:dyDescent="0.3">
      <c r="B542" s="4">
        <v>27</v>
      </c>
      <c r="C542" s="4">
        <v>4</v>
      </c>
      <c r="D542" s="5">
        <v>2005</v>
      </c>
      <c r="W542" s="4">
        <v>4</v>
      </c>
      <c r="Y542" t="str">
        <f t="shared" si="28"/>
        <v>Apr</v>
      </c>
      <c r="Z542" s="5">
        <v>2005</v>
      </c>
      <c r="AA542" t="s">
        <v>1630</v>
      </c>
      <c r="BG542" t="s">
        <v>13</v>
      </c>
      <c r="BV542" t="s">
        <v>13</v>
      </c>
      <c r="BW542" t="str">
        <f t="shared" si="29"/>
        <v>Intra</v>
      </c>
      <c r="CI542" s="15" t="s">
        <v>13</v>
      </c>
      <c r="CJ542" s="15">
        <v>2007</v>
      </c>
      <c r="CK542" s="15" t="str">
        <f t="shared" si="30"/>
        <v>Intra</v>
      </c>
      <c r="DC542" s="15">
        <v>10</v>
      </c>
      <c r="DD542" s="21">
        <v>10</v>
      </c>
      <c r="DE542" s="21"/>
      <c r="DF542" s="15">
        <v>2007</v>
      </c>
    </row>
    <row r="543" spans="2:110" x14ac:dyDescent="0.3">
      <c r="B543" s="4">
        <v>29</v>
      </c>
      <c r="C543" s="4">
        <v>8</v>
      </c>
      <c r="D543" s="5">
        <v>2005</v>
      </c>
      <c r="W543" s="4">
        <v>8</v>
      </c>
      <c r="Y543" t="str">
        <f t="shared" si="28"/>
        <v>Aug</v>
      </c>
      <c r="Z543" s="5">
        <v>2005</v>
      </c>
      <c r="AA543" t="s">
        <v>1633</v>
      </c>
      <c r="BG543" t="s">
        <v>13</v>
      </c>
      <c r="BV543" t="s">
        <v>13</v>
      </c>
      <c r="BW543" t="str">
        <f t="shared" si="29"/>
        <v>Intra</v>
      </c>
      <c r="CI543" s="16" t="s">
        <v>13</v>
      </c>
      <c r="CJ543" s="16">
        <v>2022</v>
      </c>
      <c r="CK543" s="16" t="str">
        <f t="shared" si="30"/>
        <v>Intra</v>
      </c>
      <c r="DC543" s="16">
        <v>10</v>
      </c>
      <c r="DD543" s="23">
        <v>10</v>
      </c>
      <c r="DE543" s="23"/>
      <c r="DF543" s="16">
        <v>2022</v>
      </c>
    </row>
    <row r="544" spans="2:110" x14ac:dyDescent="0.3">
      <c r="B544" s="4">
        <v>20</v>
      </c>
      <c r="C544" s="4">
        <v>6</v>
      </c>
      <c r="D544" s="5">
        <v>2005</v>
      </c>
      <c r="W544" s="4">
        <v>6</v>
      </c>
      <c r="Y544" t="str">
        <f t="shared" si="28"/>
        <v>Jun</v>
      </c>
      <c r="Z544" s="5">
        <v>2005</v>
      </c>
      <c r="AA544" t="s">
        <v>1636</v>
      </c>
      <c r="BG544" t="s">
        <v>13</v>
      </c>
      <c r="BV544" t="s">
        <v>13</v>
      </c>
      <c r="BW544" t="str">
        <f t="shared" si="29"/>
        <v>Intra</v>
      </c>
      <c r="CI544" s="15" t="s">
        <v>13</v>
      </c>
      <c r="CJ544" s="15">
        <v>2006</v>
      </c>
      <c r="CK544" s="15" t="str">
        <f t="shared" si="30"/>
        <v>Intra</v>
      </c>
      <c r="DC544" s="15">
        <v>2</v>
      </c>
      <c r="DD544" s="21">
        <v>2</v>
      </c>
      <c r="DE544" s="21"/>
      <c r="DF544" s="15">
        <v>2006</v>
      </c>
    </row>
    <row r="545" spans="2:110" x14ac:dyDescent="0.3">
      <c r="B545" s="4">
        <v>1</v>
      </c>
      <c r="C545" s="4">
        <v>9</v>
      </c>
      <c r="D545" s="5">
        <v>2005</v>
      </c>
      <c r="W545" s="4">
        <v>9</v>
      </c>
      <c r="Y545" t="str">
        <f t="shared" si="28"/>
        <v>Sep</v>
      </c>
      <c r="Z545" s="5">
        <v>2005</v>
      </c>
      <c r="AA545" t="s">
        <v>1639</v>
      </c>
      <c r="BG545" t="s">
        <v>9</v>
      </c>
      <c r="BV545" t="s">
        <v>9</v>
      </c>
      <c r="BW545" t="str">
        <f t="shared" si="29"/>
        <v>Not</v>
      </c>
      <c r="CI545" s="16" t="s">
        <v>9</v>
      </c>
      <c r="CJ545" s="16">
        <v>2011</v>
      </c>
      <c r="CK545" s="16" t="str">
        <f t="shared" si="30"/>
        <v>Not</v>
      </c>
      <c r="DC545" s="16">
        <v>2</v>
      </c>
      <c r="DD545" s="23">
        <v>2</v>
      </c>
      <c r="DE545" s="23"/>
      <c r="DF545" s="16">
        <v>2011</v>
      </c>
    </row>
    <row r="546" spans="2:110" x14ac:dyDescent="0.3">
      <c r="B546" s="4">
        <v>12</v>
      </c>
      <c r="C546" s="4">
        <v>9</v>
      </c>
      <c r="D546" s="5">
        <v>2005</v>
      </c>
      <c r="W546" s="4">
        <v>9</v>
      </c>
      <c r="Y546" t="str">
        <f t="shared" si="28"/>
        <v>Sep</v>
      </c>
      <c r="Z546" s="5">
        <v>2005</v>
      </c>
      <c r="AA546" t="s">
        <v>1642</v>
      </c>
      <c r="BG546" t="s">
        <v>13</v>
      </c>
      <c r="BV546" t="s">
        <v>13</v>
      </c>
      <c r="BW546" t="str">
        <f t="shared" si="29"/>
        <v>Intra</v>
      </c>
      <c r="CI546" s="15" t="s">
        <v>13</v>
      </c>
      <c r="CJ546" s="15">
        <v>2006</v>
      </c>
      <c r="CK546" s="15" t="str">
        <f t="shared" si="30"/>
        <v>Intra</v>
      </c>
      <c r="DC546" s="15">
        <v>10</v>
      </c>
      <c r="DD546" s="21">
        <v>10</v>
      </c>
      <c r="DE546" s="21"/>
      <c r="DF546" s="15">
        <v>2006</v>
      </c>
    </row>
    <row r="547" spans="2:110" x14ac:dyDescent="0.3">
      <c r="B547" s="6">
        <v>12</v>
      </c>
      <c r="C547" s="6">
        <v>8</v>
      </c>
      <c r="D547" s="7">
        <v>2005</v>
      </c>
      <c r="W547" s="6">
        <v>8</v>
      </c>
      <c r="Y547" t="str">
        <f t="shared" si="28"/>
        <v>Aug</v>
      </c>
      <c r="Z547" s="7">
        <v>2005</v>
      </c>
      <c r="AA547" t="s">
        <v>1645</v>
      </c>
      <c r="BG547" t="s">
        <v>9</v>
      </c>
      <c r="BV547" t="s">
        <v>9</v>
      </c>
      <c r="BW547" t="str">
        <f t="shared" si="29"/>
        <v>Not</v>
      </c>
      <c r="CI547" s="16" t="s">
        <v>9</v>
      </c>
      <c r="CJ547" s="16">
        <v>2020</v>
      </c>
      <c r="CK547" s="16" t="str">
        <f t="shared" si="30"/>
        <v>Not</v>
      </c>
      <c r="DC547" s="16">
        <v>10</v>
      </c>
      <c r="DD547" s="23">
        <v>10</v>
      </c>
      <c r="DE547" s="23"/>
      <c r="DF547" s="16">
        <v>2020</v>
      </c>
    </row>
    <row r="548" spans="2:110" x14ac:dyDescent="0.3">
      <c r="B548" s="6">
        <v>17</v>
      </c>
      <c r="C548" s="6">
        <v>5</v>
      </c>
      <c r="D548" s="7">
        <v>2005</v>
      </c>
      <c r="W548" s="6">
        <v>5</v>
      </c>
      <c r="Y548" t="str">
        <f t="shared" si="28"/>
        <v>May</v>
      </c>
      <c r="Z548" s="7">
        <v>2005</v>
      </c>
      <c r="AA548" t="s">
        <v>1648</v>
      </c>
      <c r="BG548" t="s">
        <v>9</v>
      </c>
      <c r="BV548" t="s">
        <v>9</v>
      </c>
      <c r="BW548" t="str">
        <f t="shared" si="29"/>
        <v>Not</v>
      </c>
      <c r="CI548" s="15" t="s">
        <v>9</v>
      </c>
      <c r="CJ548" s="15">
        <v>2021</v>
      </c>
      <c r="CK548" s="15" t="str">
        <f t="shared" si="30"/>
        <v>Not</v>
      </c>
      <c r="DC548" s="15">
        <v>5</v>
      </c>
      <c r="DD548" s="21">
        <v>5</v>
      </c>
      <c r="DE548" s="21"/>
      <c r="DF548" s="15">
        <v>2021</v>
      </c>
    </row>
    <row r="549" spans="2:110" x14ac:dyDescent="0.3">
      <c r="B549" s="6">
        <v>7</v>
      </c>
      <c r="C549" s="6">
        <v>10</v>
      </c>
      <c r="D549" s="7">
        <v>2005</v>
      </c>
      <c r="W549" s="6">
        <v>10</v>
      </c>
      <c r="Y549" t="str">
        <f t="shared" si="28"/>
        <v>Oct</v>
      </c>
      <c r="Z549" s="7">
        <v>2005</v>
      </c>
      <c r="AA549" t="s">
        <v>1651</v>
      </c>
      <c r="BG549" t="s">
        <v>13</v>
      </c>
      <c r="BV549" t="s">
        <v>13</v>
      </c>
      <c r="BW549" t="str">
        <f t="shared" si="29"/>
        <v>Intra</v>
      </c>
      <c r="CI549" s="16" t="s">
        <v>13</v>
      </c>
      <c r="CJ549" s="16">
        <v>2003</v>
      </c>
      <c r="CK549" s="16" t="str">
        <f t="shared" si="30"/>
        <v>Intra</v>
      </c>
      <c r="DC549" s="16">
        <v>5</v>
      </c>
      <c r="DD549" s="23">
        <v>5</v>
      </c>
      <c r="DE549" s="23"/>
      <c r="DF549" s="16">
        <v>2003</v>
      </c>
    </row>
    <row r="550" spans="2:110" x14ac:dyDescent="0.3">
      <c r="B550" s="4">
        <v>3</v>
      </c>
      <c r="C550" s="4">
        <v>2</v>
      </c>
      <c r="D550" s="5">
        <v>2005</v>
      </c>
      <c r="W550" s="4">
        <v>2</v>
      </c>
      <c r="Y550" t="str">
        <f t="shared" si="28"/>
        <v>Feb</v>
      </c>
      <c r="Z550" s="5">
        <v>2005</v>
      </c>
      <c r="AA550" t="s">
        <v>1654</v>
      </c>
      <c r="BG550" t="s">
        <v>13</v>
      </c>
      <c r="BV550" t="s">
        <v>13</v>
      </c>
      <c r="BW550" t="str">
        <f t="shared" si="29"/>
        <v>Intra</v>
      </c>
      <c r="CI550" s="15" t="s">
        <v>13</v>
      </c>
      <c r="CJ550" s="15">
        <v>2023</v>
      </c>
      <c r="CK550" s="15" t="str">
        <f t="shared" si="30"/>
        <v>Intra</v>
      </c>
      <c r="DC550" s="15">
        <v>10</v>
      </c>
      <c r="DD550" s="21">
        <v>10</v>
      </c>
      <c r="DE550" s="21"/>
      <c r="DF550" s="15">
        <v>2023</v>
      </c>
    </row>
    <row r="551" spans="2:110" x14ac:dyDescent="0.3">
      <c r="B551" s="6">
        <v>1</v>
      </c>
      <c r="C551" s="6">
        <v>7</v>
      </c>
      <c r="D551" s="7">
        <v>2005</v>
      </c>
      <c r="W551" s="6">
        <v>7</v>
      </c>
      <c r="Y551" t="str">
        <f t="shared" si="28"/>
        <v>Jul</v>
      </c>
      <c r="Z551" s="7">
        <v>2005</v>
      </c>
      <c r="AA551" t="s">
        <v>1657</v>
      </c>
      <c r="BG551" t="s">
        <v>13</v>
      </c>
      <c r="BV551" t="s">
        <v>13</v>
      </c>
      <c r="BW551" t="str">
        <f t="shared" si="29"/>
        <v>Intra</v>
      </c>
      <c r="CI551" s="16" t="s">
        <v>13</v>
      </c>
      <c r="CJ551" s="16">
        <v>2015</v>
      </c>
      <c r="CK551" s="16" t="str">
        <f t="shared" si="30"/>
        <v>Intra</v>
      </c>
      <c r="DC551" s="16">
        <v>1</v>
      </c>
      <c r="DD551" s="23">
        <v>1</v>
      </c>
      <c r="DE551" s="23"/>
      <c r="DF551" s="16">
        <v>2015</v>
      </c>
    </row>
    <row r="552" spans="2:110" x14ac:dyDescent="0.3">
      <c r="B552" s="4">
        <v>14</v>
      </c>
      <c r="C552" s="4">
        <v>1</v>
      </c>
      <c r="D552" s="5">
        <v>2005</v>
      </c>
      <c r="W552" s="4">
        <v>1</v>
      </c>
      <c r="Y552" t="str">
        <f t="shared" si="28"/>
        <v>Jan</v>
      </c>
      <c r="Z552" s="5">
        <v>2005</v>
      </c>
      <c r="AA552" t="s">
        <v>1660</v>
      </c>
      <c r="AB552">
        <v>1</v>
      </c>
      <c r="BG552" t="s">
        <v>13</v>
      </c>
      <c r="BV552" t="s">
        <v>13</v>
      </c>
      <c r="BW552" t="str">
        <f t="shared" si="29"/>
        <v>Intra</v>
      </c>
      <c r="CI552" s="15" t="s">
        <v>13</v>
      </c>
      <c r="CJ552" s="15">
        <v>2005</v>
      </c>
      <c r="CK552" s="15" t="str">
        <f t="shared" si="30"/>
        <v>Intra</v>
      </c>
      <c r="DC552" s="15">
        <v>1</v>
      </c>
      <c r="DD552" s="21">
        <v>1</v>
      </c>
      <c r="DE552" s="21"/>
      <c r="DF552" s="15">
        <v>2005</v>
      </c>
    </row>
    <row r="553" spans="2:110" x14ac:dyDescent="0.3">
      <c r="B553" s="6">
        <v>14</v>
      </c>
      <c r="C553" s="6">
        <v>3</v>
      </c>
      <c r="D553" s="7">
        <v>2005</v>
      </c>
      <c r="W553" s="6">
        <v>3</v>
      </c>
      <c r="Y553" t="str">
        <f t="shared" si="28"/>
        <v>Mar</v>
      </c>
      <c r="Z553" s="7">
        <v>2005</v>
      </c>
      <c r="AA553" t="s">
        <v>1663</v>
      </c>
      <c r="BG553" t="s">
        <v>13</v>
      </c>
      <c r="BV553" t="s">
        <v>13</v>
      </c>
      <c r="BW553" t="str">
        <f t="shared" si="29"/>
        <v>Intra</v>
      </c>
      <c r="CI553" s="16" t="s">
        <v>13</v>
      </c>
      <c r="CJ553" s="16">
        <v>2005</v>
      </c>
      <c r="CK553" s="16" t="str">
        <f t="shared" si="30"/>
        <v>Intra</v>
      </c>
      <c r="DC553" s="16">
        <v>1</v>
      </c>
      <c r="DD553" s="23">
        <v>1</v>
      </c>
      <c r="DE553" s="23"/>
      <c r="DF553" s="16">
        <v>2005</v>
      </c>
    </row>
    <row r="554" spans="2:110" x14ac:dyDescent="0.3">
      <c r="B554" s="4">
        <v>7</v>
      </c>
      <c r="C554" s="4">
        <v>4</v>
      </c>
      <c r="D554" s="5">
        <v>2005</v>
      </c>
      <c r="W554" s="4">
        <v>4</v>
      </c>
      <c r="Y554" t="str">
        <f t="shared" si="28"/>
        <v>Apr</v>
      </c>
      <c r="Z554" s="5">
        <v>2005</v>
      </c>
      <c r="AA554" t="s">
        <v>1666</v>
      </c>
      <c r="BG554" t="s">
        <v>13</v>
      </c>
      <c r="BV554" t="s">
        <v>13</v>
      </c>
      <c r="BW554" t="str">
        <f t="shared" si="29"/>
        <v>Intra</v>
      </c>
      <c r="CI554" s="15" t="s">
        <v>13</v>
      </c>
      <c r="CJ554" s="15">
        <v>2000</v>
      </c>
      <c r="CK554" s="15" t="str">
        <f t="shared" si="30"/>
        <v>Intra</v>
      </c>
      <c r="DC554" s="15">
        <v>10</v>
      </c>
      <c r="DD554" s="21">
        <v>10</v>
      </c>
      <c r="DE554" s="21"/>
      <c r="DF554" s="15">
        <v>2000</v>
      </c>
    </row>
    <row r="555" spans="2:110" x14ac:dyDescent="0.3">
      <c r="B555" s="4">
        <v>16</v>
      </c>
      <c r="C555" s="4">
        <v>6</v>
      </c>
      <c r="D555" s="5">
        <v>2005</v>
      </c>
      <c r="W555" s="4">
        <v>6</v>
      </c>
      <c r="Y555" t="str">
        <f t="shared" si="28"/>
        <v>Jun</v>
      </c>
      <c r="Z555" s="5">
        <v>2005</v>
      </c>
      <c r="AA555" t="s">
        <v>1669</v>
      </c>
      <c r="BG555" t="s">
        <v>13</v>
      </c>
      <c r="BV555" t="s">
        <v>13</v>
      </c>
      <c r="BW555" t="str">
        <f t="shared" si="29"/>
        <v>Intra</v>
      </c>
      <c r="CI555" s="16" t="s">
        <v>13</v>
      </c>
      <c r="CJ555" s="16">
        <v>2006</v>
      </c>
      <c r="CK555" s="16" t="str">
        <f t="shared" si="30"/>
        <v>Intra</v>
      </c>
      <c r="DC555" s="16">
        <v>10</v>
      </c>
      <c r="DD555" s="23">
        <v>10</v>
      </c>
      <c r="DE555" s="23"/>
      <c r="DF555" s="16">
        <v>2006</v>
      </c>
    </row>
    <row r="556" spans="2:110" x14ac:dyDescent="0.3">
      <c r="B556" s="6">
        <v>18</v>
      </c>
      <c r="C556" s="6">
        <v>4</v>
      </c>
      <c r="D556" s="7">
        <v>2005</v>
      </c>
      <c r="W556" s="6">
        <v>4</v>
      </c>
      <c r="Y556" t="str">
        <f t="shared" si="28"/>
        <v>Apr</v>
      </c>
      <c r="Z556" s="7">
        <v>2005</v>
      </c>
      <c r="AA556" t="s">
        <v>1672</v>
      </c>
      <c r="BG556" t="s">
        <v>9</v>
      </c>
      <c r="BV556" t="s">
        <v>9</v>
      </c>
      <c r="BW556" t="str">
        <f t="shared" si="29"/>
        <v>Not</v>
      </c>
      <c r="CI556" s="15" t="s">
        <v>9</v>
      </c>
      <c r="CJ556" s="15">
        <v>2008</v>
      </c>
      <c r="CK556" s="15" t="str">
        <f t="shared" si="30"/>
        <v>Not</v>
      </c>
      <c r="DC556" s="15">
        <v>2</v>
      </c>
      <c r="DD556" s="21">
        <v>2</v>
      </c>
      <c r="DE556" s="21"/>
      <c r="DF556" s="15">
        <v>2008</v>
      </c>
    </row>
    <row r="557" spans="2:110" x14ac:dyDescent="0.3">
      <c r="B557" s="4">
        <v>21</v>
      </c>
      <c r="C557" s="4">
        <v>6</v>
      </c>
      <c r="D557" s="5">
        <v>2005</v>
      </c>
      <c r="W557" s="4">
        <v>6</v>
      </c>
      <c r="Y557" t="str">
        <f t="shared" si="28"/>
        <v>Jun</v>
      </c>
      <c r="Z557" s="5">
        <v>2005</v>
      </c>
      <c r="AA557" t="s">
        <v>1675</v>
      </c>
      <c r="BG557" t="s">
        <v>13</v>
      </c>
      <c r="BV557" t="s">
        <v>13</v>
      </c>
      <c r="BW557" t="str">
        <f t="shared" si="29"/>
        <v>Intra</v>
      </c>
      <c r="CI557" s="16" t="s">
        <v>13</v>
      </c>
      <c r="CJ557" s="16">
        <v>1995</v>
      </c>
      <c r="CK557" s="16" t="str">
        <f t="shared" si="30"/>
        <v>Intra</v>
      </c>
      <c r="DC557" s="16">
        <v>1</v>
      </c>
      <c r="DD557" s="23">
        <v>1</v>
      </c>
      <c r="DE557" s="23"/>
      <c r="DF557" s="16">
        <v>1995</v>
      </c>
    </row>
    <row r="558" spans="2:110" x14ac:dyDescent="0.3">
      <c r="B558" s="4">
        <v>23</v>
      </c>
      <c r="C558" s="4">
        <v>3</v>
      </c>
      <c r="D558" s="5">
        <v>2005</v>
      </c>
      <c r="W558" s="4">
        <v>3</v>
      </c>
      <c r="Y558" t="str">
        <f t="shared" si="28"/>
        <v>Mar</v>
      </c>
      <c r="Z558" s="5">
        <v>2005</v>
      </c>
      <c r="AA558" t="s">
        <v>1678</v>
      </c>
      <c r="BG558" t="s">
        <v>13</v>
      </c>
      <c r="BV558" t="s">
        <v>13</v>
      </c>
      <c r="BW558" t="str">
        <f t="shared" si="29"/>
        <v>Intra</v>
      </c>
      <c r="CI558" s="15" t="s">
        <v>13</v>
      </c>
      <c r="CJ558" s="15">
        <v>2003</v>
      </c>
      <c r="CK558" s="15" t="str">
        <f t="shared" si="30"/>
        <v>Intra</v>
      </c>
      <c r="DC558" s="15">
        <v>10</v>
      </c>
      <c r="DD558" s="21">
        <v>10</v>
      </c>
      <c r="DE558" s="21"/>
      <c r="DF558" s="15">
        <v>2003</v>
      </c>
    </row>
    <row r="559" spans="2:110" x14ac:dyDescent="0.3">
      <c r="B559" s="4">
        <v>20</v>
      </c>
      <c r="C559" s="4">
        <v>12</v>
      </c>
      <c r="D559" s="5">
        <v>2005</v>
      </c>
      <c r="W559" s="4">
        <v>12</v>
      </c>
      <c r="Y559" t="str">
        <f t="shared" si="28"/>
        <v>Dec</v>
      </c>
      <c r="Z559" s="5">
        <v>2005</v>
      </c>
      <c r="AA559" t="s">
        <v>1681</v>
      </c>
      <c r="BG559" t="s">
        <v>13</v>
      </c>
      <c r="BV559" t="s">
        <v>13</v>
      </c>
      <c r="BW559" t="str">
        <f t="shared" si="29"/>
        <v>Intra</v>
      </c>
      <c r="CI559" s="16" t="s">
        <v>13</v>
      </c>
      <c r="CJ559" s="16">
        <v>2023</v>
      </c>
      <c r="CK559" s="16" t="str">
        <f t="shared" si="30"/>
        <v>Intra</v>
      </c>
      <c r="DC559" s="16">
        <v>2</v>
      </c>
      <c r="DD559" s="23">
        <v>2</v>
      </c>
      <c r="DE559" s="23"/>
      <c r="DF559" s="16">
        <v>2023</v>
      </c>
    </row>
    <row r="560" spans="2:110" x14ac:dyDescent="0.3">
      <c r="B560" s="6">
        <v>23</v>
      </c>
      <c r="C560" s="6">
        <v>5</v>
      </c>
      <c r="D560" s="7">
        <v>2005</v>
      </c>
      <c r="W560" s="6">
        <v>5</v>
      </c>
      <c r="Y560" t="str">
        <f t="shared" si="28"/>
        <v>May</v>
      </c>
      <c r="Z560" s="7">
        <v>2005</v>
      </c>
      <c r="AA560" t="s">
        <v>1684</v>
      </c>
      <c r="BG560" t="s">
        <v>13</v>
      </c>
      <c r="BV560" t="s">
        <v>13</v>
      </c>
      <c r="BW560" t="str">
        <f t="shared" si="29"/>
        <v>Intra</v>
      </c>
      <c r="CI560" s="15" t="s">
        <v>13</v>
      </c>
      <c r="CJ560" s="15">
        <v>1996</v>
      </c>
      <c r="CK560" s="15" t="str">
        <f t="shared" si="30"/>
        <v>Intra</v>
      </c>
      <c r="DC560" s="15">
        <v>10</v>
      </c>
      <c r="DD560" s="21">
        <v>10</v>
      </c>
      <c r="DE560" s="21"/>
      <c r="DF560" s="15">
        <v>1996</v>
      </c>
    </row>
    <row r="561" spans="2:110" x14ac:dyDescent="0.3">
      <c r="B561" s="4">
        <v>24</v>
      </c>
      <c r="C561" s="4">
        <v>6</v>
      </c>
      <c r="D561" s="5">
        <v>2005</v>
      </c>
      <c r="W561" s="4">
        <v>6</v>
      </c>
      <c r="Y561" t="str">
        <f t="shared" si="28"/>
        <v>Jun</v>
      </c>
      <c r="Z561" s="5">
        <v>2005</v>
      </c>
      <c r="AA561" t="s">
        <v>1687</v>
      </c>
      <c r="BG561" t="s">
        <v>13</v>
      </c>
      <c r="BV561" t="s">
        <v>13</v>
      </c>
      <c r="BW561" t="str">
        <f t="shared" si="29"/>
        <v>Intra</v>
      </c>
      <c r="CI561" s="16" t="s">
        <v>13</v>
      </c>
      <c r="CJ561" s="16">
        <v>2017</v>
      </c>
      <c r="CK561" s="16" t="str">
        <f t="shared" si="30"/>
        <v>Intra</v>
      </c>
      <c r="DC561" s="16">
        <v>5</v>
      </c>
      <c r="DD561" s="23">
        <v>5</v>
      </c>
      <c r="DE561" s="23"/>
      <c r="DF561" s="16">
        <v>2017</v>
      </c>
    </row>
    <row r="562" spans="2:110" x14ac:dyDescent="0.3">
      <c r="B562" s="6">
        <v>29</v>
      </c>
      <c r="C562" s="6">
        <v>7</v>
      </c>
      <c r="D562" s="7">
        <v>2005</v>
      </c>
      <c r="W562" s="6">
        <v>7</v>
      </c>
      <c r="Y562" t="str">
        <f t="shared" si="28"/>
        <v>Jul</v>
      </c>
      <c r="Z562" s="7">
        <v>2005</v>
      </c>
      <c r="AA562" t="s">
        <v>1690</v>
      </c>
      <c r="BG562" t="s">
        <v>13</v>
      </c>
      <c r="BV562" t="s">
        <v>13</v>
      </c>
      <c r="BW562" t="str">
        <f t="shared" si="29"/>
        <v>Intra</v>
      </c>
      <c r="CI562" s="15" t="s">
        <v>13</v>
      </c>
      <c r="CJ562" s="15">
        <v>2009</v>
      </c>
      <c r="CK562" s="15" t="str">
        <f t="shared" si="30"/>
        <v>Intra</v>
      </c>
      <c r="DC562" s="15">
        <v>10</v>
      </c>
      <c r="DD562" s="21">
        <v>10</v>
      </c>
      <c r="DE562" s="21"/>
      <c r="DF562" s="15">
        <v>2009</v>
      </c>
    </row>
    <row r="563" spans="2:110" x14ac:dyDescent="0.3">
      <c r="B563" s="4">
        <v>7</v>
      </c>
      <c r="C563" s="4">
        <v>1</v>
      </c>
      <c r="D563" s="5">
        <v>2005</v>
      </c>
      <c r="W563" s="4">
        <v>1</v>
      </c>
      <c r="Y563" t="str">
        <f t="shared" si="28"/>
        <v>Jan</v>
      </c>
      <c r="Z563" s="5">
        <v>2005</v>
      </c>
      <c r="AA563" t="s">
        <v>1693</v>
      </c>
      <c r="AB563">
        <v>1</v>
      </c>
      <c r="BG563" t="s">
        <v>13</v>
      </c>
      <c r="BV563" t="s">
        <v>13</v>
      </c>
      <c r="BW563" t="str">
        <f t="shared" si="29"/>
        <v>Intra</v>
      </c>
      <c r="CI563" s="16" t="s">
        <v>13</v>
      </c>
      <c r="CJ563" s="16">
        <v>2003</v>
      </c>
      <c r="CK563" s="16" t="str">
        <f t="shared" si="30"/>
        <v>Intra</v>
      </c>
      <c r="DC563" s="16">
        <v>10</v>
      </c>
      <c r="DD563" s="23">
        <v>10</v>
      </c>
      <c r="DE563" s="23"/>
      <c r="DF563" s="16">
        <v>2003</v>
      </c>
    </row>
    <row r="564" spans="2:110" x14ac:dyDescent="0.3">
      <c r="B564" s="6">
        <v>18</v>
      </c>
      <c r="C564" s="6">
        <v>7</v>
      </c>
      <c r="D564" s="7">
        <v>2005</v>
      </c>
      <c r="W564" s="6">
        <v>7</v>
      </c>
      <c r="Y564" t="str">
        <f t="shared" si="28"/>
        <v>Jul</v>
      </c>
      <c r="Z564" s="7">
        <v>2005</v>
      </c>
      <c r="AA564" t="s">
        <v>1696</v>
      </c>
      <c r="BG564" t="s">
        <v>9</v>
      </c>
      <c r="BV564" t="s">
        <v>9</v>
      </c>
      <c r="BW564" t="str">
        <f t="shared" si="29"/>
        <v>Not</v>
      </c>
      <c r="CI564" s="15" t="s">
        <v>9</v>
      </c>
      <c r="CJ564" s="15">
        <v>1995</v>
      </c>
      <c r="CK564" s="15" t="str">
        <f t="shared" si="30"/>
        <v>Not</v>
      </c>
      <c r="DC564" s="15">
        <v>10</v>
      </c>
      <c r="DD564" s="21">
        <v>10</v>
      </c>
      <c r="DE564" s="21"/>
      <c r="DF564" s="15">
        <v>1995</v>
      </c>
    </row>
    <row r="565" spans="2:110" x14ac:dyDescent="0.3">
      <c r="B565" s="6">
        <v>15</v>
      </c>
      <c r="C565" s="6">
        <v>12</v>
      </c>
      <c r="D565" s="7">
        <v>2005</v>
      </c>
      <c r="W565" s="6">
        <v>12</v>
      </c>
      <c r="Y565" t="str">
        <f t="shared" si="28"/>
        <v>Dec</v>
      </c>
      <c r="Z565" s="7">
        <v>2005</v>
      </c>
      <c r="AA565" t="s">
        <v>1699</v>
      </c>
      <c r="BG565" t="s">
        <v>13</v>
      </c>
      <c r="BV565" t="s">
        <v>13</v>
      </c>
      <c r="BW565" t="str">
        <f t="shared" si="29"/>
        <v>Intra</v>
      </c>
      <c r="CI565" s="16" t="s">
        <v>13</v>
      </c>
      <c r="CJ565" s="16">
        <v>1995</v>
      </c>
      <c r="CK565" s="16" t="str">
        <f t="shared" si="30"/>
        <v>Intra</v>
      </c>
      <c r="DC565" s="16">
        <v>10</v>
      </c>
      <c r="DD565" s="23">
        <v>10</v>
      </c>
      <c r="DE565" s="23"/>
      <c r="DF565" s="16">
        <v>1995</v>
      </c>
    </row>
    <row r="566" spans="2:110" x14ac:dyDescent="0.3">
      <c r="B566" s="4">
        <v>18</v>
      </c>
      <c r="C566" s="4">
        <v>7</v>
      </c>
      <c r="D566" s="5">
        <v>2005</v>
      </c>
      <c r="W566" s="4">
        <v>7</v>
      </c>
      <c r="Y566" t="str">
        <f t="shared" si="28"/>
        <v>Jul</v>
      </c>
      <c r="Z566" s="5">
        <v>2005</v>
      </c>
      <c r="AA566" t="s">
        <v>1702</v>
      </c>
      <c r="BG566" t="s">
        <v>9</v>
      </c>
      <c r="BV566" t="s">
        <v>9</v>
      </c>
      <c r="BW566" t="str">
        <f t="shared" si="29"/>
        <v>Not</v>
      </c>
      <c r="CI566" s="15" t="s">
        <v>9</v>
      </c>
      <c r="CJ566" s="15">
        <v>2009</v>
      </c>
      <c r="CK566" s="15" t="str">
        <f t="shared" si="30"/>
        <v>Not</v>
      </c>
      <c r="DC566" s="15">
        <v>10</v>
      </c>
      <c r="DD566" s="21">
        <v>10</v>
      </c>
      <c r="DE566" s="21"/>
      <c r="DF566" s="15">
        <v>2009</v>
      </c>
    </row>
    <row r="567" spans="2:110" x14ac:dyDescent="0.3">
      <c r="B567" s="6">
        <v>15</v>
      </c>
      <c r="C567" s="6">
        <v>12</v>
      </c>
      <c r="D567" s="7">
        <v>2005</v>
      </c>
      <c r="W567" s="6">
        <v>12</v>
      </c>
      <c r="Y567" t="str">
        <f t="shared" si="28"/>
        <v>Dec</v>
      </c>
      <c r="Z567" s="7">
        <v>2005</v>
      </c>
      <c r="AA567" t="s">
        <v>1705</v>
      </c>
      <c r="BG567" t="s">
        <v>13</v>
      </c>
      <c r="BV567" t="s">
        <v>13</v>
      </c>
      <c r="BW567" t="str">
        <f t="shared" si="29"/>
        <v>Intra</v>
      </c>
      <c r="CI567" s="16" t="s">
        <v>13</v>
      </c>
      <c r="CJ567" s="16">
        <v>2020</v>
      </c>
      <c r="CK567" s="16" t="str">
        <f t="shared" si="30"/>
        <v>Intra</v>
      </c>
      <c r="DC567" s="16">
        <v>1</v>
      </c>
      <c r="DD567" s="23">
        <v>1</v>
      </c>
      <c r="DE567" s="23"/>
      <c r="DF567" s="16">
        <v>2020</v>
      </c>
    </row>
    <row r="568" spans="2:110" x14ac:dyDescent="0.3">
      <c r="B568" s="4">
        <v>24</v>
      </c>
      <c r="C568" s="4">
        <v>2</v>
      </c>
      <c r="D568" s="5">
        <v>2005</v>
      </c>
      <c r="W568" s="4">
        <v>2</v>
      </c>
      <c r="Y568" t="str">
        <f t="shared" si="28"/>
        <v>Feb</v>
      </c>
      <c r="Z568" s="5">
        <v>2005</v>
      </c>
      <c r="AA568" t="s">
        <v>1708</v>
      </c>
      <c r="BG568" t="s">
        <v>13</v>
      </c>
      <c r="BV568" t="s">
        <v>13</v>
      </c>
      <c r="BW568" t="str">
        <f t="shared" si="29"/>
        <v>Intra</v>
      </c>
      <c r="CI568" s="15" t="s">
        <v>13</v>
      </c>
      <c r="CJ568" s="15">
        <v>2000</v>
      </c>
      <c r="CK568" s="15" t="str">
        <f t="shared" si="30"/>
        <v>Intra</v>
      </c>
      <c r="DC568" s="15">
        <v>10</v>
      </c>
      <c r="DD568" s="21">
        <v>10</v>
      </c>
      <c r="DE568" s="21"/>
      <c r="DF568" s="15">
        <v>2000</v>
      </c>
    </row>
    <row r="569" spans="2:110" x14ac:dyDescent="0.3">
      <c r="B569" s="6">
        <v>19</v>
      </c>
      <c r="C569" s="6">
        <v>8</v>
      </c>
      <c r="D569" s="7">
        <v>2005</v>
      </c>
      <c r="W569" s="6">
        <v>8</v>
      </c>
      <c r="Y569" t="str">
        <f t="shared" si="28"/>
        <v>Aug</v>
      </c>
      <c r="Z569" s="7">
        <v>2005</v>
      </c>
      <c r="AA569" t="s">
        <v>1711</v>
      </c>
      <c r="BG569" t="s">
        <v>13</v>
      </c>
      <c r="BV569" t="s">
        <v>13</v>
      </c>
      <c r="BW569" t="str">
        <f t="shared" si="29"/>
        <v>Intra</v>
      </c>
      <c r="CI569" s="16" t="s">
        <v>13</v>
      </c>
      <c r="CJ569" s="16">
        <v>2000</v>
      </c>
      <c r="CK569" s="16" t="str">
        <f t="shared" si="30"/>
        <v>Intra</v>
      </c>
      <c r="DC569" s="16">
        <v>1</v>
      </c>
      <c r="DD569" s="23">
        <v>1</v>
      </c>
      <c r="DE569" s="23"/>
      <c r="DF569" s="16">
        <v>2000</v>
      </c>
    </row>
    <row r="570" spans="2:110" x14ac:dyDescent="0.3">
      <c r="B570" s="6">
        <v>17</v>
      </c>
      <c r="C570" s="6">
        <v>6</v>
      </c>
      <c r="D570" s="7">
        <v>2005</v>
      </c>
      <c r="W570" s="6">
        <v>6</v>
      </c>
      <c r="Y570" t="str">
        <f t="shared" si="28"/>
        <v>Jun</v>
      </c>
      <c r="Z570" s="7">
        <v>2005</v>
      </c>
      <c r="AA570" t="s">
        <v>1714</v>
      </c>
      <c r="BG570" t="s">
        <v>13</v>
      </c>
      <c r="BV570" t="s">
        <v>13</v>
      </c>
      <c r="BW570" t="str">
        <f t="shared" si="29"/>
        <v>Intra</v>
      </c>
      <c r="CI570" s="15" t="s">
        <v>13</v>
      </c>
      <c r="CJ570" s="15">
        <v>1995</v>
      </c>
      <c r="CK570" s="15" t="str">
        <f t="shared" si="30"/>
        <v>Intra</v>
      </c>
      <c r="DC570" s="15">
        <v>10</v>
      </c>
      <c r="DD570" s="21">
        <v>10</v>
      </c>
      <c r="DE570" s="21"/>
      <c r="DF570" s="15">
        <v>1995</v>
      </c>
    </row>
    <row r="571" spans="2:110" x14ac:dyDescent="0.3">
      <c r="B571" s="6">
        <v>24</v>
      </c>
      <c r="C571" s="6">
        <v>2</v>
      </c>
      <c r="D571" s="7">
        <v>2005</v>
      </c>
      <c r="W571" s="6">
        <v>2</v>
      </c>
      <c r="Y571" t="str">
        <f t="shared" si="28"/>
        <v>Feb</v>
      </c>
      <c r="Z571" s="7">
        <v>2005</v>
      </c>
      <c r="AA571" t="s">
        <v>1717</v>
      </c>
      <c r="BG571" t="s">
        <v>9</v>
      </c>
      <c r="BV571" t="s">
        <v>9</v>
      </c>
      <c r="BW571" t="str">
        <f t="shared" si="29"/>
        <v>Not</v>
      </c>
      <c r="CI571" s="16" t="s">
        <v>9</v>
      </c>
      <c r="CJ571" s="16">
        <v>2020</v>
      </c>
      <c r="CK571" s="16" t="str">
        <f t="shared" si="30"/>
        <v>Not</v>
      </c>
      <c r="DC571" s="16">
        <v>5</v>
      </c>
      <c r="DD571" s="23">
        <v>5</v>
      </c>
      <c r="DE571" s="23"/>
      <c r="DF571" s="16">
        <v>2020</v>
      </c>
    </row>
    <row r="572" spans="2:110" x14ac:dyDescent="0.3">
      <c r="B572" s="6">
        <v>31</v>
      </c>
      <c r="C572" s="6">
        <v>10</v>
      </c>
      <c r="D572" s="7">
        <v>2005</v>
      </c>
      <c r="W572" s="6">
        <v>10</v>
      </c>
      <c r="Y572" t="str">
        <f t="shared" si="28"/>
        <v>Oct</v>
      </c>
      <c r="Z572" s="7">
        <v>2005</v>
      </c>
      <c r="AA572" t="s">
        <v>1720</v>
      </c>
      <c r="BG572" t="s">
        <v>13</v>
      </c>
      <c r="BV572" t="s">
        <v>13</v>
      </c>
      <c r="BW572" t="str">
        <f t="shared" si="29"/>
        <v>Intra</v>
      </c>
      <c r="CI572" s="15" t="s">
        <v>13</v>
      </c>
      <c r="CJ572" s="15">
        <v>2006</v>
      </c>
      <c r="CK572" s="15" t="str">
        <f t="shared" si="30"/>
        <v>Intra</v>
      </c>
      <c r="DC572" s="15">
        <v>10</v>
      </c>
      <c r="DD572" s="21">
        <v>10</v>
      </c>
      <c r="DE572" s="21"/>
      <c r="DF572" s="15">
        <v>2006</v>
      </c>
    </row>
    <row r="573" spans="2:110" x14ac:dyDescent="0.3">
      <c r="B573" s="4">
        <v>22</v>
      </c>
      <c r="C573" s="4">
        <v>12</v>
      </c>
      <c r="D573" s="5">
        <v>2005</v>
      </c>
      <c r="W573" s="4">
        <v>12</v>
      </c>
      <c r="Y573" t="str">
        <f t="shared" si="28"/>
        <v>Dec</v>
      </c>
      <c r="Z573" s="5">
        <v>2005</v>
      </c>
      <c r="AA573" t="s">
        <v>1723</v>
      </c>
      <c r="BG573" t="s">
        <v>13</v>
      </c>
      <c r="BV573" t="s">
        <v>13</v>
      </c>
      <c r="BW573" t="str">
        <f t="shared" si="29"/>
        <v>Intra</v>
      </c>
      <c r="CI573" s="16" t="s">
        <v>13</v>
      </c>
      <c r="CJ573" s="16">
        <v>2009</v>
      </c>
      <c r="CK573" s="16" t="str">
        <f t="shared" si="30"/>
        <v>Intra</v>
      </c>
      <c r="DC573" s="16">
        <v>10</v>
      </c>
      <c r="DD573" s="23">
        <v>10</v>
      </c>
      <c r="DE573" s="23"/>
      <c r="DF573" s="16">
        <v>2009</v>
      </c>
    </row>
    <row r="574" spans="2:110" x14ac:dyDescent="0.3">
      <c r="B574" s="4">
        <v>11</v>
      </c>
      <c r="C574" s="4">
        <v>8</v>
      </c>
      <c r="D574" s="5">
        <v>2005</v>
      </c>
      <c r="W574" s="4">
        <v>8</v>
      </c>
      <c r="Y574" t="str">
        <f t="shared" si="28"/>
        <v>Aug</v>
      </c>
      <c r="Z574" s="5">
        <v>2005</v>
      </c>
      <c r="AA574" t="s">
        <v>1726</v>
      </c>
      <c r="BG574" t="s">
        <v>13</v>
      </c>
      <c r="BV574" t="s">
        <v>13</v>
      </c>
      <c r="BW574" t="str">
        <f t="shared" si="29"/>
        <v>Intra</v>
      </c>
      <c r="CI574" s="15" t="s">
        <v>13</v>
      </c>
      <c r="CJ574" s="15">
        <v>2021</v>
      </c>
      <c r="CK574" s="15" t="str">
        <f t="shared" si="30"/>
        <v>Intra</v>
      </c>
      <c r="DC574" s="15">
        <v>2</v>
      </c>
      <c r="DD574" s="21">
        <v>2</v>
      </c>
      <c r="DE574" s="21"/>
      <c r="DF574" s="15">
        <v>2021</v>
      </c>
    </row>
    <row r="575" spans="2:110" x14ac:dyDescent="0.3">
      <c r="B575" s="4">
        <v>30</v>
      </c>
      <c r="C575" s="4">
        <v>8</v>
      </c>
      <c r="D575" s="5">
        <v>2005</v>
      </c>
      <c r="W575" s="4">
        <v>8</v>
      </c>
      <c r="Y575" t="str">
        <f t="shared" si="28"/>
        <v>Aug</v>
      </c>
      <c r="Z575" s="5">
        <v>2005</v>
      </c>
      <c r="AA575" t="s">
        <v>1729</v>
      </c>
      <c r="BG575" t="s">
        <v>13</v>
      </c>
      <c r="BV575" t="s">
        <v>13</v>
      </c>
      <c r="BW575" t="str">
        <f t="shared" si="29"/>
        <v>Intra</v>
      </c>
      <c r="CI575" s="16" t="s">
        <v>13</v>
      </c>
      <c r="CJ575" s="16">
        <v>1995</v>
      </c>
      <c r="CK575" s="16" t="str">
        <f t="shared" si="30"/>
        <v>Intra</v>
      </c>
      <c r="DC575" s="16">
        <v>10</v>
      </c>
      <c r="DD575" s="23">
        <v>10</v>
      </c>
      <c r="DE575" s="23"/>
      <c r="DF575" s="16">
        <v>1995</v>
      </c>
    </row>
    <row r="576" spans="2:110" x14ac:dyDescent="0.3">
      <c r="B576" s="4">
        <v>9</v>
      </c>
      <c r="C576" s="4">
        <v>5</v>
      </c>
      <c r="D576" s="5">
        <v>2005</v>
      </c>
      <c r="W576" s="4">
        <v>5</v>
      </c>
      <c r="Y576" t="str">
        <f t="shared" si="28"/>
        <v>May</v>
      </c>
      <c r="Z576" s="5">
        <v>2005</v>
      </c>
      <c r="AA576" t="s">
        <v>1732</v>
      </c>
      <c r="BG576" t="s">
        <v>13</v>
      </c>
      <c r="BV576" t="s">
        <v>13</v>
      </c>
      <c r="BW576" t="str">
        <f t="shared" si="29"/>
        <v>Intra</v>
      </c>
      <c r="CI576" s="15" t="s">
        <v>13</v>
      </c>
      <c r="CJ576" s="15">
        <v>1997</v>
      </c>
      <c r="CK576" s="15" t="str">
        <f t="shared" si="30"/>
        <v>Intra</v>
      </c>
      <c r="DC576" s="15">
        <v>2</v>
      </c>
      <c r="DD576" s="21">
        <v>2</v>
      </c>
      <c r="DE576" s="21"/>
      <c r="DF576" s="15">
        <v>1997</v>
      </c>
    </row>
    <row r="577" spans="2:110" x14ac:dyDescent="0.3">
      <c r="B577" s="4">
        <v>9</v>
      </c>
      <c r="C577" s="4">
        <v>9</v>
      </c>
      <c r="D577" s="5">
        <v>2005</v>
      </c>
      <c r="W577" s="4">
        <v>9</v>
      </c>
      <c r="Y577" t="str">
        <f t="shared" si="28"/>
        <v>Sep</v>
      </c>
      <c r="Z577" s="5">
        <v>2005</v>
      </c>
      <c r="AA577" t="s">
        <v>1735</v>
      </c>
      <c r="BG577" t="s">
        <v>13</v>
      </c>
      <c r="BV577" t="s">
        <v>13</v>
      </c>
      <c r="BW577" t="str">
        <f t="shared" si="29"/>
        <v>Intra</v>
      </c>
      <c r="CI577" s="16" t="s">
        <v>13</v>
      </c>
      <c r="CJ577" s="16">
        <v>2018</v>
      </c>
      <c r="CK577" s="16" t="str">
        <f t="shared" si="30"/>
        <v>Intra</v>
      </c>
      <c r="DC577" s="16">
        <v>2</v>
      </c>
      <c r="DD577" s="23">
        <v>2</v>
      </c>
      <c r="DE577" s="23"/>
      <c r="DF577" s="16">
        <v>2018</v>
      </c>
    </row>
    <row r="578" spans="2:110" x14ac:dyDescent="0.3">
      <c r="B578" s="6">
        <v>16</v>
      </c>
      <c r="C578" s="6">
        <v>6</v>
      </c>
      <c r="D578" s="7">
        <v>2005</v>
      </c>
      <c r="W578" s="6">
        <v>6</v>
      </c>
      <c r="Y578" t="str">
        <f t="shared" si="28"/>
        <v>Jun</v>
      </c>
      <c r="Z578" s="7">
        <v>2005</v>
      </c>
      <c r="AA578" t="s">
        <v>1738</v>
      </c>
      <c r="BG578" t="s">
        <v>13</v>
      </c>
      <c r="BV578" t="s">
        <v>13</v>
      </c>
      <c r="BW578" t="str">
        <f t="shared" si="29"/>
        <v>Intra</v>
      </c>
      <c r="CI578" s="15" t="s">
        <v>13</v>
      </c>
      <c r="CJ578" s="15">
        <v>2006</v>
      </c>
      <c r="CK578" s="15" t="str">
        <f t="shared" si="30"/>
        <v>Intra</v>
      </c>
      <c r="DC578" s="15">
        <v>1</v>
      </c>
      <c r="DD578" s="21">
        <v>1</v>
      </c>
      <c r="DE578" s="21"/>
      <c r="DF578" s="15">
        <v>2006</v>
      </c>
    </row>
    <row r="579" spans="2:110" x14ac:dyDescent="0.3">
      <c r="B579" s="6">
        <v>23</v>
      </c>
      <c r="C579" s="6">
        <v>5</v>
      </c>
      <c r="D579" s="7">
        <v>2005</v>
      </c>
      <c r="W579" s="6">
        <v>5</v>
      </c>
      <c r="Y579" t="str">
        <f t="shared" ref="Y579:Y642" si="31">_xlfn.IFS(W579=1,"Jan",W579=2,"Feb",W579=3,"Mar",W579=4,"Apr",W579=5,"May",W579=6,"Jun",W579=7,"Jul",W579=8,"Aug",W579=9,"Sep",W579=10,"Oct",W579=11,"Nov",W579=12,"Dec")</f>
        <v>May</v>
      </c>
      <c r="Z579" s="7">
        <v>2005</v>
      </c>
      <c r="AA579" t="s">
        <v>1741</v>
      </c>
      <c r="BG579" t="s">
        <v>13</v>
      </c>
      <c r="BV579" t="s">
        <v>13</v>
      </c>
      <c r="BW579" t="str">
        <f t="shared" ref="BW579:BW642" si="32">IF(BV579="EQ","Intra","Not")</f>
        <v>Intra</v>
      </c>
      <c r="CI579" s="16" t="s">
        <v>13</v>
      </c>
      <c r="CJ579" s="16">
        <v>2022</v>
      </c>
      <c r="CK579" s="16" t="str">
        <f t="shared" ref="CK579:CK642" si="33">IF(CI579="EQ","Intra","Not")</f>
        <v>Intra</v>
      </c>
      <c r="DC579" s="16">
        <v>5</v>
      </c>
      <c r="DD579" s="23">
        <v>5</v>
      </c>
      <c r="DE579" s="23"/>
      <c r="DF579" s="16">
        <v>2022</v>
      </c>
    </row>
    <row r="580" spans="2:110" x14ac:dyDescent="0.3">
      <c r="B580" s="6">
        <v>26</v>
      </c>
      <c r="C580" s="6">
        <v>7</v>
      </c>
      <c r="D580" s="7">
        <v>2005</v>
      </c>
      <c r="W580" s="6">
        <v>7</v>
      </c>
      <c r="Y580" t="str">
        <f t="shared" si="31"/>
        <v>Jul</v>
      </c>
      <c r="Z580" s="7">
        <v>2005</v>
      </c>
      <c r="AA580" t="s">
        <v>1744</v>
      </c>
      <c r="BG580" t="s">
        <v>13</v>
      </c>
      <c r="BV580" t="s">
        <v>13</v>
      </c>
      <c r="BW580" t="str">
        <f t="shared" si="32"/>
        <v>Intra</v>
      </c>
      <c r="CI580" s="15" t="s">
        <v>13</v>
      </c>
      <c r="CJ580" s="15">
        <v>2016</v>
      </c>
      <c r="CK580" s="15" t="str">
        <f t="shared" si="33"/>
        <v>Intra</v>
      </c>
      <c r="DC580" s="15">
        <v>10</v>
      </c>
      <c r="DD580" s="21">
        <v>10</v>
      </c>
      <c r="DE580" s="21"/>
      <c r="DF580" s="15">
        <v>2016</v>
      </c>
    </row>
    <row r="581" spans="2:110" x14ac:dyDescent="0.3">
      <c r="B581" s="4">
        <v>6</v>
      </c>
      <c r="C581" s="4">
        <v>6</v>
      </c>
      <c r="D581" s="5">
        <v>2005</v>
      </c>
      <c r="W581" s="4">
        <v>6</v>
      </c>
      <c r="Y581" t="str">
        <f t="shared" si="31"/>
        <v>Jun</v>
      </c>
      <c r="Z581" s="5">
        <v>2005</v>
      </c>
      <c r="AA581" t="s">
        <v>1747</v>
      </c>
      <c r="BG581" t="s">
        <v>13</v>
      </c>
      <c r="BV581" t="s">
        <v>13</v>
      </c>
      <c r="BW581" t="str">
        <f t="shared" si="32"/>
        <v>Intra</v>
      </c>
      <c r="CI581" s="16" t="s">
        <v>13</v>
      </c>
      <c r="CJ581" s="16">
        <v>1995</v>
      </c>
      <c r="CK581" s="16" t="str">
        <f t="shared" si="33"/>
        <v>Intra</v>
      </c>
      <c r="DC581" s="16">
        <v>10</v>
      </c>
      <c r="DD581" s="23">
        <v>10</v>
      </c>
      <c r="DE581" s="23"/>
      <c r="DF581" s="16">
        <v>1995</v>
      </c>
    </row>
    <row r="582" spans="2:110" x14ac:dyDescent="0.3">
      <c r="B582" s="6">
        <v>13</v>
      </c>
      <c r="C582" s="6">
        <v>7</v>
      </c>
      <c r="D582" s="7">
        <v>2005</v>
      </c>
      <c r="W582" s="6">
        <v>7</v>
      </c>
      <c r="Y582" t="str">
        <f t="shared" si="31"/>
        <v>Jul</v>
      </c>
      <c r="Z582" s="7">
        <v>2005</v>
      </c>
      <c r="AA582" t="s">
        <v>1750</v>
      </c>
      <c r="BG582" t="s">
        <v>13</v>
      </c>
      <c r="BV582" t="s">
        <v>13</v>
      </c>
      <c r="BW582" t="str">
        <f t="shared" si="32"/>
        <v>Intra</v>
      </c>
      <c r="CI582" s="15" t="s">
        <v>13</v>
      </c>
      <c r="CJ582" s="15">
        <v>2007</v>
      </c>
      <c r="CK582" s="15" t="str">
        <f t="shared" si="33"/>
        <v>Intra</v>
      </c>
      <c r="DC582" s="15">
        <v>10</v>
      </c>
      <c r="DD582" s="21">
        <v>10</v>
      </c>
      <c r="DE582" s="21"/>
      <c r="DF582" s="15">
        <v>2007</v>
      </c>
    </row>
    <row r="583" spans="2:110" x14ac:dyDescent="0.3">
      <c r="B583" s="4">
        <v>29</v>
      </c>
      <c r="C583" s="4">
        <v>9</v>
      </c>
      <c r="D583" s="5">
        <v>2005</v>
      </c>
      <c r="W583" s="4">
        <v>9</v>
      </c>
      <c r="Y583" t="str">
        <f t="shared" si="31"/>
        <v>Sep</v>
      </c>
      <c r="Z583" s="5">
        <v>2005</v>
      </c>
      <c r="AA583" t="s">
        <v>1753</v>
      </c>
      <c r="BG583" t="s">
        <v>13</v>
      </c>
      <c r="BV583" t="s">
        <v>13</v>
      </c>
      <c r="BW583" t="str">
        <f t="shared" si="32"/>
        <v>Intra</v>
      </c>
      <c r="CI583" s="16" t="s">
        <v>13</v>
      </c>
      <c r="CJ583" s="16">
        <v>2014</v>
      </c>
      <c r="CK583" s="16" t="str">
        <f t="shared" si="33"/>
        <v>Intra</v>
      </c>
      <c r="DC583" s="16">
        <v>2</v>
      </c>
      <c r="DD583" s="23">
        <v>2</v>
      </c>
      <c r="DE583" s="23"/>
      <c r="DF583" s="16">
        <v>2014</v>
      </c>
    </row>
    <row r="584" spans="2:110" x14ac:dyDescent="0.3">
      <c r="B584" s="4">
        <v>18</v>
      </c>
      <c r="C584" s="4">
        <v>2</v>
      </c>
      <c r="D584" s="5">
        <v>2005</v>
      </c>
      <c r="W584" s="4">
        <v>2</v>
      </c>
      <c r="Y584" t="str">
        <f t="shared" si="31"/>
        <v>Feb</v>
      </c>
      <c r="Z584" s="5">
        <v>2005</v>
      </c>
      <c r="AA584" t="s">
        <v>1756</v>
      </c>
      <c r="BG584" t="s">
        <v>13</v>
      </c>
      <c r="BV584" t="s">
        <v>13</v>
      </c>
      <c r="BW584" t="str">
        <f t="shared" si="32"/>
        <v>Intra</v>
      </c>
      <c r="CI584" s="15" t="s">
        <v>13</v>
      </c>
      <c r="CJ584" s="15">
        <v>2021</v>
      </c>
      <c r="CK584" s="15" t="str">
        <f t="shared" si="33"/>
        <v>Intra</v>
      </c>
      <c r="DC584" s="15">
        <v>10</v>
      </c>
      <c r="DD584" s="21">
        <v>10</v>
      </c>
      <c r="DE584" s="21"/>
      <c r="DF584" s="15">
        <v>2021</v>
      </c>
    </row>
    <row r="585" spans="2:110" x14ac:dyDescent="0.3">
      <c r="B585" s="4">
        <v>15</v>
      </c>
      <c r="C585" s="4">
        <v>6</v>
      </c>
      <c r="D585" s="5">
        <v>2005</v>
      </c>
      <c r="W585" s="4">
        <v>6</v>
      </c>
      <c r="Y585" t="str">
        <f t="shared" si="31"/>
        <v>Jun</v>
      </c>
      <c r="Z585" s="5">
        <v>2005</v>
      </c>
      <c r="AA585" t="s">
        <v>1759</v>
      </c>
      <c r="BG585" t="s">
        <v>13</v>
      </c>
      <c r="BV585" t="s">
        <v>13</v>
      </c>
      <c r="BW585" t="str">
        <f t="shared" si="32"/>
        <v>Intra</v>
      </c>
      <c r="CI585" s="16" t="s">
        <v>13</v>
      </c>
      <c r="CJ585" s="16">
        <v>1996</v>
      </c>
      <c r="CK585" s="16" t="str">
        <f t="shared" si="33"/>
        <v>Intra</v>
      </c>
      <c r="DC585" s="16">
        <v>2</v>
      </c>
      <c r="DD585" s="23">
        <v>2</v>
      </c>
      <c r="DE585" s="23"/>
      <c r="DF585" s="16">
        <v>1996</v>
      </c>
    </row>
    <row r="586" spans="2:110" x14ac:dyDescent="0.3">
      <c r="B586" s="4">
        <v>19</v>
      </c>
      <c r="C586" s="4">
        <v>10</v>
      </c>
      <c r="D586" s="5">
        <v>2005</v>
      </c>
      <c r="W586" s="4">
        <v>10</v>
      </c>
      <c r="Y586" t="str">
        <f t="shared" si="31"/>
        <v>Oct</v>
      </c>
      <c r="Z586" s="5">
        <v>2005</v>
      </c>
      <c r="AA586" t="s">
        <v>1762</v>
      </c>
      <c r="BG586" t="s">
        <v>9</v>
      </c>
      <c r="BV586" t="s">
        <v>9</v>
      </c>
      <c r="BW586" t="str">
        <f t="shared" si="32"/>
        <v>Not</v>
      </c>
      <c r="CI586" s="15" t="s">
        <v>9</v>
      </c>
      <c r="CJ586" s="15">
        <v>2020</v>
      </c>
      <c r="CK586" s="15" t="str">
        <f t="shared" si="33"/>
        <v>Not</v>
      </c>
      <c r="DC586" s="15">
        <v>1</v>
      </c>
      <c r="DD586" s="21">
        <v>1</v>
      </c>
      <c r="DE586" s="21"/>
      <c r="DF586" s="15">
        <v>2020</v>
      </c>
    </row>
    <row r="587" spans="2:110" x14ac:dyDescent="0.3">
      <c r="B587" s="6">
        <v>13</v>
      </c>
      <c r="C587" s="6">
        <v>12</v>
      </c>
      <c r="D587" s="7">
        <v>2005</v>
      </c>
      <c r="W587" s="6">
        <v>12</v>
      </c>
      <c r="Y587" t="str">
        <f t="shared" si="31"/>
        <v>Dec</v>
      </c>
      <c r="Z587" s="7">
        <v>2005</v>
      </c>
      <c r="AA587" t="s">
        <v>1765</v>
      </c>
      <c r="BG587" t="s">
        <v>13</v>
      </c>
      <c r="BV587" t="s">
        <v>13</v>
      </c>
      <c r="BW587" t="str">
        <f t="shared" si="32"/>
        <v>Intra</v>
      </c>
      <c r="CI587" s="16" t="s">
        <v>13</v>
      </c>
      <c r="CJ587" s="16">
        <v>2017</v>
      </c>
      <c r="CK587" s="16" t="str">
        <f t="shared" si="33"/>
        <v>Intra</v>
      </c>
      <c r="DC587" s="16">
        <v>10</v>
      </c>
      <c r="DD587" s="23">
        <v>10</v>
      </c>
      <c r="DE587" s="23"/>
      <c r="DF587" s="16">
        <v>2017</v>
      </c>
    </row>
    <row r="588" spans="2:110" x14ac:dyDescent="0.3">
      <c r="B588" s="4">
        <v>30</v>
      </c>
      <c r="C588" s="4">
        <v>6</v>
      </c>
      <c r="D588" s="5">
        <v>2005</v>
      </c>
      <c r="W588" s="4">
        <v>6</v>
      </c>
      <c r="Y588" t="str">
        <f t="shared" si="31"/>
        <v>Jun</v>
      </c>
      <c r="Z588" s="5">
        <v>2005</v>
      </c>
      <c r="AA588" t="s">
        <v>1768</v>
      </c>
      <c r="BG588" t="s">
        <v>13</v>
      </c>
      <c r="BV588" t="s">
        <v>13</v>
      </c>
      <c r="BW588" t="str">
        <f t="shared" si="32"/>
        <v>Intra</v>
      </c>
      <c r="CI588" s="15" t="s">
        <v>13</v>
      </c>
      <c r="CJ588" s="15">
        <v>2001</v>
      </c>
      <c r="CK588" s="15" t="str">
        <f t="shared" si="33"/>
        <v>Intra</v>
      </c>
      <c r="DC588" s="15">
        <v>1</v>
      </c>
      <c r="DD588" s="21">
        <v>1</v>
      </c>
      <c r="DE588" s="21"/>
      <c r="DF588" s="15">
        <v>2001</v>
      </c>
    </row>
    <row r="589" spans="2:110" x14ac:dyDescent="0.3">
      <c r="B589" s="4">
        <v>15</v>
      </c>
      <c r="C589" s="4">
        <v>12</v>
      </c>
      <c r="D589" s="5">
        <v>2005</v>
      </c>
      <c r="W589" s="4">
        <v>12</v>
      </c>
      <c r="Y589" t="str">
        <f t="shared" si="31"/>
        <v>Dec</v>
      </c>
      <c r="Z589" s="5">
        <v>2005</v>
      </c>
      <c r="AA589" t="s">
        <v>1771</v>
      </c>
      <c r="BG589" t="s">
        <v>13</v>
      </c>
      <c r="BV589" t="s">
        <v>13</v>
      </c>
      <c r="BW589" t="str">
        <f t="shared" si="32"/>
        <v>Intra</v>
      </c>
      <c r="CI589" s="16" t="s">
        <v>13</v>
      </c>
      <c r="CJ589" s="16">
        <v>2003</v>
      </c>
      <c r="CK589" s="16" t="str">
        <f t="shared" si="33"/>
        <v>Intra</v>
      </c>
      <c r="DC589" s="16">
        <v>1</v>
      </c>
      <c r="DD589" s="23">
        <v>1</v>
      </c>
      <c r="DE589" s="23"/>
      <c r="DF589" s="16">
        <v>2003</v>
      </c>
    </row>
    <row r="590" spans="2:110" x14ac:dyDescent="0.3">
      <c r="B590" s="6">
        <v>2</v>
      </c>
      <c r="C590" s="6">
        <v>3</v>
      </c>
      <c r="D590" s="7">
        <v>2005</v>
      </c>
      <c r="W590" s="6">
        <v>3</v>
      </c>
      <c r="Y590" t="str">
        <f t="shared" si="31"/>
        <v>Mar</v>
      </c>
      <c r="Z590" s="7">
        <v>2005</v>
      </c>
      <c r="AA590" t="s">
        <v>1774</v>
      </c>
      <c r="BG590" t="s">
        <v>13</v>
      </c>
      <c r="BV590" t="s">
        <v>13</v>
      </c>
      <c r="BW590" t="str">
        <f t="shared" si="32"/>
        <v>Intra</v>
      </c>
      <c r="CI590" s="15" t="s">
        <v>13</v>
      </c>
      <c r="CJ590" s="15">
        <v>2010</v>
      </c>
      <c r="CK590" s="15" t="str">
        <f t="shared" si="33"/>
        <v>Intra</v>
      </c>
      <c r="DC590" s="15">
        <v>5</v>
      </c>
      <c r="DD590" s="21">
        <v>5</v>
      </c>
      <c r="DE590" s="21"/>
      <c r="DF590" s="15">
        <v>2010</v>
      </c>
    </row>
    <row r="591" spans="2:110" x14ac:dyDescent="0.3">
      <c r="B591" s="6">
        <v>24</v>
      </c>
      <c r="C591" s="6">
        <v>5</v>
      </c>
      <c r="D591" s="7">
        <v>2005</v>
      </c>
      <c r="W591" s="6">
        <v>5</v>
      </c>
      <c r="Y591" t="str">
        <f t="shared" si="31"/>
        <v>May</v>
      </c>
      <c r="Z591" s="7">
        <v>2005</v>
      </c>
      <c r="AA591" t="s">
        <v>1777</v>
      </c>
      <c r="BG591" t="s">
        <v>779</v>
      </c>
      <c r="BV591" t="s">
        <v>779</v>
      </c>
      <c r="BW591" t="str">
        <f t="shared" si="32"/>
        <v>Not</v>
      </c>
      <c r="CI591" s="16" t="s">
        <v>779</v>
      </c>
      <c r="CJ591" s="16">
        <v>2010</v>
      </c>
      <c r="CK591" s="16" t="str">
        <f t="shared" si="33"/>
        <v>Not</v>
      </c>
      <c r="DC591" s="16">
        <v>1</v>
      </c>
      <c r="DD591" s="23">
        <v>1</v>
      </c>
      <c r="DE591" s="23"/>
      <c r="DF591" s="16">
        <v>2010</v>
      </c>
    </row>
    <row r="592" spans="2:110" x14ac:dyDescent="0.3">
      <c r="B592" s="6">
        <v>9</v>
      </c>
      <c r="C592" s="6">
        <v>3</v>
      </c>
      <c r="D592" s="7">
        <v>2005</v>
      </c>
      <c r="W592" s="6">
        <v>3</v>
      </c>
      <c r="Y592" t="str">
        <f t="shared" si="31"/>
        <v>Mar</v>
      </c>
      <c r="Z592" s="7">
        <v>2005</v>
      </c>
      <c r="AA592" t="s">
        <v>1780</v>
      </c>
      <c r="BG592" t="s">
        <v>13</v>
      </c>
      <c r="BV592" t="s">
        <v>13</v>
      </c>
      <c r="BW592" t="str">
        <f t="shared" si="32"/>
        <v>Intra</v>
      </c>
      <c r="CI592" s="15" t="s">
        <v>13</v>
      </c>
      <c r="CJ592" s="15">
        <v>2005</v>
      </c>
      <c r="CK592" s="15" t="str">
        <f t="shared" si="33"/>
        <v>Intra</v>
      </c>
      <c r="DC592" s="15">
        <v>5</v>
      </c>
      <c r="DD592" s="21">
        <v>5</v>
      </c>
      <c r="DE592" s="21"/>
      <c r="DF592" s="15">
        <v>2005</v>
      </c>
    </row>
    <row r="593" spans="2:110" x14ac:dyDescent="0.3">
      <c r="B593" s="6">
        <v>12</v>
      </c>
      <c r="C593" s="6">
        <v>7</v>
      </c>
      <c r="D593" s="7">
        <v>2005</v>
      </c>
      <c r="W593" s="6">
        <v>7</v>
      </c>
      <c r="Y593" t="str">
        <f t="shared" si="31"/>
        <v>Jul</v>
      </c>
      <c r="Z593" s="7">
        <v>2005</v>
      </c>
      <c r="AA593" t="s">
        <v>1783</v>
      </c>
      <c r="BG593" t="s">
        <v>13</v>
      </c>
      <c r="BV593" t="s">
        <v>13</v>
      </c>
      <c r="BW593" t="str">
        <f t="shared" si="32"/>
        <v>Intra</v>
      </c>
      <c r="CI593" s="16" t="s">
        <v>13</v>
      </c>
      <c r="CJ593" s="16">
        <v>2008</v>
      </c>
      <c r="CK593" s="16" t="str">
        <f t="shared" si="33"/>
        <v>Intra</v>
      </c>
      <c r="DC593" s="16">
        <v>2</v>
      </c>
      <c r="DD593" s="23">
        <v>2</v>
      </c>
      <c r="DE593" s="23"/>
      <c r="DF593" s="16">
        <v>2008</v>
      </c>
    </row>
    <row r="594" spans="2:110" x14ac:dyDescent="0.3">
      <c r="B594" s="6">
        <v>21</v>
      </c>
      <c r="C594" s="6">
        <v>11</v>
      </c>
      <c r="D594" s="7">
        <v>2006</v>
      </c>
      <c r="W594" s="6">
        <v>11</v>
      </c>
      <c r="Y594" t="str">
        <f t="shared" si="31"/>
        <v>Nov</v>
      </c>
      <c r="Z594" s="7">
        <v>2006</v>
      </c>
      <c r="AA594" t="s">
        <v>1786</v>
      </c>
      <c r="BG594" t="s">
        <v>13</v>
      </c>
      <c r="BV594" t="s">
        <v>13</v>
      </c>
      <c r="BW594" t="str">
        <f t="shared" si="32"/>
        <v>Intra</v>
      </c>
      <c r="CI594" s="15" t="s">
        <v>13</v>
      </c>
      <c r="CJ594" s="15">
        <v>2016</v>
      </c>
      <c r="CK594" s="15" t="str">
        <f t="shared" si="33"/>
        <v>Intra</v>
      </c>
      <c r="DC594" s="15">
        <v>2</v>
      </c>
      <c r="DD594" s="21">
        <v>2</v>
      </c>
      <c r="DE594" s="21"/>
      <c r="DF594" s="15">
        <v>2016</v>
      </c>
    </row>
    <row r="595" spans="2:110" x14ac:dyDescent="0.3">
      <c r="B595" s="6">
        <v>26</v>
      </c>
      <c r="C595" s="6">
        <v>9</v>
      </c>
      <c r="D595" s="7">
        <v>2006</v>
      </c>
      <c r="W595" s="6">
        <v>9</v>
      </c>
      <c r="Y595" t="str">
        <f t="shared" si="31"/>
        <v>Sep</v>
      </c>
      <c r="Z595" s="7">
        <v>2006</v>
      </c>
      <c r="AA595" t="s">
        <v>1789</v>
      </c>
      <c r="BG595" t="s">
        <v>779</v>
      </c>
      <c r="BV595" t="s">
        <v>779</v>
      </c>
      <c r="BW595" t="str">
        <f t="shared" si="32"/>
        <v>Not</v>
      </c>
      <c r="CI595" s="16" t="s">
        <v>779</v>
      </c>
      <c r="CJ595" s="16">
        <v>1995</v>
      </c>
      <c r="CK595" s="16" t="str">
        <f t="shared" si="33"/>
        <v>Not</v>
      </c>
      <c r="DC595" s="16">
        <v>10</v>
      </c>
      <c r="DD595" s="23">
        <v>10</v>
      </c>
      <c r="DE595" s="23"/>
      <c r="DF595" s="16">
        <v>1995</v>
      </c>
    </row>
    <row r="596" spans="2:110" x14ac:dyDescent="0.3">
      <c r="B596" s="6">
        <v>29</v>
      </c>
      <c r="C596" s="6">
        <v>9</v>
      </c>
      <c r="D596" s="7">
        <v>2006</v>
      </c>
      <c r="W596" s="6">
        <v>9</v>
      </c>
      <c r="Y596" t="str">
        <f t="shared" si="31"/>
        <v>Sep</v>
      </c>
      <c r="Z596" s="7">
        <v>2006</v>
      </c>
      <c r="AA596" t="s">
        <v>1792</v>
      </c>
      <c r="BG596" t="s">
        <v>13</v>
      </c>
      <c r="BV596" t="s">
        <v>13</v>
      </c>
      <c r="BW596" t="str">
        <f t="shared" si="32"/>
        <v>Intra</v>
      </c>
      <c r="CI596" s="15" t="s">
        <v>13</v>
      </c>
      <c r="CJ596" s="15">
        <v>2005</v>
      </c>
      <c r="CK596" s="15" t="str">
        <f t="shared" si="33"/>
        <v>Intra</v>
      </c>
      <c r="DC596" s="15">
        <v>2</v>
      </c>
      <c r="DD596" s="21">
        <v>2</v>
      </c>
      <c r="DE596" s="21"/>
      <c r="DF596" s="15">
        <v>2005</v>
      </c>
    </row>
    <row r="597" spans="2:110" x14ac:dyDescent="0.3">
      <c r="B597" s="6">
        <v>23</v>
      </c>
      <c r="C597" s="6">
        <v>6</v>
      </c>
      <c r="D597" s="7">
        <v>2006</v>
      </c>
      <c r="W597" s="6">
        <v>6</v>
      </c>
      <c r="Y597" t="str">
        <f t="shared" si="31"/>
        <v>Jun</v>
      </c>
      <c r="Z597" s="7">
        <v>2006</v>
      </c>
      <c r="AA597" t="s">
        <v>1795</v>
      </c>
      <c r="BG597" t="s">
        <v>13</v>
      </c>
      <c r="BV597" t="s">
        <v>13</v>
      </c>
      <c r="BW597" t="str">
        <f t="shared" si="32"/>
        <v>Intra</v>
      </c>
      <c r="CI597" s="16" t="s">
        <v>13</v>
      </c>
      <c r="CJ597" s="16">
        <v>2015</v>
      </c>
      <c r="CK597" s="16" t="str">
        <f t="shared" si="33"/>
        <v>Intra</v>
      </c>
      <c r="DC597" s="16">
        <v>2</v>
      </c>
      <c r="DD597" s="23">
        <v>2</v>
      </c>
      <c r="DE597" s="23"/>
      <c r="DF597" s="16">
        <v>2015</v>
      </c>
    </row>
    <row r="598" spans="2:110" x14ac:dyDescent="0.3">
      <c r="B598" s="4">
        <v>27</v>
      </c>
      <c r="C598" s="4">
        <v>9</v>
      </c>
      <c r="D598" s="5">
        <v>2006</v>
      </c>
      <c r="W598" s="4">
        <v>9</v>
      </c>
      <c r="Y598" t="str">
        <f t="shared" si="31"/>
        <v>Sep</v>
      </c>
      <c r="Z598" s="5">
        <v>2006</v>
      </c>
      <c r="AA598" t="s">
        <v>1798</v>
      </c>
      <c r="BG598" t="s">
        <v>13</v>
      </c>
      <c r="BV598" t="s">
        <v>13</v>
      </c>
      <c r="BW598" t="str">
        <f t="shared" si="32"/>
        <v>Intra</v>
      </c>
      <c r="CI598" s="15" t="s">
        <v>13</v>
      </c>
      <c r="CJ598" s="15">
        <v>1994</v>
      </c>
      <c r="CK598" s="15" t="str">
        <f t="shared" si="33"/>
        <v>Intra</v>
      </c>
      <c r="DC598" s="15">
        <v>10</v>
      </c>
      <c r="DD598" s="21">
        <v>10</v>
      </c>
      <c r="DE598" s="21"/>
      <c r="DF598" s="15">
        <v>1994</v>
      </c>
    </row>
    <row r="599" spans="2:110" x14ac:dyDescent="0.3">
      <c r="B599" s="4">
        <v>27</v>
      </c>
      <c r="C599" s="4">
        <v>1</v>
      </c>
      <c r="D599" s="5">
        <v>2006</v>
      </c>
      <c r="W599" s="4">
        <v>1</v>
      </c>
      <c r="Y599" t="str">
        <f t="shared" si="31"/>
        <v>Jan</v>
      </c>
      <c r="Z599" s="5">
        <v>2006</v>
      </c>
      <c r="AA599" t="s">
        <v>1801</v>
      </c>
      <c r="AB599">
        <v>1</v>
      </c>
      <c r="BG599" t="s">
        <v>13</v>
      </c>
      <c r="BV599" t="s">
        <v>13</v>
      </c>
      <c r="BW599" t="str">
        <f t="shared" si="32"/>
        <v>Intra</v>
      </c>
      <c r="CI599" s="16" t="s">
        <v>13</v>
      </c>
      <c r="CJ599" s="16">
        <v>2006</v>
      </c>
      <c r="CK599" s="16" t="str">
        <f t="shared" si="33"/>
        <v>Intra</v>
      </c>
      <c r="DC599" s="16">
        <v>5</v>
      </c>
      <c r="DD599" s="23">
        <v>5</v>
      </c>
      <c r="DE599" s="23"/>
      <c r="DF599" s="16">
        <v>2006</v>
      </c>
    </row>
    <row r="600" spans="2:110" x14ac:dyDescent="0.3">
      <c r="B600" s="4">
        <v>25</v>
      </c>
      <c r="C600" s="4">
        <v>9</v>
      </c>
      <c r="D600" s="5">
        <v>2006</v>
      </c>
      <c r="W600" s="4">
        <v>9</v>
      </c>
      <c r="Y600" t="str">
        <f t="shared" si="31"/>
        <v>Sep</v>
      </c>
      <c r="Z600" s="5">
        <v>2006</v>
      </c>
      <c r="AA600" t="s">
        <v>1804</v>
      </c>
      <c r="BG600" t="s">
        <v>13</v>
      </c>
      <c r="BV600" t="s">
        <v>13</v>
      </c>
      <c r="BW600" t="str">
        <f t="shared" si="32"/>
        <v>Intra</v>
      </c>
      <c r="CI600" s="15" t="s">
        <v>13</v>
      </c>
      <c r="CJ600" s="15">
        <v>2010</v>
      </c>
      <c r="CK600" s="15" t="str">
        <f t="shared" si="33"/>
        <v>Intra</v>
      </c>
      <c r="DC600" s="15">
        <v>10</v>
      </c>
      <c r="DD600" s="21">
        <v>10</v>
      </c>
      <c r="DE600" s="21"/>
      <c r="DF600" s="15">
        <v>2010</v>
      </c>
    </row>
    <row r="601" spans="2:110" x14ac:dyDescent="0.3">
      <c r="B601" s="6">
        <v>27</v>
      </c>
      <c r="C601" s="6">
        <v>1</v>
      </c>
      <c r="D601" s="7">
        <v>2006</v>
      </c>
      <c r="W601" s="6">
        <v>1</v>
      </c>
      <c r="Y601" t="str">
        <f t="shared" si="31"/>
        <v>Jan</v>
      </c>
      <c r="Z601" s="7">
        <v>2006</v>
      </c>
      <c r="AA601" t="s">
        <v>1807</v>
      </c>
      <c r="AB601">
        <v>1</v>
      </c>
      <c r="BG601" t="s">
        <v>9</v>
      </c>
      <c r="BV601" t="s">
        <v>9</v>
      </c>
      <c r="BW601" t="str">
        <f t="shared" si="32"/>
        <v>Not</v>
      </c>
      <c r="CI601" s="16" t="s">
        <v>9</v>
      </c>
      <c r="CJ601" s="16">
        <v>2016</v>
      </c>
      <c r="CK601" s="16" t="str">
        <f t="shared" si="33"/>
        <v>Not</v>
      </c>
      <c r="DC601" s="16">
        <v>10</v>
      </c>
      <c r="DD601" s="23">
        <v>10</v>
      </c>
      <c r="DE601" s="23"/>
      <c r="DF601" s="16">
        <v>2016</v>
      </c>
    </row>
    <row r="602" spans="2:110" x14ac:dyDescent="0.3">
      <c r="B602" s="6">
        <v>8</v>
      </c>
      <c r="C602" s="6">
        <v>5</v>
      </c>
      <c r="D602" s="7">
        <v>2006</v>
      </c>
      <c r="W602" s="6">
        <v>5</v>
      </c>
      <c r="Y602" t="str">
        <f t="shared" si="31"/>
        <v>May</v>
      </c>
      <c r="Z602" s="7">
        <v>2006</v>
      </c>
      <c r="AA602" t="s">
        <v>1810</v>
      </c>
      <c r="BG602" t="s">
        <v>13</v>
      </c>
      <c r="BV602" t="s">
        <v>13</v>
      </c>
      <c r="BW602" t="str">
        <f t="shared" si="32"/>
        <v>Intra</v>
      </c>
      <c r="CI602" s="15" t="s">
        <v>13</v>
      </c>
      <c r="CJ602" s="15">
        <v>2005</v>
      </c>
      <c r="CK602" s="15" t="str">
        <f t="shared" si="33"/>
        <v>Intra</v>
      </c>
      <c r="DC602" s="15">
        <v>1</v>
      </c>
      <c r="DD602" s="21">
        <v>1</v>
      </c>
      <c r="DE602" s="21"/>
      <c r="DF602" s="15">
        <v>2005</v>
      </c>
    </row>
    <row r="603" spans="2:110" x14ac:dyDescent="0.3">
      <c r="B603" s="6">
        <v>22</v>
      </c>
      <c r="C603" s="6">
        <v>12</v>
      </c>
      <c r="D603" s="7">
        <v>2006</v>
      </c>
      <c r="W603" s="6">
        <v>12</v>
      </c>
      <c r="Y603" t="str">
        <f t="shared" si="31"/>
        <v>Dec</v>
      </c>
      <c r="Z603" s="7">
        <v>2006</v>
      </c>
      <c r="AA603" t="s">
        <v>1813</v>
      </c>
      <c r="BG603" t="s">
        <v>13</v>
      </c>
      <c r="BV603" t="s">
        <v>13</v>
      </c>
      <c r="BW603" t="str">
        <f t="shared" si="32"/>
        <v>Intra</v>
      </c>
      <c r="CI603" s="16" t="s">
        <v>13</v>
      </c>
      <c r="CJ603" s="16">
        <v>2003</v>
      </c>
      <c r="CK603" s="16" t="str">
        <f t="shared" si="33"/>
        <v>Intra</v>
      </c>
      <c r="DC603" s="16">
        <v>2</v>
      </c>
      <c r="DD603" s="23">
        <v>2</v>
      </c>
      <c r="DE603" s="23"/>
      <c r="DF603" s="16">
        <v>2003</v>
      </c>
    </row>
    <row r="604" spans="2:110" x14ac:dyDescent="0.3">
      <c r="B604" s="6">
        <v>21</v>
      </c>
      <c r="C604" s="6">
        <v>11</v>
      </c>
      <c r="D604" s="7">
        <v>2006</v>
      </c>
      <c r="W604" s="6">
        <v>11</v>
      </c>
      <c r="Y604" t="str">
        <f t="shared" si="31"/>
        <v>Nov</v>
      </c>
      <c r="Z604" s="7">
        <v>2006</v>
      </c>
      <c r="AA604" t="s">
        <v>1816</v>
      </c>
      <c r="BG604" t="s">
        <v>13</v>
      </c>
      <c r="BV604" t="s">
        <v>13</v>
      </c>
      <c r="BW604" t="str">
        <f t="shared" si="32"/>
        <v>Intra</v>
      </c>
      <c r="CI604" s="15" t="s">
        <v>13</v>
      </c>
      <c r="CJ604" s="15">
        <v>1995</v>
      </c>
      <c r="CK604" s="15" t="str">
        <f t="shared" si="33"/>
        <v>Intra</v>
      </c>
      <c r="DC604" s="15">
        <v>2</v>
      </c>
      <c r="DD604" s="21">
        <v>2</v>
      </c>
      <c r="DE604" s="21"/>
      <c r="DF604" s="15">
        <v>1995</v>
      </c>
    </row>
    <row r="605" spans="2:110" x14ac:dyDescent="0.3">
      <c r="B605" s="6">
        <v>27</v>
      </c>
      <c r="C605" s="6">
        <v>9</v>
      </c>
      <c r="D605" s="7">
        <v>2006</v>
      </c>
      <c r="W605" s="6">
        <v>9</v>
      </c>
      <c r="Y605" t="str">
        <f t="shared" si="31"/>
        <v>Sep</v>
      </c>
      <c r="Z605" s="7">
        <v>2006</v>
      </c>
      <c r="AA605" t="s">
        <v>1819</v>
      </c>
      <c r="BG605" t="s">
        <v>13</v>
      </c>
      <c r="BV605" t="s">
        <v>13</v>
      </c>
      <c r="BW605" t="str">
        <f t="shared" si="32"/>
        <v>Intra</v>
      </c>
      <c r="CI605" s="16" t="s">
        <v>13</v>
      </c>
      <c r="CJ605" s="16">
        <v>2021</v>
      </c>
      <c r="CK605" s="16" t="str">
        <f t="shared" si="33"/>
        <v>Intra</v>
      </c>
      <c r="DC605" s="16">
        <v>1</v>
      </c>
      <c r="DD605" s="23">
        <v>1</v>
      </c>
      <c r="DE605" s="23"/>
      <c r="DF605" s="16">
        <v>2021</v>
      </c>
    </row>
    <row r="606" spans="2:110" x14ac:dyDescent="0.3">
      <c r="B606" s="4">
        <v>17</v>
      </c>
      <c r="C606" s="4">
        <v>3</v>
      </c>
      <c r="D606" s="5">
        <v>2006</v>
      </c>
      <c r="W606" s="4">
        <v>3</v>
      </c>
      <c r="Y606" t="str">
        <f t="shared" si="31"/>
        <v>Mar</v>
      </c>
      <c r="Z606" s="5">
        <v>2006</v>
      </c>
      <c r="AA606" t="s">
        <v>1822</v>
      </c>
      <c r="BG606" t="s">
        <v>13</v>
      </c>
      <c r="BV606" t="s">
        <v>13</v>
      </c>
      <c r="BW606" t="str">
        <f t="shared" si="32"/>
        <v>Intra</v>
      </c>
      <c r="CI606" s="15" t="s">
        <v>13</v>
      </c>
      <c r="CJ606" s="15">
        <v>2010</v>
      </c>
      <c r="CK606" s="15" t="str">
        <f t="shared" si="33"/>
        <v>Intra</v>
      </c>
      <c r="DC606" s="15">
        <v>2</v>
      </c>
      <c r="DD606" s="21">
        <v>2</v>
      </c>
      <c r="DE606" s="21"/>
      <c r="DF606" s="15">
        <v>2010</v>
      </c>
    </row>
    <row r="607" spans="2:110" x14ac:dyDescent="0.3">
      <c r="B607" s="6">
        <v>12</v>
      </c>
      <c r="C607" s="6">
        <v>1</v>
      </c>
      <c r="D607" s="7">
        <v>2006</v>
      </c>
      <c r="W607" s="6">
        <v>1</v>
      </c>
      <c r="Y607" t="str">
        <f t="shared" si="31"/>
        <v>Jan</v>
      </c>
      <c r="Z607" s="7">
        <v>2006</v>
      </c>
      <c r="AA607" t="s">
        <v>1825</v>
      </c>
      <c r="AB607">
        <v>1</v>
      </c>
      <c r="BG607" t="s">
        <v>13</v>
      </c>
      <c r="BV607" t="s">
        <v>13</v>
      </c>
      <c r="BW607" t="str">
        <f t="shared" si="32"/>
        <v>Intra</v>
      </c>
      <c r="CI607" s="16" t="s">
        <v>13</v>
      </c>
      <c r="CJ607" s="16">
        <v>2004</v>
      </c>
      <c r="CK607" s="16" t="str">
        <f t="shared" si="33"/>
        <v>Intra</v>
      </c>
      <c r="DC607" s="16">
        <v>2</v>
      </c>
      <c r="DD607" s="23">
        <v>2</v>
      </c>
      <c r="DE607" s="23"/>
      <c r="DF607" s="16">
        <v>2004</v>
      </c>
    </row>
    <row r="608" spans="2:110" x14ac:dyDescent="0.3">
      <c r="B608" s="6">
        <v>23</v>
      </c>
      <c r="C608" s="6">
        <v>3</v>
      </c>
      <c r="D608" s="7">
        <v>2006</v>
      </c>
      <c r="W608" s="6">
        <v>3</v>
      </c>
      <c r="Y608" t="str">
        <f t="shared" si="31"/>
        <v>Mar</v>
      </c>
      <c r="Z608" s="7">
        <v>2006</v>
      </c>
      <c r="AA608" t="s">
        <v>1828</v>
      </c>
      <c r="BG608" t="s">
        <v>13</v>
      </c>
      <c r="BV608" t="s">
        <v>13</v>
      </c>
      <c r="BW608" t="str">
        <f t="shared" si="32"/>
        <v>Intra</v>
      </c>
      <c r="CI608" s="15" t="s">
        <v>13</v>
      </c>
      <c r="CJ608" s="15">
        <v>2015</v>
      </c>
      <c r="CK608" s="15" t="str">
        <f t="shared" si="33"/>
        <v>Intra</v>
      </c>
      <c r="DC608" s="15">
        <v>1</v>
      </c>
      <c r="DD608" s="21">
        <v>1</v>
      </c>
      <c r="DE608" s="21"/>
      <c r="DF608" s="15">
        <v>2015</v>
      </c>
    </row>
    <row r="609" spans="2:110" x14ac:dyDescent="0.3">
      <c r="B609" s="6">
        <v>27</v>
      </c>
      <c r="C609" s="6">
        <v>12</v>
      </c>
      <c r="D609" s="7">
        <v>2006</v>
      </c>
      <c r="W609" s="6">
        <v>12</v>
      </c>
      <c r="Y609" t="str">
        <f t="shared" si="31"/>
        <v>Dec</v>
      </c>
      <c r="Z609" s="7">
        <v>2006</v>
      </c>
      <c r="AA609" t="s">
        <v>1831</v>
      </c>
      <c r="BG609" t="s">
        <v>13</v>
      </c>
      <c r="BV609" t="s">
        <v>13</v>
      </c>
      <c r="BW609" t="str">
        <f t="shared" si="32"/>
        <v>Intra</v>
      </c>
      <c r="CI609" s="16" t="s">
        <v>13</v>
      </c>
      <c r="CJ609" s="16">
        <v>2019</v>
      </c>
      <c r="CK609" s="16" t="str">
        <f t="shared" si="33"/>
        <v>Intra</v>
      </c>
      <c r="DC609" s="16">
        <v>1</v>
      </c>
      <c r="DD609" s="23">
        <v>1</v>
      </c>
      <c r="DE609" s="23"/>
      <c r="DF609" s="16">
        <v>2019</v>
      </c>
    </row>
    <row r="610" spans="2:110" x14ac:dyDescent="0.3">
      <c r="B610" s="4">
        <v>18</v>
      </c>
      <c r="C610" s="4">
        <v>12</v>
      </c>
      <c r="D610" s="5">
        <v>2006</v>
      </c>
      <c r="W610" s="4">
        <v>12</v>
      </c>
      <c r="Y610" t="str">
        <f t="shared" si="31"/>
        <v>Dec</v>
      </c>
      <c r="Z610" s="5">
        <v>2006</v>
      </c>
      <c r="AA610" t="s">
        <v>1834</v>
      </c>
      <c r="BG610" t="s">
        <v>13</v>
      </c>
      <c r="BV610" t="s">
        <v>13</v>
      </c>
      <c r="BW610" t="str">
        <f t="shared" si="32"/>
        <v>Intra</v>
      </c>
      <c r="CI610" s="15" t="s">
        <v>13</v>
      </c>
      <c r="CJ610" s="15">
        <v>1996</v>
      </c>
      <c r="CK610" s="15" t="str">
        <f t="shared" si="33"/>
        <v>Intra</v>
      </c>
      <c r="DC610" s="15">
        <v>1</v>
      </c>
      <c r="DD610" s="21">
        <v>1</v>
      </c>
      <c r="DE610" s="21"/>
      <c r="DF610" s="15">
        <v>1996</v>
      </c>
    </row>
    <row r="611" spans="2:110" x14ac:dyDescent="0.3">
      <c r="B611" s="4">
        <v>27</v>
      </c>
      <c r="C611" s="4">
        <v>10</v>
      </c>
      <c r="D611" s="5">
        <v>2006</v>
      </c>
      <c r="W611" s="4">
        <v>10</v>
      </c>
      <c r="Y611" t="str">
        <f t="shared" si="31"/>
        <v>Oct</v>
      </c>
      <c r="Z611" s="5">
        <v>2006</v>
      </c>
      <c r="AA611" t="s">
        <v>1837</v>
      </c>
      <c r="BG611" t="s">
        <v>13</v>
      </c>
      <c r="BV611" t="s">
        <v>13</v>
      </c>
      <c r="BW611" t="str">
        <f t="shared" si="32"/>
        <v>Intra</v>
      </c>
      <c r="CI611" s="16" t="s">
        <v>13</v>
      </c>
      <c r="CJ611" s="16">
        <v>2010</v>
      </c>
      <c r="CK611" s="16" t="str">
        <f t="shared" si="33"/>
        <v>Intra</v>
      </c>
      <c r="DC611" s="16">
        <v>10</v>
      </c>
      <c r="DD611" s="23">
        <v>10</v>
      </c>
      <c r="DE611" s="23"/>
      <c r="DF611" s="16">
        <v>2010</v>
      </c>
    </row>
    <row r="612" spans="2:110" x14ac:dyDescent="0.3">
      <c r="B612" s="4">
        <v>20</v>
      </c>
      <c r="C612" s="4">
        <v>12</v>
      </c>
      <c r="D612" s="5">
        <v>2006</v>
      </c>
      <c r="W612" s="4">
        <v>12</v>
      </c>
      <c r="Y612" t="str">
        <f t="shared" si="31"/>
        <v>Dec</v>
      </c>
      <c r="Z612" s="5">
        <v>2006</v>
      </c>
      <c r="AA612" t="s">
        <v>1840</v>
      </c>
      <c r="BG612" t="s">
        <v>13</v>
      </c>
      <c r="BV612" t="s">
        <v>13</v>
      </c>
      <c r="BW612" t="str">
        <f t="shared" si="32"/>
        <v>Intra</v>
      </c>
      <c r="CI612" s="15" t="s">
        <v>13</v>
      </c>
      <c r="CJ612" s="15">
        <v>2006</v>
      </c>
      <c r="CK612" s="15" t="str">
        <f t="shared" si="33"/>
        <v>Intra</v>
      </c>
      <c r="DC612" s="15">
        <v>5</v>
      </c>
      <c r="DD612" s="21">
        <v>5</v>
      </c>
      <c r="DE612" s="21"/>
      <c r="DF612" s="15">
        <v>2006</v>
      </c>
    </row>
    <row r="613" spans="2:110" x14ac:dyDescent="0.3">
      <c r="B613" s="4">
        <v>14</v>
      </c>
      <c r="C613" s="4">
        <v>9</v>
      </c>
      <c r="D613" s="5">
        <v>2006</v>
      </c>
      <c r="W613" s="4">
        <v>9</v>
      </c>
      <c r="Y613" t="str">
        <f t="shared" si="31"/>
        <v>Sep</v>
      </c>
      <c r="Z613" s="5">
        <v>2006</v>
      </c>
      <c r="AA613" t="s">
        <v>1843</v>
      </c>
      <c r="BG613" t="s">
        <v>13</v>
      </c>
      <c r="BV613" t="s">
        <v>13</v>
      </c>
      <c r="BW613" t="str">
        <f t="shared" si="32"/>
        <v>Intra</v>
      </c>
      <c r="CI613" s="16" t="s">
        <v>13</v>
      </c>
      <c r="CJ613" s="16">
        <v>2021</v>
      </c>
      <c r="CK613" s="16" t="str">
        <f t="shared" si="33"/>
        <v>Intra</v>
      </c>
      <c r="DC613" s="16">
        <v>5</v>
      </c>
      <c r="DD613" s="23">
        <v>5</v>
      </c>
      <c r="DE613" s="23"/>
      <c r="DF613" s="16">
        <v>2021</v>
      </c>
    </row>
    <row r="614" spans="2:110" x14ac:dyDescent="0.3">
      <c r="B614" s="6">
        <v>29</v>
      </c>
      <c r="C614" s="6">
        <v>9</v>
      </c>
      <c r="D614" s="7">
        <v>2006</v>
      </c>
      <c r="W614" s="6">
        <v>9</v>
      </c>
      <c r="Y614" t="str">
        <f t="shared" si="31"/>
        <v>Sep</v>
      </c>
      <c r="Z614" s="7">
        <v>2006</v>
      </c>
      <c r="AA614" t="s">
        <v>1846</v>
      </c>
      <c r="BG614" t="s">
        <v>13</v>
      </c>
      <c r="BV614" t="s">
        <v>13</v>
      </c>
      <c r="BW614" t="str">
        <f t="shared" si="32"/>
        <v>Intra</v>
      </c>
      <c r="CI614" s="15" t="s">
        <v>13</v>
      </c>
      <c r="CJ614" s="15">
        <v>2022</v>
      </c>
      <c r="CK614" s="15" t="str">
        <f t="shared" si="33"/>
        <v>Intra</v>
      </c>
      <c r="DC614" s="15">
        <v>2</v>
      </c>
      <c r="DD614" s="21">
        <v>2</v>
      </c>
      <c r="DE614" s="21"/>
      <c r="DF614" s="15">
        <v>2022</v>
      </c>
    </row>
    <row r="615" spans="2:110" x14ac:dyDescent="0.3">
      <c r="B615" s="6">
        <v>3</v>
      </c>
      <c r="C615" s="6">
        <v>8</v>
      </c>
      <c r="D615" s="7">
        <v>2006</v>
      </c>
      <c r="W615" s="6">
        <v>8</v>
      </c>
      <c r="Y615" t="str">
        <f t="shared" si="31"/>
        <v>Aug</v>
      </c>
      <c r="Z615" s="7">
        <v>2006</v>
      </c>
      <c r="AA615" t="s">
        <v>1849</v>
      </c>
      <c r="BG615" t="s">
        <v>13</v>
      </c>
      <c r="BV615" t="s">
        <v>13</v>
      </c>
      <c r="BW615" t="str">
        <f t="shared" si="32"/>
        <v>Intra</v>
      </c>
      <c r="CI615" s="16" t="s">
        <v>13</v>
      </c>
      <c r="CJ615" s="16">
        <v>2016</v>
      </c>
      <c r="CK615" s="16" t="str">
        <f t="shared" si="33"/>
        <v>Intra</v>
      </c>
      <c r="DC615" s="16">
        <v>10</v>
      </c>
      <c r="DD615" s="23">
        <v>10</v>
      </c>
      <c r="DE615" s="23"/>
      <c r="DF615" s="16">
        <v>2016</v>
      </c>
    </row>
    <row r="616" spans="2:110" x14ac:dyDescent="0.3">
      <c r="B616" s="6">
        <v>28</v>
      </c>
      <c r="C616" s="6">
        <v>4</v>
      </c>
      <c r="D616" s="7">
        <v>2006</v>
      </c>
      <c r="W616" s="6">
        <v>4</v>
      </c>
      <c r="Y616" t="str">
        <f t="shared" si="31"/>
        <v>Apr</v>
      </c>
      <c r="Z616" s="7">
        <v>2006</v>
      </c>
      <c r="AA616" t="s">
        <v>1852</v>
      </c>
      <c r="BG616" t="s">
        <v>9</v>
      </c>
      <c r="BV616" t="s">
        <v>9</v>
      </c>
      <c r="BW616" t="str">
        <f t="shared" si="32"/>
        <v>Not</v>
      </c>
      <c r="CI616" s="15" t="s">
        <v>9</v>
      </c>
      <c r="CJ616" s="15">
        <v>2015</v>
      </c>
      <c r="CK616" s="15" t="str">
        <f t="shared" si="33"/>
        <v>Not</v>
      </c>
      <c r="DC616" s="15">
        <v>10</v>
      </c>
      <c r="DD616" s="21">
        <v>10</v>
      </c>
      <c r="DE616" s="21"/>
      <c r="DF616" s="15">
        <v>2015</v>
      </c>
    </row>
    <row r="617" spans="2:110" x14ac:dyDescent="0.3">
      <c r="B617" s="6">
        <v>15</v>
      </c>
      <c r="C617" s="6">
        <v>2</v>
      </c>
      <c r="D617" s="7">
        <v>2006</v>
      </c>
      <c r="W617" s="6">
        <v>2</v>
      </c>
      <c r="Y617" t="str">
        <f t="shared" si="31"/>
        <v>Feb</v>
      </c>
      <c r="Z617" s="7">
        <v>2006</v>
      </c>
      <c r="AA617" t="s">
        <v>1855</v>
      </c>
      <c r="BG617" t="s">
        <v>13</v>
      </c>
      <c r="BV617" t="s">
        <v>13</v>
      </c>
      <c r="BW617" t="str">
        <f t="shared" si="32"/>
        <v>Intra</v>
      </c>
      <c r="CI617" s="16" t="s">
        <v>13</v>
      </c>
      <c r="CJ617" s="16">
        <v>2018</v>
      </c>
      <c r="CK617" s="16" t="str">
        <f t="shared" si="33"/>
        <v>Intra</v>
      </c>
      <c r="DC617" s="16">
        <v>10</v>
      </c>
      <c r="DD617" s="23">
        <v>10</v>
      </c>
      <c r="DE617" s="23"/>
      <c r="DF617" s="16">
        <v>2018</v>
      </c>
    </row>
    <row r="618" spans="2:110" x14ac:dyDescent="0.3">
      <c r="B618" s="4">
        <v>19</v>
      </c>
      <c r="C618" s="4">
        <v>10</v>
      </c>
      <c r="D618" s="5">
        <v>2006</v>
      </c>
      <c r="W618" s="4">
        <v>10</v>
      </c>
      <c r="Y618" t="str">
        <f t="shared" si="31"/>
        <v>Oct</v>
      </c>
      <c r="Z618" s="5">
        <v>2006</v>
      </c>
      <c r="AA618" t="s">
        <v>1858</v>
      </c>
      <c r="BG618" t="s">
        <v>13</v>
      </c>
      <c r="BV618" t="s">
        <v>13</v>
      </c>
      <c r="BW618" t="str">
        <f t="shared" si="32"/>
        <v>Intra</v>
      </c>
      <c r="CI618" s="15" t="s">
        <v>13</v>
      </c>
      <c r="CJ618" s="15">
        <v>2022</v>
      </c>
      <c r="CK618" s="15" t="str">
        <f t="shared" si="33"/>
        <v>Intra</v>
      </c>
      <c r="DC618" s="15">
        <v>10</v>
      </c>
      <c r="DD618" s="21">
        <v>10</v>
      </c>
      <c r="DE618" s="21"/>
      <c r="DF618" s="15">
        <v>2022</v>
      </c>
    </row>
    <row r="619" spans="2:110" x14ac:dyDescent="0.3">
      <c r="B619" s="4">
        <v>4</v>
      </c>
      <c r="C619" s="4">
        <v>4</v>
      </c>
      <c r="D619" s="5">
        <v>2006</v>
      </c>
      <c r="W619" s="4">
        <v>4</v>
      </c>
      <c r="Y619" t="str">
        <f t="shared" si="31"/>
        <v>Apr</v>
      </c>
      <c r="Z619" s="5">
        <v>2006</v>
      </c>
      <c r="AA619" t="s">
        <v>1861</v>
      </c>
      <c r="BG619" t="s">
        <v>13</v>
      </c>
      <c r="BV619" t="s">
        <v>13</v>
      </c>
      <c r="BW619" t="str">
        <f t="shared" si="32"/>
        <v>Intra</v>
      </c>
      <c r="CI619" s="16" t="s">
        <v>13</v>
      </c>
      <c r="CJ619" s="16">
        <v>1995</v>
      </c>
      <c r="CK619" s="16" t="str">
        <f t="shared" si="33"/>
        <v>Intra</v>
      </c>
      <c r="DC619" s="16">
        <v>2</v>
      </c>
      <c r="DD619" s="23">
        <v>2</v>
      </c>
      <c r="DE619" s="23"/>
      <c r="DF619" s="16">
        <v>1995</v>
      </c>
    </row>
    <row r="620" spans="2:110" x14ac:dyDescent="0.3">
      <c r="B620" s="4">
        <v>10</v>
      </c>
      <c r="C620" s="4">
        <v>10</v>
      </c>
      <c r="D620" s="5">
        <v>2006</v>
      </c>
      <c r="W620" s="4">
        <v>10</v>
      </c>
      <c r="Y620" t="str">
        <f t="shared" si="31"/>
        <v>Oct</v>
      </c>
      <c r="Z620" s="5">
        <v>2006</v>
      </c>
      <c r="AA620" t="s">
        <v>1864</v>
      </c>
      <c r="BG620" t="s">
        <v>13</v>
      </c>
      <c r="BV620" t="s">
        <v>13</v>
      </c>
      <c r="BW620" t="str">
        <f t="shared" si="32"/>
        <v>Intra</v>
      </c>
      <c r="CI620" s="15" t="s">
        <v>13</v>
      </c>
      <c r="CJ620" s="15">
        <v>2023</v>
      </c>
      <c r="CK620" s="15" t="str">
        <f t="shared" si="33"/>
        <v>Intra</v>
      </c>
      <c r="DC620" s="15">
        <v>10</v>
      </c>
      <c r="DD620" s="21">
        <v>10</v>
      </c>
      <c r="DE620" s="21"/>
      <c r="DF620" s="15">
        <v>2023</v>
      </c>
    </row>
    <row r="621" spans="2:110" x14ac:dyDescent="0.3">
      <c r="B621" s="4">
        <v>4</v>
      </c>
      <c r="C621" s="4">
        <v>10</v>
      </c>
      <c r="D621" s="5">
        <v>2006</v>
      </c>
      <c r="W621" s="4">
        <v>10</v>
      </c>
      <c r="Y621" t="str">
        <f t="shared" si="31"/>
        <v>Oct</v>
      </c>
      <c r="Z621" s="5">
        <v>2006</v>
      </c>
      <c r="AA621" t="s">
        <v>1867</v>
      </c>
      <c r="BG621" t="s">
        <v>13</v>
      </c>
      <c r="BV621" t="s">
        <v>13</v>
      </c>
      <c r="BW621" t="str">
        <f t="shared" si="32"/>
        <v>Intra</v>
      </c>
      <c r="CI621" s="16" t="s">
        <v>13</v>
      </c>
      <c r="CJ621" s="16">
        <v>2006</v>
      </c>
      <c r="CK621" s="16" t="str">
        <f t="shared" si="33"/>
        <v>Intra</v>
      </c>
      <c r="DC621" s="16">
        <v>10</v>
      </c>
      <c r="DD621" s="23">
        <v>10</v>
      </c>
      <c r="DE621" s="23"/>
      <c r="DF621" s="16">
        <v>2006</v>
      </c>
    </row>
    <row r="622" spans="2:110" x14ac:dyDescent="0.3">
      <c r="B622" s="6">
        <v>27</v>
      </c>
      <c r="C622" s="6">
        <v>11</v>
      </c>
      <c r="D622" s="7">
        <v>2006</v>
      </c>
      <c r="W622" s="6">
        <v>11</v>
      </c>
      <c r="Y622" t="str">
        <f t="shared" si="31"/>
        <v>Nov</v>
      </c>
      <c r="Z622" s="7">
        <v>2006</v>
      </c>
      <c r="AA622" t="s">
        <v>1870</v>
      </c>
      <c r="BG622" t="s">
        <v>13</v>
      </c>
      <c r="BV622" t="s">
        <v>13</v>
      </c>
      <c r="BW622" t="str">
        <f t="shared" si="32"/>
        <v>Intra</v>
      </c>
      <c r="CI622" s="15" t="s">
        <v>13</v>
      </c>
      <c r="CJ622" s="15">
        <v>2008</v>
      </c>
      <c r="CK622" s="15" t="str">
        <f t="shared" si="33"/>
        <v>Intra</v>
      </c>
      <c r="DC622" s="15">
        <v>10</v>
      </c>
      <c r="DD622" s="21">
        <v>10</v>
      </c>
      <c r="DE622" s="21"/>
      <c r="DF622" s="15">
        <v>2008</v>
      </c>
    </row>
    <row r="623" spans="2:110" x14ac:dyDescent="0.3">
      <c r="B623" s="4">
        <v>27</v>
      </c>
      <c r="C623" s="4">
        <v>10</v>
      </c>
      <c r="D623" s="5">
        <v>2006</v>
      </c>
      <c r="W623" s="4">
        <v>10</v>
      </c>
      <c r="Y623" t="str">
        <f t="shared" si="31"/>
        <v>Oct</v>
      </c>
      <c r="Z623" s="5">
        <v>2006</v>
      </c>
      <c r="AA623" t="s">
        <v>1873</v>
      </c>
      <c r="BG623" t="s">
        <v>13</v>
      </c>
      <c r="BV623" t="s">
        <v>13</v>
      </c>
      <c r="BW623" t="str">
        <f t="shared" si="32"/>
        <v>Intra</v>
      </c>
      <c r="CI623" s="16" t="s">
        <v>13</v>
      </c>
      <c r="CJ623" s="16">
        <v>1995</v>
      </c>
      <c r="CK623" s="16" t="str">
        <f t="shared" si="33"/>
        <v>Intra</v>
      </c>
      <c r="DC623" s="16">
        <v>10</v>
      </c>
      <c r="DD623" s="23">
        <v>10</v>
      </c>
      <c r="DE623" s="23"/>
      <c r="DF623" s="16">
        <v>1995</v>
      </c>
    </row>
    <row r="624" spans="2:110" x14ac:dyDescent="0.3">
      <c r="B624" s="4">
        <v>21</v>
      </c>
      <c r="C624" s="4">
        <v>8</v>
      </c>
      <c r="D624" s="5">
        <v>2006</v>
      </c>
      <c r="W624" s="4">
        <v>8</v>
      </c>
      <c r="Y624" t="str">
        <f t="shared" si="31"/>
        <v>Aug</v>
      </c>
      <c r="Z624" s="5">
        <v>2006</v>
      </c>
      <c r="AA624" t="s">
        <v>1876</v>
      </c>
      <c r="BG624" t="s">
        <v>13</v>
      </c>
      <c r="BV624" t="s">
        <v>13</v>
      </c>
      <c r="BW624" t="str">
        <f t="shared" si="32"/>
        <v>Intra</v>
      </c>
      <c r="CI624" s="15" t="s">
        <v>13</v>
      </c>
      <c r="CJ624" s="15">
        <v>2006</v>
      </c>
      <c r="CK624" s="15" t="str">
        <f t="shared" si="33"/>
        <v>Intra</v>
      </c>
      <c r="DC624" s="15">
        <v>10</v>
      </c>
      <c r="DD624" s="21">
        <v>10</v>
      </c>
      <c r="DE624" s="21"/>
      <c r="DF624" s="15">
        <v>2006</v>
      </c>
    </row>
    <row r="625" spans="2:110" x14ac:dyDescent="0.3">
      <c r="B625" s="6">
        <v>25</v>
      </c>
      <c r="C625" s="6">
        <v>4</v>
      </c>
      <c r="D625" s="7">
        <v>2006</v>
      </c>
      <c r="W625" s="6">
        <v>4</v>
      </c>
      <c r="Y625" t="str">
        <f t="shared" si="31"/>
        <v>Apr</v>
      </c>
      <c r="Z625" s="7">
        <v>2006</v>
      </c>
      <c r="AA625" t="s">
        <v>1879</v>
      </c>
      <c r="BG625" t="s">
        <v>13</v>
      </c>
      <c r="BV625" t="s">
        <v>13</v>
      </c>
      <c r="BW625" t="str">
        <f t="shared" si="32"/>
        <v>Intra</v>
      </c>
      <c r="CI625" s="16" t="s">
        <v>13</v>
      </c>
      <c r="CJ625" s="16">
        <v>2017</v>
      </c>
      <c r="CK625" s="16" t="str">
        <f t="shared" si="33"/>
        <v>Intra</v>
      </c>
      <c r="DC625" s="16">
        <v>10</v>
      </c>
      <c r="DD625" s="23">
        <v>10</v>
      </c>
      <c r="DE625" s="23"/>
      <c r="DF625" s="16">
        <v>2017</v>
      </c>
    </row>
    <row r="626" spans="2:110" x14ac:dyDescent="0.3">
      <c r="B626" s="4">
        <v>11</v>
      </c>
      <c r="C626" s="4">
        <v>9</v>
      </c>
      <c r="D626" s="5">
        <v>2006</v>
      </c>
      <c r="W626" s="4">
        <v>9</v>
      </c>
      <c r="Y626" t="str">
        <f t="shared" si="31"/>
        <v>Sep</v>
      </c>
      <c r="Z626" s="5">
        <v>2006</v>
      </c>
      <c r="AA626" t="s">
        <v>1882</v>
      </c>
      <c r="BG626" t="s">
        <v>13</v>
      </c>
      <c r="BV626" t="s">
        <v>13</v>
      </c>
      <c r="BW626" t="str">
        <f t="shared" si="32"/>
        <v>Intra</v>
      </c>
      <c r="CI626" s="15" t="s">
        <v>13</v>
      </c>
      <c r="CJ626" s="15">
        <v>2004</v>
      </c>
      <c r="CK626" s="15" t="str">
        <f t="shared" si="33"/>
        <v>Intra</v>
      </c>
      <c r="DC626" s="15">
        <v>1</v>
      </c>
      <c r="DD626" s="21">
        <v>1</v>
      </c>
      <c r="DE626" s="21"/>
      <c r="DF626" s="15">
        <v>2004</v>
      </c>
    </row>
    <row r="627" spans="2:110" x14ac:dyDescent="0.3">
      <c r="B627" s="6">
        <v>16</v>
      </c>
      <c r="C627" s="6">
        <v>2</v>
      </c>
      <c r="D627" s="7">
        <v>2006</v>
      </c>
      <c r="W627" s="6">
        <v>2</v>
      </c>
      <c r="Y627" t="str">
        <f t="shared" si="31"/>
        <v>Feb</v>
      </c>
      <c r="Z627" s="7">
        <v>2006</v>
      </c>
      <c r="AA627" t="s">
        <v>1885</v>
      </c>
      <c r="BG627" t="s">
        <v>13</v>
      </c>
      <c r="BV627" t="s">
        <v>13</v>
      </c>
      <c r="BW627" t="str">
        <f t="shared" si="32"/>
        <v>Intra</v>
      </c>
      <c r="CI627" s="16" t="s">
        <v>13</v>
      </c>
      <c r="CJ627" s="16">
        <v>1997</v>
      </c>
      <c r="CK627" s="16" t="str">
        <f t="shared" si="33"/>
        <v>Intra</v>
      </c>
      <c r="DC627" s="16">
        <v>10</v>
      </c>
      <c r="DD627" s="23">
        <v>10</v>
      </c>
      <c r="DE627" s="23"/>
      <c r="DF627" s="16">
        <v>1997</v>
      </c>
    </row>
    <row r="628" spans="2:110" x14ac:dyDescent="0.3">
      <c r="B628" s="4">
        <v>9</v>
      </c>
      <c r="C628" s="4">
        <v>11</v>
      </c>
      <c r="D628" s="5">
        <v>2006</v>
      </c>
      <c r="W628" s="4">
        <v>11</v>
      </c>
      <c r="Y628" t="str">
        <f t="shared" si="31"/>
        <v>Nov</v>
      </c>
      <c r="Z628" s="5">
        <v>2006</v>
      </c>
      <c r="AA628" t="s">
        <v>1888</v>
      </c>
      <c r="BG628" t="s">
        <v>13</v>
      </c>
      <c r="BV628" t="s">
        <v>13</v>
      </c>
      <c r="BW628" t="str">
        <f t="shared" si="32"/>
        <v>Intra</v>
      </c>
      <c r="CI628" s="15" t="s">
        <v>13</v>
      </c>
      <c r="CJ628" s="15">
        <v>2007</v>
      </c>
      <c r="CK628" s="15" t="str">
        <f t="shared" si="33"/>
        <v>Intra</v>
      </c>
      <c r="DC628" s="15">
        <v>10</v>
      </c>
      <c r="DD628" s="21">
        <v>10</v>
      </c>
      <c r="DE628" s="21"/>
      <c r="DF628" s="15">
        <v>2007</v>
      </c>
    </row>
    <row r="629" spans="2:110" x14ac:dyDescent="0.3">
      <c r="B629" s="4">
        <v>27</v>
      </c>
      <c r="C629" s="4">
        <v>2</v>
      </c>
      <c r="D629" s="5">
        <v>2006</v>
      </c>
      <c r="W629" s="4">
        <v>2</v>
      </c>
      <c r="Y629" t="str">
        <f t="shared" si="31"/>
        <v>Feb</v>
      </c>
      <c r="Z629" s="5">
        <v>2006</v>
      </c>
      <c r="AA629" t="s">
        <v>1891</v>
      </c>
      <c r="BG629" t="s">
        <v>13</v>
      </c>
      <c r="BV629" t="s">
        <v>13</v>
      </c>
      <c r="BW629" t="str">
        <f t="shared" si="32"/>
        <v>Intra</v>
      </c>
      <c r="CI629" s="16" t="s">
        <v>13</v>
      </c>
      <c r="CJ629" s="16">
        <v>2015</v>
      </c>
      <c r="CK629" s="16" t="str">
        <f t="shared" si="33"/>
        <v>Intra</v>
      </c>
      <c r="DC629" s="16">
        <v>2</v>
      </c>
      <c r="DD629" s="23">
        <v>2</v>
      </c>
      <c r="DE629" s="23"/>
      <c r="DF629" s="16">
        <v>2015</v>
      </c>
    </row>
    <row r="630" spans="2:110" x14ac:dyDescent="0.3">
      <c r="B630" s="4">
        <v>21</v>
      </c>
      <c r="C630" s="4">
        <v>11</v>
      </c>
      <c r="D630" s="5">
        <v>2006</v>
      </c>
      <c r="W630" s="4">
        <v>11</v>
      </c>
      <c r="Y630" t="str">
        <f t="shared" si="31"/>
        <v>Nov</v>
      </c>
      <c r="Z630" s="5">
        <v>2006</v>
      </c>
      <c r="AA630" t="s">
        <v>1894</v>
      </c>
      <c r="BG630" t="s">
        <v>9</v>
      </c>
      <c r="BV630" t="s">
        <v>9</v>
      </c>
      <c r="BW630" t="str">
        <f t="shared" si="32"/>
        <v>Not</v>
      </c>
      <c r="CI630" s="15" t="s">
        <v>9</v>
      </c>
      <c r="CJ630" s="15">
        <v>1996</v>
      </c>
      <c r="CK630" s="15" t="str">
        <f t="shared" si="33"/>
        <v>Not</v>
      </c>
      <c r="DC630" s="15">
        <v>10</v>
      </c>
      <c r="DD630" s="21">
        <v>10</v>
      </c>
      <c r="DE630" s="21"/>
      <c r="DF630" s="15">
        <v>1996</v>
      </c>
    </row>
    <row r="631" spans="2:110" x14ac:dyDescent="0.3">
      <c r="B631" s="6">
        <v>26</v>
      </c>
      <c r="C631" s="6">
        <v>12</v>
      </c>
      <c r="D631" s="7">
        <v>2006</v>
      </c>
      <c r="W631" s="6">
        <v>12</v>
      </c>
      <c r="Y631" t="str">
        <f t="shared" si="31"/>
        <v>Dec</v>
      </c>
      <c r="Z631" s="7">
        <v>2006</v>
      </c>
      <c r="AA631" t="s">
        <v>1897</v>
      </c>
      <c r="BG631" t="s">
        <v>13</v>
      </c>
      <c r="BV631" t="s">
        <v>13</v>
      </c>
      <c r="BW631" t="str">
        <f t="shared" si="32"/>
        <v>Intra</v>
      </c>
      <c r="CI631" s="16" t="s">
        <v>13</v>
      </c>
      <c r="CJ631" s="16">
        <v>2014</v>
      </c>
      <c r="CK631" s="16" t="str">
        <f t="shared" si="33"/>
        <v>Intra</v>
      </c>
      <c r="DC631" s="16">
        <v>2</v>
      </c>
      <c r="DD631" s="23">
        <v>2</v>
      </c>
      <c r="DE631" s="23"/>
      <c r="DF631" s="16">
        <v>2014</v>
      </c>
    </row>
    <row r="632" spans="2:110" x14ac:dyDescent="0.3">
      <c r="B632" s="6">
        <v>27</v>
      </c>
      <c r="C632" s="6">
        <v>9</v>
      </c>
      <c r="D632" s="7">
        <v>2006</v>
      </c>
      <c r="W632" s="6">
        <v>9</v>
      </c>
      <c r="Y632" t="str">
        <f t="shared" si="31"/>
        <v>Sep</v>
      </c>
      <c r="Z632" s="7">
        <v>2006</v>
      </c>
      <c r="AA632" t="s">
        <v>1900</v>
      </c>
      <c r="BG632" t="s">
        <v>13</v>
      </c>
      <c r="BV632" t="s">
        <v>13</v>
      </c>
      <c r="BW632" t="str">
        <f t="shared" si="32"/>
        <v>Intra</v>
      </c>
      <c r="CI632" s="15" t="s">
        <v>13</v>
      </c>
      <c r="CJ632" s="15">
        <v>2004</v>
      </c>
      <c r="CK632" s="15" t="str">
        <f t="shared" si="33"/>
        <v>Intra</v>
      </c>
      <c r="DC632" s="15">
        <v>5</v>
      </c>
      <c r="DD632" s="21">
        <v>5</v>
      </c>
      <c r="DE632" s="21"/>
      <c r="DF632" s="15">
        <v>2004</v>
      </c>
    </row>
    <row r="633" spans="2:110" x14ac:dyDescent="0.3">
      <c r="B633" s="4">
        <v>12</v>
      </c>
      <c r="C633" s="4">
        <v>10</v>
      </c>
      <c r="D633" s="5">
        <v>2006</v>
      </c>
      <c r="W633" s="4">
        <v>10</v>
      </c>
      <c r="Y633" t="str">
        <f t="shared" si="31"/>
        <v>Oct</v>
      </c>
      <c r="Z633" s="5">
        <v>2006</v>
      </c>
      <c r="AA633" t="s">
        <v>1903</v>
      </c>
      <c r="BG633" t="s">
        <v>13</v>
      </c>
      <c r="BV633" t="s">
        <v>13</v>
      </c>
      <c r="BW633" t="str">
        <f t="shared" si="32"/>
        <v>Intra</v>
      </c>
      <c r="CI633" s="16" t="s">
        <v>13</v>
      </c>
      <c r="CJ633" s="16">
        <v>2015</v>
      </c>
      <c r="CK633" s="16" t="str">
        <f t="shared" si="33"/>
        <v>Intra</v>
      </c>
      <c r="DC633" s="16">
        <v>1</v>
      </c>
      <c r="DD633" s="23">
        <v>1</v>
      </c>
      <c r="DE633" s="23"/>
      <c r="DF633" s="16">
        <v>2015</v>
      </c>
    </row>
    <row r="634" spans="2:110" x14ac:dyDescent="0.3">
      <c r="B634" s="6">
        <v>22</v>
      </c>
      <c r="C634" s="6">
        <v>2</v>
      </c>
      <c r="D634" s="7">
        <v>2006</v>
      </c>
      <c r="W634" s="6">
        <v>2</v>
      </c>
      <c r="Y634" t="str">
        <f t="shared" si="31"/>
        <v>Feb</v>
      </c>
      <c r="Z634" s="7">
        <v>2006</v>
      </c>
      <c r="AA634" t="s">
        <v>1906</v>
      </c>
      <c r="BG634" t="s">
        <v>13</v>
      </c>
      <c r="BV634" t="s">
        <v>13</v>
      </c>
      <c r="BW634" t="str">
        <f t="shared" si="32"/>
        <v>Intra</v>
      </c>
      <c r="CI634" s="15" t="s">
        <v>13</v>
      </c>
      <c r="CJ634" s="15">
        <v>2006</v>
      </c>
      <c r="CK634" s="15" t="str">
        <f t="shared" si="33"/>
        <v>Intra</v>
      </c>
      <c r="DC634" s="15">
        <v>1</v>
      </c>
      <c r="DD634" s="21">
        <v>1</v>
      </c>
      <c r="DE634" s="21"/>
      <c r="DF634" s="15">
        <v>2006</v>
      </c>
    </row>
    <row r="635" spans="2:110" x14ac:dyDescent="0.3">
      <c r="B635" s="6">
        <v>21</v>
      </c>
      <c r="C635" s="6">
        <v>10</v>
      </c>
      <c r="D635" s="7">
        <v>2006</v>
      </c>
      <c r="W635" s="6">
        <v>10</v>
      </c>
      <c r="Y635" t="str">
        <f t="shared" si="31"/>
        <v>Oct</v>
      </c>
      <c r="Z635" s="7">
        <v>2006</v>
      </c>
      <c r="AA635" t="s">
        <v>1909</v>
      </c>
      <c r="BG635" t="s">
        <v>13</v>
      </c>
      <c r="BV635" t="s">
        <v>13</v>
      </c>
      <c r="BW635" t="str">
        <f t="shared" si="32"/>
        <v>Intra</v>
      </c>
      <c r="CI635" s="16" t="s">
        <v>13</v>
      </c>
      <c r="CJ635" s="16">
        <v>2018</v>
      </c>
      <c r="CK635" s="16" t="str">
        <f t="shared" si="33"/>
        <v>Intra</v>
      </c>
      <c r="DC635" s="16">
        <v>10</v>
      </c>
      <c r="DD635" s="23">
        <v>10</v>
      </c>
      <c r="DE635" s="23"/>
      <c r="DF635" s="16">
        <v>2018</v>
      </c>
    </row>
    <row r="636" spans="2:110" x14ac:dyDescent="0.3">
      <c r="B636" s="4">
        <v>22</v>
      </c>
      <c r="C636" s="4">
        <v>12</v>
      </c>
      <c r="D636" s="5">
        <v>2006</v>
      </c>
      <c r="W636" s="4">
        <v>12</v>
      </c>
      <c r="Y636" t="str">
        <f t="shared" si="31"/>
        <v>Dec</v>
      </c>
      <c r="Z636" s="5">
        <v>2006</v>
      </c>
      <c r="AA636" t="s">
        <v>1912</v>
      </c>
      <c r="BG636" t="s">
        <v>13</v>
      </c>
      <c r="BV636" t="s">
        <v>13</v>
      </c>
      <c r="BW636" t="str">
        <f t="shared" si="32"/>
        <v>Intra</v>
      </c>
      <c r="CI636" s="15" t="s">
        <v>13</v>
      </c>
      <c r="CJ636" s="15">
        <v>2020</v>
      </c>
      <c r="CK636" s="15" t="str">
        <f t="shared" si="33"/>
        <v>Intra</v>
      </c>
      <c r="DC636" s="15">
        <v>2</v>
      </c>
      <c r="DD636" s="21">
        <v>2</v>
      </c>
      <c r="DE636" s="21"/>
      <c r="DF636" s="15">
        <v>2020</v>
      </c>
    </row>
    <row r="637" spans="2:110" x14ac:dyDescent="0.3">
      <c r="B637" s="6">
        <v>14</v>
      </c>
      <c r="C637" s="6">
        <v>3</v>
      </c>
      <c r="D637" s="7">
        <v>2006</v>
      </c>
      <c r="W637" s="6">
        <v>3</v>
      </c>
      <c r="Y637" t="str">
        <f t="shared" si="31"/>
        <v>Mar</v>
      </c>
      <c r="Z637" s="7">
        <v>2006</v>
      </c>
      <c r="AA637" t="s">
        <v>1915</v>
      </c>
      <c r="BG637" t="s">
        <v>13</v>
      </c>
      <c r="BV637" t="s">
        <v>13</v>
      </c>
      <c r="BW637" t="str">
        <f t="shared" si="32"/>
        <v>Intra</v>
      </c>
      <c r="CI637" s="16" t="s">
        <v>13</v>
      </c>
      <c r="CJ637" s="16">
        <v>2022</v>
      </c>
      <c r="CK637" s="16" t="str">
        <f t="shared" si="33"/>
        <v>Intra</v>
      </c>
      <c r="DC637" s="16">
        <v>1</v>
      </c>
      <c r="DD637" s="23">
        <v>1</v>
      </c>
      <c r="DE637" s="23"/>
      <c r="DF637" s="16">
        <v>2022</v>
      </c>
    </row>
    <row r="638" spans="2:110" x14ac:dyDescent="0.3">
      <c r="B638" s="6">
        <v>19</v>
      </c>
      <c r="C638" s="6">
        <v>6</v>
      </c>
      <c r="D638" s="7">
        <v>2006</v>
      </c>
      <c r="W638" s="6">
        <v>6</v>
      </c>
      <c r="Y638" t="str">
        <f t="shared" si="31"/>
        <v>Jun</v>
      </c>
      <c r="Z638" s="7">
        <v>2006</v>
      </c>
      <c r="AA638" t="s">
        <v>1918</v>
      </c>
      <c r="BG638" t="s">
        <v>13</v>
      </c>
      <c r="BV638" t="s">
        <v>13</v>
      </c>
      <c r="BW638" t="str">
        <f t="shared" si="32"/>
        <v>Intra</v>
      </c>
      <c r="CI638" s="15" t="s">
        <v>13</v>
      </c>
      <c r="CJ638" s="15">
        <v>2022</v>
      </c>
      <c r="CK638" s="15" t="str">
        <f t="shared" si="33"/>
        <v>Intra</v>
      </c>
      <c r="DC638" s="15">
        <v>10</v>
      </c>
      <c r="DD638" s="21">
        <v>10</v>
      </c>
      <c r="DE638" s="21"/>
      <c r="DF638" s="15">
        <v>2022</v>
      </c>
    </row>
    <row r="639" spans="2:110" x14ac:dyDescent="0.3">
      <c r="B639" s="6">
        <v>10</v>
      </c>
      <c r="C639" s="6">
        <v>10</v>
      </c>
      <c r="D639" s="7">
        <v>2006</v>
      </c>
      <c r="W639" s="6">
        <v>10</v>
      </c>
      <c r="Y639" t="str">
        <f t="shared" si="31"/>
        <v>Oct</v>
      </c>
      <c r="Z639" s="7">
        <v>2006</v>
      </c>
      <c r="AA639" t="s">
        <v>1921</v>
      </c>
      <c r="BG639" t="s">
        <v>13</v>
      </c>
      <c r="BV639" t="s">
        <v>13</v>
      </c>
      <c r="BW639" t="str">
        <f t="shared" si="32"/>
        <v>Intra</v>
      </c>
      <c r="CI639" s="16" t="s">
        <v>13</v>
      </c>
      <c r="CJ639" s="16">
        <v>1995</v>
      </c>
      <c r="CK639" s="16" t="str">
        <f t="shared" si="33"/>
        <v>Intra</v>
      </c>
      <c r="DC639" s="16">
        <v>10</v>
      </c>
      <c r="DD639" s="23">
        <v>10</v>
      </c>
      <c r="DE639" s="23"/>
      <c r="DF639" s="16">
        <v>1995</v>
      </c>
    </row>
    <row r="640" spans="2:110" x14ac:dyDescent="0.3">
      <c r="B640" s="4">
        <v>9</v>
      </c>
      <c r="C640" s="4">
        <v>5</v>
      </c>
      <c r="D640" s="5">
        <v>2006</v>
      </c>
      <c r="W640" s="4">
        <v>5</v>
      </c>
      <c r="Y640" t="str">
        <f t="shared" si="31"/>
        <v>May</v>
      </c>
      <c r="Z640" s="5">
        <v>2006</v>
      </c>
      <c r="AA640" t="s">
        <v>1924</v>
      </c>
      <c r="BG640" t="s">
        <v>13</v>
      </c>
      <c r="BV640" t="s">
        <v>13</v>
      </c>
      <c r="BW640" t="str">
        <f t="shared" si="32"/>
        <v>Intra</v>
      </c>
      <c r="CI640" s="15" t="s">
        <v>13</v>
      </c>
      <c r="CJ640" s="15">
        <v>2022</v>
      </c>
      <c r="CK640" s="15" t="str">
        <f t="shared" si="33"/>
        <v>Intra</v>
      </c>
      <c r="DC640" s="15">
        <v>10</v>
      </c>
      <c r="DD640" s="21">
        <v>10</v>
      </c>
      <c r="DE640" s="21"/>
      <c r="DF640" s="15">
        <v>2022</v>
      </c>
    </row>
    <row r="641" spans="2:110" x14ac:dyDescent="0.3">
      <c r="B641" s="6">
        <v>10</v>
      </c>
      <c r="C641" s="6">
        <v>3</v>
      </c>
      <c r="D641" s="7">
        <v>2006</v>
      </c>
      <c r="W641" s="6">
        <v>3</v>
      </c>
      <c r="Y641" t="str">
        <f t="shared" si="31"/>
        <v>Mar</v>
      </c>
      <c r="Z641" s="7">
        <v>2006</v>
      </c>
      <c r="AA641" t="s">
        <v>1927</v>
      </c>
      <c r="BG641" t="s">
        <v>13</v>
      </c>
      <c r="BV641" t="s">
        <v>13</v>
      </c>
      <c r="BW641" t="str">
        <f t="shared" si="32"/>
        <v>Intra</v>
      </c>
      <c r="CI641" s="16" t="s">
        <v>13</v>
      </c>
      <c r="CJ641" s="16">
        <v>2010</v>
      </c>
      <c r="CK641" s="16" t="str">
        <f t="shared" si="33"/>
        <v>Intra</v>
      </c>
      <c r="DC641" s="16">
        <v>2</v>
      </c>
      <c r="DD641" s="23">
        <v>2</v>
      </c>
      <c r="DE641" s="23"/>
      <c r="DF641" s="16">
        <v>2010</v>
      </c>
    </row>
    <row r="642" spans="2:110" x14ac:dyDescent="0.3">
      <c r="B642" s="6">
        <v>23</v>
      </c>
      <c r="C642" s="6">
        <v>3</v>
      </c>
      <c r="D642" s="7">
        <v>2006</v>
      </c>
      <c r="W642" s="6">
        <v>3</v>
      </c>
      <c r="Y642" t="str">
        <f t="shared" si="31"/>
        <v>Mar</v>
      </c>
      <c r="Z642" s="7">
        <v>2006</v>
      </c>
      <c r="AA642" t="s">
        <v>1930</v>
      </c>
      <c r="BG642" t="s">
        <v>13</v>
      </c>
      <c r="BV642" t="s">
        <v>13</v>
      </c>
      <c r="BW642" t="str">
        <f t="shared" si="32"/>
        <v>Intra</v>
      </c>
      <c r="CI642" s="15" t="s">
        <v>13</v>
      </c>
      <c r="CJ642" s="15">
        <v>2014</v>
      </c>
      <c r="CK642" s="15" t="str">
        <f t="shared" si="33"/>
        <v>Intra</v>
      </c>
      <c r="DC642" s="15">
        <v>1</v>
      </c>
      <c r="DD642" s="21">
        <v>1</v>
      </c>
      <c r="DE642" s="21"/>
      <c r="DF642" s="15">
        <v>2014</v>
      </c>
    </row>
    <row r="643" spans="2:110" x14ac:dyDescent="0.3">
      <c r="B643" s="4">
        <v>13</v>
      </c>
      <c r="C643" s="4">
        <v>4</v>
      </c>
      <c r="D643" s="5">
        <v>2006</v>
      </c>
      <c r="W643" s="4">
        <v>4</v>
      </c>
      <c r="Y643" t="str">
        <f t="shared" ref="Y643:Y706" si="34">_xlfn.IFS(W643=1,"Jan",W643=2,"Feb",W643=3,"Mar",W643=4,"Apr",W643=5,"May",W643=6,"Jun",W643=7,"Jul",W643=8,"Aug",W643=9,"Sep",W643=10,"Oct",W643=11,"Nov",W643=12,"Dec")</f>
        <v>Apr</v>
      </c>
      <c r="Z643" s="5">
        <v>2006</v>
      </c>
      <c r="AA643" t="s">
        <v>1933</v>
      </c>
      <c r="BG643" t="s">
        <v>13</v>
      </c>
      <c r="BV643" t="s">
        <v>13</v>
      </c>
      <c r="BW643" t="str">
        <f t="shared" ref="BW643:BW706" si="35">IF(BV643="EQ","Intra","Not")</f>
        <v>Intra</v>
      </c>
      <c r="CI643" s="16" t="s">
        <v>13</v>
      </c>
      <c r="CJ643" s="16">
        <v>2001</v>
      </c>
      <c r="CK643" s="16" t="str">
        <f t="shared" ref="CK643:CK706" si="36">IF(CI643="EQ","Intra","Not")</f>
        <v>Intra</v>
      </c>
      <c r="DC643" s="16">
        <v>1</v>
      </c>
      <c r="DD643" s="23">
        <v>1</v>
      </c>
      <c r="DE643" s="23"/>
      <c r="DF643" s="16">
        <v>2001</v>
      </c>
    </row>
    <row r="644" spans="2:110" x14ac:dyDescent="0.3">
      <c r="B644" s="4">
        <v>26</v>
      </c>
      <c r="C644" s="4">
        <v>9</v>
      </c>
      <c r="D644" s="5">
        <v>2006</v>
      </c>
      <c r="W644" s="4">
        <v>9</v>
      </c>
      <c r="Y644" t="str">
        <f t="shared" si="34"/>
        <v>Sep</v>
      </c>
      <c r="Z644" s="5">
        <v>2006</v>
      </c>
      <c r="AA644" t="s">
        <v>1936</v>
      </c>
      <c r="BG644" t="s">
        <v>9</v>
      </c>
      <c r="BV644" t="s">
        <v>9</v>
      </c>
      <c r="BW644" t="str">
        <f t="shared" si="35"/>
        <v>Not</v>
      </c>
      <c r="CI644" s="15" t="s">
        <v>9</v>
      </c>
      <c r="CJ644" s="15">
        <v>2000</v>
      </c>
      <c r="CK644" s="15" t="str">
        <f t="shared" si="36"/>
        <v>Not</v>
      </c>
      <c r="DC644" s="15">
        <v>2</v>
      </c>
      <c r="DD644" s="21">
        <v>2</v>
      </c>
      <c r="DE644" s="21"/>
      <c r="DF644" s="15">
        <v>2000</v>
      </c>
    </row>
    <row r="645" spans="2:110" x14ac:dyDescent="0.3">
      <c r="B645" s="6">
        <v>5</v>
      </c>
      <c r="C645" s="6">
        <v>5</v>
      </c>
      <c r="D645" s="7">
        <v>2006</v>
      </c>
      <c r="W645" s="6">
        <v>5</v>
      </c>
      <c r="Y645" t="str">
        <f t="shared" si="34"/>
        <v>May</v>
      </c>
      <c r="Z645" s="7">
        <v>2006</v>
      </c>
      <c r="AA645" t="s">
        <v>1939</v>
      </c>
      <c r="BG645" t="s">
        <v>13</v>
      </c>
      <c r="BV645" t="s">
        <v>13</v>
      </c>
      <c r="BW645" t="str">
        <f t="shared" si="35"/>
        <v>Intra</v>
      </c>
      <c r="CI645" s="16" t="s">
        <v>13</v>
      </c>
      <c r="CJ645" s="16">
        <v>2007</v>
      </c>
      <c r="CK645" s="16" t="str">
        <f t="shared" si="36"/>
        <v>Intra</v>
      </c>
      <c r="DC645" s="16">
        <v>1</v>
      </c>
      <c r="DD645" s="23">
        <v>1</v>
      </c>
      <c r="DE645" s="23"/>
      <c r="DF645" s="16">
        <v>2007</v>
      </c>
    </row>
    <row r="646" spans="2:110" x14ac:dyDescent="0.3">
      <c r="B646" s="4">
        <v>17</v>
      </c>
      <c r="C646" s="4">
        <v>3</v>
      </c>
      <c r="D646" s="5">
        <v>2006</v>
      </c>
      <c r="W646" s="4">
        <v>3</v>
      </c>
      <c r="Y646" t="str">
        <f t="shared" si="34"/>
        <v>Mar</v>
      </c>
      <c r="Z646" s="5">
        <v>2006</v>
      </c>
      <c r="AA646" t="s">
        <v>1942</v>
      </c>
      <c r="BG646" t="s">
        <v>13</v>
      </c>
      <c r="BV646" t="s">
        <v>13</v>
      </c>
      <c r="BW646" t="str">
        <f t="shared" si="35"/>
        <v>Intra</v>
      </c>
      <c r="CI646" s="15" t="s">
        <v>13</v>
      </c>
      <c r="CJ646" s="15">
        <v>2018</v>
      </c>
      <c r="CK646" s="15" t="str">
        <f t="shared" si="36"/>
        <v>Intra</v>
      </c>
      <c r="DC646" s="15">
        <v>10</v>
      </c>
      <c r="DD646" s="21">
        <v>10</v>
      </c>
      <c r="DE646" s="21"/>
      <c r="DF646" s="15">
        <v>2018</v>
      </c>
    </row>
    <row r="647" spans="2:110" x14ac:dyDescent="0.3">
      <c r="B647" s="4">
        <v>5</v>
      </c>
      <c r="C647" s="4">
        <v>10</v>
      </c>
      <c r="D647" s="5">
        <v>2006</v>
      </c>
      <c r="W647" s="4">
        <v>10</v>
      </c>
      <c r="Y647" t="str">
        <f t="shared" si="34"/>
        <v>Oct</v>
      </c>
      <c r="Z647" s="5">
        <v>2006</v>
      </c>
      <c r="AA647" t="s">
        <v>1945</v>
      </c>
      <c r="BG647" t="s">
        <v>13</v>
      </c>
      <c r="BV647" t="s">
        <v>13</v>
      </c>
      <c r="BW647" t="str">
        <f t="shared" si="35"/>
        <v>Intra</v>
      </c>
      <c r="CI647" s="16" t="s">
        <v>13</v>
      </c>
      <c r="CJ647" s="16">
        <v>2003</v>
      </c>
      <c r="CK647" s="16" t="str">
        <f t="shared" si="36"/>
        <v>Intra</v>
      </c>
      <c r="DC647" s="16">
        <v>1</v>
      </c>
      <c r="DD647" s="23">
        <v>1</v>
      </c>
      <c r="DE647" s="23"/>
      <c r="DF647" s="16">
        <v>2003</v>
      </c>
    </row>
    <row r="648" spans="2:110" x14ac:dyDescent="0.3">
      <c r="B648" s="4">
        <v>5</v>
      </c>
      <c r="C648" s="4">
        <v>4</v>
      </c>
      <c r="D648" s="5">
        <v>2006</v>
      </c>
      <c r="W648" s="4">
        <v>4</v>
      </c>
      <c r="Y648" t="str">
        <f t="shared" si="34"/>
        <v>Apr</v>
      </c>
      <c r="Z648" s="5">
        <v>2006</v>
      </c>
      <c r="AA648" t="s">
        <v>1948</v>
      </c>
      <c r="BG648" t="s">
        <v>13</v>
      </c>
      <c r="BV648" t="s">
        <v>13</v>
      </c>
      <c r="BW648" t="str">
        <f t="shared" si="35"/>
        <v>Intra</v>
      </c>
      <c r="CI648" s="15" t="s">
        <v>13</v>
      </c>
      <c r="CJ648" s="15">
        <v>2016</v>
      </c>
      <c r="CK648" s="15" t="str">
        <f t="shared" si="36"/>
        <v>Intra</v>
      </c>
      <c r="DC648" s="15">
        <v>10</v>
      </c>
      <c r="DD648" s="21">
        <v>10</v>
      </c>
      <c r="DE648" s="21"/>
      <c r="DF648" s="15">
        <v>2016</v>
      </c>
    </row>
    <row r="649" spans="2:110" x14ac:dyDescent="0.3">
      <c r="B649" s="6">
        <v>6</v>
      </c>
      <c r="C649" s="6">
        <v>12</v>
      </c>
      <c r="D649" s="7">
        <v>2006</v>
      </c>
      <c r="W649" s="6">
        <v>12</v>
      </c>
      <c r="Y649" t="str">
        <f t="shared" si="34"/>
        <v>Dec</v>
      </c>
      <c r="Z649" s="7">
        <v>2006</v>
      </c>
      <c r="AA649" t="s">
        <v>1951</v>
      </c>
      <c r="BG649" t="s">
        <v>13</v>
      </c>
      <c r="BV649" t="s">
        <v>13</v>
      </c>
      <c r="BW649" t="str">
        <f t="shared" si="35"/>
        <v>Intra</v>
      </c>
      <c r="CI649" s="16" t="s">
        <v>13</v>
      </c>
      <c r="CJ649" s="16">
        <v>1997</v>
      </c>
      <c r="CK649" s="16" t="str">
        <f t="shared" si="36"/>
        <v>Intra</v>
      </c>
      <c r="DC649" s="16">
        <v>2</v>
      </c>
      <c r="DD649" s="23">
        <v>2</v>
      </c>
      <c r="DE649" s="23"/>
      <c r="DF649" s="16">
        <v>1997</v>
      </c>
    </row>
    <row r="650" spans="2:110" x14ac:dyDescent="0.3">
      <c r="B650" s="4">
        <v>14</v>
      </c>
      <c r="C650" s="4">
        <v>9</v>
      </c>
      <c r="D650" s="5">
        <v>2006</v>
      </c>
      <c r="W650" s="4">
        <v>9</v>
      </c>
      <c r="Y650" t="str">
        <f t="shared" si="34"/>
        <v>Sep</v>
      </c>
      <c r="Z650" s="5">
        <v>2006</v>
      </c>
      <c r="AA650" t="s">
        <v>1954</v>
      </c>
      <c r="BG650" t="s">
        <v>13</v>
      </c>
      <c r="BV650" t="s">
        <v>13</v>
      </c>
      <c r="BW650" t="str">
        <f t="shared" si="35"/>
        <v>Intra</v>
      </c>
      <c r="CI650" s="15" t="s">
        <v>13</v>
      </c>
      <c r="CJ650" s="15">
        <v>2000</v>
      </c>
      <c r="CK650" s="15" t="str">
        <f t="shared" si="36"/>
        <v>Intra</v>
      </c>
      <c r="DC650" s="15">
        <v>2</v>
      </c>
      <c r="DD650" s="21">
        <v>2</v>
      </c>
      <c r="DE650" s="21"/>
      <c r="DF650" s="15">
        <v>2000</v>
      </c>
    </row>
    <row r="651" spans="2:110" x14ac:dyDescent="0.3">
      <c r="B651" s="6">
        <v>20</v>
      </c>
      <c r="C651" s="6">
        <v>12</v>
      </c>
      <c r="D651" s="7">
        <v>2006</v>
      </c>
      <c r="W651" s="6">
        <v>12</v>
      </c>
      <c r="Y651" t="str">
        <f t="shared" si="34"/>
        <v>Dec</v>
      </c>
      <c r="Z651" s="7">
        <v>2006</v>
      </c>
      <c r="AA651" t="s">
        <v>1957</v>
      </c>
      <c r="BG651" t="s">
        <v>13</v>
      </c>
      <c r="BV651" t="s">
        <v>13</v>
      </c>
      <c r="BW651" t="str">
        <f t="shared" si="35"/>
        <v>Intra</v>
      </c>
      <c r="CI651" s="16" t="s">
        <v>13</v>
      </c>
      <c r="CJ651" s="16">
        <v>2018</v>
      </c>
      <c r="CK651" s="16" t="str">
        <f t="shared" si="36"/>
        <v>Intra</v>
      </c>
      <c r="DC651" s="16">
        <v>5</v>
      </c>
      <c r="DD651" s="23">
        <v>5</v>
      </c>
      <c r="DE651" s="23"/>
      <c r="DF651" s="16">
        <v>2018</v>
      </c>
    </row>
    <row r="652" spans="2:110" x14ac:dyDescent="0.3">
      <c r="B652" s="6">
        <v>19</v>
      </c>
      <c r="C652" s="6">
        <v>7</v>
      </c>
      <c r="D652" s="7">
        <v>2006</v>
      </c>
      <c r="W652" s="6">
        <v>7</v>
      </c>
      <c r="Y652" t="str">
        <f t="shared" si="34"/>
        <v>Jul</v>
      </c>
      <c r="Z652" s="7">
        <v>2006</v>
      </c>
      <c r="AA652" t="s">
        <v>1960</v>
      </c>
      <c r="BG652" t="s">
        <v>13</v>
      </c>
      <c r="BV652" t="s">
        <v>13</v>
      </c>
      <c r="BW652" t="str">
        <f t="shared" si="35"/>
        <v>Intra</v>
      </c>
      <c r="CI652" s="15" t="s">
        <v>13</v>
      </c>
      <c r="CJ652" s="15">
        <v>1995</v>
      </c>
      <c r="CK652" s="15" t="str">
        <f t="shared" si="36"/>
        <v>Intra</v>
      </c>
      <c r="DC652" s="15">
        <v>1</v>
      </c>
      <c r="DD652" s="21">
        <v>1</v>
      </c>
      <c r="DE652" s="21"/>
      <c r="DF652" s="15">
        <v>1995</v>
      </c>
    </row>
    <row r="653" spans="2:110" x14ac:dyDescent="0.3">
      <c r="B653" s="6">
        <v>21</v>
      </c>
      <c r="C653" s="6">
        <v>11</v>
      </c>
      <c r="D653" s="7">
        <v>2006</v>
      </c>
      <c r="W653" s="6">
        <v>11</v>
      </c>
      <c r="Y653" t="str">
        <f t="shared" si="34"/>
        <v>Nov</v>
      </c>
      <c r="Z653" s="7">
        <v>2006</v>
      </c>
      <c r="AA653" t="s">
        <v>1963</v>
      </c>
      <c r="BG653" t="s">
        <v>13</v>
      </c>
      <c r="BV653" t="s">
        <v>13</v>
      </c>
      <c r="BW653" t="str">
        <f t="shared" si="35"/>
        <v>Intra</v>
      </c>
      <c r="CI653" s="16" t="s">
        <v>13</v>
      </c>
      <c r="CJ653" s="16">
        <v>2017</v>
      </c>
      <c r="CK653" s="16" t="str">
        <f t="shared" si="36"/>
        <v>Intra</v>
      </c>
      <c r="DC653" s="16">
        <v>10</v>
      </c>
      <c r="DD653" s="23">
        <v>10</v>
      </c>
      <c r="DE653" s="23"/>
      <c r="DF653" s="16">
        <v>2017</v>
      </c>
    </row>
    <row r="654" spans="2:110" x14ac:dyDescent="0.3">
      <c r="B654" s="4">
        <v>28</v>
      </c>
      <c r="C654" s="4">
        <v>12</v>
      </c>
      <c r="D654" s="5">
        <v>2006</v>
      </c>
      <c r="W654" s="4">
        <v>12</v>
      </c>
      <c r="Y654" t="str">
        <f t="shared" si="34"/>
        <v>Dec</v>
      </c>
      <c r="Z654" s="5">
        <v>2006</v>
      </c>
      <c r="AA654" t="s">
        <v>1966</v>
      </c>
      <c r="BG654" t="s">
        <v>13</v>
      </c>
      <c r="BV654" t="s">
        <v>13</v>
      </c>
      <c r="BW654" t="str">
        <f t="shared" si="35"/>
        <v>Intra</v>
      </c>
      <c r="CI654" s="15" t="s">
        <v>13</v>
      </c>
      <c r="CJ654" s="15">
        <v>2016</v>
      </c>
      <c r="CK654" s="15" t="str">
        <f t="shared" si="36"/>
        <v>Intra</v>
      </c>
      <c r="DC654" s="15">
        <v>10</v>
      </c>
      <c r="DD654" s="21">
        <v>10</v>
      </c>
      <c r="DE654" s="21"/>
      <c r="DF654" s="15">
        <v>2016</v>
      </c>
    </row>
    <row r="655" spans="2:110" x14ac:dyDescent="0.3">
      <c r="B655" s="4">
        <v>21</v>
      </c>
      <c r="C655" s="4">
        <v>3</v>
      </c>
      <c r="D655" s="5">
        <v>2006</v>
      </c>
      <c r="W655" s="4">
        <v>3</v>
      </c>
      <c r="Y655" t="str">
        <f t="shared" si="34"/>
        <v>Mar</v>
      </c>
      <c r="Z655" s="5">
        <v>2006</v>
      </c>
      <c r="AA655" t="s">
        <v>1969</v>
      </c>
      <c r="BG655" t="s">
        <v>13</v>
      </c>
      <c r="BV655" t="s">
        <v>13</v>
      </c>
      <c r="BW655" t="str">
        <f t="shared" si="35"/>
        <v>Intra</v>
      </c>
      <c r="CI655" s="16" t="s">
        <v>13</v>
      </c>
      <c r="CJ655" s="16">
        <v>2021</v>
      </c>
      <c r="CK655" s="16" t="str">
        <f t="shared" si="36"/>
        <v>Intra</v>
      </c>
      <c r="DC655" s="16">
        <v>10</v>
      </c>
      <c r="DD655" s="23">
        <v>10</v>
      </c>
      <c r="DE655" s="23"/>
      <c r="DF655" s="16">
        <v>2021</v>
      </c>
    </row>
    <row r="656" spans="2:110" x14ac:dyDescent="0.3">
      <c r="B656" s="6">
        <v>2</v>
      </c>
      <c r="C656" s="6">
        <v>2</v>
      </c>
      <c r="D656" s="7">
        <v>2006</v>
      </c>
      <c r="W656" s="6">
        <v>2</v>
      </c>
      <c r="Y656" t="str">
        <f t="shared" si="34"/>
        <v>Feb</v>
      </c>
      <c r="Z656" s="7">
        <v>2006</v>
      </c>
      <c r="AA656" t="s">
        <v>1972</v>
      </c>
      <c r="BG656" t="s">
        <v>13</v>
      </c>
      <c r="BV656" t="s">
        <v>13</v>
      </c>
      <c r="BW656" t="str">
        <f t="shared" si="35"/>
        <v>Intra</v>
      </c>
      <c r="CI656" s="15" t="s">
        <v>13</v>
      </c>
      <c r="CJ656" s="15">
        <v>1995</v>
      </c>
      <c r="CK656" s="15" t="str">
        <f t="shared" si="36"/>
        <v>Intra</v>
      </c>
      <c r="DC656" s="15">
        <v>10</v>
      </c>
      <c r="DD656" s="21">
        <v>10</v>
      </c>
      <c r="DE656" s="21"/>
      <c r="DF656" s="15">
        <v>1995</v>
      </c>
    </row>
    <row r="657" spans="2:110" x14ac:dyDescent="0.3">
      <c r="B657" s="6">
        <v>30</v>
      </c>
      <c r="C657" s="6">
        <v>11</v>
      </c>
      <c r="D657" s="7">
        <v>2006</v>
      </c>
      <c r="W657" s="6">
        <v>11</v>
      </c>
      <c r="Y657" t="str">
        <f t="shared" si="34"/>
        <v>Nov</v>
      </c>
      <c r="Z657" s="7">
        <v>2006</v>
      </c>
      <c r="AA657" t="s">
        <v>1975</v>
      </c>
      <c r="BG657" t="s">
        <v>13</v>
      </c>
      <c r="BV657" t="s">
        <v>13</v>
      </c>
      <c r="BW657" t="str">
        <f t="shared" si="35"/>
        <v>Intra</v>
      </c>
      <c r="CI657" s="16" t="s">
        <v>13</v>
      </c>
      <c r="CJ657" s="16">
        <v>1995</v>
      </c>
      <c r="CK657" s="16" t="str">
        <f t="shared" si="36"/>
        <v>Intra</v>
      </c>
      <c r="DC657" s="16">
        <v>10</v>
      </c>
      <c r="DD657" s="23">
        <v>10</v>
      </c>
      <c r="DE657" s="23"/>
      <c r="DF657" s="16">
        <v>1995</v>
      </c>
    </row>
    <row r="658" spans="2:110" x14ac:dyDescent="0.3">
      <c r="B658" s="4">
        <v>20</v>
      </c>
      <c r="C658" s="4">
        <v>6</v>
      </c>
      <c r="D658" s="5">
        <v>2006</v>
      </c>
      <c r="W658" s="4">
        <v>6</v>
      </c>
      <c r="Y658" t="str">
        <f t="shared" si="34"/>
        <v>Jun</v>
      </c>
      <c r="Z658" s="5">
        <v>2006</v>
      </c>
      <c r="AA658" t="s">
        <v>1978</v>
      </c>
      <c r="BG658" t="s">
        <v>13</v>
      </c>
      <c r="BV658" t="s">
        <v>13</v>
      </c>
      <c r="BW658" t="str">
        <f t="shared" si="35"/>
        <v>Intra</v>
      </c>
      <c r="CI658" s="15" t="s">
        <v>13</v>
      </c>
      <c r="CJ658" s="15">
        <v>2020</v>
      </c>
      <c r="CK658" s="15" t="str">
        <f t="shared" si="36"/>
        <v>Intra</v>
      </c>
      <c r="DC658" s="15">
        <v>10</v>
      </c>
      <c r="DD658" s="21">
        <v>10</v>
      </c>
      <c r="DE658" s="21"/>
      <c r="DF658" s="15">
        <v>2020</v>
      </c>
    </row>
    <row r="659" spans="2:110" x14ac:dyDescent="0.3">
      <c r="B659" s="4">
        <v>16</v>
      </c>
      <c r="C659" s="4">
        <v>5</v>
      </c>
      <c r="D659" s="5">
        <v>2006</v>
      </c>
      <c r="W659" s="4">
        <v>5</v>
      </c>
      <c r="Y659" t="str">
        <f t="shared" si="34"/>
        <v>May</v>
      </c>
      <c r="Z659" s="5">
        <v>2006</v>
      </c>
      <c r="AA659" t="s">
        <v>1981</v>
      </c>
      <c r="BG659" t="s">
        <v>13</v>
      </c>
      <c r="BV659" t="s">
        <v>13</v>
      </c>
      <c r="BW659" t="str">
        <f t="shared" si="35"/>
        <v>Intra</v>
      </c>
      <c r="CI659" s="16" t="s">
        <v>13</v>
      </c>
      <c r="CJ659" s="16">
        <v>2021</v>
      </c>
      <c r="CK659" s="16" t="str">
        <f t="shared" si="36"/>
        <v>Intra</v>
      </c>
      <c r="DC659" s="16">
        <v>10</v>
      </c>
      <c r="DD659" s="23">
        <v>10</v>
      </c>
      <c r="DE659" s="23"/>
      <c r="DF659" s="16">
        <v>2021</v>
      </c>
    </row>
    <row r="660" spans="2:110" x14ac:dyDescent="0.3">
      <c r="B660" s="4">
        <v>28</v>
      </c>
      <c r="C660" s="4">
        <v>12</v>
      </c>
      <c r="D660" s="5">
        <v>2006</v>
      </c>
      <c r="W660" s="4">
        <v>12</v>
      </c>
      <c r="Y660" t="str">
        <f t="shared" si="34"/>
        <v>Dec</v>
      </c>
      <c r="Z660" s="5">
        <v>2006</v>
      </c>
      <c r="AA660" t="s">
        <v>1984</v>
      </c>
      <c r="BG660" t="s">
        <v>13</v>
      </c>
      <c r="BV660" t="s">
        <v>13</v>
      </c>
      <c r="BW660" t="str">
        <f t="shared" si="35"/>
        <v>Intra</v>
      </c>
      <c r="CI660" s="15" t="s">
        <v>13</v>
      </c>
      <c r="CJ660" s="15">
        <v>2008</v>
      </c>
      <c r="CK660" s="15" t="str">
        <f t="shared" si="36"/>
        <v>Intra</v>
      </c>
      <c r="DC660" s="15">
        <v>1</v>
      </c>
      <c r="DD660" s="21">
        <v>1</v>
      </c>
      <c r="DE660" s="21"/>
      <c r="DF660" s="15">
        <v>2008</v>
      </c>
    </row>
    <row r="661" spans="2:110" x14ac:dyDescent="0.3">
      <c r="B661" s="6">
        <v>4</v>
      </c>
      <c r="C661" s="6">
        <v>1</v>
      </c>
      <c r="D661" s="7">
        <v>2006</v>
      </c>
      <c r="W661" s="6">
        <v>1</v>
      </c>
      <c r="Y661" t="str">
        <f t="shared" si="34"/>
        <v>Jan</v>
      </c>
      <c r="Z661" s="7">
        <v>2006</v>
      </c>
      <c r="AA661" t="s">
        <v>1987</v>
      </c>
      <c r="AB661">
        <v>1</v>
      </c>
      <c r="BG661" t="s">
        <v>13</v>
      </c>
      <c r="BV661" t="s">
        <v>13</v>
      </c>
      <c r="BW661" t="str">
        <f t="shared" si="35"/>
        <v>Intra</v>
      </c>
      <c r="CI661" s="16" t="s">
        <v>13</v>
      </c>
      <c r="CJ661" s="16">
        <v>1996</v>
      </c>
      <c r="CK661" s="16" t="str">
        <f t="shared" si="36"/>
        <v>Intra</v>
      </c>
      <c r="DC661" s="16">
        <v>5</v>
      </c>
      <c r="DD661" s="23">
        <v>5</v>
      </c>
      <c r="DE661" s="23"/>
      <c r="DF661" s="16">
        <v>1996</v>
      </c>
    </row>
    <row r="662" spans="2:110" x14ac:dyDescent="0.3">
      <c r="B662" s="6">
        <v>20</v>
      </c>
      <c r="C662" s="6">
        <v>9</v>
      </c>
      <c r="D662" s="7">
        <v>2006</v>
      </c>
      <c r="W662" s="6">
        <v>9</v>
      </c>
      <c r="Y662" t="str">
        <f t="shared" si="34"/>
        <v>Sep</v>
      </c>
      <c r="Z662" s="7">
        <v>2006</v>
      </c>
      <c r="AA662" t="s">
        <v>1990</v>
      </c>
      <c r="BG662" t="s">
        <v>13</v>
      </c>
      <c r="BV662" t="s">
        <v>13</v>
      </c>
      <c r="BW662" t="str">
        <f t="shared" si="35"/>
        <v>Intra</v>
      </c>
      <c r="CI662" s="15" t="s">
        <v>13</v>
      </c>
      <c r="CJ662" s="15">
        <v>2003</v>
      </c>
      <c r="CK662" s="15" t="str">
        <f t="shared" si="36"/>
        <v>Intra</v>
      </c>
      <c r="DC662" s="15">
        <v>2</v>
      </c>
      <c r="DD662" s="21">
        <v>2</v>
      </c>
      <c r="DE662" s="21"/>
      <c r="DF662" s="15">
        <v>2003</v>
      </c>
    </row>
    <row r="663" spans="2:110" x14ac:dyDescent="0.3">
      <c r="B663" s="6">
        <v>9</v>
      </c>
      <c r="C663" s="6">
        <v>5</v>
      </c>
      <c r="D663" s="7">
        <v>2006</v>
      </c>
      <c r="W663" s="6">
        <v>5</v>
      </c>
      <c r="Y663" t="str">
        <f t="shared" si="34"/>
        <v>May</v>
      </c>
      <c r="Z663" s="7">
        <v>2006</v>
      </c>
      <c r="AA663" t="s">
        <v>1993</v>
      </c>
      <c r="BG663" t="s">
        <v>13</v>
      </c>
      <c r="BV663" t="s">
        <v>13</v>
      </c>
      <c r="BW663" t="str">
        <f t="shared" si="35"/>
        <v>Intra</v>
      </c>
      <c r="CI663" s="16" t="s">
        <v>13</v>
      </c>
      <c r="CJ663" s="16">
        <v>2015</v>
      </c>
      <c r="CK663" s="16" t="str">
        <f t="shared" si="36"/>
        <v>Intra</v>
      </c>
      <c r="DC663" s="16">
        <v>10</v>
      </c>
      <c r="DD663" s="23">
        <v>10</v>
      </c>
      <c r="DE663" s="23"/>
      <c r="DF663" s="16">
        <v>2015</v>
      </c>
    </row>
    <row r="664" spans="2:110" x14ac:dyDescent="0.3">
      <c r="B664" s="6">
        <v>6</v>
      </c>
      <c r="C664" s="6">
        <v>3</v>
      </c>
      <c r="D664" s="7">
        <v>2006</v>
      </c>
      <c r="W664" s="6">
        <v>3</v>
      </c>
      <c r="Y664" t="str">
        <f t="shared" si="34"/>
        <v>Mar</v>
      </c>
      <c r="Z664" s="7">
        <v>2006</v>
      </c>
      <c r="AA664" t="s">
        <v>1996</v>
      </c>
      <c r="BG664" t="s">
        <v>13</v>
      </c>
      <c r="BV664" t="s">
        <v>13</v>
      </c>
      <c r="BW664" t="str">
        <f t="shared" si="35"/>
        <v>Intra</v>
      </c>
      <c r="CI664" s="15" t="s">
        <v>13</v>
      </c>
      <c r="CJ664" s="15">
        <v>1995</v>
      </c>
      <c r="CK664" s="15" t="str">
        <f t="shared" si="36"/>
        <v>Intra</v>
      </c>
      <c r="DC664" s="15">
        <v>10</v>
      </c>
      <c r="DD664" s="21">
        <v>10</v>
      </c>
      <c r="DE664" s="21"/>
      <c r="DF664" s="15">
        <v>1995</v>
      </c>
    </row>
    <row r="665" spans="2:110" x14ac:dyDescent="0.3">
      <c r="B665" s="6">
        <v>6</v>
      </c>
      <c r="C665" s="6">
        <v>2</v>
      </c>
      <c r="D665" s="7">
        <v>2006</v>
      </c>
      <c r="W665" s="6">
        <v>2</v>
      </c>
      <c r="Y665" t="str">
        <f t="shared" si="34"/>
        <v>Feb</v>
      </c>
      <c r="Z665" s="7">
        <v>2006</v>
      </c>
      <c r="AA665" t="s">
        <v>1999</v>
      </c>
      <c r="BG665" t="s">
        <v>13</v>
      </c>
      <c r="BV665" t="s">
        <v>13</v>
      </c>
      <c r="BW665" t="str">
        <f t="shared" si="35"/>
        <v>Intra</v>
      </c>
      <c r="CI665" s="16" t="s">
        <v>13</v>
      </c>
      <c r="CJ665" s="16">
        <v>2012</v>
      </c>
      <c r="CK665" s="16" t="str">
        <f t="shared" si="36"/>
        <v>Intra</v>
      </c>
      <c r="DC665" s="16">
        <v>2</v>
      </c>
      <c r="DD665" s="23">
        <v>2</v>
      </c>
      <c r="DE665" s="23"/>
      <c r="DF665" s="16">
        <v>2012</v>
      </c>
    </row>
    <row r="666" spans="2:110" x14ac:dyDescent="0.3">
      <c r="B666" s="4">
        <v>26</v>
      </c>
      <c r="C666" s="4">
        <v>4</v>
      </c>
      <c r="D666" s="5">
        <v>2006</v>
      </c>
      <c r="W666" s="4">
        <v>4</v>
      </c>
      <c r="Y666" t="str">
        <f t="shared" si="34"/>
        <v>Apr</v>
      </c>
      <c r="Z666" s="5">
        <v>2006</v>
      </c>
      <c r="AA666" t="s">
        <v>2002</v>
      </c>
      <c r="BG666" t="s">
        <v>13</v>
      </c>
      <c r="BV666" t="s">
        <v>13</v>
      </c>
      <c r="BW666" t="str">
        <f t="shared" si="35"/>
        <v>Intra</v>
      </c>
      <c r="CI666" s="15" t="s">
        <v>13</v>
      </c>
      <c r="CJ666" s="15">
        <v>2011</v>
      </c>
      <c r="CK666" s="15" t="str">
        <f t="shared" si="36"/>
        <v>Intra</v>
      </c>
      <c r="DC666" s="15">
        <v>1</v>
      </c>
      <c r="DD666" s="21">
        <v>1</v>
      </c>
      <c r="DE666" s="21"/>
      <c r="DF666" s="15">
        <v>2011</v>
      </c>
    </row>
    <row r="667" spans="2:110" x14ac:dyDescent="0.3">
      <c r="B667" s="6">
        <v>20</v>
      </c>
      <c r="C667" s="6">
        <v>12</v>
      </c>
      <c r="D667" s="7">
        <v>2006</v>
      </c>
      <c r="W667" s="6">
        <v>12</v>
      </c>
      <c r="Y667" t="str">
        <f t="shared" si="34"/>
        <v>Dec</v>
      </c>
      <c r="Z667" s="7">
        <v>2006</v>
      </c>
      <c r="AA667" t="s">
        <v>2005</v>
      </c>
      <c r="BG667" t="s">
        <v>13</v>
      </c>
      <c r="BV667" t="s">
        <v>13</v>
      </c>
      <c r="BW667" t="str">
        <f t="shared" si="35"/>
        <v>Intra</v>
      </c>
      <c r="CI667" s="16" t="s">
        <v>13</v>
      </c>
      <c r="CJ667" s="16">
        <v>2018</v>
      </c>
      <c r="CK667" s="16" t="str">
        <f t="shared" si="36"/>
        <v>Intra</v>
      </c>
      <c r="DC667" s="16">
        <v>10</v>
      </c>
      <c r="DD667" s="23">
        <v>10</v>
      </c>
      <c r="DE667" s="23"/>
      <c r="DF667" s="16">
        <v>2018</v>
      </c>
    </row>
    <row r="668" spans="2:110" x14ac:dyDescent="0.3">
      <c r="B668" s="6">
        <v>1</v>
      </c>
      <c r="C668" s="6">
        <v>3</v>
      </c>
      <c r="D668" s="7">
        <v>2006</v>
      </c>
      <c r="W668" s="6">
        <v>3</v>
      </c>
      <c r="Y668" t="str">
        <f t="shared" si="34"/>
        <v>Mar</v>
      </c>
      <c r="Z668" s="7">
        <v>2006</v>
      </c>
      <c r="AA668" t="s">
        <v>2008</v>
      </c>
      <c r="BG668" t="s">
        <v>13</v>
      </c>
      <c r="BV668" t="s">
        <v>13</v>
      </c>
      <c r="BW668" t="str">
        <f t="shared" si="35"/>
        <v>Intra</v>
      </c>
      <c r="CI668" s="15" t="s">
        <v>13</v>
      </c>
      <c r="CJ668" s="15">
        <v>2007</v>
      </c>
      <c r="CK668" s="15" t="str">
        <f t="shared" si="36"/>
        <v>Intra</v>
      </c>
      <c r="DC668" s="15">
        <v>10</v>
      </c>
      <c r="DD668" s="21">
        <v>10</v>
      </c>
      <c r="DE668" s="21"/>
      <c r="DF668" s="15">
        <v>2007</v>
      </c>
    </row>
    <row r="669" spans="2:110" x14ac:dyDescent="0.3">
      <c r="B669" s="6">
        <v>8</v>
      </c>
      <c r="C669" s="6">
        <v>3</v>
      </c>
      <c r="D669" s="7">
        <v>2006</v>
      </c>
      <c r="W669" s="6">
        <v>3</v>
      </c>
      <c r="Y669" t="str">
        <f t="shared" si="34"/>
        <v>Mar</v>
      </c>
      <c r="Z669" s="7">
        <v>2006</v>
      </c>
      <c r="AA669" t="s">
        <v>2011</v>
      </c>
      <c r="BG669" t="s">
        <v>13</v>
      </c>
      <c r="BV669" t="s">
        <v>13</v>
      </c>
      <c r="BW669" t="str">
        <f t="shared" si="35"/>
        <v>Intra</v>
      </c>
      <c r="CI669" s="16" t="s">
        <v>13</v>
      </c>
      <c r="CJ669" s="16">
        <v>2001</v>
      </c>
      <c r="CK669" s="16" t="str">
        <f t="shared" si="36"/>
        <v>Intra</v>
      </c>
      <c r="DC669" s="16">
        <v>2</v>
      </c>
      <c r="DD669" s="23">
        <v>2</v>
      </c>
      <c r="DE669" s="23"/>
      <c r="DF669" s="16">
        <v>2001</v>
      </c>
    </row>
    <row r="670" spans="2:110" x14ac:dyDescent="0.3">
      <c r="B670" s="4">
        <v>26</v>
      </c>
      <c r="C670" s="4">
        <v>9</v>
      </c>
      <c r="D670" s="5">
        <v>2006</v>
      </c>
      <c r="W670" s="4">
        <v>9</v>
      </c>
      <c r="Y670" t="str">
        <f t="shared" si="34"/>
        <v>Sep</v>
      </c>
      <c r="Z670" s="5">
        <v>2006</v>
      </c>
      <c r="AA670" t="s">
        <v>2014</v>
      </c>
      <c r="BG670" t="s">
        <v>13</v>
      </c>
      <c r="BV670" t="s">
        <v>13</v>
      </c>
      <c r="BW670" t="str">
        <f t="shared" si="35"/>
        <v>Intra</v>
      </c>
      <c r="CI670" s="15" t="s">
        <v>13</v>
      </c>
      <c r="CJ670" s="15">
        <v>1995</v>
      </c>
      <c r="CK670" s="15" t="str">
        <f t="shared" si="36"/>
        <v>Intra</v>
      </c>
      <c r="DC670" s="15">
        <v>10</v>
      </c>
      <c r="DD670" s="21">
        <v>10</v>
      </c>
      <c r="DE670" s="21"/>
      <c r="DF670" s="15">
        <v>1995</v>
      </c>
    </row>
    <row r="671" spans="2:110" x14ac:dyDescent="0.3">
      <c r="B671" s="6">
        <v>10</v>
      </c>
      <c r="C671" s="6">
        <v>4</v>
      </c>
      <c r="D671" s="7">
        <v>2006</v>
      </c>
      <c r="W671" s="6">
        <v>4</v>
      </c>
      <c r="Y671" t="str">
        <f t="shared" si="34"/>
        <v>Apr</v>
      </c>
      <c r="Z671" s="7">
        <v>2006</v>
      </c>
      <c r="AA671" t="s">
        <v>2017</v>
      </c>
      <c r="BG671" t="s">
        <v>9</v>
      </c>
      <c r="BV671" t="s">
        <v>9</v>
      </c>
      <c r="BW671" t="str">
        <f t="shared" si="35"/>
        <v>Not</v>
      </c>
      <c r="CI671" s="16" t="s">
        <v>9</v>
      </c>
      <c r="CJ671" s="16">
        <v>2007</v>
      </c>
      <c r="CK671" s="16" t="str">
        <f t="shared" si="36"/>
        <v>Not</v>
      </c>
      <c r="DC671" s="16">
        <v>10</v>
      </c>
      <c r="DD671" s="23">
        <v>10</v>
      </c>
      <c r="DE671" s="23"/>
      <c r="DF671" s="16">
        <v>2007</v>
      </c>
    </row>
    <row r="672" spans="2:110" x14ac:dyDescent="0.3">
      <c r="B672" s="6">
        <v>21</v>
      </c>
      <c r="C672" s="6">
        <v>11</v>
      </c>
      <c r="D672" s="7">
        <v>2006</v>
      </c>
      <c r="W672" s="6">
        <v>11</v>
      </c>
      <c r="Y672" t="str">
        <f t="shared" si="34"/>
        <v>Nov</v>
      </c>
      <c r="Z672" s="7">
        <v>2006</v>
      </c>
      <c r="AA672" t="s">
        <v>2020</v>
      </c>
      <c r="BG672" t="s">
        <v>13</v>
      </c>
      <c r="BV672" t="s">
        <v>13</v>
      </c>
      <c r="BW672" t="str">
        <f t="shared" si="35"/>
        <v>Intra</v>
      </c>
      <c r="CI672" s="15" t="s">
        <v>13</v>
      </c>
      <c r="CJ672" s="15">
        <v>1995</v>
      </c>
      <c r="CK672" s="15" t="str">
        <f t="shared" si="36"/>
        <v>Intra</v>
      </c>
      <c r="DC672" s="15">
        <v>5</v>
      </c>
      <c r="DD672" s="21">
        <v>5</v>
      </c>
      <c r="DE672" s="21"/>
      <c r="DF672" s="15">
        <v>1995</v>
      </c>
    </row>
    <row r="673" spans="2:110" x14ac:dyDescent="0.3">
      <c r="B673" s="6">
        <v>6</v>
      </c>
      <c r="C673" s="6">
        <v>11</v>
      </c>
      <c r="D673" s="7">
        <v>2006</v>
      </c>
      <c r="W673" s="6">
        <v>11</v>
      </c>
      <c r="Y673" t="str">
        <f t="shared" si="34"/>
        <v>Nov</v>
      </c>
      <c r="Z673" s="7">
        <v>2006</v>
      </c>
      <c r="AA673" t="s">
        <v>2023</v>
      </c>
      <c r="BG673" t="s">
        <v>13</v>
      </c>
      <c r="BV673" t="s">
        <v>13</v>
      </c>
      <c r="BW673" t="str">
        <f t="shared" si="35"/>
        <v>Intra</v>
      </c>
      <c r="CI673" s="16" t="s">
        <v>13</v>
      </c>
      <c r="CJ673" s="16">
        <v>1997</v>
      </c>
      <c r="CK673" s="16" t="str">
        <f t="shared" si="36"/>
        <v>Intra</v>
      </c>
      <c r="DC673" s="16">
        <v>1</v>
      </c>
      <c r="DD673" s="23">
        <v>1</v>
      </c>
      <c r="DE673" s="23"/>
      <c r="DF673" s="16">
        <v>1997</v>
      </c>
    </row>
    <row r="674" spans="2:110" x14ac:dyDescent="0.3">
      <c r="B674" s="6">
        <v>20</v>
      </c>
      <c r="C674" s="6">
        <v>12</v>
      </c>
      <c r="D674" s="7">
        <v>2006</v>
      </c>
      <c r="W674" s="6">
        <v>12</v>
      </c>
      <c r="Y674" t="str">
        <f t="shared" si="34"/>
        <v>Dec</v>
      </c>
      <c r="Z674" s="7">
        <v>2006</v>
      </c>
      <c r="AA674" t="s">
        <v>2026</v>
      </c>
      <c r="BG674" t="s">
        <v>13</v>
      </c>
      <c r="BV674" t="s">
        <v>13</v>
      </c>
      <c r="BW674" t="str">
        <f t="shared" si="35"/>
        <v>Intra</v>
      </c>
      <c r="CI674" s="15" t="s">
        <v>13</v>
      </c>
      <c r="CJ674" s="15">
        <v>1996</v>
      </c>
      <c r="CK674" s="15" t="str">
        <f t="shared" si="36"/>
        <v>Intra</v>
      </c>
      <c r="DC674" s="15">
        <v>5</v>
      </c>
      <c r="DD674" s="21">
        <v>5</v>
      </c>
      <c r="DE674" s="21"/>
      <c r="DF674" s="15">
        <v>1996</v>
      </c>
    </row>
    <row r="675" spans="2:110" x14ac:dyDescent="0.3">
      <c r="B675" s="4">
        <v>3</v>
      </c>
      <c r="C675" s="4">
        <v>4</v>
      </c>
      <c r="D675" s="5">
        <v>2006</v>
      </c>
      <c r="W675" s="4">
        <v>4</v>
      </c>
      <c r="Y675" t="str">
        <f t="shared" si="34"/>
        <v>Apr</v>
      </c>
      <c r="Z675" s="5">
        <v>2006</v>
      </c>
      <c r="AA675" t="s">
        <v>2029</v>
      </c>
      <c r="BG675" t="s">
        <v>13</v>
      </c>
      <c r="BV675" t="s">
        <v>13</v>
      </c>
      <c r="BW675" t="str">
        <f t="shared" si="35"/>
        <v>Intra</v>
      </c>
      <c r="CI675" s="16" t="s">
        <v>13</v>
      </c>
      <c r="CJ675" s="16">
        <v>2021</v>
      </c>
      <c r="CK675" s="16" t="str">
        <f t="shared" si="36"/>
        <v>Intra</v>
      </c>
      <c r="DC675" s="16">
        <v>10</v>
      </c>
      <c r="DD675" s="23">
        <v>10</v>
      </c>
      <c r="DE675" s="23"/>
      <c r="DF675" s="16">
        <v>2021</v>
      </c>
    </row>
    <row r="676" spans="2:110" x14ac:dyDescent="0.3">
      <c r="B676" s="6">
        <v>20</v>
      </c>
      <c r="C676" s="6">
        <v>12</v>
      </c>
      <c r="D676" s="7">
        <v>2006</v>
      </c>
      <c r="W676" s="6">
        <v>12</v>
      </c>
      <c r="Y676" t="str">
        <f t="shared" si="34"/>
        <v>Dec</v>
      </c>
      <c r="Z676" s="7">
        <v>2006</v>
      </c>
      <c r="AA676" t="s">
        <v>2032</v>
      </c>
      <c r="BG676" t="s">
        <v>13</v>
      </c>
      <c r="BV676" t="s">
        <v>13</v>
      </c>
      <c r="BW676" t="str">
        <f t="shared" si="35"/>
        <v>Intra</v>
      </c>
      <c r="CI676" s="15" t="s">
        <v>13</v>
      </c>
      <c r="CJ676" s="15">
        <v>2010</v>
      </c>
      <c r="CK676" s="15" t="str">
        <f t="shared" si="36"/>
        <v>Intra</v>
      </c>
      <c r="DC676" s="15">
        <v>5</v>
      </c>
      <c r="DD676" s="21">
        <v>5</v>
      </c>
      <c r="DE676" s="21"/>
      <c r="DF676" s="15">
        <v>2010</v>
      </c>
    </row>
    <row r="677" spans="2:110" x14ac:dyDescent="0.3">
      <c r="B677" s="6">
        <v>2</v>
      </c>
      <c r="C677" s="6">
        <v>2</v>
      </c>
      <c r="D677" s="7">
        <v>2006</v>
      </c>
      <c r="W677" s="6">
        <v>2</v>
      </c>
      <c r="Y677" t="str">
        <f t="shared" si="34"/>
        <v>Feb</v>
      </c>
      <c r="Z677" s="7">
        <v>2006</v>
      </c>
      <c r="AA677" t="s">
        <v>2035</v>
      </c>
      <c r="BG677" t="s">
        <v>13</v>
      </c>
      <c r="BV677" t="s">
        <v>13</v>
      </c>
      <c r="BW677" t="str">
        <f t="shared" si="35"/>
        <v>Intra</v>
      </c>
      <c r="CI677" s="16" t="s">
        <v>13</v>
      </c>
      <c r="CJ677" s="16">
        <v>2011</v>
      </c>
      <c r="CK677" s="16" t="str">
        <f t="shared" si="36"/>
        <v>Intra</v>
      </c>
      <c r="DC677" s="16">
        <v>5</v>
      </c>
      <c r="DD677" s="23">
        <v>5</v>
      </c>
      <c r="DE677" s="23"/>
      <c r="DF677" s="16">
        <v>2011</v>
      </c>
    </row>
    <row r="678" spans="2:110" x14ac:dyDescent="0.3">
      <c r="B678" s="6">
        <v>24</v>
      </c>
      <c r="C678" s="6">
        <v>4</v>
      </c>
      <c r="D678" s="7">
        <v>2006</v>
      </c>
      <c r="W678" s="6">
        <v>4</v>
      </c>
      <c r="Y678" t="str">
        <f t="shared" si="34"/>
        <v>Apr</v>
      </c>
      <c r="Z678" s="7">
        <v>2006</v>
      </c>
      <c r="AA678" t="s">
        <v>2038</v>
      </c>
      <c r="BG678" t="s">
        <v>13</v>
      </c>
      <c r="BV678" t="s">
        <v>13</v>
      </c>
      <c r="BW678" t="str">
        <f t="shared" si="35"/>
        <v>Intra</v>
      </c>
      <c r="CI678" s="15" t="s">
        <v>13</v>
      </c>
      <c r="CJ678" s="15">
        <v>2003</v>
      </c>
      <c r="CK678" s="15" t="str">
        <f t="shared" si="36"/>
        <v>Intra</v>
      </c>
      <c r="DC678" s="15">
        <v>10</v>
      </c>
      <c r="DD678" s="21">
        <v>10</v>
      </c>
      <c r="DE678" s="21"/>
      <c r="DF678" s="15">
        <v>2003</v>
      </c>
    </row>
    <row r="679" spans="2:110" x14ac:dyDescent="0.3">
      <c r="B679" s="6">
        <v>14</v>
      </c>
      <c r="C679" s="6">
        <v>12</v>
      </c>
      <c r="D679" s="7">
        <v>2006</v>
      </c>
      <c r="W679" s="6">
        <v>12</v>
      </c>
      <c r="Y679" t="str">
        <f t="shared" si="34"/>
        <v>Dec</v>
      </c>
      <c r="Z679" s="7">
        <v>2006</v>
      </c>
      <c r="AA679" t="s">
        <v>2041</v>
      </c>
      <c r="BG679" t="s">
        <v>13</v>
      </c>
      <c r="BV679" t="s">
        <v>13</v>
      </c>
      <c r="BW679" t="str">
        <f t="shared" si="35"/>
        <v>Intra</v>
      </c>
      <c r="CI679" s="16" t="s">
        <v>13</v>
      </c>
      <c r="CJ679" s="16">
        <v>1998</v>
      </c>
      <c r="CK679" s="16" t="str">
        <f t="shared" si="36"/>
        <v>Intra</v>
      </c>
      <c r="DC679" s="16">
        <v>10</v>
      </c>
      <c r="DD679" s="23">
        <v>10</v>
      </c>
      <c r="DE679" s="23"/>
      <c r="DF679" s="16">
        <v>1998</v>
      </c>
    </row>
    <row r="680" spans="2:110" x14ac:dyDescent="0.3">
      <c r="B680" s="6">
        <v>9</v>
      </c>
      <c r="C680" s="6">
        <v>5</v>
      </c>
      <c r="D680" s="7">
        <v>2006</v>
      </c>
      <c r="W680" s="6">
        <v>5</v>
      </c>
      <c r="Y680" t="str">
        <f t="shared" si="34"/>
        <v>May</v>
      </c>
      <c r="Z680" s="7">
        <v>2006</v>
      </c>
      <c r="AA680" t="s">
        <v>2044</v>
      </c>
      <c r="BG680" t="s">
        <v>13</v>
      </c>
      <c r="BV680" t="s">
        <v>13</v>
      </c>
      <c r="BW680" t="str">
        <f t="shared" si="35"/>
        <v>Intra</v>
      </c>
      <c r="CI680" s="15" t="s">
        <v>13</v>
      </c>
      <c r="CJ680" s="15">
        <v>1995</v>
      </c>
      <c r="CK680" s="15" t="str">
        <f t="shared" si="36"/>
        <v>Intra</v>
      </c>
      <c r="DC680" s="15">
        <v>1</v>
      </c>
      <c r="DD680" s="21">
        <v>1</v>
      </c>
      <c r="DE680" s="21"/>
      <c r="DF680" s="15">
        <v>1995</v>
      </c>
    </row>
    <row r="681" spans="2:110" x14ac:dyDescent="0.3">
      <c r="B681" s="4">
        <v>29</v>
      </c>
      <c r="C681" s="4">
        <v>9</v>
      </c>
      <c r="D681" s="5">
        <v>2006</v>
      </c>
      <c r="W681" s="4">
        <v>9</v>
      </c>
      <c r="Y681" t="str">
        <f t="shared" si="34"/>
        <v>Sep</v>
      </c>
      <c r="Z681" s="5">
        <v>2006</v>
      </c>
      <c r="AA681" t="s">
        <v>2047</v>
      </c>
      <c r="BG681" t="s">
        <v>13</v>
      </c>
      <c r="BV681" t="s">
        <v>13</v>
      </c>
      <c r="BW681" t="str">
        <f t="shared" si="35"/>
        <v>Intra</v>
      </c>
      <c r="CI681" s="16" t="s">
        <v>13</v>
      </c>
      <c r="CJ681" s="16">
        <v>2019</v>
      </c>
      <c r="CK681" s="16" t="str">
        <f t="shared" si="36"/>
        <v>Intra</v>
      </c>
      <c r="DC681" s="16">
        <v>2</v>
      </c>
      <c r="DD681" s="23">
        <v>2</v>
      </c>
      <c r="DE681" s="23"/>
      <c r="DF681" s="16">
        <v>2019</v>
      </c>
    </row>
    <row r="682" spans="2:110" x14ac:dyDescent="0.3">
      <c r="B682" s="4">
        <v>28</v>
      </c>
      <c r="C682" s="4">
        <v>8</v>
      </c>
      <c r="D682" s="5">
        <v>2006</v>
      </c>
      <c r="W682" s="4">
        <v>8</v>
      </c>
      <c r="Y682" t="str">
        <f t="shared" si="34"/>
        <v>Aug</v>
      </c>
      <c r="Z682" s="5">
        <v>2006</v>
      </c>
      <c r="AA682" t="s">
        <v>2050</v>
      </c>
      <c r="BG682" t="s">
        <v>13</v>
      </c>
      <c r="BV682" t="s">
        <v>13</v>
      </c>
      <c r="BW682" t="str">
        <f t="shared" si="35"/>
        <v>Intra</v>
      </c>
      <c r="CI682" s="15" t="s">
        <v>13</v>
      </c>
      <c r="CJ682" s="15">
        <v>2006</v>
      </c>
      <c r="CK682" s="15" t="str">
        <f t="shared" si="36"/>
        <v>Intra</v>
      </c>
      <c r="DC682" s="15">
        <v>2</v>
      </c>
      <c r="DD682" s="21">
        <v>2</v>
      </c>
      <c r="DE682" s="21"/>
      <c r="DF682" s="15">
        <v>2006</v>
      </c>
    </row>
    <row r="683" spans="2:110" x14ac:dyDescent="0.3">
      <c r="B683" s="6">
        <v>27</v>
      </c>
      <c r="C683" s="6">
        <v>1</v>
      </c>
      <c r="D683" s="7">
        <v>2006</v>
      </c>
      <c r="W683" s="6">
        <v>1</v>
      </c>
      <c r="Y683" t="str">
        <f t="shared" si="34"/>
        <v>Jan</v>
      </c>
      <c r="Z683" s="7">
        <v>2006</v>
      </c>
      <c r="AA683" t="s">
        <v>2053</v>
      </c>
      <c r="AB683">
        <v>1</v>
      </c>
      <c r="BG683" t="s">
        <v>9</v>
      </c>
      <c r="BV683" t="s">
        <v>9</v>
      </c>
      <c r="BW683" t="str">
        <f t="shared" si="35"/>
        <v>Not</v>
      </c>
      <c r="CI683" s="16" t="s">
        <v>9</v>
      </c>
      <c r="CJ683" s="16">
        <v>2006</v>
      </c>
      <c r="CK683" s="16" t="str">
        <f t="shared" si="36"/>
        <v>Not</v>
      </c>
      <c r="DC683" s="16">
        <v>2</v>
      </c>
      <c r="DD683" s="23">
        <v>2</v>
      </c>
      <c r="DE683" s="23"/>
      <c r="DF683" s="16">
        <v>2006</v>
      </c>
    </row>
    <row r="684" spans="2:110" x14ac:dyDescent="0.3">
      <c r="B684" s="4">
        <v>28</v>
      </c>
      <c r="C684" s="4">
        <v>11</v>
      </c>
      <c r="D684" s="5">
        <v>2006</v>
      </c>
      <c r="W684" s="4">
        <v>11</v>
      </c>
      <c r="Y684" t="str">
        <f t="shared" si="34"/>
        <v>Nov</v>
      </c>
      <c r="Z684" s="5">
        <v>2006</v>
      </c>
      <c r="AA684" t="s">
        <v>2056</v>
      </c>
      <c r="BG684" t="s">
        <v>13</v>
      </c>
      <c r="BV684" t="s">
        <v>13</v>
      </c>
      <c r="BW684" t="str">
        <f t="shared" si="35"/>
        <v>Intra</v>
      </c>
      <c r="CI684" s="15" t="s">
        <v>13</v>
      </c>
      <c r="CJ684" s="15">
        <v>2017</v>
      </c>
      <c r="CK684" s="15" t="str">
        <f t="shared" si="36"/>
        <v>Intra</v>
      </c>
      <c r="DC684" s="15">
        <v>10</v>
      </c>
      <c r="DD684" s="21">
        <v>10</v>
      </c>
      <c r="DE684" s="21"/>
      <c r="DF684" s="15">
        <v>2017</v>
      </c>
    </row>
    <row r="685" spans="2:110" x14ac:dyDescent="0.3">
      <c r="B685" s="6">
        <v>10</v>
      </c>
      <c r="C685" s="6">
        <v>4</v>
      </c>
      <c r="D685" s="7">
        <v>2006</v>
      </c>
      <c r="W685" s="6">
        <v>4</v>
      </c>
      <c r="Y685" t="str">
        <f t="shared" si="34"/>
        <v>Apr</v>
      </c>
      <c r="Z685" s="7">
        <v>2006</v>
      </c>
      <c r="AA685" t="s">
        <v>2059</v>
      </c>
      <c r="BG685" t="s">
        <v>13</v>
      </c>
      <c r="BV685" t="s">
        <v>13</v>
      </c>
      <c r="BW685" t="str">
        <f t="shared" si="35"/>
        <v>Intra</v>
      </c>
      <c r="CI685" s="16" t="s">
        <v>13</v>
      </c>
      <c r="CJ685" s="16">
        <v>2018</v>
      </c>
      <c r="CK685" s="16" t="str">
        <f t="shared" si="36"/>
        <v>Intra</v>
      </c>
      <c r="DC685" s="16">
        <v>1</v>
      </c>
      <c r="DD685" s="23">
        <v>1</v>
      </c>
      <c r="DE685" s="23"/>
      <c r="DF685" s="16">
        <v>2018</v>
      </c>
    </row>
    <row r="686" spans="2:110" x14ac:dyDescent="0.3">
      <c r="B686" s="4">
        <v>3</v>
      </c>
      <c r="C686" s="4">
        <v>4</v>
      </c>
      <c r="D686" s="5">
        <v>2006</v>
      </c>
      <c r="W686" s="4">
        <v>4</v>
      </c>
      <c r="Y686" t="str">
        <f t="shared" si="34"/>
        <v>Apr</v>
      </c>
      <c r="Z686" s="5">
        <v>2006</v>
      </c>
      <c r="AA686" t="s">
        <v>2062</v>
      </c>
      <c r="BG686" t="s">
        <v>9</v>
      </c>
      <c r="BV686" t="s">
        <v>9</v>
      </c>
      <c r="BW686" t="str">
        <f t="shared" si="35"/>
        <v>Not</v>
      </c>
      <c r="CI686" s="15" t="s">
        <v>9</v>
      </c>
      <c r="CJ686" s="15">
        <v>2007</v>
      </c>
      <c r="CK686" s="15" t="str">
        <f t="shared" si="36"/>
        <v>Not</v>
      </c>
      <c r="DC686" s="15">
        <v>10</v>
      </c>
      <c r="DD686" s="21">
        <v>10</v>
      </c>
      <c r="DE686" s="21"/>
      <c r="DF686" s="15">
        <v>2007</v>
      </c>
    </row>
    <row r="687" spans="2:110" x14ac:dyDescent="0.3">
      <c r="B687" s="6">
        <v>17</v>
      </c>
      <c r="C687" s="6">
        <v>3</v>
      </c>
      <c r="D687" s="7">
        <v>2006</v>
      </c>
      <c r="W687" s="6">
        <v>3</v>
      </c>
      <c r="Y687" t="str">
        <f t="shared" si="34"/>
        <v>Mar</v>
      </c>
      <c r="Z687" s="7">
        <v>2006</v>
      </c>
      <c r="AA687" t="s">
        <v>2065</v>
      </c>
      <c r="BG687" t="s">
        <v>13</v>
      </c>
      <c r="BV687" t="s">
        <v>13</v>
      </c>
      <c r="BW687" t="str">
        <f t="shared" si="35"/>
        <v>Intra</v>
      </c>
      <c r="CI687" s="16" t="s">
        <v>13</v>
      </c>
      <c r="CJ687" s="16">
        <v>2002</v>
      </c>
      <c r="CK687" s="16" t="str">
        <f t="shared" si="36"/>
        <v>Intra</v>
      </c>
      <c r="DC687" s="16">
        <v>10</v>
      </c>
      <c r="DD687" s="23">
        <v>10</v>
      </c>
      <c r="DE687" s="23"/>
      <c r="DF687" s="16">
        <v>2002</v>
      </c>
    </row>
    <row r="688" spans="2:110" x14ac:dyDescent="0.3">
      <c r="B688" s="6">
        <v>20</v>
      </c>
      <c r="C688" s="6">
        <v>9</v>
      </c>
      <c r="D688" s="7">
        <v>2006</v>
      </c>
      <c r="W688" s="6">
        <v>9</v>
      </c>
      <c r="Y688" t="str">
        <f t="shared" si="34"/>
        <v>Sep</v>
      </c>
      <c r="Z688" s="7">
        <v>2006</v>
      </c>
      <c r="AA688" t="s">
        <v>2068</v>
      </c>
      <c r="BG688" t="s">
        <v>13</v>
      </c>
      <c r="BV688" t="s">
        <v>13</v>
      </c>
      <c r="BW688" t="str">
        <f t="shared" si="35"/>
        <v>Intra</v>
      </c>
      <c r="CI688" s="15" t="s">
        <v>13</v>
      </c>
      <c r="CJ688" s="15">
        <v>2023</v>
      </c>
      <c r="CK688" s="15" t="str">
        <f t="shared" si="36"/>
        <v>Intra</v>
      </c>
      <c r="DC688" s="15">
        <v>2</v>
      </c>
      <c r="DD688" s="21">
        <v>2</v>
      </c>
      <c r="DE688" s="21"/>
      <c r="DF688" s="15">
        <v>2023</v>
      </c>
    </row>
    <row r="689" spans="2:110" x14ac:dyDescent="0.3">
      <c r="B689" s="6">
        <v>7</v>
      </c>
      <c r="C689" s="6">
        <v>8</v>
      </c>
      <c r="D689" s="7">
        <v>2006</v>
      </c>
      <c r="W689" s="6">
        <v>8</v>
      </c>
      <c r="Y689" t="str">
        <f t="shared" si="34"/>
        <v>Aug</v>
      </c>
      <c r="Z689" s="7">
        <v>2006</v>
      </c>
      <c r="AA689" t="s">
        <v>2071</v>
      </c>
      <c r="BG689" t="s">
        <v>13</v>
      </c>
      <c r="BV689" t="s">
        <v>13</v>
      </c>
      <c r="BW689" t="str">
        <f t="shared" si="35"/>
        <v>Intra</v>
      </c>
      <c r="CI689" s="16" t="s">
        <v>13</v>
      </c>
      <c r="CJ689" s="16">
        <v>1995</v>
      </c>
      <c r="CK689" s="16" t="str">
        <f t="shared" si="36"/>
        <v>Intra</v>
      </c>
      <c r="DC689" s="16">
        <v>2</v>
      </c>
      <c r="DD689" s="23">
        <v>2</v>
      </c>
      <c r="DE689" s="23"/>
      <c r="DF689" s="16">
        <v>1995</v>
      </c>
    </row>
    <row r="690" spans="2:110" x14ac:dyDescent="0.3">
      <c r="B690" s="6">
        <v>27</v>
      </c>
      <c r="C690" s="6">
        <v>11</v>
      </c>
      <c r="D690" s="7">
        <v>2007</v>
      </c>
      <c r="W690" s="6">
        <v>11</v>
      </c>
      <c r="Y690" t="str">
        <f t="shared" si="34"/>
        <v>Nov</v>
      </c>
      <c r="Z690" s="7">
        <v>2007</v>
      </c>
      <c r="AA690" t="s">
        <v>2074</v>
      </c>
      <c r="BG690" t="s">
        <v>13</v>
      </c>
      <c r="BV690" t="s">
        <v>13</v>
      </c>
      <c r="BW690" t="str">
        <f t="shared" si="35"/>
        <v>Intra</v>
      </c>
      <c r="CI690" s="15" t="s">
        <v>13</v>
      </c>
      <c r="CJ690" s="15">
        <v>2023</v>
      </c>
      <c r="CK690" s="15" t="str">
        <f t="shared" si="36"/>
        <v>Intra</v>
      </c>
      <c r="DC690" s="15">
        <v>10</v>
      </c>
      <c r="DD690" s="21">
        <v>10</v>
      </c>
      <c r="DE690" s="21"/>
      <c r="DF690" s="15">
        <v>2023</v>
      </c>
    </row>
    <row r="691" spans="2:110" x14ac:dyDescent="0.3">
      <c r="B691" s="4">
        <v>25</v>
      </c>
      <c r="C691" s="4">
        <v>7</v>
      </c>
      <c r="D691" s="5">
        <v>2007</v>
      </c>
      <c r="W691" s="4">
        <v>7</v>
      </c>
      <c r="Y691" t="str">
        <f t="shared" si="34"/>
        <v>Jul</v>
      </c>
      <c r="Z691" s="5">
        <v>2007</v>
      </c>
      <c r="AA691" t="s">
        <v>2077</v>
      </c>
      <c r="BG691" t="s">
        <v>779</v>
      </c>
      <c r="BV691" t="s">
        <v>779</v>
      </c>
      <c r="BW691" t="str">
        <f t="shared" si="35"/>
        <v>Not</v>
      </c>
      <c r="CI691" s="16" t="s">
        <v>779</v>
      </c>
      <c r="CJ691" s="16">
        <v>2003</v>
      </c>
      <c r="CK691" s="16" t="str">
        <f t="shared" si="36"/>
        <v>Not</v>
      </c>
      <c r="DC691" s="16">
        <v>10</v>
      </c>
      <c r="DD691" s="23">
        <v>10</v>
      </c>
      <c r="DE691" s="23"/>
      <c r="DF691" s="16">
        <v>2003</v>
      </c>
    </row>
    <row r="692" spans="2:110" x14ac:dyDescent="0.3">
      <c r="B692" s="6">
        <v>25</v>
      </c>
      <c r="C692" s="6">
        <v>6</v>
      </c>
      <c r="D692" s="7">
        <v>2007</v>
      </c>
      <c r="W692" s="6">
        <v>6</v>
      </c>
      <c r="Y692" t="str">
        <f t="shared" si="34"/>
        <v>Jun</v>
      </c>
      <c r="Z692" s="7">
        <v>2007</v>
      </c>
      <c r="AA692" t="s">
        <v>2080</v>
      </c>
      <c r="BG692" t="s">
        <v>9</v>
      </c>
      <c r="BV692" t="s">
        <v>9</v>
      </c>
      <c r="BW692" t="str">
        <f t="shared" si="35"/>
        <v>Not</v>
      </c>
      <c r="CI692" s="15" t="s">
        <v>9</v>
      </c>
      <c r="CJ692" s="15">
        <v>2010</v>
      </c>
      <c r="CK692" s="15" t="str">
        <f t="shared" si="36"/>
        <v>Not</v>
      </c>
      <c r="DC692" s="15">
        <v>10</v>
      </c>
      <c r="DD692" s="21">
        <v>10</v>
      </c>
      <c r="DE692" s="21"/>
      <c r="DF692" s="15">
        <v>2010</v>
      </c>
    </row>
    <row r="693" spans="2:110" x14ac:dyDescent="0.3">
      <c r="B693" s="4">
        <v>26</v>
      </c>
      <c r="C693" s="4">
        <v>11</v>
      </c>
      <c r="D693" s="5">
        <v>2007</v>
      </c>
      <c r="W693" s="4">
        <v>11</v>
      </c>
      <c r="Y693" t="str">
        <f t="shared" si="34"/>
        <v>Nov</v>
      </c>
      <c r="Z693" s="5">
        <v>2007</v>
      </c>
      <c r="AA693" t="s">
        <v>2083</v>
      </c>
      <c r="BG693" t="s">
        <v>13</v>
      </c>
      <c r="BV693" t="s">
        <v>13</v>
      </c>
      <c r="BW693" t="str">
        <f t="shared" si="35"/>
        <v>Intra</v>
      </c>
      <c r="CI693" s="16" t="s">
        <v>13</v>
      </c>
      <c r="CJ693" s="16">
        <v>2023</v>
      </c>
      <c r="CK693" s="16" t="str">
        <f t="shared" si="36"/>
        <v>Intra</v>
      </c>
      <c r="DC693" s="16">
        <v>2</v>
      </c>
      <c r="DD693" s="23">
        <v>2</v>
      </c>
      <c r="DE693" s="23"/>
      <c r="DF693" s="16">
        <v>2023</v>
      </c>
    </row>
    <row r="694" spans="2:110" x14ac:dyDescent="0.3">
      <c r="B694" s="6">
        <v>6</v>
      </c>
      <c r="C694" s="6">
        <v>8</v>
      </c>
      <c r="D694" s="7">
        <v>2007</v>
      </c>
      <c r="W694" s="6">
        <v>8</v>
      </c>
      <c r="Y694" t="str">
        <f t="shared" si="34"/>
        <v>Aug</v>
      </c>
      <c r="Z694" s="7">
        <v>2007</v>
      </c>
      <c r="AA694" t="s">
        <v>2086</v>
      </c>
      <c r="BG694" t="s">
        <v>13</v>
      </c>
      <c r="BV694" t="s">
        <v>13</v>
      </c>
      <c r="BW694" t="str">
        <f t="shared" si="35"/>
        <v>Intra</v>
      </c>
      <c r="CI694" s="15" t="s">
        <v>13</v>
      </c>
      <c r="CJ694" s="15">
        <v>2021</v>
      </c>
      <c r="CK694" s="15" t="str">
        <f t="shared" si="36"/>
        <v>Intra</v>
      </c>
      <c r="DC694" s="15">
        <v>2</v>
      </c>
      <c r="DD694" s="21">
        <v>2</v>
      </c>
      <c r="DE694" s="21"/>
      <c r="DF694" s="15">
        <v>2021</v>
      </c>
    </row>
    <row r="695" spans="2:110" x14ac:dyDescent="0.3">
      <c r="B695" s="4">
        <v>11</v>
      </c>
      <c r="C695" s="4">
        <v>5</v>
      </c>
      <c r="D695" s="5">
        <v>2007</v>
      </c>
      <c r="W695" s="4">
        <v>5</v>
      </c>
      <c r="Y695" t="str">
        <f t="shared" si="34"/>
        <v>May</v>
      </c>
      <c r="Z695" s="5">
        <v>2007</v>
      </c>
      <c r="AA695" t="s">
        <v>2089</v>
      </c>
      <c r="BG695" t="s">
        <v>13</v>
      </c>
      <c r="BV695" t="s">
        <v>13</v>
      </c>
      <c r="BW695" t="str">
        <f t="shared" si="35"/>
        <v>Intra</v>
      </c>
      <c r="CI695" s="16" t="s">
        <v>13</v>
      </c>
      <c r="CJ695" s="16">
        <v>2003</v>
      </c>
      <c r="CK695" s="16" t="str">
        <f t="shared" si="36"/>
        <v>Intra</v>
      </c>
      <c r="DC695" s="16">
        <v>10</v>
      </c>
      <c r="DD695" s="23">
        <v>10</v>
      </c>
      <c r="DE695" s="23"/>
      <c r="DF695" s="16">
        <v>2003</v>
      </c>
    </row>
    <row r="696" spans="2:110" x14ac:dyDescent="0.3">
      <c r="B696" s="6">
        <v>19</v>
      </c>
      <c r="C696" s="6">
        <v>3</v>
      </c>
      <c r="D696" s="7">
        <v>2007</v>
      </c>
      <c r="W696" s="6">
        <v>3</v>
      </c>
      <c r="Y696" t="str">
        <f t="shared" si="34"/>
        <v>Mar</v>
      </c>
      <c r="Z696" s="7">
        <v>2007</v>
      </c>
      <c r="AA696" t="s">
        <v>2092</v>
      </c>
      <c r="BG696" t="s">
        <v>13</v>
      </c>
      <c r="BV696" t="s">
        <v>13</v>
      </c>
      <c r="BW696" t="str">
        <f t="shared" si="35"/>
        <v>Intra</v>
      </c>
      <c r="CI696" s="15" t="s">
        <v>13</v>
      </c>
      <c r="CJ696" s="15">
        <v>2003</v>
      </c>
      <c r="CK696" s="15" t="str">
        <f t="shared" si="36"/>
        <v>Intra</v>
      </c>
      <c r="DC696" s="15">
        <v>10</v>
      </c>
      <c r="DD696" s="21">
        <v>10</v>
      </c>
      <c r="DE696" s="21"/>
      <c r="DF696" s="15">
        <v>2003</v>
      </c>
    </row>
    <row r="697" spans="2:110" x14ac:dyDescent="0.3">
      <c r="B697" s="4">
        <v>24</v>
      </c>
      <c r="C697" s="4">
        <v>4</v>
      </c>
      <c r="D697" s="5">
        <v>2007</v>
      </c>
      <c r="W697" s="4">
        <v>4</v>
      </c>
      <c r="Y697" t="str">
        <f t="shared" si="34"/>
        <v>Apr</v>
      </c>
      <c r="Z697" s="5">
        <v>2007</v>
      </c>
      <c r="AA697" t="s">
        <v>2095</v>
      </c>
      <c r="BG697" t="s">
        <v>9</v>
      </c>
      <c r="BV697" t="s">
        <v>9</v>
      </c>
      <c r="BW697" t="str">
        <f t="shared" si="35"/>
        <v>Not</v>
      </c>
      <c r="CI697" s="16" t="s">
        <v>9</v>
      </c>
      <c r="CJ697" s="16">
        <v>2006</v>
      </c>
      <c r="CK697" s="16" t="str">
        <f t="shared" si="36"/>
        <v>Not</v>
      </c>
      <c r="DC697" s="16">
        <v>10</v>
      </c>
      <c r="DD697" s="23">
        <v>10</v>
      </c>
      <c r="DE697" s="23"/>
      <c r="DF697" s="16">
        <v>2006</v>
      </c>
    </row>
    <row r="698" spans="2:110" x14ac:dyDescent="0.3">
      <c r="B698" s="4">
        <v>23</v>
      </c>
      <c r="C698" s="4">
        <v>8</v>
      </c>
      <c r="D698" s="5">
        <v>2007</v>
      </c>
      <c r="W698" s="4">
        <v>8</v>
      </c>
      <c r="Y698" t="str">
        <f t="shared" si="34"/>
        <v>Aug</v>
      </c>
      <c r="Z698" s="5">
        <v>2007</v>
      </c>
      <c r="AA698" t="s">
        <v>2098</v>
      </c>
      <c r="BG698" t="s">
        <v>13</v>
      </c>
      <c r="BV698" t="s">
        <v>13</v>
      </c>
      <c r="BW698" t="str">
        <f t="shared" si="35"/>
        <v>Intra</v>
      </c>
      <c r="CI698" s="15" t="s">
        <v>13</v>
      </c>
      <c r="CJ698" s="15">
        <v>2021</v>
      </c>
      <c r="CK698" s="15" t="str">
        <f t="shared" si="36"/>
        <v>Intra</v>
      </c>
      <c r="DC698" s="15">
        <v>10</v>
      </c>
      <c r="DD698" s="21">
        <v>10</v>
      </c>
      <c r="DE698" s="21"/>
      <c r="DF698" s="15">
        <v>2021</v>
      </c>
    </row>
    <row r="699" spans="2:110" x14ac:dyDescent="0.3">
      <c r="B699" s="4">
        <v>20</v>
      </c>
      <c r="C699" s="4">
        <v>3</v>
      </c>
      <c r="D699" s="5">
        <v>2007</v>
      </c>
      <c r="W699" s="4">
        <v>3</v>
      </c>
      <c r="Y699" t="str">
        <f t="shared" si="34"/>
        <v>Mar</v>
      </c>
      <c r="Z699" s="5">
        <v>2007</v>
      </c>
      <c r="AA699" t="s">
        <v>2101</v>
      </c>
      <c r="BG699" t="s">
        <v>13</v>
      </c>
      <c r="BV699" t="s">
        <v>13</v>
      </c>
      <c r="BW699" t="str">
        <f t="shared" si="35"/>
        <v>Intra</v>
      </c>
      <c r="CI699" s="16" t="s">
        <v>13</v>
      </c>
      <c r="CJ699" s="16">
        <v>2022</v>
      </c>
      <c r="CK699" s="16" t="str">
        <f t="shared" si="36"/>
        <v>Intra</v>
      </c>
      <c r="DC699" s="16">
        <v>10</v>
      </c>
      <c r="DD699" s="23">
        <v>10</v>
      </c>
      <c r="DE699" s="23"/>
      <c r="DF699" s="16">
        <v>2022</v>
      </c>
    </row>
    <row r="700" spans="2:110" x14ac:dyDescent="0.3">
      <c r="B700" s="6">
        <v>31</v>
      </c>
      <c r="C700" s="6">
        <v>1</v>
      </c>
      <c r="D700" s="7">
        <v>2007</v>
      </c>
      <c r="W700" s="6">
        <v>1</v>
      </c>
      <c r="Y700" t="str">
        <f t="shared" si="34"/>
        <v>Jan</v>
      </c>
      <c r="Z700" s="7">
        <v>2007</v>
      </c>
      <c r="AA700" t="s">
        <v>2104</v>
      </c>
      <c r="AB700">
        <v>1</v>
      </c>
      <c r="BG700" t="s">
        <v>13</v>
      </c>
      <c r="BV700" t="s">
        <v>13</v>
      </c>
      <c r="BW700" t="str">
        <f t="shared" si="35"/>
        <v>Intra</v>
      </c>
      <c r="CI700" s="15" t="s">
        <v>13</v>
      </c>
      <c r="CJ700" s="15">
        <v>2016</v>
      </c>
      <c r="CK700" s="15" t="str">
        <f t="shared" si="36"/>
        <v>Intra</v>
      </c>
      <c r="DC700" s="15">
        <v>10</v>
      </c>
      <c r="DD700" s="21">
        <v>10</v>
      </c>
      <c r="DE700" s="21"/>
      <c r="DF700" s="15">
        <v>2016</v>
      </c>
    </row>
    <row r="701" spans="2:110" x14ac:dyDescent="0.3">
      <c r="B701" s="4">
        <v>10</v>
      </c>
      <c r="C701" s="4">
        <v>1</v>
      </c>
      <c r="D701" s="5">
        <v>2007</v>
      </c>
      <c r="W701" s="4">
        <v>1</v>
      </c>
      <c r="Y701" t="str">
        <f t="shared" si="34"/>
        <v>Jan</v>
      </c>
      <c r="Z701" s="5">
        <v>2007</v>
      </c>
      <c r="AA701" t="s">
        <v>2107</v>
      </c>
      <c r="AB701">
        <v>1</v>
      </c>
      <c r="BG701" t="s">
        <v>13</v>
      </c>
      <c r="BV701" t="s">
        <v>13</v>
      </c>
      <c r="BW701" t="str">
        <f t="shared" si="35"/>
        <v>Intra</v>
      </c>
      <c r="CI701" s="16" t="s">
        <v>13</v>
      </c>
      <c r="CJ701" s="16">
        <v>2007</v>
      </c>
      <c r="CK701" s="16" t="str">
        <f t="shared" si="36"/>
        <v>Intra</v>
      </c>
      <c r="DC701" s="16">
        <v>1</v>
      </c>
      <c r="DD701" s="23">
        <v>1</v>
      </c>
      <c r="DE701" s="23"/>
      <c r="DF701" s="16">
        <v>2007</v>
      </c>
    </row>
    <row r="702" spans="2:110" x14ac:dyDescent="0.3">
      <c r="B702" s="6">
        <v>2</v>
      </c>
      <c r="C702" s="6">
        <v>11</v>
      </c>
      <c r="D702" s="7">
        <v>2007</v>
      </c>
      <c r="W702" s="6">
        <v>11</v>
      </c>
      <c r="Y702" t="str">
        <f t="shared" si="34"/>
        <v>Nov</v>
      </c>
      <c r="Z702" s="7">
        <v>2007</v>
      </c>
      <c r="AA702" t="s">
        <v>2110</v>
      </c>
      <c r="BG702" t="s">
        <v>13</v>
      </c>
      <c r="BV702" t="s">
        <v>13</v>
      </c>
      <c r="BW702" t="str">
        <f t="shared" si="35"/>
        <v>Intra</v>
      </c>
      <c r="CI702" s="15" t="s">
        <v>13</v>
      </c>
      <c r="CJ702" s="15">
        <v>2005</v>
      </c>
      <c r="CK702" s="15" t="str">
        <f t="shared" si="36"/>
        <v>Intra</v>
      </c>
      <c r="DC702" s="15">
        <v>2</v>
      </c>
      <c r="DD702" s="21">
        <v>2</v>
      </c>
      <c r="DE702" s="21"/>
      <c r="DF702" s="15">
        <v>2005</v>
      </c>
    </row>
    <row r="703" spans="2:110" x14ac:dyDescent="0.3">
      <c r="B703" s="4">
        <v>5</v>
      </c>
      <c r="C703" s="4">
        <v>4</v>
      </c>
      <c r="D703" s="5">
        <v>2007</v>
      </c>
      <c r="W703" s="4">
        <v>4</v>
      </c>
      <c r="Y703" t="str">
        <f t="shared" si="34"/>
        <v>Apr</v>
      </c>
      <c r="Z703" s="5">
        <v>2007</v>
      </c>
      <c r="AA703" t="s">
        <v>2113</v>
      </c>
      <c r="BG703" t="s">
        <v>9</v>
      </c>
      <c r="BV703" t="s">
        <v>9</v>
      </c>
      <c r="BW703" t="str">
        <f t="shared" si="35"/>
        <v>Not</v>
      </c>
      <c r="CI703" s="16" t="s">
        <v>9</v>
      </c>
      <c r="CJ703" s="16">
        <v>2007</v>
      </c>
      <c r="CK703" s="16" t="str">
        <f t="shared" si="36"/>
        <v>Not</v>
      </c>
      <c r="DC703" s="16">
        <v>10</v>
      </c>
      <c r="DD703" s="23">
        <v>10</v>
      </c>
      <c r="DE703" s="23"/>
      <c r="DF703" s="16">
        <v>2007</v>
      </c>
    </row>
    <row r="704" spans="2:110" x14ac:dyDescent="0.3">
      <c r="B704" s="6">
        <v>11</v>
      </c>
      <c r="C704" s="6">
        <v>4</v>
      </c>
      <c r="D704" s="7">
        <v>2007</v>
      </c>
      <c r="W704" s="6">
        <v>4</v>
      </c>
      <c r="Y704" t="str">
        <f t="shared" si="34"/>
        <v>Apr</v>
      </c>
      <c r="Z704" s="7">
        <v>2007</v>
      </c>
      <c r="AA704" t="s">
        <v>2116</v>
      </c>
      <c r="BG704" t="s">
        <v>13</v>
      </c>
      <c r="BV704" t="s">
        <v>13</v>
      </c>
      <c r="BW704" t="str">
        <f t="shared" si="35"/>
        <v>Intra</v>
      </c>
      <c r="CI704" s="15" t="s">
        <v>13</v>
      </c>
      <c r="CJ704" s="15">
        <v>2017</v>
      </c>
      <c r="CK704" s="15" t="str">
        <f t="shared" si="36"/>
        <v>Intra</v>
      </c>
      <c r="DC704" s="15">
        <v>10</v>
      </c>
      <c r="DD704" s="21">
        <v>10</v>
      </c>
      <c r="DE704" s="21"/>
      <c r="DF704" s="15">
        <v>2017</v>
      </c>
    </row>
    <row r="705" spans="2:110" x14ac:dyDescent="0.3">
      <c r="B705" s="4">
        <v>3</v>
      </c>
      <c r="C705" s="4">
        <v>5</v>
      </c>
      <c r="D705" s="5">
        <v>2007</v>
      </c>
      <c r="W705" s="4">
        <v>5</v>
      </c>
      <c r="Y705" t="str">
        <f t="shared" si="34"/>
        <v>May</v>
      </c>
      <c r="Z705" s="5">
        <v>2007</v>
      </c>
      <c r="AA705" t="s">
        <v>2119</v>
      </c>
      <c r="BG705" t="s">
        <v>13</v>
      </c>
      <c r="BV705" t="s">
        <v>13</v>
      </c>
      <c r="BW705" t="str">
        <f t="shared" si="35"/>
        <v>Intra</v>
      </c>
      <c r="CI705" s="16" t="s">
        <v>13</v>
      </c>
      <c r="CJ705" s="16">
        <v>2004</v>
      </c>
      <c r="CK705" s="16" t="str">
        <f t="shared" si="36"/>
        <v>Intra</v>
      </c>
      <c r="DC705" s="16">
        <v>2</v>
      </c>
      <c r="DD705" s="23">
        <v>2</v>
      </c>
      <c r="DE705" s="23"/>
      <c r="DF705" s="16">
        <v>2004</v>
      </c>
    </row>
    <row r="706" spans="2:110" x14ac:dyDescent="0.3">
      <c r="B706" s="4">
        <v>31</v>
      </c>
      <c r="C706" s="4">
        <v>12</v>
      </c>
      <c r="D706" s="5">
        <v>2007</v>
      </c>
      <c r="W706" s="4">
        <v>12</v>
      </c>
      <c r="Y706" t="str">
        <f t="shared" si="34"/>
        <v>Dec</v>
      </c>
      <c r="Z706" s="5">
        <v>2007</v>
      </c>
      <c r="AA706" t="s">
        <v>2122</v>
      </c>
      <c r="BG706" t="s">
        <v>9</v>
      </c>
      <c r="BV706" t="s">
        <v>9</v>
      </c>
      <c r="BW706" t="str">
        <f t="shared" si="35"/>
        <v>Not</v>
      </c>
      <c r="CI706" s="15" t="s">
        <v>9</v>
      </c>
      <c r="CJ706" s="15">
        <v>2022</v>
      </c>
      <c r="CK706" s="15" t="str">
        <f t="shared" si="36"/>
        <v>Not</v>
      </c>
      <c r="DC706" s="15">
        <v>5</v>
      </c>
      <c r="DD706" s="21">
        <v>5</v>
      </c>
      <c r="DE706" s="21"/>
      <c r="DF706" s="15">
        <v>2022</v>
      </c>
    </row>
    <row r="707" spans="2:110" x14ac:dyDescent="0.3">
      <c r="B707" s="6">
        <v>23</v>
      </c>
      <c r="C707" s="6">
        <v>11</v>
      </c>
      <c r="D707" s="7">
        <v>2007</v>
      </c>
      <c r="W707" s="6">
        <v>11</v>
      </c>
      <c r="Y707" t="str">
        <f t="shared" ref="Y707:Y770" si="37">_xlfn.IFS(W707=1,"Jan",W707=2,"Feb",W707=3,"Mar",W707=4,"Apr",W707=5,"May",W707=6,"Jun",W707=7,"Jul",W707=8,"Aug",W707=9,"Sep",W707=10,"Oct",W707=11,"Nov",W707=12,"Dec")</f>
        <v>Nov</v>
      </c>
      <c r="Z707" s="7">
        <v>2007</v>
      </c>
      <c r="AA707" t="s">
        <v>2125</v>
      </c>
      <c r="BG707" t="s">
        <v>13</v>
      </c>
      <c r="BV707" t="s">
        <v>13</v>
      </c>
      <c r="BW707" t="str">
        <f t="shared" ref="BW707:BW770" si="38">IF(BV707="EQ","Intra","Not")</f>
        <v>Intra</v>
      </c>
      <c r="CI707" s="16" t="s">
        <v>13</v>
      </c>
      <c r="CJ707" s="16">
        <v>2007</v>
      </c>
      <c r="CK707" s="16" t="str">
        <f t="shared" ref="CK707:CK770" si="39">IF(CI707="EQ","Intra","Not")</f>
        <v>Intra</v>
      </c>
      <c r="DC707" s="16">
        <v>2</v>
      </c>
      <c r="DD707" s="23">
        <v>2</v>
      </c>
      <c r="DE707" s="23"/>
      <c r="DF707" s="16">
        <v>2007</v>
      </c>
    </row>
    <row r="708" spans="2:110" x14ac:dyDescent="0.3">
      <c r="B708" s="4">
        <v>21</v>
      </c>
      <c r="C708" s="4">
        <v>8</v>
      </c>
      <c r="D708" s="5">
        <v>2007</v>
      </c>
      <c r="W708" s="4">
        <v>8</v>
      </c>
      <c r="Y708" t="str">
        <f t="shared" si="37"/>
        <v>Aug</v>
      </c>
      <c r="Z708" s="5">
        <v>2007</v>
      </c>
      <c r="AA708" t="s">
        <v>2128</v>
      </c>
      <c r="BG708" t="s">
        <v>13</v>
      </c>
      <c r="BV708" t="s">
        <v>13</v>
      </c>
      <c r="BW708" t="str">
        <f t="shared" si="38"/>
        <v>Intra</v>
      </c>
      <c r="CI708" s="15" t="s">
        <v>13</v>
      </c>
      <c r="CJ708" s="15">
        <v>2013</v>
      </c>
      <c r="CK708" s="15" t="str">
        <f t="shared" si="39"/>
        <v>Intra</v>
      </c>
      <c r="DC708" s="15">
        <v>2</v>
      </c>
      <c r="DD708" s="21">
        <v>2</v>
      </c>
      <c r="DE708" s="21"/>
      <c r="DF708" s="15">
        <v>2013</v>
      </c>
    </row>
    <row r="709" spans="2:110" x14ac:dyDescent="0.3">
      <c r="B709" s="4">
        <v>5</v>
      </c>
      <c r="C709" s="4">
        <v>10</v>
      </c>
      <c r="D709" s="5">
        <v>2007</v>
      </c>
      <c r="W709" s="4">
        <v>10</v>
      </c>
      <c r="Y709" t="str">
        <f t="shared" si="37"/>
        <v>Oct</v>
      </c>
      <c r="Z709" s="5">
        <v>2007</v>
      </c>
      <c r="AA709" t="s">
        <v>2131</v>
      </c>
      <c r="BG709" t="s">
        <v>9</v>
      </c>
      <c r="BV709" t="s">
        <v>9</v>
      </c>
      <c r="BW709" t="str">
        <f t="shared" si="38"/>
        <v>Not</v>
      </c>
      <c r="CI709" s="16" t="s">
        <v>9</v>
      </c>
      <c r="CJ709" s="16">
        <v>1999</v>
      </c>
      <c r="CK709" s="16" t="str">
        <f t="shared" si="39"/>
        <v>Not</v>
      </c>
      <c r="DC709" s="16">
        <v>10</v>
      </c>
      <c r="DD709" s="23">
        <v>10</v>
      </c>
      <c r="DE709" s="23"/>
      <c r="DF709" s="16">
        <v>1999</v>
      </c>
    </row>
    <row r="710" spans="2:110" x14ac:dyDescent="0.3">
      <c r="B710" s="6">
        <v>2</v>
      </c>
      <c r="C710" s="6">
        <v>11</v>
      </c>
      <c r="D710" s="7">
        <v>2007</v>
      </c>
      <c r="W710" s="6">
        <v>11</v>
      </c>
      <c r="Y710" t="str">
        <f t="shared" si="37"/>
        <v>Nov</v>
      </c>
      <c r="Z710" s="7">
        <v>2007</v>
      </c>
      <c r="AA710" t="s">
        <v>2134</v>
      </c>
      <c r="BG710" t="s">
        <v>13</v>
      </c>
      <c r="BV710" t="s">
        <v>13</v>
      </c>
      <c r="BW710" t="str">
        <f t="shared" si="38"/>
        <v>Intra</v>
      </c>
      <c r="CI710" s="15" t="s">
        <v>13</v>
      </c>
      <c r="CJ710" s="15">
        <v>2020</v>
      </c>
      <c r="CK710" s="15" t="str">
        <f t="shared" si="39"/>
        <v>Intra</v>
      </c>
      <c r="DC710" s="15">
        <v>10</v>
      </c>
      <c r="DD710" s="21">
        <v>10</v>
      </c>
      <c r="DE710" s="21"/>
      <c r="DF710" s="15">
        <v>2020</v>
      </c>
    </row>
    <row r="711" spans="2:110" x14ac:dyDescent="0.3">
      <c r="B711" s="6">
        <v>30</v>
      </c>
      <c r="C711" s="6">
        <v>8</v>
      </c>
      <c r="D711" s="7">
        <v>2007</v>
      </c>
      <c r="W711" s="6">
        <v>8</v>
      </c>
      <c r="Y711" t="str">
        <f t="shared" si="37"/>
        <v>Aug</v>
      </c>
      <c r="Z711" s="7">
        <v>2007</v>
      </c>
      <c r="AA711" t="s">
        <v>2137</v>
      </c>
      <c r="BG711" t="s">
        <v>13</v>
      </c>
      <c r="BV711" t="s">
        <v>13</v>
      </c>
      <c r="BW711" t="str">
        <f t="shared" si="38"/>
        <v>Intra</v>
      </c>
      <c r="CI711" s="16" t="s">
        <v>13</v>
      </c>
      <c r="CJ711" s="16">
        <v>1997</v>
      </c>
      <c r="CK711" s="16" t="str">
        <f t="shared" si="39"/>
        <v>Intra</v>
      </c>
      <c r="DC711" s="16">
        <v>2</v>
      </c>
      <c r="DD711" s="23">
        <v>2</v>
      </c>
      <c r="DE711" s="23"/>
      <c r="DF711" s="16">
        <v>1997</v>
      </c>
    </row>
    <row r="712" spans="2:110" x14ac:dyDescent="0.3">
      <c r="B712" s="6">
        <v>17</v>
      </c>
      <c r="C712" s="6">
        <v>12</v>
      </c>
      <c r="D712" s="7">
        <v>2007</v>
      </c>
      <c r="W712" s="6">
        <v>12</v>
      </c>
      <c r="Y712" t="str">
        <f t="shared" si="37"/>
        <v>Dec</v>
      </c>
      <c r="Z712" s="7">
        <v>2007</v>
      </c>
      <c r="AA712" t="s">
        <v>2140</v>
      </c>
      <c r="BG712" t="s">
        <v>13</v>
      </c>
      <c r="BV712" t="s">
        <v>13</v>
      </c>
      <c r="BW712" t="str">
        <f t="shared" si="38"/>
        <v>Intra</v>
      </c>
      <c r="CI712" s="15" t="s">
        <v>13</v>
      </c>
      <c r="CJ712" s="15">
        <v>2017</v>
      </c>
      <c r="CK712" s="15" t="str">
        <f t="shared" si="39"/>
        <v>Intra</v>
      </c>
      <c r="DC712" s="15">
        <v>10</v>
      </c>
      <c r="DD712" s="21">
        <v>10</v>
      </c>
      <c r="DE712" s="21"/>
      <c r="DF712" s="15">
        <v>2017</v>
      </c>
    </row>
    <row r="713" spans="2:110" x14ac:dyDescent="0.3">
      <c r="B713" s="6">
        <v>7</v>
      </c>
      <c r="C713" s="6">
        <v>2</v>
      </c>
      <c r="D713" s="7">
        <v>2007</v>
      </c>
      <c r="W713" s="6">
        <v>2</v>
      </c>
      <c r="Y713" t="str">
        <f t="shared" si="37"/>
        <v>Feb</v>
      </c>
      <c r="Z713" s="7">
        <v>2007</v>
      </c>
      <c r="AA713" t="s">
        <v>2143</v>
      </c>
      <c r="BG713" t="s">
        <v>13</v>
      </c>
      <c r="BV713" t="s">
        <v>13</v>
      </c>
      <c r="BW713" t="str">
        <f t="shared" si="38"/>
        <v>Intra</v>
      </c>
      <c r="CI713" s="16" t="s">
        <v>13</v>
      </c>
      <c r="CJ713" s="16">
        <v>2016</v>
      </c>
      <c r="CK713" s="16" t="str">
        <f t="shared" si="39"/>
        <v>Intra</v>
      </c>
      <c r="DC713" s="16">
        <v>10</v>
      </c>
      <c r="DD713" s="23">
        <v>10</v>
      </c>
      <c r="DE713" s="23"/>
      <c r="DF713" s="16">
        <v>2016</v>
      </c>
    </row>
    <row r="714" spans="2:110" x14ac:dyDescent="0.3">
      <c r="B714" s="6">
        <v>2</v>
      </c>
      <c r="C714" s="6">
        <v>8</v>
      </c>
      <c r="D714" s="7">
        <v>2007</v>
      </c>
      <c r="W714" s="6">
        <v>8</v>
      </c>
      <c r="Y714" t="str">
        <f t="shared" si="37"/>
        <v>Aug</v>
      </c>
      <c r="Z714" s="7">
        <v>2007</v>
      </c>
      <c r="AA714" t="s">
        <v>2146</v>
      </c>
      <c r="BG714" t="s">
        <v>13</v>
      </c>
      <c r="BV714" t="s">
        <v>13</v>
      </c>
      <c r="BW714" t="str">
        <f t="shared" si="38"/>
        <v>Intra</v>
      </c>
      <c r="CI714" s="15" t="s">
        <v>13</v>
      </c>
      <c r="CJ714" s="15">
        <v>2005</v>
      </c>
      <c r="CK714" s="15" t="str">
        <f t="shared" si="39"/>
        <v>Intra</v>
      </c>
      <c r="DC714" s="15">
        <v>2</v>
      </c>
      <c r="DD714" s="21">
        <v>2</v>
      </c>
      <c r="DE714" s="21"/>
      <c r="DF714" s="15">
        <v>2005</v>
      </c>
    </row>
    <row r="715" spans="2:110" x14ac:dyDescent="0.3">
      <c r="B715" s="4">
        <v>2</v>
      </c>
      <c r="C715" s="4">
        <v>11</v>
      </c>
      <c r="D715" s="5">
        <v>2007</v>
      </c>
      <c r="W715" s="4">
        <v>11</v>
      </c>
      <c r="Y715" t="str">
        <f t="shared" si="37"/>
        <v>Nov</v>
      </c>
      <c r="Z715" s="5">
        <v>2007</v>
      </c>
      <c r="AA715" t="s">
        <v>2149</v>
      </c>
      <c r="BG715" t="s">
        <v>13</v>
      </c>
      <c r="BV715" t="s">
        <v>13</v>
      </c>
      <c r="BW715" t="str">
        <f t="shared" si="38"/>
        <v>Intra</v>
      </c>
      <c r="CI715" s="16" t="s">
        <v>13</v>
      </c>
      <c r="CJ715" s="16">
        <v>2007</v>
      </c>
      <c r="CK715" s="16" t="str">
        <f t="shared" si="39"/>
        <v>Intra</v>
      </c>
      <c r="DC715" s="16">
        <v>10</v>
      </c>
      <c r="DD715" s="23">
        <v>10</v>
      </c>
      <c r="DE715" s="23"/>
      <c r="DF715" s="16">
        <v>2007</v>
      </c>
    </row>
    <row r="716" spans="2:110" x14ac:dyDescent="0.3">
      <c r="B716" s="6">
        <v>18</v>
      </c>
      <c r="C716" s="6">
        <v>4</v>
      </c>
      <c r="D716" s="7">
        <v>2007</v>
      </c>
      <c r="W716" s="6">
        <v>4</v>
      </c>
      <c r="Y716" t="str">
        <f t="shared" si="37"/>
        <v>Apr</v>
      </c>
      <c r="Z716" s="7">
        <v>2007</v>
      </c>
      <c r="AA716" t="s">
        <v>2152</v>
      </c>
      <c r="BG716" t="s">
        <v>13</v>
      </c>
      <c r="BV716" t="s">
        <v>13</v>
      </c>
      <c r="BW716" t="str">
        <f t="shared" si="38"/>
        <v>Intra</v>
      </c>
      <c r="CI716" s="15" t="s">
        <v>13</v>
      </c>
      <c r="CJ716" s="15">
        <v>1995</v>
      </c>
      <c r="CK716" s="15" t="str">
        <f t="shared" si="39"/>
        <v>Intra</v>
      </c>
      <c r="DC716" s="15">
        <v>10</v>
      </c>
      <c r="DD716" s="21">
        <v>10</v>
      </c>
      <c r="DE716" s="21"/>
      <c r="DF716" s="15">
        <v>1995</v>
      </c>
    </row>
    <row r="717" spans="2:110" x14ac:dyDescent="0.3">
      <c r="B717" s="4">
        <v>5</v>
      </c>
      <c r="C717" s="4">
        <v>7</v>
      </c>
      <c r="D717" s="5">
        <v>2007</v>
      </c>
      <c r="W717" s="4">
        <v>7</v>
      </c>
      <c r="Y717" t="str">
        <f t="shared" si="37"/>
        <v>Jul</v>
      </c>
      <c r="Z717" s="5">
        <v>2007</v>
      </c>
      <c r="AA717" t="s">
        <v>2155</v>
      </c>
      <c r="BG717" t="s">
        <v>13</v>
      </c>
      <c r="BV717" t="s">
        <v>13</v>
      </c>
      <c r="BW717" t="str">
        <f t="shared" si="38"/>
        <v>Intra</v>
      </c>
      <c r="CI717" s="16" t="s">
        <v>13</v>
      </c>
      <c r="CJ717" s="16">
        <v>2007</v>
      </c>
      <c r="CK717" s="16" t="str">
        <f t="shared" si="39"/>
        <v>Intra</v>
      </c>
      <c r="DC717" s="16">
        <v>10</v>
      </c>
      <c r="DD717" s="23">
        <v>10</v>
      </c>
      <c r="DE717" s="23"/>
      <c r="DF717" s="16">
        <v>2007</v>
      </c>
    </row>
    <row r="718" spans="2:110" x14ac:dyDescent="0.3">
      <c r="B718" s="6">
        <v>31</v>
      </c>
      <c r="C718" s="6">
        <v>12</v>
      </c>
      <c r="D718" s="7">
        <v>2007</v>
      </c>
      <c r="W718" s="6">
        <v>12</v>
      </c>
      <c r="Y718" t="str">
        <f t="shared" si="37"/>
        <v>Dec</v>
      </c>
      <c r="Z718" s="7">
        <v>2007</v>
      </c>
      <c r="AA718" t="s">
        <v>2158</v>
      </c>
      <c r="BG718" t="s">
        <v>13</v>
      </c>
      <c r="BV718" t="s">
        <v>13</v>
      </c>
      <c r="BW718" t="str">
        <f t="shared" si="38"/>
        <v>Intra</v>
      </c>
      <c r="CI718" s="15" t="s">
        <v>13</v>
      </c>
      <c r="CJ718" s="15">
        <v>2023</v>
      </c>
      <c r="CK718" s="15" t="str">
        <f t="shared" si="39"/>
        <v>Intra</v>
      </c>
      <c r="DC718" s="15">
        <v>10</v>
      </c>
      <c r="DD718" s="21">
        <v>10</v>
      </c>
      <c r="DE718" s="21"/>
      <c r="DF718" s="15">
        <v>2023</v>
      </c>
    </row>
    <row r="719" spans="2:110" x14ac:dyDescent="0.3">
      <c r="B719" s="4">
        <v>12</v>
      </c>
      <c r="C719" s="4">
        <v>12</v>
      </c>
      <c r="D719" s="5">
        <v>2007</v>
      </c>
      <c r="W719" s="4">
        <v>12</v>
      </c>
      <c r="Y719" t="str">
        <f t="shared" si="37"/>
        <v>Dec</v>
      </c>
      <c r="Z719" s="5">
        <v>2007</v>
      </c>
      <c r="AA719" t="s">
        <v>2161</v>
      </c>
      <c r="BG719" t="s">
        <v>13</v>
      </c>
      <c r="BV719" t="s">
        <v>13</v>
      </c>
      <c r="BW719" t="str">
        <f t="shared" si="38"/>
        <v>Intra</v>
      </c>
      <c r="CI719" s="16" t="s">
        <v>13</v>
      </c>
      <c r="CJ719" s="16">
        <v>2005</v>
      </c>
      <c r="CK719" s="16" t="str">
        <f t="shared" si="39"/>
        <v>Intra</v>
      </c>
      <c r="DC719" s="16">
        <v>10</v>
      </c>
      <c r="DD719" s="23">
        <v>10</v>
      </c>
      <c r="DE719" s="23"/>
      <c r="DF719" s="16">
        <v>2005</v>
      </c>
    </row>
    <row r="720" spans="2:110" x14ac:dyDescent="0.3">
      <c r="B720" s="6">
        <v>20</v>
      </c>
      <c r="C720" s="6">
        <v>8</v>
      </c>
      <c r="D720" s="7">
        <v>2007</v>
      </c>
      <c r="W720" s="6">
        <v>8</v>
      </c>
      <c r="Y720" t="str">
        <f t="shared" si="37"/>
        <v>Aug</v>
      </c>
      <c r="Z720" s="7">
        <v>2007</v>
      </c>
      <c r="AA720" t="s">
        <v>2164</v>
      </c>
      <c r="BG720" t="s">
        <v>13</v>
      </c>
      <c r="BV720" t="s">
        <v>13</v>
      </c>
      <c r="BW720" t="str">
        <f t="shared" si="38"/>
        <v>Intra</v>
      </c>
      <c r="CI720" s="15" t="s">
        <v>13</v>
      </c>
      <c r="CJ720" s="15">
        <v>2015</v>
      </c>
      <c r="CK720" s="15" t="str">
        <f t="shared" si="39"/>
        <v>Intra</v>
      </c>
      <c r="DC720" s="15">
        <v>10</v>
      </c>
      <c r="DD720" s="21">
        <v>10</v>
      </c>
      <c r="DE720" s="21"/>
      <c r="DF720" s="15">
        <v>2015</v>
      </c>
    </row>
    <row r="721" spans="2:110" x14ac:dyDescent="0.3">
      <c r="B721" s="6">
        <v>2</v>
      </c>
      <c r="C721" s="6">
        <v>11</v>
      </c>
      <c r="D721" s="7">
        <v>2007</v>
      </c>
      <c r="W721" s="6">
        <v>11</v>
      </c>
      <c r="Y721" t="str">
        <f t="shared" si="37"/>
        <v>Nov</v>
      </c>
      <c r="Z721" s="7">
        <v>2007</v>
      </c>
      <c r="AA721" t="s">
        <v>2167</v>
      </c>
      <c r="BG721" t="s">
        <v>13</v>
      </c>
      <c r="BV721" t="s">
        <v>13</v>
      </c>
      <c r="BW721" t="str">
        <f t="shared" si="38"/>
        <v>Intra</v>
      </c>
      <c r="CI721" s="16" t="s">
        <v>13</v>
      </c>
      <c r="CJ721" s="16">
        <v>2017</v>
      </c>
      <c r="CK721" s="16" t="str">
        <f t="shared" si="39"/>
        <v>Intra</v>
      </c>
      <c r="DC721" s="16">
        <v>1</v>
      </c>
      <c r="DD721" s="23">
        <v>1</v>
      </c>
      <c r="DE721" s="23"/>
      <c r="DF721" s="16">
        <v>2017</v>
      </c>
    </row>
    <row r="722" spans="2:110" x14ac:dyDescent="0.3">
      <c r="B722" s="6">
        <v>9</v>
      </c>
      <c r="C722" s="6">
        <v>5</v>
      </c>
      <c r="D722" s="7">
        <v>2007</v>
      </c>
      <c r="W722" s="6">
        <v>5</v>
      </c>
      <c r="Y722" t="str">
        <f t="shared" si="37"/>
        <v>May</v>
      </c>
      <c r="Z722" s="7">
        <v>2007</v>
      </c>
      <c r="AA722" t="s">
        <v>2170</v>
      </c>
      <c r="BG722" t="s">
        <v>13</v>
      </c>
      <c r="BV722" t="s">
        <v>13</v>
      </c>
      <c r="BW722" t="str">
        <f t="shared" si="38"/>
        <v>Intra</v>
      </c>
      <c r="CI722" s="15" t="s">
        <v>13</v>
      </c>
      <c r="CJ722" s="15">
        <v>1996</v>
      </c>
      <c r="CK722" s="15" t="str">
        <f t="shared" si="39"/>
        <v>Intra</v>
      </c>
      <c r="DC722" s="15">
        <v>10</v>
      </c>
      <c r="DD722" s="21">
        <v>10</v>
      </c>
      <c r="DE722" s="21"/>
      <c r="DF722" s="15">
        <v>1996</v>
      </c>
    </row>
    <row r="723" spans="2:110" x14ac:dyDescent="0.3">
      <c r="B723" s="4">
        <v>22</v>
      </c>
      <c r="C723" s="4">
        <v>2</v>
      </c>
      <c r="D723" s="5">
        <v>2007</v>
      </c>
      <c r="W723" s="4">
        <v>2</v>
      </c>
      <c r="Y723" t="str">
        <f t="shared" si="37"/>
        <v>Feb</v>
      </c>
      <c r="Z723" s="5">
        <v>2007</v>
      </c>
      <c r="AA723" t="s">
        <v>2173</v>
      </c>
      <c r="BG723" t="s">
        <v>13</v>
      </c>
      <c r="BV723" t="s">
        <v>13</v>
      </c>
      <c r="BW723" t="str">
        <f t="shared" si="38"/>
        <v>Intra</v>
      </c>
      <c r="CI723" s="16" t="s">
        <v>13</v>
      </c>
      <c r="CJ723" s="16">
        <v>1995</v>
      </c>
      <c r="CK723" s="16" t="str">
        <f t="shared" si="39"/>
        <v>Intra</v>
      </c>
      <c r="DC723" s="16">
        <v>10</v>
      </c>
      <c r="DD723" s="23">
        <v>10</v>
      </c>
      <c r="DE723" s="23"/>
      <c r="DF723" s="16">
        <v>1995</v>
      </c>
    </row>
    <row r="724" spans="2:110" x14ac:dyDescent="0.3">
      <c r="B724" s="6">
        <v>31</v>
      </c>
      <c r="C724" s="6">
        <v>1</v>
      </c>
      <c r="D724" s="7">
        <v>2007</v>
      </c>
      <c r="W724" s="6">
        <v>1</v>
      </c>
      <c r="Y724" t="str">
        <f t="shared" si="37"/>
        <v>Jan</v>
      </c>
      <c r="Z724" s="7">
        <v>2007</v>
      </c>
      <c r="AA724" t="s">
        <v>2176</v>
      </c>
      <c r="AB724">
        <v>1</v>
      </c>
      <c r="BG724" t="s">
        <v>13</v>
      </c>
      <c r="BV724" t="s">
        <v>13</v>
      </c>
      <c r="BW724" t="str">
        <f t="shared" si="38"/>
        <v>Intra</v>
      </c>
      <c r="CI724" s="15" t="s">
        <v>13</v>
      </c>
      <c r="CJ724" s="15">
        <v>1995</v>
      </c>
      <c r="CK724" s="15" t="str">
        <f t="shared" si="39"/>
        <v>Intra</v>
      </c>
      <c r="DC724" s="15">
        <v>10</v>
      </c>
      <c r="DD724" s="21">
        <v>10</v>
      </c>
      <c r="DE724" s="21"/>
      <c r="DF724" s="15">
        <v>1995</v>
      </c>
    </row>
    <row r="725" spans="2:110" x14ac:dyDescent="0.3">
      <c r="B725" s="4">
        <v>2</v>
      </c>
      <c r="C725" s="4">
        <v>3</v>
      </c>
      <c r="D725" s="5">
        <v>2007</v>
      </c>
      <c r="W725" s="4">
        <v>3</v>
      </c>
      <c r="Y725" t="str">
        <f t="shared" si="37"/>
        <v>Mar</v>
      </c>
      <c r="Z725" s="5">
        <v>2007</v>
      </c>
      <c r="AA725" t="s">
        <v>2179</v>
      </c>
      <c r="BG725" t="s">
        <v>13</v>
      </c>
      <c r="BV725" t="s">
        <v>13</v>
      </c>
      <c r="BW725" t="str">
        <f t="shared" si="38"/>
        <v>Intra</v>
      </c>
      <c r="CI725" s="16" t="s">
        <v>13</v>
      </c>
      <c r="CJ725" s="16">
        <v>2017</v>
      </c>
      <c r="CK725" s="16" t="str">
        <f t="shared" si="39"/>
        <v>Intra</v>
      </c>
      <c r="DC725" s="16">
        <v>10</v>
      </c>
      <c r="DD725" s="23">
        <v>10</v>
      </c>
      <c r="DE725" s="23"/>
      <c r="DF725" s="16">
        <v>2017</v>
      </c>
    </row>
    <row r="726" spans="2:110" x14ac:dyDescent="0.3">
      <c r="B726" s="4">
        <v>3</v>
      </c>
      <c r="C726" s="4">
        <v>4</v>
      </c>
      <c r="D726" s="5">
        <v>2007</v>
      </c>
      <c r="W726" s="4">
        <v>4</v>
      </c>
      <c r="Y726" t="str">
        <f t="shared" si="37"/>
        <v>Apr</v>
      </c>
      <c r="Z726" s="5">
        <v>2007</v>
      </c>
      <c r="AA726" t="s">
        <v>2182</v>
      </c>
      <c r="BG726" t="s">
        <v>13</v>
      </c>
      <c r="BV726" t="s">
        <v>13</v>
      </c>
      <c r="BW726" t="str">
        <f t="shared" si="38"/>
        <v>Intra</v>
      </c>
      <c r="CI726" s="15" t="s">
        <v>13</v>
      </c>
      <c r="CJ726" s="15">
        <v>2003</v>
      </c>
      <c r="CK726" s="15" t="str">
        <f t="shared" si="39"/>
        <v>Intra</v>
      </c>
      <c r="DC726" s="15">
        <v>10</v>
      </c>
      <c r="DD726" s="21">
        <v>10</v>
      </c>
      <c r="DE726" s="21"/>
      <c r="DF726" s="15">
        <v>2003</v>
      </c>
    </row>
    <row r="727" spans="2:110" x14ac:dyDescent="0.3">
      <c r="B727" s="4">
        <v>5</v>
      </c>
      <c r="C727" s="4">
        <v>6</v>
      </c>
      <c r="D727" s="5">
        <v>2007</v>
      </c>
      <c r="W727" s="4">
        <v>6</v>
      </c>
      <c r="Y727" t="str">
        <f t="shared" si="37"/>
        <v>Jun</v>
      </c>
      <c r="Z727" s="5">
        <v>2007</v>
      </c>
      <c r="AA727" t="s">
        <v>2185</v>
      </c>
      <c r="BG727" t="s">
        <v>13</v>
      </c>
      <c r="BV727" t="s">
        <v>13</v>
      </c>
      <c r="BW727" t="str">
        <f t="shared" si="38"/>
        <v>Intra</v>
      </c>
      <c r="CI727" s="16" t="s">
        <v>13</v>
      </c>
      <c r="CJ727" s="16">
        <v>2003</v>
      </c>
      <c r="CK727" s="16" t="str">
        <f t="shared" si="39"/>
        <v>Intra</v>
      </c>
      <c r="DC727" s="16">
        <v>2</v>
      </c>
      <c r="DD727" s="23">
        <v>2</v>
      </c>
      <c r="DE727" s="23"/>
      <c r="DF727" s="16">
        <v>2003</v>
      </c>
    </row>
    <row r="728" spans="2:110" x14ac:dyDescent="0.3">
      <c r="B728" s="4">
        <v>4</v>
      </c>
      <c r="C728" s="4">
        <v>6</v>
      </c>
      <c r="D728" s="5">
        <v>2007</v>
      </c>
      <c r="W728" s="4">
        <v>6</v>
      </c>
      <c r="Y728" t="str">
        <f t="shared" si="37"/>
        <v>Jun</v>
      </c>
      <c r="Z728" s="5">
        <v>2007</v>
      </c>
      <c r="AA728" t="s">
        <v>2188</v>
      </c>
      <c r="BG728" t="s">
        <v>13</v>
      </c>
      <c r="BV728" t="s">
        <v>13</v>
      </c>
      <c r="BW728" t="str">
        <f t="shared" si="38"/>
        <v>Intra</v>
      </c>
      <c r="CI728" s="15" t="s">
        <v>13</v>
      </c>
      <c r="CJ728" s="15">
        <v>2007</v>
      </c>
      <c r="CK728" s="15" t="str">
        <f t="shared" si="39"/>
        <v>Intra</v>
      </c>
      <c r="DC728" s="15">
        <v>10</v>
      </c>
      <c r="DD728" s="21">
        <v>10</v>
      </c>
      <c r="DE728" s="21"/>
      <c r="DF728" s="15">
        <v>2007</v>
      </c>
    </row>
    <row r="729" spans="2:110" x14ac:dyDescent="0.3">
      <c r="B729" s="6">
        <v>4</v>
      </c>
      <c r="C729" s="6">
        <v>1</v>
      </c>
      <c r="D729" s="7">
        <v>2007</v>
      </c>
      <c r="W729" s="6">
        <v>1</v>
      </c>
      <c r="Y729" t="str">
        <f t="shared" si="37"/>
        <v>Jan</v>
      </c>
      <c r="Z729" s="7">
        <v>2007</v>
      </c>
      <c r="AA729" t="s">
        <v>2191</v>
      </c>
      <c r="AB729">
        <v>1</v>
      </c>
      <c r="BG729" t="s">
        <v>13</v>
      </c>
      <c r="BV729" t="s">
        <v>13</v>
      </c>
      <c r="BW729" t="str">
        <f t="shared" si="38"/>
        <v>Intra</v>
      </c>
      <c r="CI729" s="16" t="s">
        <v>13</v>
      </c>
      <c r="CJ729" s="16">
        <v>2005</v>
      </c>
      <c r="CK729" s="16" t="str">
        <f t="shared" si="39"/>
        <v>Intra</v>
      </c>
      <c r="DC729" s="16">
        <v>2</v>
      </c>
      <c r="DD729" s="23">
        <v>2</v>
      </c>
      <c r="DE729" s="23"/>
      <c r="DF729" s="16">
        <v>2005</v>
      </c>
    </row>
    <row r="730" spans="2:110" x14ac:dyDescent="0.3">
      <c r="B730" s="4">
        <v>19</v>
      </c>
      <c r="C730" s="4">
        <v>6</v>
      </c>
      <c r="D730" s="5">
        <v>2007</v>
      </c>
      <c r="W730" s="4">
        <v>6</v>
      </c>
      <c r="Y730" t="str">
        <f t="shared" si="37"/>
        <v>Jun</v>
      </c>
      <c r="Z730" s="5">
        <v>2007</v>
      </c>
      <c r="AA730" t="s">
        <v>2194</v>
      </c>
      <c r="BG730" t="s">
        <v>13</v>
      </c>
      <c r="BV730" t="s">
        <v>13</v>
      </c>
      <c r="BW730" t="str">
        <f t="shared" si="38"/>
        <v>Intra</v>
      </c>
      <c r="CI730" s="15" t="s">
        <v>13</v>
      </c>
      <c r="CJ730" s="15">
        <v>2019</v>
      </c>
      <c r="CK730" s="15" t="str">
        <f t="shared" si="39"/>
        <v>Intra</v>
      </c>
      <c r="DC730" s="15">
        <v>2</v>
      </c>
      <c r="DD730" s="21">
        <v>2</v>
      </c>
      <c r="DE730" s="21"/>
      <c r="DF730" s="15">
        <v>2019</v>
      </c>
    </row>
    <row r="731" spans="2:110" x14ac:dyDescent="0.3">
      <c r="B731" s="6">
        <v>24</v>
      </c>
      <c r="C731" s="6">
        <v>5</v>
      </c>
      <c r="D731" s="7">
        <v>2007</v>
      </c>
      <c r="W731" s="6">
        <v>5</v>
      </c>
      <c r="Y731" t="str">
        <f t="shared" si="37"/>
        <v>May</v>
      </c>
      <c r="Z731" s="7">
        <v>2007</v>
      </c>
      <c r="AA731" t="s">
        <v>2197</v>
      </c>
      <c r="BG731" t="s">
        <v>9</v>
      </c>
      <c r="BV731" t="s">
        <v>9</v>
      </c>
      <c r="BW731" t="str">
        <f t="shared" si="38"/>
        <v>Not</v>
      </c>
      <c r="CI731" s="16" t="s">
        <v>9</v>
      </c>
      <c r="CJ731" s="16">
        <v>2010</v>
      </c>
      <c r="CK731" s="16" t="str">
        <f t="shared" si="39"/>
        <v>Not</v>
      </c>
      <c r="DC731" s="16">
        <v>10</v>
      </c>
      <c r="DD731" s="23">
        <v>10</v>
      </c>
      <c r="DE731" s="23"/>
      <c r="DF731" s="16">
        <v>2010</v>
      </c>
    </row>
    <row r="732" spans="2:110" x14ac:dyDescent="0.3">
      <c r="B732" s="4">
        <v>20</v>
      </c>
      <c r="C732" s="4">
        <v>12</v>
      </c>
      <c r="D732" s="5">
        <v>2007</v>
      </c>
      <c r="W732" s="4">
        <v>12</v>
      </c>
      <c r="Y732" t="str">
        <f t="shared" si="37"/>
        <v>Dec</v>
      </c>
      <c r="Z732" s="5">
        <v>2007</v>
      </c>
      <c r="AA732" t="s">
        <v>2200</v>
      </c>
      <c r="BG732" t="s">
        <v>13</v>
      </c>
      <c r="BV732" t="s">
        <v>13</v>
      </c>
      <c r="BW732" t="str">
        <f t="shared" si="38"/>
        <v>Intra</v>
      </c>
      <c r="CI732" s="15" t="s">
        <v>13</v>
      </c>
      <c r="CJ732" s="15">
        <v>2023</v>
      </c>
      <c r="CK732" s="15" t="str">
        <f t="shared" si="39"/>
        <v>Intra</v>
      </c>
      <c r="DC732" s="15">
        <v>10</v>
      </c>
      <c r="DD732" s="21">
        <v>10</v>
      </c>
      <c r="DE732" s="21"/>
      <c r="DF732" s="15">
        <v>2023</v>
      </c>
    </row>
    <row r="733" spans="2:110" x14ac:dyDescent="0.3">
      <c r="B733" s="6">
        <v>2</v>
      </c>
      <c r="C733" s="6">
        <v>3</v>
      </c>
      <c r="D733" s="7">
        <v>2007</v>
      </c>
      <c r="W733" s="6">
        <v>3</v>
      </c>
      <c r="Y733" t="str">
        <f t="shared" si="37"/>
        <v>Mar</v>
      </c>
      <c r="Z733" s="7">
        <v>2007</v>
      </c>
      <c r="AA733" t="s">
        <v>2203</v>
      </c>
      <c r="BG733" t="s">
        <v>779</v>
      </c>
      <c r="BV733" t="s">
        <v>779</v>
      </c>
      <c r="BW733" t="str">
        <f t="shared" si="38"/>
        <v>Not</v>
      </c>
      <c r="CI733" s="16" t="s">
        <v>779</v>
      </c>
      <c r="CJ733" s="16">
        <v>2007</v>
      </c>
      <c r="CK733" s="16" t="str">
        <f t="shared" si="39"/>
        <v>Not</v>
      </c>
      <c r="DC733" s="16">
        <v>10</v>
      </c>
      <c r="DD733" s="23">
        <v>10</v>
      </c>
      <c r="DE733" s="23"/>
      <c r="DF733" s="16">
        <v>2007</v>
      </c>
    </row>
    <row r="734" spans="2:110" x14ac:dyDescent="0.3">
      <c r="B734" s="6">
        <v>7</v>
      </c>
      <c r="C734" s="6">
        <v>2</v>
      </c>
      <c r="D734" s="7">
        <v>2007</v>
      </c>
      <c r="W734" s="6">
        <v>2</v>
      </c>
      <c r="Y734" t="str">
        <f t="shared" si="37"/>
        <v>Feb</v>
      </c>
      <c r="Z734" s="7">
        <v>2007</v>
      </c>
      <c r="AA734" t="s">
        <v>2206</v>
      </c>
      <c r="BG734" t="s">
        <v>779</v>
      </c>
      <c r="BV734" t="s">
        <v>779</v>
      </c>
      <c r="BW734" t="str">
        <f t="shared" si="38"/>
        <v>Not</v>
      </c>
      <c r="CI734" s="15" t="s">
        <v>779</v>
      </c>
      <c r="CJ734" s="15">
        <v>2010</v>
      </c>
      <c r="CK734" s="15" t="str">
        <f t="shared" si="39"/>
        <v>Not</v>
      </c>
      <c r="DC734" s="15">
        <v>10</v>
      </c>
      <c r="DD734" s="21">
        <v>10</v>
      </c>
      <c r="DE734" s="21"/>
      <c r="DF734" s="15">
        <v>2010</v>
      </c>
    </row>
    <row r="735" spans="2:110" x14ac:dyDescent="0.3">
      <c r="B735" s="6">
        <v>23</v>
      </c>
      <c r="C735" s="6">
        <v>3</v>
      </c>
      <c r="D735" s="7">
        <v>2007</v>
      </c>
      <c r="W735" s="6">
        <v>3</v>
      </c>
      <c r="Y735" t="str">
        <f t="shared" si="37"/>
        <v>Mar</v>
      </c>
      <c r="Z735" s="7">
        <v>2007</v>
      </c>
      <c r="AA735" t="s">
        <v>2209</v>
      </c>
      <c r="BG735" t="s">
        <v>13</v>
      </c>
      <c r="BV735" t="s">
        <v>13</v>
      </c>
      <c r="BW735" t="str">
        <f t="shared" si="38"/>
        <v>Intra</v>
      </c>
      <c r="CI735" s="16" t="s">
        <v>13</v>
      </c>
      <c r="CJ735" s="16">
        <v>2015</v>
      </c>
      <c r="CK735" s="16" t="str">
        <f t="shared" si="39"/>
        <v>Intra</v>
      </c>
      <c r="DC735" s="16">
        <v>10</v>
      </c>
      <c r="DD735" s="23">
        <v>10</v>
      </c>
      <c r="DE735" s="23"/>
      <c r="DF735" s="16">
        <v>2015</v>
      </c>
    </row>
    <row r="736" spans="2:110" x14ac:dyDescent="0.3">
      <c r="B736" s="6">
        <v>13</v>
      </c>
      <c r="C736" s="6">
        <v>4</v>
      </c>
      <c r="D736" s="7">
        <v>2007</v>
      </c>
      <c r="W736" s="6">
        <v>4</v>
      </c>
      <c r="Y736" t="str">
        <f t="shared" si="37"/>
        <v>Apr</v>
      </c>
      <c r="Z736" s="7">
        <v>2007</v>
      </c>
      <c r="AA736" t="s">
        <v>2212</v>
      </c>
      <c r="BG736" t="s">
        <v>13</v>
      </c>
      <c r="BV736" t="s">
        <v>13</v>
      </c>
      <c r="BW736" t="str">
        <f t="shared" si="38"/>
        <v>Intra</v>
      </c>
      <c r="CI736" s="15" t="s">
        <v>13</v>
      </c>
      <c r="CJ736" s="15">
        <v>2010</v>
      </c>
      <c r="CK736" s="15" t="str">
        <f t="shared" si="39"/>
        <v>Intra</v>
      </c>
      <c r="DC736" s="15">
        <v>10</v>
      </c>
      <c r="DD736" s="21">
        <v>10</v>
      </c>
      <c r="DE736" s="21"/>
      <c r="DF736" s="15">
        <v>2010</v>
      </c>
    </row>
    <row r="737" spans="2:110" x14ac:dyDescent="0.3">
      <c r="B737" s="6">
        <v>9</v>
      </c>
      <c r="C737" s="6">
        <v>3</v>
      </c>
      <c r="D737" s="7">
        <v>2007</v>
      </c>
      <c r="W737" s="6">
        <v>3</v>
      </c>
      <c r="Y737" t="str">
        <f t="shared" si="37"/>
        <v>Mar</v>
      </c>
      <c r="Z737" s="7">
        <v>2007</v>
      </c>
      <c r="AA737" t="s">
        <v>2215</v>
      </c>
      <c r="BG737" t="s">
        <v>13</v>
      </c>
      <c r="BV737" t="s">
        <v>13</v>
      </c>
      <c r="BW737" t="str">
        <f t="shared" si="38"/>
        <v>Intra</v>
      </c>
      <c r="CI737" s="16" t="s">
        <v>13</v>
      </c>
      <c r="CJ737" s="16">
        <v>2005</v>
      </c>
      <c r="CK737" s="16" t="str">
        <f t="shared" si="39"/>
        <v>Intra</v>
      </c>
      <c r="DC737" s="16">
        <v>10</v>
      </c>
      <c r="DD737" s="23">
        <v>10</v>
      </c>
      <c r="DE737" s="23"/>
      <c r="DF737" s="16">
        <v>2005</v>
      </c>
    </row>
    <row r="738" spans="2:110" x14ac:dyDescent="0.3">
      <c r="B738" s="4">
        <v>29</v>
      </c>
      <c r="C738" s="4">
        <v>1</v>
      </c>
      <c r="D738" s="5">
        <v>2007</v>
      </c>
      <c r="W738" s="4">
        <v>1</v>
      </c>
      <c r="Y738" t="str">
        <f t="shared" si="37"/>
        <v>Jan</v>
      </c>
      <c r="Z738" s="5">
        <v>2007</v>
      </c>
      <c r="AA738" t="s">
        <v>2218</v>
      </c>
      <c r="AB738">
        <v>1</v>
      </c>
      <c r="BG738" t="s">
        <v>9</v>
      </c>
      <c r="BV738" t="s">
        <v>9</v>
      </c>
      <c r="BW738" t="str">
        <f t="shared" si="38"/>
        <v>Not</v>
      </c>
      <c r="CI738" s="15" t="s">
        <v>9</v>
      </c>
      <c r="CJ738" s="15">
        <v>2005</v>
      </c>
      <c r="CK738" s="15" t="str">
        <f t="shared" si="39"/>
        <v>Not</v>
      </c>
      <c r="DC738" s="15">
        <v>10</v>
      </c>
      <c r="DD738" s="21">
        <v>10</v>
      </c>
      <c r="DE738" s="21"/>
      <c r="DF738" s="15">
        <v>2005</v>
      </c>
    </row>
    <row r="739" spans="2:110" x14ac:dyDescent="0.3">
      <c r="B739" s="6">
        <v>25</v>
      </c>
      <c r="C739" s="6">
        <v>10</v>
      </c>
      <c r="D739" s="7">
        <v>2007</v>
      </c>
      <c r="W739" s="6">
        <v>10</v>
      </c>
      <c r="Y739" t="str">
        <f t="shared" si="37"/>
        <v>Oct</v>
      </c>
      <c r="Z739" s="7">
        <v>2007</v>
      </c>
      <c r="AA739" t="s">
        <v>2221</v>
      </c>
      <c r="BG739" t="s">
        <v>13</v>
      </c>
      <c r="BV739" t="s">
        <v>13</v>
      </c>
      <c r="BW739" t="str">
        <f t="shared" si="38"/>
        <v>Intra</v>
      </c>
      <c r="CI739" s="16" t="s">
        <v>13</v>
      </c>
      <c r="CJ739" s="16">
        <v>2016</v>
      </c>
      <c r="CK739" s="16" t="str">
        <f t="shared" si="39"/>
        <v>Intra</v>
      </c>
      <c r="DC739" s="16">
        <v>10</v>
      </c>
      <c r="DD739" s="23">
        <v>10</v>
      </c>
      <c r="DE739" s="23"/>
      <c r="DF739" s="16">
        <v>2016</v>
      </c>
    </row>
    <row r="740" spans="2:110" x14ac:dyDescent="0.3">
      <c r="B740" s="6">
        <v>1</v>
      </c>
      <c r="C740" s="6">
        <v>3</v>
      </c>
      <c r="D740" s="7">
        <v>2007</v>
      </c>
      <c r="W740" s="6">
        <v>3</v>
      </c>
      <c r="Y740" t="str">
        <f t="shared" si="37"/>
        <v>Mar</v>
      </c>
      <c r="Z740" s="7">
        <v>2007</v>
      </c>
      <c r="AA740" t="s">
        <v>2224</v>
      </c>
      <c r="BG740" t="s">
        <v>13</v>
      </c>
      <c r="BV740" t="s">
        <v>13</v>
      </c>
      <c r="BW740" t="str">
        <f t="shared" si="38"/>
        <v>Intra</v>
      </c>
      <c r="CI740" s="15" t="s">
        <v>13</v>
      </c>
      <c r="CJ740" s="15">
        <v>2008</v>
      </c>
      <c r="CK740" s="15" t="str">
        <f t="shared" si="39"/>
        <v>Intra</v>
      </c>
      <c r="DC740" s="15">
        <v>10</v>
      </c>
      <c r="DD740" s="21">
        <v>10</v>
      </c>
      <c r="DE740" s="21"/>
      <c r="DF740" s="15">
        <v>2008</v>
      </c>
    </row>
    <row r="741" spans="2:110" x14ac:dyDescent="0.3">
      <c r="B741" s="4">
        <v>14</v>
      </c>
      <c r="C741" s="4">
        <v>9</v>
      </c>
      <c r="D741" s="5">
        <v>2007</v>
      </c>
      <c r="W741" s="4">
        <v>9</v>
      </c>
      <c r="Y741" t="str">
        <f t="shared" si="37"/>
        <v>Sep</v>
      </c>
      <c r="Z741" s="5">
        <v>2007</v>
      </c>
      <c r="AA741" t="s">
        <v>2227</v>
      </c>
      <c r="BG741" t="s">
        <v>13</v>
      </c>
      <c r="BV741" t="s">
        <v>13</v>
      </c>
      <c r="BW741" t="str">
        <f t="shared" si="38"/>
        <v>Intra</v>
      </c>
      <c r="CI741" s="16" t="s">
        <v>13</v>
      </c>
      <c r="CJ741" s="16">
        <v>1996</v>
      </c>
      <c r="CK741" s="16" t="str">
        <f t="shared" si="39"/>
        <v>Intra</v>
      </c>
      <c r="DC741" s="16">
        <v>1</v>
      </c>
      <c r="DD741" s="23">
        <v>1</v>
      </c>
      <c r="DE741" s="23"/>
      <c r="DF741" s="16">
        <v>1996</v>
      </c>
    </row>
    <row r="742" spans="2:110" x14ac:dyDescent="0.3">
      <c r="B742" s="6">
        <v>30</v>
      </c>
      <c r="C742" s="6">
        <v>5</v>
      </c>
      <c r="D742" s="7">
        <v>2007</v>
      </c>
      <c r="W742" s="6">
        <v>5</v>
      </c>
      <c r="Y742" t="str">
        <f t="shared" si="37"/>
        <v>May</v>
      </c>
      <c r="Z742" s="7">
        <v>2007</v>
      </c>
      <c r="AA742" t="s">
        <v>2230</v>
      </c>
      <c r="BG742" t="s">
        <v>13</v>
      </c>
      <c r="BV742" t="s">
        <v>13</v>
      </c>
      <c r="BW742" t="str">
        <f t="shared" si="38"/>
        <v>Intra</v>
      </c>
      <c r="CI742" s="15" t="s">
        <v>13</v>
      </c>
      <c r="CJ742" s="15">
        <v>2000</v>
      </c>
      <c r="CK742" s="15" t="str">
        <f t="shared" si="39"/>
        <v>Intra</v>
      </c>
      <c r="DC742" s="15">
        <v>10</v>
      </c>
      <c r="DD742" s="21">
        <v>10</v>
      </c>
      <c r="DE742" s="21"/>
      <c r="DF742" s="15">
        <v>2000</v>
      </c>
    </row>
    <row r="743" spans="2:110" x14ac:dyDescent="0.3">
      <c r="B743" s="6">
        <v>28</v>
      </c>
      <c r="C743" s="6">
        <v>8</v>
      </c>
      <c r="D743" s="7">
        <v>2007</v>
      </c>
      <c r="W743" s="6">
        <v>8</v>
      </c>
      <c r="Y743" t="str">
        <f t="shared" si="37"/>
        <v>Aug</v>
      </c>
      <c r="Z743" s="7">
        <v>2007</v>
      </c>
      <c r="AA743" t="s">
        <v>2233</v>
      </c>
      <c r="BG743" t="s">
        <v>13</v>
      </c>
      <c r="BV743" t="s">
        <v>13</v>
      </c>
      <c r="BW743" t="str">
        <f t="shared" si="38"/>
        <v>Intra</v>
      </c>
      <c r="CI743" s="16" t="s">
        <v>13</v>
      </c>
      <c r="CJ743" s="16">
        <v>2005</v>
      </c>
      <c r="CK743" s="16" t="str">
        <f t="shared" si="39"/>
        <v>Intra</v>
      </c>
      <c r="DC743" s="16">
        <v>10</v>
      </c>
      <c r="DD743" s="23">
        <v>10</v>
      </c>
      <c r="DE743" s="23"/>
      <c r="DF743" s="16">
        <v>2005</v>
      </c>
    </row>
    <row r="744" spans="2:110" x14ac:dyDescent="0.3">
      <c r="B744" s="6">
        <v>5</v>
      </c>
      <c r="C744" s="6">
        <v>2</v>
      </c>
      <c r="D744" s="7">
        <v>2007</v>
      </c>
      <c r="W744" s="6">
        <v>2</v>
      </c>
      <c r="Y744" t="str">
        <f t="shared" si="37"/>
        <v>Feb</v>
      </c>
      <c r="Z744" s="7">
        <v>2007</v>
      </c>
      <c r="AA744" t="s">
        <v>2236</v>
      </c>
      <c r="BG744" t="s">
        <v>13</v>
      </c>
      <c r="BV744" t="s">
        <v>13</v>
      </c>
      <c r="BW744" t="str">
        <f t="shared" si="38"/>
        <v>Intra</v>
      </c>
      <c r="CI744" s="15" t="s">
        <v>13</v>
      </c>
      <c r="CJ744" s="15">
        <v>2019</v>
      </c>
      <c r="CK744" s="15" t="str">
        <f t="shared" si="39"/>
        <v>Intra</v>
      </c>
      <c r="DC744" s="15">
        <v>10</v>
      </c>
      <c r="DD744" s="21">
        <v>10</v>
      </c>
      <c r="DE744" s="21"/>
      <c r="DF744" s="15">
        <v>2019</v>
      </c>
    </row>
    <row r="745" spans="2:110" x14ac:dyDescent="0.3">
      <c r="B745" s="6">
        <v>19</v>
      </c>
      <c r="C745" s="6">
        <v>3</v>
      </c>
      <c r="D745" s="7">
        <v>2007</v>
      </c>
      <c r="W745" s="6">
        <v>3</v>
      </c>
      <c r="Y745" t="str">
        <f t="shared" si="37"/>
        <v>Mar</v>
      </c>
      <c r="Z745" s="7">
        <v>2007</v>
      </c>
      <c r="AA745" t="s">
        <v>2239</v>
      </c>
      <c r="BG745" t="s">
        <v>13</v>
      </c>
      <c r="BV745" t="s">
        <v>13</v>
      </c>
      <c r="BW745" t="str">
        <f t="shared" si="38"/>
        <v>Intra</v>
      </c>
      <c r="CI745" s="16" t="s">
        <v>13</v>
      </c>
      <c r="CJ745" s="16">
        <v>2007</v>
      </c>
      <c r="CK745" s="16" t="str">
        <f t="shared" si="39"/>
        <v>Intra</v>
      </c>
      <c r="DC745" s="16">
        <v>10</v>
      </c>
      <c r="DD745" s="23">
        <v>10</v>
      </c>
      <c r="DE745" s="23"/>
      <c r="DF745" s="16">
        <v>2007</v>
      </c>
    </row>
    <row r="746" spans="2:110" x14ac:dyDescent="0.3">
      <c r="B746" s="6">
        <v>19</v>
      </c>
      <c r="C746" s="6">
        <v>12</v>
      </c>
      <c r="D746" s="7">
        <v>2007</v>
      </c>
      <c r="W746" s="6">
        <v>12</v>
      </c>
      <c r="Y746" t="str">
        <f t="shared" si="37"/>
        <v>Dec</v>
      </c>
      <c r="Z746" s="7">
        <v>2007</v>
      </c>
      <c r="AA746" t="s">
        <v>2242</v>
      </c>
      <c r="BG746" t="s">
        <v>13</v>
      </c>
      <c r="BV746" t="s">
        <v>13</v>
      </c>
      <c r="BW746" t="str">
        <f t="shared" si="38"/>
        <v>Intra</v>
      </c>
      <c r="CI746" s="15" t="s">
        <v>13</v>
      </c>
      <c r="CJ746" s="15">
        <v>1997</v>
      </c>
      <c r="CK746" s="15" t="str">
        <f t="shared" si="39"/>
        <v>Intra</v>
      </c>
      <c r="DC746" s="15">
        <v>10</v>
      </c>
      <c r="DD746" s="21">
        <v>10</v>
      </c>
      <c r="DE746" s="21"/>
      <c r="DF746" s="15">
        <v>1997</v>
      </c>
    </row>
    <row r="747" spans="2:110" x14ac:dyDescent="0.3">
      <c r="B747" s="6">
        <v>20</v>
      </c>
      <c r="C747" s="6">
        <v>12</v>
      </c>
      <c r="D747" s="7">
        <v>2007</v>
      </c>
      <c r="W747" s="6">
        <v>12</v>
      </c>
      <c r="Y747" t="str">
        <f t="shared" si="37"/>
        <v>Dec</v>
      </c>
      <c r="Z747" s="7">
        <v>2007</v>
      </c>
      <c r="AA747" t="s">
        <v>2245</v>
      </c>
      <c r="BG747" t="s">
        <v>13</v>
      </c>
      <c r="BV747" t="s">
        <v>13</v>
      </c>
      <c r="BW747" t="str">
        <f t="shared" si="38"/>
        <v>Intra</v>
      </c>
      <c r="CI747" s="16" t="s">
        <v>13</v>
      </c>
      <c r="CJ747" s="16">
        <v>1995</v>
      </c>
      <c r="CK747" s="16" t="str">
        <f t="shared" si="39"/>
        <v>Intra</v>
      </c>
      <c r="DC747" s="16">
        <v>2</v>
      </c>
      <c r="DD747" s="23">
        <v>2</v>
      </c>
      <c r="DE747" s="23"/>
      <c r="DF747" s="16">
        <v>1995</v>
      </c>
    </row>
    <row r="748" spans="2:110" x14ac:dyDescent="0.3">
      <c r="B748" s="6">
        <v>14</v>
      </c>
      <c r="C748" s="6">
        <v>12</v>
      </c>
      <c r="D748" s="7">
        <v>2007</v>
      </c>
      <c r="W748" s="6">
        <v>12</v>
      </c>
      <c r="Y748" t="str">
        <f t="shared" si="37"/>
        <v>Dec</v>
      </c>
      <c r="Z748" s="7">
        <v>2007</v>
      </c>
      <c r="AA748" t="s">
        <v>2248</v>
      </c>
      <c r="BG748" t="s">
        <v>13</v>
      </c>
      <c r="BV748" t="s">
        <v>13</v>
      </c>
      <c r="BW748" t="str">
        <f t="shared" si="38"/>
        <v>Intra</v>
      </c>
      <c r="CI748" s="15" t="s">
        <v>13</v>
      </c>
      <c r="CJ748" s="15">
        <v>2015</v>
      </c>
      <c r="CK748" s="15" t="str">
        <f t="shared" si="39"/>
        <v>Intra</v>
      </c>
      <c r="DC748" s="15">
        <v>10</v>
      </c>
      <c r="DD748" s="21">
        <v>10</v>
      </c>
      <c r="DE748" s="21"/>
      <c r="DF748" s="15">
        <v>2015</v>
      </c>
    </row>
    <row r="749" spans="2:110" x14ac:dyDescent="0.3">
      <c r="B749" s="6">
        <v>31</v>
      </c>
      <c r="C749" s="6">
        <v>5</v>
      </c>
      <c r="D749" s="7">
        <v>2007</v>
      </c>
      <c r="W749" s="6">
        <v>5</v>
      </c>
      <c r="Y749" t="str">
        <f t="shared" si="37"/>
        <v>May</v>
      </c>
      <c r="Z749" s="7">
        <v>2007</v>
      </c>
      <c r="AA749" t="s">
        <v>2251</v>
      </c>
      <c r="BG749" t="s">
        <v>13</v>
      </c>
      <c r="BV749" t="s">
        <v>13</v>
      </c>
      <c r="BW749" t="str">
        <f t="shared" si="38"/>
        <v>Intra</v>
      </c>
      <c r="CI749" s="16" t="s">
        <v>13</v>
      </c>
      <c r="CJ749" s="16">
        <v>2021</v>
      </c>
      <c r="CK749" s="16" t="str">
        <f t="shared" si="39"/>
        <v>Intra</v>
      </c>
      <c r="DC749" s="16">
        <v>10</v>
      </c>
      <c r="DD749" s="23">
        <v>10</v>
      </c>
      <c r="DE749" s="23"/>
      <c r="DF749" s="16">
        <v>2021</v>
      </c>
    </row>
    <row r="750" spans="2:110" x14ac:dyDescent="0.3">
      <c r="B750" s="6">
        <v>13</v>
      </c>
      <c r="C750" s="6">
        <v>12</v>
      </c>
      <c r="D750" s="7">
        <v>2007</v>
      </c>
      <c r="W750" s="6">
        <v>12</v>
      </c>
      <c r="Y750" t="str">
        <f t="shared" si="37"/>
        <v>Dec</v>
      </c>
      <c r="Z750" s="7">
        <v>2007</v>
      </c>
      <c r="AA750" t="s">
        <v>2254</v>
      </c>
      <c r="BG750" t="s">
        <v>779</v>
      </c>
      <c r="BV750" t="s">
        <v>779</v>
      </c>
      <c r="BW750" t="str">
        <f t="shared" si="38"/>
        <v>Not</v>
      </c>
      <c r="CI750" s="15" t="s">
        <v>779</v>
      </c>
      <c r="CJ750" s="15">
        <v>1996</v>
      </c>
      <c r="CK750" s="15" t="str">
        <f t="shared" si="39"/>
        <v>Not</v>
      </c>
      <c r="DC750" s="15">
        <v>10</v>
      </c>
      <c r="DD750" s="21">
        <v>10</v>
      </c>
      <c r="DE750" s="21"/>
      <c r="DF750" s="15">
        <v>1996</v>
      </c>
    </row>
    <row r="751" spans="2:110" x14ac:dyDescent="0.3">
      <c r="B751" s="6">
        <v>28</v>
      </c>
      <c r="C751" s="6">
        <v>8</v>
      </c>
      <c r="D751" s="7">
        <v>2007</v>
      </c>
      <c r="W751" s="6">
        <v>8</v>
      </c>
      <c r="Y751" t="str">
        <f t="shared" si="37"/>
        <v>Aug</v>
      </c>
      <c r="Z751" s="7">
        <v>2007</v>
      </c>
      <c r="AA751" t="s">
        <v>2257</v>
      </c>
      <c r="BG751" t="s">
        <v>13</v>
      </c>
      <c r="BV751" t="s">
        <v>13</v>
      </c>
      <c r="BW751" t="str">
        <f t="shared" si="38"/>
        <v>Intra</v>
      </c>
      <c r="CI751" s="16" t="s">
        <v>13</v>
      </c>
      <c r="CJ751" s="16">
        <v>1997</v>
      </c>
      <c r="CK751" s="16" t="str">
        <f t="shared" si="39"/>
        <v>Intra</v>
      </c>
      <c r="DC751" s="16">
        <v>5</v>
      </c>
      <c r="DD751" s="23">
        <v>5</v>
      </c>
      <c r="DE751" s="23"/>
      <c r="DF751" s="16">
        <v>1997</v>
      </c>
    </row>
    <row r="752" spans="2:110" x14ac:dyDescent="0.3">
      <c r="B752" s="6">
        <v>4</v>
      </c>
      <c r="C752" s="6">
        <v>10</v>
      </c>
      <c r="D752" s="7">
        <v>2007</v>
      </c>
      <c r="W752" s="6">
        <v>10</v>
      </c>
      <c r="Y752" t="str">
        <f t="shared" si="37"/>
        <v>Oct</v>
      </c>
      <c r="Z752" s="7">
        <v>2007</v>
      </c>
      <c r="AA752" t="s">
        <v>2260</v>
      </c>
      <c r="BG752" t="s">
        <v>13</v>
      </c>
      <c r="BV752" t="s">
        <v>13</v>
      </c>
      <c r="BW752" t="str">
        <f t="shared" si="38"/>
        <v>Intra</v>
      </c>
      <c r="CI752" s="15" t="s">
        <v>13</v>
      </c>
      <c r="CJ752" s="15">
        <v>2022</v>
      </c>
      <c r="CK752" s="15" t="str">
        <f t="shared" si="39"/>
        <v>Intra</v>
      </c>
      <c r="DC752" s="15">
        <v>5</v>
      </c>
      <c r="DD752" s="21">
        <v>5</v>
      </c>
      <c r="DE752" s="21"/>
      <c r="DF752" s="15">
        <v>2022</v>
      </c>
    </row>
    <row r="753" spans="2:110" x14ac:dyDescent="0.3">
      <c r="B753" s="6">
        <v>16</v>
      </c>
      <c r="C753" s="6">
        <v>3</v>
      </c>
      <c r="D753" s="7">
        <v>2007</v>
      </c>
      <c r="W753" s="6">
        <v>3</v>
      </c>
      <c r="Y753" t="str">
        <f t="shared" si="37"/>
        <v>Mar</v>
      </c>
      <c r="Z753" s="7">
        <v>2007</v>
      </c>
      <c r="AA753" t="s">
        <v>2263</v>
      </c>
      <c r="BG753" t="s">
        <v>13</v>
      </c>
      <c r="BV753" t="s">
        <v>13</v>
      </c>
      <c r="BW753" t="str">
        <f t="shared" si="38"/>
        <v>Intra</v>
      </c>
      <c r="CI753" s="16" t="s">
        <v>13</v>
      </c>
      <c r="CJ753" s="16">
        <v>2022</v>
      </c>
      <c r="CK753" s="16" t="str">
        <f t="shared" si="39"/>
        <v>Intra</v>
      </c>
      <c r="DC753" s="16">
        <v>1</v>
      </c>
      <c r="DD753" s="23">
        <v>1</v>
      </c>
      <c r="DE753" s="23"/>
      <c r="DF753" s="16">
        <v>2022</v>
      </c>
    </row>
    <row r="754" spans="2:110" x14ac:dyDescent="0.3">
      <c r="B754" s="6">
        <v>16</v>
      </c>
      <c r="C754" s="6">
        <v>1</v>
      </c>
      <c r="D754" s="7">
        <v>2007</v>
      </c>
      <c r="W754" s="6">
        <v>1</v>
      </c>
      <c r="Y754" t="str">
        <f t="shared" si="37"/>
        <v>Jan</v>
      </c>
      <c r="Z754" s="7">
        <v>2007</v>
      </c>
      <c r="AA754" t="s">
        <v>2266</v>
      </c>
      <c r="AB754">
        <v>1</v>
      </c>
      <c r="BG754" t="s">
        <v>13</v>
      </c>
      <c r="BV754" t="s">
        <v>13</v>
      </c>
      <c r="BW754" t="str">
        <f t="shared" si="38"/>
        <v>Intra</v>
      </c>
      <c r="CI754" s="15" t="s">
        <v>13</v>
      </c>
      <c r="CJ754" s="15">
        <v>2005</v>
      </c>
      <c r="CK754" s="15" t="str">
        <f t="shared" si="39"/>
        <v>Intra</v>
      </c>
      <c r="DC754" s="15">
        <v>2</v>
      </c>
      <c r="DD754" s="21">
        <v>2</v>
      </c>
      <c r="DE754" s="21"/>
      <c r="DF754" s="15">
        <v>2005</v>
      </c>
    </row>
    <row r="755" spans="2:110" x14ac:dyDescent="0.3">
      <c r="B755" s="6">
        <v>22</v>
      </c>
      <c r="C755" s="6">
        <v>10</v>
      </c>
      <c r="D755" s="7">
        <v>2007</v>
      </c>
      <c r="W755" s="6">
        <v>10</v>
      </c>
      <c r="Y755" t="str">
        <f t="shared" si="37"/>
        <v>Oct</v>
      </c>
      <c r="Z755" s="7">
        <v>2007</v>
      </c>
      <c r="AA755" t="s">
        <v>2269</v>
      </c>
      <c r="BG755" t="s">
        <v>13</v>
      </c>
      <c r="BV755" t="s">
        <v>13</v>
      </c>
      <c r="BW755" t="str">
        <f t="shared" si="38"/>
        <v>Intra</v>
      </c>
      <c r="CI755" s="16" t="s">
        <v>13</v>
      </c>
      <c r="CJ755" s="16">
        <v>2003</v>
      </c>
      <c r="CK755" s="16" t="str">
        <f t="shared" si="39"/>
        <v>Intra</v>
      </c>
      <c r="DC755" s="16">
        <v>10</v>
      </c>
      <c r="DD755" s="23">
        <v>10</v>
      </c>
      <c r="DE755" s="23"/>
      <c r="DF755" s="16">
        <v>2003</v>
      </c>
    </row>
    <row r="756" spans="2:110" x14ac:dyDescent="0.3">
      <c r="B756" s="6">
        <v>20</v>
      </c>
      <c r="C756" s="6">
        <v>12</v>
      </c>
      <c r="D756" s="7">
        <v>2007</v>
      </c>
      <c r="W756" s="6">
        <v>12</v>
      </c>
      <c r="Y756" t="str">
        <f t="shared" si="37"/>
        <v>Dec</v>
      </c>
      <c r="Z756" s="7">
        <v>2007</v>
      </c>
      <c r="AA756" t="s">
        <v>2272</v>
      </c>
      <c r="BG756" t="s">
        <v>9</v>
      </c>
      <c r="BV756" t="s">
        <v>9</v>
      </c>
      <c r="BW756" t="str">
        <f t="shared" si="38"/>
        <v>Not</v>
      </c>
      <c r="CI756" s="15" t="s">
        <v>9</v>
      </c>
      <c r="CJ756" s="15">
        <v>2018</v>
      </c>
      <c r="CK756" s="15" t="str">
        <f t="shared" si="39"/>
        <v>Not</v>
      </c>
      <c r="DC756" s="15">
        <v>10</v>
      </c>
      <c r="DD756" s="21">
        <v>10</v>
      </c>
      <c r="DE756" s="21"/>
      <c r="DF756" s="15">
        <v>2018</v>
      </c>
    </row>
    <row r="757" spans="2:110" x14ac:dyDescent="0.3">
      <c r="B757" s="6">
        <v>20</v>
      </c>
      <c r="C757" s="6">
        <v>9</v>
      </c>
      <c r="D757" s="7">
        <v>2007</v>
      </c>
      <c r="W757" s="6">
        <v>9</v>
      </c>
      <c r="Y757" t="str">
        <f t="shared" si="37"/>
        <v>Sep</v>
      </c>
      <c r="Z757" s="7">
        <v>2007</v>
      </c>
      <c r="AA757" t="s">
        <v>2275</v>
      </c>
      <c r="BG757" t="s">
        <v>9</v>
      </c>
      <c r="BV757" t="s">
        <v>9</v>
      </c>
      <c r="BW757" t="str">
        <f t="shared" si="38"/>
        <v>Not</v>
      </c>
      <c r="CI757" s="16" t="s">
        <v>9</v>
      </c>
      <c r="CJ757" s="16">
        <v>2011</v>
      </c>
      <c r="CK757" s="16" t="str">
        <f t="shared" si="39"/>
        <v>Not</v>
      </c>
      <c r="DC757" s="16">
        <v>10</v>
      </c>
      <c r="DD757" s="23">
        <v>10</v>
      </c>
      <c r="DE757" s="23"/>
      <c r="DF757" s="16">
        <v>2011</v>
      </c>
    </row>
    <row r="758" spans="2:110" x14ac:dyDescent="0.3">
      <c r="B758" s="4">
        <v>22</v>
      </c>
      <c r="C758" s="4">
        <v>10</v>
      </c>
      <c r="D758" s="5">
        <v>2007</v>
      </c>
      <c r="W758" s="4">
        <v>10</v>
      </c>
      <c r="Y758" t="str">
        <f t="shared" si="37"/>
        <v>Oct</v>
      </c>
      <c r="Z758" s="5">
        <v>2007</v>
      </c>
      <c r="AA758" t="s">
        <v>2278</v>
      </c>
      <c r="BG758" t="s">
        <v>13</v>
      </c>
      <c r="BV758" t="s">
        <v>13</v>
      </c>
      <c r="BW758" t="str">
        <f t="shared" si="38"/>
        <v>Intra</v>
      </c>
      <c r="CI758" s="15" t="s">
        <v>13</v>
      </c>
      <c r="CJ758" s="15">
        <v>2007</v>
      </c>
      <c r="CK758" s="15" t="str">
        <f t="shared" si="39"/>
        <v>Intra</v>
      </c>
      <c r="DC758" s="15">
        <v>10</v>
      </c>
      <c r="DD758" s="21">
        <v>10</v>
      </c>
      <c r="DE758" s="21"/>
      <c r="DF758" s="15">
        <v>2007</v>
      </c>
    </row>
    <row r="759" spans="2:110" x14ac:dyDescent="0.3">
      <c r="B759" s="6">
        <v>19</v>
      </c>
      <c r="C759" s="6">
        <v>7</v>
      </c>
      <c r="D759" s="7">
        <v>2007</v>
      </c>
      <c r="W759" s="6">
        <v>7</v>
      </c>
      <c r="Y759" t="str">
        <f t="shared" si="37"/>
        <v>Jul</v>
      </c>
      <c r="Z759" s="7">
        <v>2007</v>
      </c>
      <c r="AA759" t="s">
        <v>2281</v>
      </c>
      <c r="BG759" t="s">
        <v>9</v>
      </c>
      <c r="BV759" t="s">
        <v>9</v>
      </c>
      <c r="BW759" t="str">
        <f t="shared" si="38"/>
        <v>Not</v>
      </c>
      <c r="CI759" s="16" t="s">
        <v>9</v>
      </c>
      <c r="CJ759" s="16">
        <v>1997</v>
      </c>
      <c r="CK759" s="16" t="str">
        <f t="shared" si="39"/>
        <v>Not</v>
      </c>
      <c r="DC759" s="16">
        <v>10</v>
      </c>
      <c r="DD759" s="23">
        <v>10</v>
      </c>
      <c r="DE759" s="23"/>
      <c r="DF759" s="16">
        <v>1997</v>
      </c>
    </row>
    <row r="760" spans="2:110" x14ac:dyDescent="0.3">
      <c r="B760" s="4">
        <v>11</v>
      </c>
      <c r="C760" s="4">
        <v>9</v>
      </c>
      <c r="D760" s="5">
        <v>2007</v>
      </c>
      <c r="W760" s="4">
        <v>9</v>
      </c>
      <c r="Y760" t="str">
        <f t="shared" si="37"/>
        <v>Sep</v>
      </c>
      <c r="Z760" s="5">
        <v>2007</v>
      </c>
      <c r="AA760" t="s">
        <v>2284</v>
      </c>
      <c r="BG760" t="s">
        <v>13</v>
      </c>
      <c r="BV760" t="s">
        <v>13</v>
      </c>
      <c r="BW760" t="str">
        <f t="shared" si="38"/>
        <v>Intra</v>
      </c>
      <c r="CI760" s="15" t="s">
        <v>13</v>
      </c>
      <c r="CJ760" s="15">
        <v>1997</v>
      </c>
      <c r="CK760" s="15" t="str">
        <f t="shared" si="39"/>
        <v>Intra</v>
      </c>
      <c r="DC760" s="15">
        <v>10</v>
      </c>
      <c r="DD760" s="21">
        <v>10</v>
      </c>
      <c r="DE760" s="21"/>
      <c r="DF760" s="15">
        <v>1997</v>
      </c>
    </row>
    <row r="761" spans="2:110" x14ac:dyDescent="0.3">
      <c r="B761" s="4">
        <v>18</v>
      </c>
      <c r="C761" s="4">
        <v>9</v>
      </c>
      <c r="D761" s="5">
        <v>2007</v>
      </c>
      <c r="W761" s="4">
        <v>9</v>
      </c>
      <c r="Y761" t="str">
        <f t="shared" si="37"/>
        <v>Sep</v>
      </c>
      <c r="Z761" s="5">
        <v>2007</v>
      </c>
      <c r="AA761" t="s">
        <v>2287</v>
      </c>
      <c r="BG761" t="s">
        <v>13</v>
      </c>
      <c r="BV761" t="s">
        <v>13</v>
      </c>
      <c r="BW761" t="str">
        <f t="shared" si="38"/>
        <v>Intra</v>
      </c>
      <c r="CI761" s="16" t="s">
        <v>13</v>
      </c>
      <c r="CJ761" s="16">
        <v>2011</v>
      </c>
      <c r="CK761" s="16" t="str">
        <f t="shared" si="39"/>
        <v>Intra</v>
      </c>
      <c r="DC761" s="16">
        <v>2</v>
      </c>
      <c r="DD761" s="23">
        <v>2</v>
      </c>
      <c r="DE761" s="23"/>
      <c r="DF761" s="16">
        <v>2011</v>
      </c>
    </row>
    <row r="762" spans="2:110" x14ac:dyDescent="0.3">
      <c r="B762" s="6">
        <v>18</v>
      </c>
      <c r="C762" s="6">
        <v>6</v>
      </c>
      <c r="D762" s="7">
        <v>2007</v>
      </c>
      <c r="W762" s="6">
        <v>6</v>
      </c>
      <c r="Y762" t="str">
        <f t="shared" si="37"/>
        <v>Jun</v>
      </c>
      <c r="Z762" s="7">
        <v>2007</v>
      </c>
      <c r="AA762" t="s">
        <v>2290</v>
      </c>
      <c r="BG762" t="s">
        <v>13</v>
      </c>
      <c r="BV762" t="s">
        <v>13</v>
      </c>
      <c r="BW762" t="str">
        <f t="shared" si="38"/>
        <v>Intra</v>
      </c>
      <c r="CI762" s="15" t="s">
        <v>13</v>
      </c>
      <c r="CJ762" s="15">
        <v>1998</v>
      </c>
      <c r="CK762" s="15" t="str">
        <f t="shared" si="39"/>
        <v>Intra</v>
      </c>
      <c r="DC762" s="15">
        <v>10</v>
      </c>
      <c r="DD762" s="21">
        <v>10</v>
      </c>
      <c r="DE762" s="21"/>
      <c r="DF762" s="15">
        <v>1998</v>
      </c>
    </row>
    <row r="763" spans="2:110" x14ac:dyDescent="0.3">
      <c r="B763" s="4">
        <v>23</v>
      </c>
      <c r="C763" s="4">
        <v>3</v>
      </c>
      <c r="D763" s="5">
        <v>2007</v>
      </c>
      <c r="W763" s="4">
        <v>3</v>
      </c>
      <c r="Y763" t="str">
        <f t="shared" si="37"/>
        <v>Mar</v>
      </c>
      <c r="Z763" s="5">
        <v>2007</v>
      </c>
      <c r="AA763" t="s">
        <v>2293</v>
      </c>
      <c r="BG763" t="s">
        <v>13</v>
      </c>
      <c r="BV763" t="s">
        <v>13</v>
      </c>
      <c r="BW763" t="str">
        <f t="shared" si="38"/>
        <v>Intra</v>
      </c>
      <c r="CI763" s="16" t="s">
        <v>13</v>
      </c>
      <c r="CJ763" s="16">
        <v>2012</v>
      </c>
      <c r="CK763" s="16" t="str">
        <f t="shared" si="39"/>
        <v>Intra</v>
      </c>
      <c r="DC763" s="16">
        <v>10</v>
      </c>
      <c r="DD763" s="23">
        <v>10</v>
      </c>
      <c r="DE763" s="23"/>
      <c r="DF763" s="16">
        <v>2012</v>
      </c>
    </row>
    <row r="764" spans="2:110" x14ac:dyDescent="0.3">
      <c r="B764" s="6">
        <v>23</v>
      </c>
      <c r="C764" s="6">
        <v>3</v>
      </c>
      <c r="D764" s="7">
        <v>2007</v>
      </c>
      <c r="W764" s="6">
        <v>3</v>
      </c>
      <c r="Y764" t="str">
        <f t="shared" si="37"/>
        <v>Mar</v>
      </c>
      <c r="Z764" s="7">
        <v>2007</v>
      </c>
      <c r="AA764" t="s">
        <v>2296</v>
      </c>
      <c r="BG764" t="s">
        <v>13</v>
      </c>
      <c r="BV764" t="s">
        <v>13</v>
      </c>
      <c r="BW764" t="str">
        <f t="shared" si="38"/>
        <v>Intra</v>
      </c>
      <c r="CI764" s="15" t="s">
        <v>13</v>
      </c>
      <c r="CJ764" s="15">
        <v>2016</v>
      </c>
      <c r="CK764" s="15" t="str">
        <f t="shared" si="39"/>
        <v>Intra</v>
      </c>
      <c r="DC764" s="15">
        <v>1</v>
      </c>
      <c r="DD764" s="21">
        <v>1</v>
      </c>
      <c r="DE764" s="21"/>
      <c r="DF764" s="15">
        <v>2016</v>
      </c>
    </row>
    <row r="765" spans="2:110" x14ac:dyDescent="0.3">
      <c r="B765" s="6">
        <v>1</v>
      </c>
      <c r="C765" s="6">
        <v>6</v>
      </c>
      <c r="D765" s="7">
        <v>2007</v>
      </c>
      <c r="W765" s="6">
        <v>6</v>
      </c>
      <c r="Y765" t="str">
        <f t="shared" si="37"/>
        <v>Jun</v>
      </c>
      <c r="Z765" s="7">
        <v>2007</v>
      </c>
      <c r="AA765" t="s">
        <v>2299</v>
      </c>
      <c r="BG765" t="s">
        <v>13</v>
      </c>
      <c r="BV765" t="s">
        <v>13</v>
      </c>
      <c r="BW765" t="str">
        <f t="shared" si="38"/>
        <v>Intra</v>
      </c>
      <c r="CI765" s="16" t="s">
        <v>13</v>
      </c>
      <c r="CJ765" s="16">
        <v>2019</v>
      </c>
      <c r="CK765" s="16" t="str">
        <f t="shared" si="39"/>
        <v>Intra</v>
      </c>
      <c r="DC765" s="16">
        <v>10</v>
      </c>
      <c r="DD765" s="23">
        <v>10</v>
      </c>
      <c r="DE765" s="23"/>
      <c r="DF765" s="16">
        <v>2019</v>
      </c>
    </row>
    <row r="766" spans="2:110" x14ac:dyDescent="0.3">
      <c r="B766" s="4">
        <v>3</v>
      </c>
      <c r="C766" s="4">
        <v>4</v>
      </c>
      <c r="D766" s="5">
        <v>2007</v>
      </c>
      <c r="W766" s="4">
        <v>4</v>
      </c>
      <c r="Y766" t="str">
        <f t="shared" si="37"/>
        <v>Apr</v>
      </c>
      <c r="Z766" s="5">
        <v>2007</v>
      </c>
      <c r="AA766" t="s">
        <v>2302</v>
      </c>
      <c r="BG766" t="s">
        <v>13</v>
      </c>
      <c r="BV766" t="s">
        <v>13</v>
      </c>
      <c r="BW766" t="str">
        <f t="shared" si="38"/>
        <v>Intra</v>
      </c>
      <c r="CI766" s="15" t="s">
        <v>13</v>
      </c>
      <c r="CJ766" s="15">
        <v>2006</v>
      </c>
      <c r="CK766" s="15" t="str">
        <f t="shared" si="39"/>
        <v>Intra</v>
      </c>
      <c r="DC766" s="15">
        <v>10</v>
      </c>
      <c r="DD766" s="21">
        <v>10</v>
      </c>
      <c r="DE766" s="21"/>
      <c r="DF766" s="15">
        <v>2006</v>
      </c>
    </row>
    <row r="767" spans="2:110" x14ac:dyDescent="0.3">
      <c r="B767" s="6">
        <v>24</v>
      </c>
      <c r="C767" s="6">
        <v>4</v>
      </c>
      <c r="D767" s="7">
        <v>2007</v>
      </c>
      <c r="W767" s="6">
        <v>4</v>
      </c>
      <c r="Y767" t="str">
        <f t="shared" si="37"/>
        <v>Apr</v>
      </c>
      <c r="Z767" s="7">
        <v>2007</v>
      </c>
      <c r="AA767" t="s">
        <v>2305</v>
      </c>
      <c r="BG767" t="s">
        <v>13</v>
      </c>
      <c r="BV767" t="s">
        <v>13</v>
      </c>
      <c r="BW767" t="str">
        <f t="shared" si="38"/>
        <v>Intra</v>
      </c>
      <c r="CI767" s="16" t="s">
        <v>13</v>
      </c>
      <c r="CJ767" s="16">
        <v>1995</v>
      </c>
      <c r="CK767" s="16" t="str">
        <f t="shared" si="39"/>
        <v>Intra</v>
      </c>
      <c r="DC767" s="16">
        <v>5</v>
      </c>
      <c r="DD767" s="23">
        <v>5</v>
      </c>
      <c r="DE767" s="23"/>
      <c r="DF767" s="16">
        <v>1995</v>
      </c>
    </row>
    <row r="768" spans="2:110" x14ac:dyDescent="0.3">
      <c r="B768" s="6">
        <v>27</v>
      </c>
      <c r="C768" s="6">
        <v>6</v>
      </c>
      <c r="D768" s="7">
        <v>2007</v>
      </c>
      <c r="W768" s="6">
        <v>6</v>
      </c>
      <c r="Y768" t="str">
        <f t="shared" si="37"/>
        <v>Jun</v>
      </c>
      <c r="Z768" s="7">
        <v>2007</v>
      </c>
      <c r="AA768" t="s">
        <v>2308</v>
      </c>
      <c r="BG768" t="s">
        <v>13</v>
      </c>
      <c r="BV768" t="s">
        <v>13</v>
      </c>
      <c r="BW768" t="str">
        <f t="shared" si="38"/>
        <v>Intra</v>
      </c>
      <c r="CI768" s="15" t="s">
        <v>13</v>
      </c>
      <c r="CJ768" s="15">
        <v>1999</v>
      </c>
      <c r="CK768" s="15" t="str">
        <f t="shared" si="39"/>
        <v>Intra</v>
      </c>
      <c r="DC768" s="15">
        <v>10</v>
      </c>
      <c r="DD768" s="21">
        <v>10</v>
      </c>
      <c r="DE768" s="21"/>
      <c r="DF768" s="15">
        <v>1999</v>
      </c>
    </row>
    <row r="769" spans="2:110" x14ac:dyDescent="0.3">
      <c r="B769" s="4">
        <v>2</v>
      </c>
      <c r="C769" s="4">
        <v>2</v>
      </c>
      <c r="D769" s="5">
        <v>2007</v>
      </c>
      <c r="W769" s="4">
        <v>2</v>
      </c>
      <c r="Y769" t="str">
        <f t="shared" si="37"/>
        <v>Feb</v>
      </c>
      <c r="Z769" s="5">
        <v>2007</v>
      </c>
      <c r="AA769" t="s">
        <v>2311</v>
      </c>
      <c r="BG769" t="s">
        <v>13</v>
      </c>
      <c r="BV769" t="s">
        <v>13</v>
      </c>
      <c r="BW769" t="str">
        <f t="shared" si="38"/>
        <v>Intra</v>
      </c>
      <c r="CI769" s="16" t="s">
        <v>13</v>
      </c>
      <c r="CJ769" s="16">
        <v>2022</v>
      </c>
      <c r="CK769" s="16" t="str">
        <f t="shared" si="39"/>
        <v>Intra</v>
      </c>
      <c r="DC769" s="16">
        <v>10</v>
      </c>
      <c r="DD769" s="23">
        <v>10</v>
      </c>
      <c r="DE769" s="23"/>
      <c r="DF769" s="16">
        <v>2022</v>
      </c>
    </row>
    <row r="770" spans="2:110" x14ac:dyDescent="0.3">
      <c r="B770" s="4">
        <v>9</v>
      </c>
      <c r="C770" s="4">
        <v>8</v>
      </c>
      <c r="D770" s="5">
        <v>2007</v>
      </c>
      <c r="W770" s="4">
        <v>8</v>
      </c>
      <c r="Y770" t="str">
        <f t="shared" si="37"/>
        <v>Aug</v>
      </c>
      <c r="Z770" s="5">
        <v>2007</v>
      </c>
      <c r="AA770" t="s">
        <v>2314</v>
      </c>
      <c r="BG770" t="s">
        <v>13</v>
      </c>
      <c r="BV770" t="s">
        <v>13</v>
      </c>
      <c r="BW770" t="str">
        <f t="shared" si="38"/>
        <v>Intra</v>
      </c>
      <c r="CI770" s="15" t="s">
        <v>13</v>
      </c>
      <c r="CJ770" s="15">
        <v>2015</v>
      </c>
      <c r="CK770" s="15" t="str">
        <f t="shared" si="39"/>
        <v>Intra</v>
      </c>
      <c r="DC770" s="15">
        <v>10</v>
      </c>
      <c r="DD770" s="21">
        <v>10</v>
      </c>
      <c r="DE770" s="21"/>
      <c r="DF770" s="15">
        <v>2015</v>
      </c>
    </row>
    <row r="771" spans="2:110" x14ac:dyDescent="0.3">
      <c r="B771" s="4">
        <v>7</v>
      </c>
      <c r="C771" s="4">
        <v>3</v>
      </c>
      <c r="D771" s="5">
        <v>2007</v>
      </c>
      <c r="W771" s="4">
        <v>3</v>
      </c>
      <c r="Y771" t="str">
        <f t="shared" ref="Y771:Y834" si="40">_xlfn.IFS(W771=1,"Jan",W771=2,"Feb",W771=3,"Mar",W771=4,"Apr",W771=5,"May",W771=6,"Jun",W771=7,"Jul",W771=8,"Aug",W771=9,"Sep",W771=10,"Oct",W771=11,"Nov",W771=12,"Dec")</f>
        <v>Mar</v>
      </c>
      <c r="Z771" s="5">
        <v>2007</v>
      </c>
      <c r="AA771" t="s">
        <v>2317</v>
      </c>
      <c r="BG771" t="s">
        <v>13</v>
      </c>
      <c r="BV771" t="s">
        <v>13</v>
      </c>
      <c r="BW771" t="str">
        <f t="shared" ref="BW771:BW834" si="41">IF(BV771="EQ","Intra","Not")</f>
        <v>Intra</v>
      </c>
      <c r="CI771" s="16" t="s">
        <v>13</v>
      </c>
      <c r="CJ771" s="16">
        <v>2007</v>
      </c>
      <c r="CK771" s="16" t="str">
        <f t="shared" ref="CK771:CK834" si="42">IF(CI771="EQ","Intra","Not")</f>
        <v>Intra</v>
      </c>
      <c r="DC771" s="16">
        <v>10</v>
      </c>
      <c r="DD771" s="23">
        <v>10</v>
      </c>
      <c r="DE771" s="23"/>
      <c r="DF771" s="16">
        <v>2007</v>
      </c>
    </row>
    <row r="772" spans="2:110" x14ac:dyDescent="0.3">
      <c r="B772" s="6">
        <v>14</v>
      </c>
      <c r="C772" s="6">
        <v>2</v>
      </c>
      <c r="D772" s="7">
        <v>2007</v>
      </c>
      <c r="W772" s="6">
        <v>2</v>
      </c>
      <c r="Y772" t="str">
        <f t="shared" si="40"/>
        <v>Feb</v>
      </c>
      <c r="Z772" s="7">
        <v>2007</v>
      </c>
      <c r="AA772" t="s">
        <v>2320</v>
      </c>
      <c r="BG772" t="s">
        <v>13</v>
      </c>
      <c r="BV772" t="s">
        <v>13</v>
      </c>
      <c r="BW772" t="str">
        <f t="shared" si="41"/>
        <v>Intra</v>
      </c>
      <c r="CI772" s="15" t="s">
        <v>13</v>
      </c>
      <c r="CJ772" s="15">
        <v>2014</v>
      </c>
      <c r="CK772" s="15" t="str">
        <f t="shared" si="42"/>
        <v>Intra</v>
      </c>
      <c r="DC772" s="15">
        <v>5</v>
      </c>
      <c r="DD772" s="21">
        <v>5</v>
      </c>
      <c r="DE772" s="21"/>
      <c r="DF772" s="15">
        <v>2014</v>
      </c>
    </row>
    <row r="773" spans="2:110" x14ac:dyDescent="0.3">
      <c r="B773" s="4">
        <v>16</v>
      </c>
      <c r="C773" s="4">
        <v>3</v>
      </c>
      <c r="D773" s="5">
        <v>2007</v>
      </c>
      <c r="W773" s="4">
        <v>3</v>
      </c>
      <c r="Y773" t="str">
        <f t="shared" si="40"/>
        <v>Mar</v>
      </c>
      <c r="Z773" s="5">
        <v>2007</v>
      </c>
      <c r="AA773" t="s">
        <v>2323</v>
      </c>
      <c r="BG773" t="s">
        <v>13</v>
      </c>
      <c r="BV773" t="s">
        <v>13</v>
      </c>
      <c r="BW773" t="str">
        <f t="shared" si="41"/>
        <v>Intra</v>
      </c>
      <c r="CI773" s="16" t="s">
        <v>13</v>
      </c>
      <c r="CJ773" s="16">
        <v>2017</v>
      </c>
      <c r="CK773" s="16" t="str">
        <f t="shared" si="42"/>
        <v>Intra</v>
      </c>
      <c r="DC773" s="16">
        <v>2</v>
      </c>
      <c r="DD773" s="23">
        <v>2</v>
      </c>
      <c r="DE773" s="23"/>
      <c r="DF773" s="16">
        <v>2017</v>
      </c>
    </row>
    <row r="774" spans="2:110" x14ac:dyDescent="0.3">
      <c r="B774" s="4">
        <v>3</v>
      </c>
      <c r="C774" s="4">
        <v>1</v>
      </c>
      <c r="D774" s="5">
        <v>2007</v>
      </c>
      <c r="W774" s="4">
        <v>1</v>
      </c>
      <c r="Y774" t="str">
        <f t="shared" si="40"/>
        <v>Jan</v>
      </c>
      <c r="Z774" s="5">
        <v>2007</v>
      </c>
      <c r="AA774" t="s">
        <v>2326</v>
      </c>
      <c r="AB774">
        <v>1</v>
      </c>
      <c r="BG774" t="s">
        <v>13</v>
      </c>
      <c r="BV774" t="s">
        <v>13</v>
      </c>
      <c r="BW774" t="str">
        <f t="shared" si="41"/>
        <v>Intra</v>
      </c>
      <c r="CI774" s="15" t="s">
        <v>13</v>
      </c>
      <c r="CJ774" s="15">
        <v>2021</v>
      </c>
      <c r="CK774" s="15" t="str">
        <f t="shared" si="42"/>
        <v>Intra</v>
      </c>
      <c r="DC774" s="15">
        <v>1</v>
      </c>
      <c r="DD774" s="21">
        <v>1</v>
      </c>
      <c r="DE774" s="21"/>
      <c r="DF774" s="15">
        <v>2021</v>
      </c>
    </row>
    <row r="775" spans="2:110" x14ac:dyDescent="0.3">
      <c r="B775" s="4">
        <v>23</v>
      </c>
      <c r="C775" s="4">
        <v>2</v>
      </c>
      <c r="D775" s="5">
        <v>2007</v>
      </c>
      <c r="W775" s="4">
        <v>2</v>
      </c>
      <c r="Y775" t="str">
        <f t="shared" si="40"/>
        <v>Feb</v>
      </c>
      <c r="Z775" s="5">
        <v>2007</v>
      </c>
      <c r="AA775" t="s">
        <v>2329</v>
      </c>
      <c r="BG775" t="s">
        <v>13</v>
      </c>
      <c r="BV775" t="s">
        <v>13</v>
      </c>
      <c r="BW775" t="str">
        <f t="shared" si="41"/>
        <v>Intra</v>
      </c>
      <c r="CI775" s="16" t="s">
        <v>13</v>
      </c>
      <c r="CJ775" s="16">
        <v>2011</v>
      </c>
      <c r="CK775" s="16" t="str">
        <f t="shared" si="42"/>
        <v>Intra</v>
      </c>
      <c r="DC775" s="16">
        <v>1</v>
      </c>
      <c r="DD775" s="23">
        <v>1</v>
      </c>
      <c r="DE775" s="23"/>
      <c r="DF775" s="16">
        <v>2011</v>
      </c>
    </row>
    <row r="776" spans="2:110" x14ac:dyDescent="0.3">
      <c r="B776" s="6">
        <v>15</v>
      </c>
      <c r="C776" s="6">
        <v>2</v>
      </c>
      <c r="D776" s="7">
        <v>2007</v>
      </c>
      <c r="W776" s="6">
        <v>2</v>
      </c>
      <c r="Y776" t="str">
        <f t="shared" si="40"/>
        <v>Feb</v>
      </c>
      <c r="Z776" s="7">
        <v>2007</v>
      </c>
      <c r="AA776" t="s">
        <v>2332</v>
      </c>
      <c r="BG776" t="s">
        <v>13</v>
      </c>
      <c r="BV776" t="s">
        <v>13</v>
      </c>
      <c r="BW776" t="str">
        <f t="shared" si="41"/>
        <v>Intra</v>
      </c>
      <c r="CI776" s="15" t="s">
        <v>13</v>
      </c>
      <c r="CJ776" s="15">
        <v>2000</v>
      </c>
      <c r="CK776" s="15" t="str">
        <f t="shared" si="42"/>
        <v>Intra</v>
      </c>
      <c r="DC776" s="15">
        <v>10</v>
      </c>
      <c r="DD776" s="21">
        <v>10</v>
      </c>
      <c r="DE776" s="21"/>
      <c r="DF776" s="15">
        <v>2000</v>
      </c>
    </row>
    <row r="777" spans="2:110" x14ac:dyDescent="0.3">
      <c r="B777" s="4">
        <v>23</v>
      </c>
      <c r="C777" s="4">
        <v>4</v>
      </c>
      <c r="D777" s="5">
        <v>2007</v>
      </c>
      <c r="W777" s="4">
        <v>4</v>
      </c>
      <c r="Y777" t="str">
        <f t="shared" si="40"/>
        <v>Apr</v>
      </c>
      <c r="Z777" s="5">
        <v>2007</v>
      </c>
      <c r="AA777" t="s">
        <v>2335</v>
      </c>
      <c r="BG777" t="s">
        <v>13</v>
      </c>
      <c r="BV777" t="s">
        <v>13</v>
      </c>
      <c r="BW777" t="str">
        <f t="shared" si="41"/>
        <v>Intra</v>
      </c>
      <c r="CI777" s="16" t="s">
        <v>13</v>
      </c>
      <c r="CJ777" s="16">
        <v>1996</v>
      </c>
      <c r="CK777" s="16" t="str">
        <f t="shared" si="42"/>
        <v>Intra</v>
      </c>
      <c r="DC777" s="16">
        <v>10</v>
      </c>
      <c r="DD777" s="23">
        <v>10</v>
      </c>
      <c r="DE777" s="23"/>
      <c r="DF777" s="16">
        <v>1996</v>
      </c>
    </row>
    <row r="778" spans="2:110" x14ac:dyDescent="0.3">
      <c r="B778" s="6">
        <v>2</v>
      </c>
      <c r="C778" s="6">
        <v>2</v>
      </c>
      <c r="D778" s="7">
        <v>2007</v>
      </c>
      <c r="W778" s="6">
        <v>2</v>
      </c>
      <c r="Y778" t="str">
        <f t="shared" si="40"/>
        <v>Feb</v>
      </c>
      <c r="Z778" s="7">
        <v>2007</v>
      </c>
      <c r="AA778" t="s">
        <v>2338</v>
      </c>
      <c r="BG778" t="s">
        <v>13</v>
      </c>
      <c r="BV778" t="s">
        <v>13</v>
      </c>
      <c r="BW778" t="str">
        <f t="shared" si="41"/>
        <v>Intra</v>
      </c>
      <c r="CI778" s="15" t="s">
        <v>13</v>
      </c>
      <c r="CJ778" s="15">
        <v>2010</v>
      </c>
      <c r="CK778" s="15" t="str">
        <f t="shared" si="42"/>
        <v>Intra</v>
      </c>
      <c r="DC778" s="15">
        <v>10</v>
      </c>
      <c r="DD778" s="21">
        <v>10</v>
      </c>
      <c r="DE778" s="21"/>
      <c r="DF778" s="15">
        <v>2010</v>
      </c>
    </row>
    <row r="779" spans="2:110" x14ac:dyDescent="0.3">
      <c r="B779" s="4">
        <v>5</v>
      </c>
      <c r="C779" s="4">
        <v>10</v>
      </c>
      <c r="D779" s="5">
        <v>2007</v>
      </c>
      <c r="W779" s="4">
        <v>10</v>
      </c>
      <c r="Y779" t="str">
        <f t="shared" si="40"/>
        <v>Oct</v>
      </c>
      <c r="Z779" s="5">
        <v>2007</v>
      </c>
      <c r="AA779" t="s">
        <v>2341</v>
      </c>
      <c r="BG779" t="s">
        <v>13</v>
      </c>
      <c r="BV779" t="s">
        <v>13</v>
      </c>
      <c r="BW779" t="str">
        <f t="shared" si="41"/>
        <v>Intra</v>
      </c>
      <c r="CI779" s="16" t="s">
        <v>13</v>
      </c>
      <c r="CJ779" s="16">
        <v>2022</v>
      </c>
      <c r="CK779" s="16" t="str">
        <f t="shared" si="42"/>
        <v>Intra</v>
      </c>
      <c r="DC779" s="16">
        <v>1</v>
      </c>
      <c r="DD779" s="23">
        <v>1</v>
      </c>
      <c r="DE779" s="23"/>
      <c r="DF779" s="16">
        <v>2022</v>
      </c>
    </row>
    <row r="780" spans="2:110" x14ac:dyDescent="0.3">
      <c r="B780" s="4">
        <v>2</v>
      </c>
      <c r="C780" s="4">
        <v>1</v>
      </c>
      <c r="D780" s="5">
        <v>2007</v>
      </c>
      <c r="W780" s="4">
        <v>1</v>
      </c>
      <c r="Y780" t="str">
        <f t="shared" si="40"/>
        <v>Jan</v>
      </c>
      <c r="Z780" s="5">
        <v>2007</v>
      </c>
      <c r="AA780" t="s">
        <v>2344</v>
      </c>
      <c r="AB780">
        <v>1</v>
      </c>
      <c r="BG780" t="s">
        <v>13</v>
      </c>
      <c r="BV780" t="s">
        <v>13</v>
      </c>
      <c r="BW780" t="str">
        <f t="shared" si="41"/>
        <v>Intra</v>
      </c>
      <c r="CI780" s="15" t="s">
        <v>13</v>
      </c>
      <c r="CJ780" s="15">
        <v>1995</v>
      </c>
      <c r="CK780" s="15" t="str">
        <f t="shared" si="42"/>
        <v>Intra</v>
      </c>
      <c r="DC780" s="15">
        <v>1</v>
      </c>
      <c r="DD780" s="21">
        <v>1</v>
      </c>
      <c r="DE780" s="21"/>
      <c r="DF780" s="15">
        <v>1995</v>
      </c>
    </row>
    <row r="781" spans="2:110" x14ac:dyDescent="0.3">
      <c r="B781" s="6">
        <v>29</v>
      </c>
      <c r="C781" s="6">
        <v>1</v>
      </c>
      <c r="D781" s="7">
        <v>2007</v>
      </c>
      <c r="W781" s="6">
        <v>1</v>
      </c>
      <c r="Y781" t="str">
        <f t="shared" si="40"/>
        <v>Jan</v>
      </c>
      <c r="Z781" s="7">
        <v>2007</v>
      </c>
      <c r="AA781" t="s">
        <v>2347</v>
      </c>
      <c r="AB781">
        <v>1</v>
      </c>
      <c r="BG781" t="s">
        <v>13</v>
      </c>
      <c r="BV781" t="s">
        <v>13</v>
      </c>
      <c r="BW781" t="str">
        <f t="shared" si="41"/>
        <v>Intra</v>
      </c>
      <c r="CI781" s="16" t="s">
        <v>13</v>
      </c>
      <c r="CJ781" s="16">
        <v>2021</v>
      </c>
      <c r="CK781" s="16" t="str">
        <f t="shared" si="42"/>
        <v>Intra</v>
      </c>
      <c r="DC781" s="16">
        <v>1</v>
      </c>
      <c r="DD781" s="23">
        <v>1</v>
      </c>
      <c r="DE781" s="23"/>
      <c r="DF781" s="16">
        <v>2021</v>
      </c>
    </row>
    <row r="782" spans="2:110" x14ac:dyDescent="0.3">
      <c r="B782" s="4">
        <v>8</v>
      </c>
      <c r="C782" s="4">
        <v>3</v>
      </c>
      <c r="D782" s="5">
        <v>2007</v>
      </c>
      <c r="W782" s="4">
        <v>3</v>
      </c>
      <c r="Y782" t="str">
        <f t="shared" si="40"/>
        <v>Mar</v>
      </c>
      <c r="Z782" s="5">
        <v>2007</v>
      </c>
      <c r="AA782" t="s">
        <v>2350</v>
      </c>
      <c r="BG782" t="s">
        <v>13</v>
      </c>
      <c r="BV782" t="s">
        <v>13</v>
      </c>
      <c r="BW782" t="str">
        <f t="shared" si="41"/>
        <v>Intra</v>
      </c>
      <c r="CI782" s="15" t="s">
        <v>13</v>
      </c>
      <c r="CJ782" s="15">
        <v>2008</v>
      </c>
      <c r="CK782" s="15" t="str">
        <f t="shared" si="42"/>
        <v>Intra</v>
      </c>
      <c r="DC782" s="15">
        <v>1</v>
      </c>
      <c r="DD782" s="21">
        <v>1</v>
      </c>
      <c r="DE782" s="21"/>
      <c r="DF782" s="15">
        <v>2008</v>
      </c>
    </row>
    <row r="783" spans="2:110" x14ac:dyDescent="0.3">
      <c r="B783" s="6">
        <v>30</v>
      </c>
      <c r="C783" s="6">
        <v>8</v>
      </c>
      <c r="D783" s="7">
        <v>2007</v>
      </c>
      <c r="W783" s="6">
        <v>8</v>
      </c>
      <c r="Y783" t="str">
        <f t="shared" si="40"/>
        <v>Aug</v>
      </c>
      <c r="Z783" s="7">
        <v>2007</v>
      </c>
      <c r="AA783" t="s">
        <v>2353</v>
      </c>
      <c r="BG783" t="s">
        <v>13</v>
      </c>
      <c r="BV783" t="s">
        <v>13</v>
      </c>
      <c r="BW783" t="str">
        <f t="shared" si="41"/>
        <v>Intra</v>
      </c>
      <c r="CI783" s="16" t="s">
        <v>13</v>
      </c>
      <c r="CJ783" s="16">
        <v>2018</v>
      </c>
      <c r="CK783" s="16" t="str">
        <f t="shared" si="42"/>
        <v>Intra</v>
      </c>
      <c r="DC783" s="16">
        <v>2</v>
      </c>
      <c r="DD783" s="23">
        <v>2</v>
      </c>
      <c r="DE783" s="23"/>
      <c r="DF783" s="16">
        <v>2018</v>
      </c>
    </row>
    <row r="784" spans="2:110" x14ac:dyDescent="0.3">
      <c r="B784" s="6">
        <v>16</v>
      </c>
      <c r="C784" s="6">
        <v>3</v>
      </c>
      <c r="D784" s="7">
        <v>2007</v>
      </c>
      <c r="W784" s="6">
        <v>3</v>
      </c>
      <c r="Y784" t="str">
        <f t="shared" si="40"/>
        <v>Mar</v>
      </c>
      <c r="Z784" s="7">
        <v>2007</v>
      </c>
      <c r="AA784" t="s">
        <v>2356</v>
      </c>
      <c r="BG784" t="s">
        <v>13</v>
      </c>
      <c r="BV784" t="s">
        <v>13</v>
      </c>
      <c r="BW784" t="str">
        <f t="shared" si="41"/>
        <v>Intra</v>
      </c>
      <c r="CI784" s="15" t="s">
        <v>13</v>
      </c>
      <c r="CJ784" s="15">
        <v>2019</v>
      </c>
      <c r="CK784" s="15" t="str">
        <f t="shared" si="42"/>
        <v>Intra</v>
      </c>
      <c r="DC784" s="15">
        <v>2</v>
      </c>
      <c r="DD784" s="21">
        <v>2</v>
      </c>
      <c r="DE784" s="21"/>
      <c r="DF784" s="15">
        <v>2019</v>
      </c>
    </row>
    <row r="785" spans="2:110" x14ac:dyDescent="0.3">
      <c r="B785" s="6">
        <v>15</v>
      </c>
      <c r="C785" s="6">
        <v>2</v>
      </c>
      <c r="D785" s="7">
        <v>2007</v>
      </c>
      <c r="W785" s="6">
        <v>2</v>
      </c>
      <c r="Y785" t="str">
        <f t="shared" si="40"/>
        <v>Feb</v>
      </c>
      <c r="Z785" s="7">
        <v>2007</v>
      </c>
      <c r="AA785" t="s">
        <v>2359</v>
      </c>
      <c r="BG785" t="s">
        <v>13</v>
      </c>
      <c r="BV785" t="s">
        <v>13</v>
      </c>
      <c r="BW785" t="str">
        <f t="shared" si="41"/>
        <v>Intra</v>
      </c>
      <c r="CI785" s="16" t="s">
        <v>13</v>
      </c>
      <c r="CJ785" s="16">
        <v>2021</v>
      </c>
      <c r="CK785" s="16" t="str">
        <f t="shared" si="42"/>
        <v>Intra</v>
      </c>
      <c r="DC785" s="16">
        <v>10</v>
      </c>
      <c r="DD785" s="23">
        <v>10</v>
      </c>
      <c r="DE785" s="23"/>
      <c r="DF785" s="16">
        <v>2021</v>
      </c>
    </row>
    <row r="786" spans="2:110" x14ac:dyDescent="0.3">
      <c r="B786" s="4">
        <v>21</v>
      </c>
      <c r="C786" s="4">
        <v>11</v>
      </c>
      <c r="D786" s="5">
        <v>2007</v>
      </c>
      <c r="W786" s="4">
        <v>11</v>
      </c>
      <c r="Y786" t="str">
        <f t="shared" si="40"/>
        <v>Nov</v>
      </c>
      <c r="Z786" s="5">
        <v>2007</v>
      </c>
      <c r="AA786" t="s">
        <v>2362</v>
      </c>
      <c r="BG786" t="s">
        <v>13</v>
      </c>
      <c r="BV786" t="s">
        <v>13</v>
      </c>
      <c r="BW786" t="str">
        <f t="shared" si="41"/>
        <v>Intra</v>
      </c>
      <c r="CI786" s="15" t="s">
        <v>13</v>
      </c>
      <c r="CJ786" s="15">
        <v>2021</v>
      </c>
      <c r="CK786" s="15" t="str">
        <f t="shared" si="42"/>
        <v>Intra</v>
      </c>
      <c r="DC786" s="15">
        <v>10</v>
      </c>
      <c r="DD786" s="21">
        <v>10</v>
      </c>
      <c r="DE786" s="21"/>
      <c r="DF786" s="15">
        <v>2021</v>
      </c>
    </row>
    <row r="787" spans="2:110" x14ac:dyDescent="0.3">
      <c r="B787" s="6">
        <v>12</v>
      </c>
      <c r="C787" s="6">
        <v>12</v>
      </c>
      <c r="D787" s="7">
        <v>2007</v>
      </c>
      <c r="W787" s="6">
        <v>12</v>
      </c>
      <c r="Y787" t="str">
        <f t="shared" si="40"/>
        <v>Dec</v>
      </c>
      <c r="Z787" s="7">
        <v>2007</v>
      </c>
      <c r="AA787" t="s">
        <v>2365</v>
      </c>
      <c r="BG787" t="s">
        <v>13</v>
      </c>
      <c r="BV787" t="s">
        <v>13</v>
      </c>
      <c r="BW787" t="str">
        <f t="shared" si="41"/>
        <v>Intra</v>
      </c>
      <c r="CI787" s="16" t="s">
        <v>13</v>
      </c>
      <c r="CJ787" s="16">
        <v>2021</v>
      </c>
      <c r="CK787" s="16" t="str">
        <f t="shared" si="42"/>
        <v>Intra</v>
      </c>
      <c r="DC787" s="16">
        <v>10</v>
      </c>
      <c r="DD787" s="23">
        <v>10</v>
      </c>
      <c r="DE787" s="23"/>
      <c r="DF787" s="16">
        <v>2021</v>
      </c>
    </row>
    <row r="788" spans="2:110" x14ac:dyDescent="0.3">
      <c r="B788" s="6">
        <v>26</v>
      </c>
      <c r="C788" s="6">
        <v>11</v>
      </c>
      <c r="D788" s="7">
        <v>2007</v>
      </c>
      <c r="W788" s="6">
        <v>11</v>
      </c>
      <c r="Y788" t="str">
        <f t="shared" si="40"/>
        <v>Nov</v>
      </c>
      <c r="Z788" s="7">
        <v>2007</v>
      </c>
      <c r="AA788" t="s">
        <v>2368</v>
      </c>
      <c r="BG788" t="s">
        <v>13</v>
      </c>
      <c r="BV788" t="s">
        <v>13</v>
      </c>
      <c r="BW788" t="str">
        <f t="shared" si="41"/>
        <v>Intra</v>
      </c>
      <c r="CI788" s="15" t="s">
        <v>13</v>
      </c>
      <c r="CJ788" s="15">
        <v>2018</v>
      </c>
      <c r="CK788" s="15" t="str">
        <f t="shared" si="42"/>
        <v>Intra</v>
      </c>
      <c r="DC788" s="15">
        <v>5</v>
      </c>
      <c r="DD788" s="21">
        <v>5</v>
      </c>
      <c r="DE788" s="21"/>
      <c r="DF788" s="15">
        <v>2018</v>
      </c>
    </row>
    <row r="789" spans="2:110" x14ac:dyDescent="0.3">
      <c r="B789" s="4">
        <v>16</v>
      </c>
      <c r="C789" s="4">
        <v>11</v>
      </c>
      <c r="D789" s="5">
        <v>2007</v>
      </c>
      <c r="W789" s="4">
        <v>11</v>
      </c>
      <c r="Y789" t="str">
        <f t="shared" si="40"/>
        <v>Nov</v>
      </c>
      <c r="Z789" s="5">
        <v>2007</v>
      </c>
      <c r="AA789" t="s">
        <v>2371</v>
      </c>
      <c r="BG789" t="s">
        <v>13</v>
      </c>
      <c r="BV789" t="s">
        <v>13</v>
      </c>
      <c r="BW789" t="str">
        <f t="shared" si="41"/>
        <v>Intra</v>
      </c>
      <c r="CI789" s="16" t="s">
        <v>13</v>
      </c>
      <c r="CJ789" s="16">
        <v>2010</v>
      </c>
      <c r="CK789" s="16" t="str">
        <f t="shared" si="42"/>
        <v>Intra</v>
      </c>
      <c r="DC789" s="16">
        <v>10</v>
      </c>
      <c r="DD789" s="23">
        <v>10</v>
      </c>
      <c r="DE789" s="23"/>
      <c r="DF789" s="16">
        <v>2010</v>
      </c>
    </row>
    <row r="790" spans="2:110" x14ac:dyDescent="0.3">
      <c r="B790" s="4">
        <v>29</v>
      </c>
      <c r="C790" s="4">
        <v>1</v>
      </c>
      <c r="D790" s="5">
        <v>2007</v>
      </c>
      <c r="W790" s="4">
        <v>1</v>
      </c>
      <c r="Y790" t="str">
        <f t="shared" si="40"/>
        <v>Jan</v>
      </c>
      <c r="Z790" s="5">
        <v>2007</v>
      </c>
      <c r="AA790" t="s">
        <v>2374</v>
      </c>
      <c r="AB790">
        <v>1</v>
      </c>
      <c r="BG790" t="s">
        <v>13</v>
      </c>
      <c r="BV790" t="s">
        <v>13</v>
      </c>
      <c r="BW790" t="str">
        <f t="shared" si="41"/>
        <v>Intra</v>
      </c>
      <c r="CI790" s="15" t="s">
        <v>13</v>
      </c>
      <c r="CJ790" s="15">
        <v>2021</v>
      </c>
      <c r="CK790" s="15" t="str">
        <f t="shared" si="42"/>
        <v>Intra</v>
      </c>
      <c r="DC790" s="15">
        <v>1</v>
      </c>
      <c r="DD790" s="21">
        <v>1</v>
      </c>
      <c r="DE790" s="21"/>
      <c r="DF790" s="15">
        <v>2021</v>
      </c>
    </row>
    <row r="791" spans="2:110" x14ac:dyDescent="0.3">
      <c r="B791" s="6">
        <v>24</v>
      </c>
      <c r="C791" s="6">
        <v>1</v>
      </c>
      <c r="D791" s="7">
        <v>2007</v>
      </c>
      <c r="W791" s="6">
        <v>1</v>
      </c>
      <c r="Y791" t="str">
        <f t="shared" si="40"/>
        <v>Jan</v>
      </c>
      <c r="Z791" s="7">
        <v>2007</v>
      </c>
      <c r="AA791" t="s">
        <v>2377</v>
      </c>
      <c r="AB791">
        <v>1</v>
      </c>
      <c r="BG791" t="s">
        <v>13</v>
      </c>
      <c r="BV791" t="s">
        <v>13</v>
      </c>
      <c r="BW791" t="str">
        <f t="shared" si="41"/>
        <v>Intra</v>
      </c>
      <c r="CI791" s="16" t="s">
        <v>13</v>
      </c>
      <c r="CJ791" s="16">
        <v>2007</v>
      </c>
      <c r="CK791" s="16" t="str">
        <f t="shared" si="42"/>
        <v>Intra</v>
      </c>
      <c r="DC791" s="16">
        <v>5</v>
      </c>
      <c r="DD791" s="23">
        <v>5</v>
      </c>
      <c r="DE791" s="23"/>
      <c r="DF791" s="16">
        <v>2007</v>
      </c>
    </row>
    <row r="792" spans="2:110" x14ac:dyDescent="0.3">
      <c r="B792" s="4">
        <v>19</v>
      </c>
      <c r="C792" s="4">
        <v>1</v>
      </c>
      <c r="D792" s="5">
        <v>2007</v>
      </c>
      <c r="W792" s="4">
        <v>1</v>
      </c>
      <c r="Y792" t="str">
        <f t="shared" si="40"/>
        <v>Jan</v>
      </c>
      <c r="Z792" s="5">
        <v>2007</v>
      </c>
      <c r="AA792" t="s">
        <v>2380</v>
      </c>
      <c r="AB792">
        <v>1</v>
      </c>
      <c r="BG792" t="s">
        <v>13</v>
      </c>
      <c r="BV792" t="s">
        <v>13</v>
      </c>
      <c r="BW792" t="str">
        <f t="shared" si="41"/>
        <v>Intra</v>
      </c>
      <c r="CI792" s="15" t="s">
        <v>13</v>
      </c>
      <c r="CJ792" s="15">
        <v>1995</v>
      </c>
      <c r="CK792" s="15" t="str">
        <f t="shared" si="42"/>
        <v>Intra</v>
      </c>
      <c r="DC792" s="15">
        <v>1</v>
      </c>
      <c r="DD792" s="21">
        <v>1</v>
      </c>
      <c r="DE792" s="21"/>
      <c r="DF792" s="15">
        <v>1995</v>
      </c>
    </row>
    <row r="793" spans="2:110" x14ac:dyDescent="0.3">
      <c r="B793" s="4">
        <v>29</v>
      </c>
      <c r="C793" s="4">
        <v>1</v>
      </c>
      <c r="D793" s="5">
        <v>2007</v>
      </c>
      <c r="W793" s="4">
        <v>1</v>
      </c>
      <c r="Y793" t="str">
        <f t="shared" si="40"/>
        <v>Jan</v>
      </c>
      <c r="Z793" s="5">
        <v>2007</v>
      </c>
      <c r="AA793" t="s">
        <v>2383</v>
      </c>
      <c r="AB793">
        <v>1</v>
      </c>
      <c r="BG793" t="s">
        <v>13</v>
      </c>
      <c r="BV793" t="s">
        <v>13</v>
      </c>
      <c r="BW793" t="str">
        <f t="shared" si="41"/>
        <v>Intra</v>
      </c>
      <c r="CI793" s="16" t="s">
        <v>13</v>
      </c>
      <c r="CJ793" s="16">
        <v>2016</v>
      </c>
      <c r="CK793" s="16" t="str">
        <f t="shared" si="42"/>
        <v>Intra</v>
      </c>
      <c r="DC793" s="16">
        <v>10</v>
      </c>
      <c r="DD793" s="23">
        <v>10</v>
      </c>
      <c r="DE793" s="23"/>
      <c r="DF793" s="16">
        <v>2016</v>
      </c>
    </row>
    <row r="794" spans="2:110" x14ac:dyDescent="0.3">
      <c r="B794" s="6">
        <v>28</v>
      </c>
      <c r="C794" s="6">
        <v>2</v>
      </c>
      <c r="D794" s="7">
        <v>2007</v>
      </c>
      <c r="W794" s="6">
        <v>2</v>
      </c>
      <c r="Y794" t="str">
        <f t="shared" si="40"/>
        <v>Feb</v>
      </c>
      <c r="Z794" s="7">
        <v>2007</v>
      </c>
      <c r="AA794" t="s">
        <v>2386</v>
      </c>
      <c r="BG794" t="s">
        <v>13</v>
      </c>
      <c r="BV794" t="s">
        <v>13</v>
      </c>
      <c r="BW794" t="str">
        <f t="shared" si="41"/>
        <v>Intra</v>
      </c>
      <c r="CI794" s="15" t="s">
        <v>13</v>
      </c>
      <c r="CJ794" s="15">
        <v>1999</v>
      </c>
      <c r="CK794" s="15" t="str">
        <f t="shared" si="42"/>
        <v>Intra</v>
      </c>
      <c r="DC794" s="15">
        <v>1</v>
      </c>
      <c r="DD794" s="21">
        <v>1</v>
      </c>
      <c r="DE794" s="21"/>
      <c r="DF794" s="15">
        <v>1999</v>
      </c>
    </row>
    <row r="795" spans="2:110" x14ac:dyDescent="0.3">
      <c r="B795" s="6">
        <v>18</v>
      </c>
      <c r="C795" s="6">
        <v>7</v>
      </c>
      <c r="D795" s="7">
        <v>2007</v>
      </c>
      <c r="W795" s="6">
        <v>7</v>
      </c>
      <c r="Y795" t="str">
        <f t="shared" si="40"/>
        <v>Jul</v>
      </c>
      <c r="Z795" s="7">
        <v>2007</v>
      </c>
      <c r="AA795" t="s">
        <v>2389</v>
      </c>
      <c r="BG795" t="s">
        <v>13</v>
      </c>
      <c r="BV795" t="s">
        <v>13</v>
      </c>
      <c r="BW795" t="str">
        <f t="shared" si="41"/>
        <v>Intra</v>
      </c>
      <c r="CI795" s="16" t="s">
        <v>13</v>
      </c>
      <c r="CJ795" s="16">
        <v>2003</v>
      </c>
      <c r="CK795" s="16" t="str">
        <f t="shared" si="42"/>
        <v>Intra</v>
      </c>
      <c r="DC795" s="16">
        <v>10</v>
      </c>
      <c r="DD795" s="23">
        <v>10</v>
      </c>
      <c r="DE795" s="23"/>
      <c r="DF795" s="16">
        <v>2003</v>
      </c>
    </row>
    <row r="796" spans="2:110" x14ac:dyDescent="0.3">
      <c r="B796" s="6">
        <v>8</v>
      </c>
      <c r="C796" s="6">
        <v>5</v>
      </c>
      <c r="D796" s="7">
        <v>2007</v>
      </c>
      <c r="W796" s="6">
        <v>5</v>
      </c>
      <c r="Y796" t="str">
        <f t="shared" si="40"/>
        <v>May</v>
      </c>
      <c r="Z796" s="7">
        <v>2007</v>
      </c>
      <c r="AA796" t="s">
        <v>2392</v>
      </c>
      <c r="BG796" t="s">
        <v>13</v>
      </c>
      <c r="BV796" t="s">
        <v>13</v>
      </c>
      <c r="BW796" t="str">
        <f t="shared" si="41"/>
        <v>Intra</v>
      </c>
      <c r="CI796" s="15" t="s">
        <v>13</v>
      </c>
      <c r="CJ796" s="15">
        <v>1999</v>
      </c>
      <c r="CK796" s="15" t="str">
        <f t="shared" si="42"/>
        <v>Intra</v>
      </c>
      <c r="DC796" s="15">
        <v>2</v>
      </c>
      <c r="DD796" s="21">
        <v>2</v>
      </c>
      <c r="DE796" s="21"/>
      <c r="DF796" s="15">
        <v>1999</v>
      </c>
    </row>
    <row r="797" spans="2:110" x14ac:dyDescent="0.3">
      <c r="B797" s="4">
        <v>18</v>
      </c>
      <c r="C797" s="4">
        <v>10</v>
      </c>
      <c r="D797" s="5">
        <v>2007</v>
      </c>
      <c r="W797" s="4">
        <v>10</v>
      </c>
      <c r="Y797" t="str">
        <f t="shared" si="40"/>
        <v>Oct</v>
      </c>
      <c r="Z797" s="5">
        <v>2007</v>
      </c>
      <c r="AA797" t="s">
        <v>2395</v>
      </c>
      <c r="BG797" t="s">
        <v>9</v>
      </c>
      <c r="BV797" t="s">
        <v>9</v>
      </c>
      <c r="BW797" t="str">
        <f t="shared" si="41"/>
        <v>Not</v>
      </c>
      <c r="CI797" s="16" t="s">
        <v>9</v>
      </c>
      <c r="CJ797" s="16">
        <v>1995</v>
      </c>
      <c r="CK797" s="16" t="str">
        <f t="shared" si="42"/>
        <v>Not</v>
      </c>
      <c r="DC797" s="16">
        <v>10</v>
      </c>
      <c r="DD797" s="23">
        <v>10</v>
      </c>
      <c r="DE797" s="23"/>
      <c r="DF797" s="16">
        <v>1995</v>
      </c>
    </row>
    <row r="798" spans="2:110" x14ac:dyDescent="0.3">
      <c r="B798" s="6">
        <v>27</v>
      </c>
      <c r="C798" s="6">
        <v>8</v>
      </c>
      <c r="D798" s="7">
        <v>2007</v>
      </c>
      <c r="W798" s="6">
        <v>8</v>
      </c>
      <c r="Y798" t="str">
        <f t="shared" si="40"/>
        <v>Aug</v>
      </c>
      <c r="Z798" s="7">
        <v>2007</v>
      </c>
      <c r="AA798" t="s">
        <v>2398</v>
      </c>
      <c r="BG798" t="s">
        <v>13</v>
      </c>
      <c r="BV798" t="s">
        <v>13</v>
      </c>
      <c r="BW798" t="str">
        <f t="shared" si="41"/>
        <v>Intra</v>
      </c>
      <c r="CI798" s="15" t="s">
        <v>13</v>
      </c>
      <c r="CJ798" s="15">
        <v>2021</v>
      </c>
      <c r="CK798" s="15" t="str">
        <f t="shared" si="42"/>
        <v>Intra</v>
      </c>
      <c r="DC798" s="15">
        <v>10</v>
      </c>
      <c r="DD798" s="21">
        <v>10</v>
      </c>
      <c r="DE798" s="21"/>
      <c r="DF798" s="15">
        <v>2021</v>
      </c>
    </row>
    <row r="799" spans="2:110" x14ac:dyDescent="0.3">
      <c r="B799" s="6">
        <v>5</v>
      </c>
      <c r="C799" s="6">
        <v>1</v>
      </c>
      <c r="D799" s="7">
        <v>2007</v>
      </c>
      <c r="W799" s="6">
        <v>1</v>
      </c>
      <c r="Y799" t="str">
        <f t="shared" si="40"/>
        <v>Jan</v>
      </c>
      <c r="Z799" s="7">
        <v>2007</v>
      </c>
      <c r="AA799" t="s">
        <v>2401</v>
      </c>
      <c r="AB799">
        <v>1</v>
      </c>
      <c r="BG799" t="s">
        <v>9</v>
      </c>
      <c r="BV799" t="s">
        <v>9</v>
      </c>
      <c r="BW799" t="str">
        <f t="shared" si="41"/>
        <v>Not</v>
      </c>
      <c r="CI799" s="16" t="s">
        <v>9</v>
      </c>
      <c r="CJ799" s="16">
        <v>2007</v>
      </c>
      <c r="CK799" s="16" t="str">
        <f t="shared" si="42"/>
        <v>Not</v>
      </c>
      <c r="DC799" s="16">
        <v>10</v>
      </c>
      <c r="DD799" s="23">
        <v>10</v>
      </c>
      <c r="DE799" s="23"/>
      <c r="DF799" s="16">
        <v>2007</v>
      </c>
    </row>
    <row r="800" spans="2:110" x14ac:dyDescent="0.3">
      <c r="B800" s="6">
        <v>9</v>
      </c>
      <c r="C800" s="6">
        <v>7</v>
      </c>
      <c r="D800" s="7">
        <v>2007</v>
      </c>
      <c r="W800" s="6">
        <v>7</v>
      </c>
      <c r="Y800" t="str">
        <f t="shared" si="40"/>
        <v>Jul</v>
      </c>
      <c r="Z800" s="7">
        <v>2007</v>
      </c>
      <c r="AA800" t="s">
        <v>2404</v>
      </c>
      <c r="BG800" t="s">
        <v>13</v>
      </c>
      <c r="BV800" t="s">
        <v>13</v>
      </c>
      <c r="BW800" t="str">
        <f t="shared" si="41"/>
        <v>Intra</v>
      </c>
      <c r="CI800" s="15" t="s">
        <v>13</v>
      </c>
      <c r="CJ800" s="15">
        <v>1998</v>
      </c>
      <c r="CK800" s="15" t="str">
        <f t="shared" si="42"/>
        <v>Intra</v>
      </c>
      <c r="DC800" s="15">
        <v>1</v>
      </c>
      <c r="DD800" s="21">
        <v>1</v>
      </c>
      <c r="DE800" s="21"/>
      <c r="DF800" s="15">
        <v>1998</v>
      </c>
    </row>
    <row r="801" spans="2:110" x14ac:dyDescent="0.3">
      <c r="B801" s="6">
        <v>26</v>
      </c>
      <c r="C801" s="6">
        <v>2</v>
      </c>
      <c r="D801" s="7">
        <v>2007</v>
      </c>
      <c r="W801" s="6">
        <v>2</v>
      </c>
      <c r="Y801" t="str">
        <f t="shared" si="40"/>
        <v>Feb</v>
      </c>
      <c r="Z801" s="7">
        <v>2007</v>
      </c>
      <c r="AA801" t="s">
        <v>2407</v>
      </c>
      <c r="BG801" t="s">
        <v>13</v>
      </c>
      <c r="BV801" t="s">
        <v>13</v>
      </c>
      <c r="BW801" t="str">
        <f t="shared" si="41"/>
        <v>Intra</v>
      </c>
      <c r="CI801" s="16" t="s">
        <v>13</v>
      </c>
      <c r="CJ801" s="16">
        <v>2006</v>
      </c>
      <c r="CK801" s="16" t="str">
        <f t="shared" si="42"/>
        <v>Intra</v>
      </c>
      <c r="DC801" s="16">
        <v>2</v>
      </c>
      <c r="DD801" s="23">
        <v>2</v>
      </c>
      <c r="DE801" s="23"/>
      <c r="DF801" s="16">
        <v>2006</v>
      </c>
    </row>
    <row r="802" spans="2:110" x14ac:dyDescent="0.3">
      <c r="B802" s="4">
        <v>17</v>
      </c>
      <c r="C802" s="4">
        <v>5</v>
      </c>
      <c r="D802" s="5">
        <v>2007</v>
      </c>
      <c r="W802" s="4">
        <v>5</v>
      </c>
      <c r="Y802" t="str">
        <f t="shared" si="40"/>
        <v>May</v>
      </c>
      <c r="Z802" s="5">
        <v>2007</v>
      </c>
      <c r="AA802" t="s">
        <v>2410</v>
      </c>
      <c r="BG802" t="s">
        <v>13</v>
      </c>
      <c r="BV802" t="s">
        <v>13</v>
      </c>
      <c r="BW802" t="str">
        <f t="shared" si="41"/>
        <v>Intra</v>
      </c>
      <c r="CI802" s="15" t="s">
        <v>13</v>
      </c>
      <c r="CJ802" s="15">
        <v>2000</v>
      </c>
      <c r="CK802" s="15" t="str">
        <f t="shared" si="42"/>
        <v>Intra</v>
      </c>
      <c r="DC802" s="15">
        <v>5</v>
      </c>
      <c r="DD802" s="21">
        <v>5</v>
      </c>
      <c r="DE802" s="21"/>
      <c r="DF802" s="15">
        <v>2000</v>
      </c>
    </row>
    <row r="803" spans="2:110" x14ac:dyDescent="0.3">
      <c r="B803" s="6">
        <v>2</v>
      </c>
      <c r="C803" s="6">
        <v>4</v>
      </c>
      <c r="D803" s="7">
        <v>2007</v>
      </c>
      <c r="W803" s="6">
        <v>4</v>
      </c>
      <c r="Y803" t="str">
        <f t="shared" si="40"/>
        <v>Apr</v>
      </c>
      <c r="Z803" s="7">
        <v>2007</v>
      </c>
      <c r="AA803" t="s">
        <v>2413</v>
      </c>
      <c r="BG803" t="s">
        <v>9</v>
      </c>
      <c r="BV803" t="s">
        <v>9</v>
      </c>
      <c r="BW803" t="str">
        <f t="shared" si="41"/>
        <v>Not</v>
      </c>
      <c r="CI803" s="16" t="s">
        <v>9</v>
      </c>
      <c r="CJ803" s="16">
        <v>2003</v>
      </c>
      <c r="CK803" s="16" t="str">
        <f t="shared" si="42"/>
        <v>Not</v>
      </c>
      <c r="DC803" s="16">
        <v>10</v>
      </c>
      <c r="DD803" s="23">
        <v>10</v>
      </c>
      <c r="DE803" s="23"/>
      <c r="DF803" s="16">
        <v>2003</v>
      </c>
    </row>
    <row r="804" spans="2:110" x14ac:dyDescent="0.3">
      <c r="B804" s="6">
        <v>16</v>
      </c>
      <c r="C804" s="6">
        <v>1</v>
      </c>
      <c r="D804" s="7">
        <v>2007</v>
      </c>
      <c r="W804" s="6">
        <v>1</v>
      </c>
      <c r="Y804" t="str">
        <f t="shared" si="40"/>
        <v>Jan</v>
      </c>
      <c r="Z804" s="7">
        <v>2007</v>
      </c>
      <c r="AA804" t="s">
        <v>2416</v>
      </c>
      <c r="AB804">
        <v>1</v>
      </c>
      <c r="BG804" t="s">
        <v>13</v>
      </c>
      <c r="BV804" t="s">
        <v>13</v>
      </c>
      <c r="BW804" t="str">
        <f t="shared" si="41"/>
        <v>Intra</v>
      </c>
      <c r="CI804" s="15" t="s">
        <v>13</v>
      </c>
      <c r="CJ804" s="15">
        <v>1997</v>
      </c>
      <c r="CK804" s="15" t="str">
        <f t="shared" si="42"/>
        <v>Intra</v>
      </c>
      <c r="DC804" s="15">
        <v>1</v>
      </c>
      <c r="DD804" s="21">
        <v>1</v>
      </c>
      <c r="DE804" s="21"/>
      <c r="DF804" s="15">
        <v>1997</v>
      </c>
    </row>
    <row r="805" spans="2:110" x14ac:dyDescent="0.3">
      <c r="B805" s="4">
        <v>12</v>
      </c>
      <c r="C805" s="4">
        <v>2</v>
      </c>
      <c r="D805" s="5">
        <v>2007</v>
      </c>
      <c r="W805" s="4">
        <v>2</v>
      </c>
      <c r="Y805" t="str">
        <f t="shared" si="40"/>
        <v>Feb</v>
      </c>
      <c r="Z805" s="5">
        <v>2007</v>
      </c>
      <c r="AA805" t="s">
        <v>2419</v>
      </c>
      <c r="BG805" t="s">
        <v>13</v>
      </c>
      <c r="BV805" t="s">
        <v>13</v>
      </c>
      <c r="BW805" t="str">
        <f t="shared" si="41"/>
        <v>Intra</v>
      </c>
      <c r="CI805" s="16" t="s">
        <v>13</v>
      </c>
      <c r="CJ805" s="16">
        <v>2021</v>
      </c>
      <c r="CK805" s="16" t="str">
        <f t="shared" si="42"/>
        <v>Intra</v>
      </c>
      <c r="DC805" s="16">
        <v>10</v>
      </c>
      <c r="DD805" s="23">
        <v>10</v>
      </c>
      <c r="DE805" s="23"/>
      <c r="DF805" s="16">
        <v>2021</v>
      </c>
    </row>
    <row r="806" spans="2:110" x14ac:dyDescent="0.3">
      <c r="B806" s="6">
        <v>13</v>
      </c>
      <c r="C806" s="6">
        <v>6</v>
      </c>
      <c r="D806" s="7">
        <v>2007</v>
      </c>
      <c r="W806" s="6">
        <v>6</v>
      </c>
      <c r="Y806" t="str">
        <f t="shared" si="40"/>
        <v>Jun</v>
      </c>
      <c r="Z806" s="7">
        <v>2007</v>
      </c>
      <c r="AA806" t="s">
        <v>2422</v>
      </c>
      <c r="BG806" t="s">
        <v>13</v>
      </c>
      <c r="BV806" t="s">
        <v>13</v>
      </c>
      <c r="BW806" t="str">
        <f t="shared" si="41"/>
        <v>Intra</v>
      </c>
      <c r="CI806" s="15" t="s">
        <v>13</v>
      </c>
      <c r="CJ806" s="15">
        <v>2010</v>
      </c>
      <c r="CK806" s="15" t="str">
        <f t="shared" si="42"/>
        <v>Intra</v>
      </c>
      <c r="DC806" s="15">
        <v>1</v>
      </c>
      <c r="DD806" s="21">
        <v>1</v>
      </c>
      <c r="DE806" s="21"/>
      <c r="DF806" s="15">
        <v>2010</v>
      </c>
    </row>
    <row r="807" spans="2:110" x14ac:dyDescent="0.3">
      <c r="B807" s="4">
        <v>6</v>
      </c>
      <c r="C807" s="4">
        <v>2</v>
      </c>
      <c r="D807" s="5">
        <v>2007</v>
      </c>
      <c r="W807" s="4">
        <v>2</v>
      </c>
      <c r="Y807" t="str">
        <f t="shared" si="40"/>
        <v>Feb</v>
      </c>
      <c r="Z807" s="5">
        <v>2007</v>
      </c>
      <c r="AA807" t="s">
        <v>2425</v>
      </c>
      <c r="BG807" t="s">
        <v>13</v>
      </c>
      <c r="BV807" t="s">
        <v>13</v>
      </c>
      <c r="BW807" t="str">
        <f t="shared" si="41"/>
        <v>Intra</v>
      </c>
      <c r="CI807" s="16" t="s">
        <v>13</v>
      </c>
      <c r="CJ807" s="16">
        <v>2019</v>
      </c>
      <c r="CK807" s="16" t="str">
        <f t="shared" si="42"/>
        <v>Intra</v>
      </c>
      <c r="DC807" s="16">
        <v>10</v>
      </c>
      <c r="DD807" s="23">
        <v>10</v>
      </c>
      <c r="DE807" s="23"/>
      <c r="DF807" s="16">
        <v>2019</v>
      </c>
    </row>
    <row r="808" spans="2:110" x14ac:dyDescent="0.3">
      <c r="B808" s="6">
        <v>28</v>
      </c>
      <c r="C808" s="6">
        <v>12</v>
      </c>
      <c r="D808" s="7">
        <v>2007</v>
      </c>
      <c r="W808" s="6">
        <v>12</v>
      </c>
      <c r="Y808" t="str">
        <f t="shared" si="40"/>
        <v>Dec</v>
      </c>
      <c r="Z808" s="7">
        <v>2007</v>
      </c>
      <c r="AA808" t="s">
        <v>2428</v>
      </c>
      <c r="BG808" t="s">
        <v>13</v>
      </c>
      <c r="BV808" t="s">
        <v>13</v>
      </c>
      <c r="BW808" t="str">
        <f t="shared" si="41"/>
        <v>Intra</v>
      </c>
      <c r="CI808" s="15" t="s">
        <v>13</v>
      </c>
      <c r="CJ808" s="15">
        <v>1996</v>
      </c>
      <c r="CK808" s="15" t="str">
        <f t="shared" si="42"/>
        <v>Intra</v>
      </c>
      <c r="DC808" s="15">
        <v>5</v>
      </c>
      <c r="DD808" s="21">
        <v>5</v>
      </c>
      <c r="DE808" s="21"/>
      <c r="DF808" s="15">
        <v>1996</v>
      </c>
    </row>
    <row r="809" spans="2:110" x14ac:dyDescent="0.3">
      <c r="B809" s="6">
        <v>22</v>
      </c>
      <c r="C809" s="6">
        <v>2</v>
      </c>
      <c r="D809" s="7">
        <v>2007</v>
      </c>
      <c r="W809" s="6">
        <v>2</v>
      </c>
      <c r="Y809" t="str">
        <f t="shared" si="40"/>
        <v>Feb</v>
      </c>
      <c r="Z809" s="7">
        <v>2007</v>
      </c>
      <c r="AA809" t="s">
        <v>2431</v>
      </c>
      <c r="BG809" t="s">
        <v>13</v>
      </c>
      <c r="BV809" t="s">
        <v>13</v>
      </c>
      <c r="BW809" t="str">
        <f t="shared" si="41"/>
        <v>Intra</v>
      </c>
      <c r="CI809" s="16" t="s">
        <v>13</v>
      </c>
      <c r="CJ809" s="16">
        <v>1996</v>
      </c>
      <c r="CK809" s="16" t="str">
        <f t="shared" si="42"/>
        <v>Intra</v>
      </c>
      <c r="DC809" s="16">
        <v>5</v>
      </c>
      <c r="DD809" s="23">
        <v>5</v>
      </c>
      <c r="DE809" s="23"/>
      <c r="DF809" s="16">
        <v>1996</v>
      </c>
    </row>
    <row r="810" spans="2:110" x14ac:dyDescent="0.3">
      <c r="B810" s="6">
        <v>8</v>
      </c>
      <c r="C810" s="6">
        <v>2</v>
      </c>
      <c r="D810" s="7">
        <v>2007</v>
      </c>
      <c r="W810" s="6">
        <v>2</v>
      </c>
      <c r="Y810" t="str">
        <f t="shared" si="40"/>
        <v>Feb</v>
      </c>
      <c r="Z810" s="7">
        <v>2007</v>
      </c>
      <c r="AA810" t="s">
        <v>2434</v>
      </c>
      <c r="BG810" t="s">
        <v>13</v>
      </c>
      <c r="BV810" t="s">
        <v>13</v>
      </c>
      <c r="BW810" t="str">
        <f t="shared" si="41"/>
        <v>Intra</v>
      </c>
      <c r="CI810" s="15" t="s">
        <v>13</v>
      </c>
      <c r="CJ810" s="15">
        <v>1995</v>
      </c>
      <c r="CK810" s="15" t="str">
        <f t="shared" si="42"/>
        <v>Intra</v>
      </c>
      <c r="DC810" s="15">
        <v>10</v>
      </c>
      <c r="DD810" s="21">
        <v>10</v>
      </c>
      <c r="DE810" s="21"/>
      <c r="DF810" s="15">
        <v>1995</v>
      </c>
    </row>
    <row r="811" spans="2:110" x14ac:dyDescent="0.3">
      <c r="B811" s="4">
        <v>13</v>
      </c>
      <c r="C811" s="4">
        <v>2</v>
      </c>
      <c r="D811" s="5">
        <v>2007</v>
      </c>
      <c r="W811" s="4">
        <v>2</v>
      </c>
      <c r="Y811" t="str">
        <f t="shared" si="40"/>
        <v>Feb</v>
      </c>
      <c r="Z811" s="5">
        <v>2007</v>
      </c>
      <c r="AA811" t="s">
        <v>2437</v>
      </c>
      <c r="BG811" t="s">
        <v>13</v>
      </c>
      <c r="BV811" t="s">
        <v>13</v>
      </c>
      <c r="BW811" t="str">
        <f t="shared" si="41"/>
        <v>Intra</v>
      </c>
      <c r="CI811" s="16" t="s">
        <v>13</v>
      </c>
      <c r="CJ811" s="16">
        <v>1995</v>
      </c>
      <c r="CK811" s="16" t="str">
        <f t="shared" si="42"/>
        <v>Intra</v>
      </c>
      <c r="DC811" s="16">
        <v>5</v>
      </c>
      <c r="DD811" s="23">
        <v>5</v>
      </c>
      <c r="DE811" s="23"/>
      <c r="DF811" s="16">
        <v>1995</v>
      </c>
    </row>
    <row r="812" spans="2:110" x14ac:dyDescent="0.3">
      <c r="B812" s="4">
        <v>2</v>
      </c>
      <c r="C812" s="4">
        <v>2</v>
      </c>
      <c r="D812" s="5">
        <v>2007</v>
      </c>
      <c r="W812" s="4">
        <v>2</v>
      </c>
      <c r="Y812" t="str">
        <f t="shared" si="40"/>
        <v>Feb</v>
      </c>
      <c r="Z812" s="5">
        <v>2007</v>
      </c>
      <c r="AA812" t="s">
        <v>2440</v>
      </c>
      <c r="BG812" t="s">
        <v>13</v>
      </c>
      <c r="BV812" t="s">
        <v>13</v>
      </c>
      <c r="BW812" t="str">
        <f t="shared" si="41"/>
        <v>Intra</v>
      </c>
      <c r="CI812" s="15" t="s">
        <v>13</v>
      </c>
      <c r="CJ812" s="15">
        <v>2003</v>
      </c>
      <c r="CK812" s="15" t="str">
        <f t="shared" si="42"/>
        <v>Intra</v>
      </c>
      <c r="DC812" s="15">
        <v>2</v>
      </c>
      <c r="DD812" s="21">
        <v>2</v>
      </c>
      <c r="DE812" s="21"/>
      <c r="DF812" s="15">
        <v>2003</v>
      </c>
    </row>
    <row r="813" spans="2:110" x14ac:dyDescent="0.3">
      <c r="B813" s="4">
        <v>4</v>
      </c>
      <c r="C813" s="4">
        <v>7</v>
      </c>
      <c r="D813" s="5">
        <v>2007</v>
      </c>
      <c r="W813" s="4">
        <v>7</v>
      </c>
      <c r="Y813" t="str">
        <f t="shared" si="40"/>
        <v>Jul</v>
      </c>
      <c r="Z813" s="5">
        <v>2007</v>
      </c>
      <c r="AA813" t="s">
        <v>2443</v>
      </c>
      <c r="BG813" t="s">
        <v>13</v>
      </c>
      <c r="BV813" t="s">
        <v>13</v>
      </c>
      <c r="BW813" t="str">
        <f t="shared" si="41"/>
        <v>Intra</v>
      </c>
      <c r="CI813" s="16" t="s">
        <v>13</v>
      </c>
      <c r="CJ813" s="16">
        <v>2004</v>
      </c>
      <c r="CK813" s="16" t="str">
        <f t="shared" si="42"/>
        <v>Intra</v>
      </c>
      <c r="DC813" s="16">
        <v>2</v>
      </c>
      <c r="DD813" s="23">
        <v>2</v>
      </c>
      <c r="DE813" s="23"/>
      <c r="DF813" s="16">
        <v>2004</v>
      </c>
    </row>
    <row r="814" spans="2:110" x14ac:dyDescent="0.3">
      <c r="B814" s="4">
        <v>6</v>
      </c>
      <c r="C814" s="4">
        <v>8</v>
      </c>
      <c r="D814" s="5">
        <v>2007</v>
      </c>
      <c r="W814" s="4">
        <v>8</v>
      </c>
      <c r="Y814" t="str">
        <f t="shared" si="40"/>
        <v>Aug</v>
      </c>
      <c r="Z814" s="5">
        <v>2007</v>
      </c>
      <c r="AA814" t="s">
        <v>2446</v>
      </c>
      <c r="BG814" t="s">
        <v>13</v>
      </c>
      <c r="BV814" t="s">
        <v>13</v>
      </c>
      <c r="BW814" t="str">
        <f t="shared" si="41"/>
        <v>Intra</v>
      </c>
      <c r="CI814" s="15" t="s">
        <v>13</v>
      </c>
      <c r="CJ814" s="15">
        <v>2000</v>
      </c>
      <c r="CK814" s="15" t="str">
        <f t="shared" si="42"/>
        <v>Intra</v>
      </c>
      <c r="DC814" s="15">
        <v>10</v>
      </c>
      <c r="DD814" s="21">
        <v>10</v>
      </c>
      <c r="DE814" s="21"/>
      <c r="DF814" s="15">
        <v>2000</v>
      </c>
    </row>
    <row r="815" spans="2:110" x14ac:dyDescent="0.3">
      <c r="B815" s="6">
        <v>29</v>
      </c>
      <c r="C815" s="6">
        <v>1</v>
      </c>
      <c r="D815" s="7">
        <v>2007</v>
      </c>
      <c r="W815" s="6">
        <v>1</v>
      </c>
      <c r="Y815" t="str">
        <f t="shared" si="40"/>
        <v>Jan</v>
      </c>
      <c r="Z815" s="7">
        <v>2007</v>
      </c>
      <c r="AA815" t="s">
        <v>2449</v>
      </c>
      <c r="AB815">
        <v>1</v>
      </c>
      <c r="BG815" t="s">
        <v>779</v>
      </c>
      <c r="BV815" t="s">
        <v>779</v>
      </c>
      <c r="BW815" t="str">
        <f t="shared" si="41"/>
        <v>Not</v>
      </c>
      <c r="CI815" s="16" t="s">
        <v>779</v>
      </c>
      <c r="CJ815" s="16">
        <v>2005</v>
      </c>
      <c r="CK815" s="16" t="str">
        <f t="shared" si="42"/>
        <v>Not</v>
      </c>
      <c r="DC815" s="16">
        <v>10</v>
      </c>
      <c r="DD815" s="23">
        <v>10</v>
      </c>
      <c r="DE815" s="23"/>
      <c r="DF815" s="16">
        <v>2005</v>
      </c>
    </row>
    <row r="816" spans="2:110" x14ac:dyDescent="0.3">
      <c r="B816" s="4">
        <v>15</v>
      </c>
      <c r="C816" s="4">
        <v>5</v>
      </c>
      <c r="D816" s="5">
        <v>2007</v>
      </c>
      <c r="W816" s="4">
        <v>5</v>
      </c>
      <c r="Y816" t="str">
        <f t="shared" si="40"/>
        <v>May</v>
      </c>
      <c r="Z816" s="5">
        <v>2007</v>
      </c>
      <c r="AA816" t="s">
        <v>2452</v>
      </c>
      <c r="BG816" t="s">
        <v>13</v>
      </c>
      <c r="BV816" t="s">
        <v>13</v>
      </c>
      <c r="BW816" t="str">
        <f t="shared" si="41"/>
        <v>Intra</v>
      </c>
      <c r="CI816" s="15" t="s">
        <v>13</v>
      </c>
      <c r="CJ816" s="15">
        <v>2021</v>
      </c>
      <c r="CK816" s="15" t="str">
        <f t="shared" si="42"/>
        <v>Intra</v>
      </c>
      <c r="DC816" s="15">
        <v>5</v>
      </c>
      <c r="DD816" s="21">
        <v>5</v>
      </c>
      <c r="DE816" s="21"/>
      <c r="DF816" s="15">
        <v>2021</v>
      </c>
    </row>
    <row r="817" spans="2:110" x14ac:dyDescent="0.3">
      <c r="B817" s="4">
        <v>10</v>
      </c>
      <c r="C817" s="4">
        <v>1</v>
      </c>
      <c r="D817" s="5">
        <v>2007</v>
      </c>
      <c r="W817" s="4">
        <v>1</v>
      </c>
      <c r="Y817" t="str">
        <f t="shared" si="40"/>
        <v>Jan</v>
      </c>
      <c r="Z817" s="5">
        <v>2007</v>
      </c>
      <c r="AA817" t="s">
        <v>2455</v>
      </c>
      <c r="AB817">
        <v>1</v>
      </c>
      <c r="BG817" t="s">
        <v>9</v>
      </c>
      <c r="BV817" t="s">
        <v>9</v>
      </c>
      <c r="BW817" t="str">
        <f t="shared" si="41"/>
        <v>Not</v>
      </c>
      <c r="CI817" s="16" t="s">
        <v>9</v>
      </c>
      <c r="CJ817" s="16">
        <v>2006</v>
      </c>
      <c r="CK817" s="16" t="str">
        <f t="shared" si="42"/>
        <v>Not</v>
      </c>
      <c r="DC817" s="16">
        <v>10</v>
      </c>
      <c r="DD817" s="23">
        <v>10</v>
      </c>
      <c r="DE817" s="23"/>
      <c r="DF817" s="16">
        <v>2006</v>
      </c>
    </row>
    <row r="818" spans="2:110" x14ac:dyDescent="0.3">
      <c r="B818" s="4">
        <v>30</v>
      </c>
      <c r="C818" s="4">
        <v>4</v>
      </c>
      <c r="D818" s="5">
        <v>2007</v>
      </c>
      <c r="W818" s="4">
        <v>4</v>
      </c>
      <c r="Y818" t="str">
        <f t="shared" si="40"/>
        <v>Apr</v>
      </c>
      <c r="Z818" s="5">
        <v>2007</v>
      </c>
      <c r="AA818" t="s">
        <v>2458</v>
      </c>
      <c r="BG818" t="s">
        <v>13</v>
      </c>
      <c r="BV818" t="s">
        <v>13</v>
      </c>
      <c r="BW818" t="str">
        <f t="shared" si="41"/>
        <v>Intra</v>
      </c>
      <c r="CI818" s="15" t="s">
        <v>13</v>
      </c>
      <c r="CJ818" s="15">
        <v>2005</v>
      </c>
      <c r="CK818" s="15" t="str">
        <f t="shared" si="42"/>
        <v>Intra</v>
      </c>
      <c r="DC818" s="15">
        <v>10</v>
      </c>
      <c r="DD818" s="21">
        <v>10</v>
      </c>
      <c r="DE818" s="21"/>
      <c r="DF818" s="15">
        <v>2005</v>
      </c>
    </row>
    <row r="819" spans="2:110" x14ac:dyDescent="0.3">
      <c r="B819" s="4">
        <v>6</v>
      </c>
      <c r="C819" s="4">
        <v>10</v>
      </c>
      <c r="D819" s="5">
        <v>2008</v>
      </c>
      <c r="W819" s="4">
        <v>10</v>
      </c>
      <c r="Y819" t="str">
        <f t="shared" si="40"/>
        <v>Oct</v>
      </c>
      <c r="Z819" s="5">
        <v>2008</v>
      </c>
      <c r="AA819" t="s">
        <v>2461</v>
      </c>
      <c r="BG819" t="s">
        <v>13</v>
      </c>
      <c r="BV819" t="s">
        <v>13</v>
      </c>
      <c r="BW819" t="str">
        <f t="shared" si="41"/>
        <v>Intra</v>
      </c>
      <c r="CI819" s="16" t="s">
        <v>13</v>
      </c>
      <c r="CJ819" s="16">
        <v>2002</v>
      </c>
      <c r="CK819" s="16" t="str">
        <f t="shared" si="42"/>
        <v>Intra</v>
      </c>
      <c r="DC819" s="16">
        <v>10</v>
      </c>
      <c r="DD819" s="23">
        <v>10</v>
      </c>
      <c r="DE819" s="23"/>
      <c r="DF819" s="16">
        <v>2002</v>
      </c>
    </row>
    <row r="820" spans="2:110" x14ac:dyDescent="0.3">
      <c r="B820" s="4">
        <v>6</v>
      </c>
      <c r="C820" s="4">
        <v>11</v>
      </c>
      <c r="D820" s="5">
        <v>2008</v>
      </c>
      <c r="W820" s="4">
        <v>11</v>
      </c>
      <c r="Y820" t="str">
        <f t="shared" si="40"/>
        <v>Nov</v>
      </c>
      <c r="Z820" s="5">
        <v>2008</v>
      </c>
      <c r="AA820" t="s">
        <v>2464</v>
      </c>
      <c r="BG820" t="s">
        <v>13</v>
      </c>
      <c r="BV820" t="s">
        <v>13</v>
      </c>
      <c r="BW820" t="str">
        <f t="shared" si="41"/>
        <v>Intra</v>
      </c>
      <c r="CI820" s="15" t="s">
        <v>13</v>
      </c>
      <c r="CJ820" s="15">
        <v>2003</v>
      </c>
      <c r="CK820" s="15" t="str">
        <f t="shared" si="42"/>
        <v>Intra</v>
      </c>
      <c r="DC820" s="15">
        <v>2</v>
      </c>
      <c r="DD820" s="21">
        <v>2</v>
      </c>
      <c r="DE820" s="21"/>
      <c r="DF820" s="15">
        <v>2003</v>
      </c>
    </row>
    <row r="821" spans="2:110" x14ac:dyDescent="0.3">
      <c r="B821" s="6">
        <v>16</v>
      </c>
      <c r="C821" s="6">
        <v>6</v>
      </c>
      <c r="D821" s="7">
        <v>2008</v>
      </c>
      <c r="W821" s="6">
        <v>6</v>
      </c>
      <c r="Y821" t="str">
        <f t="shared" si="40"/>
        <v>Jun</v>
      </c>
      <c r="Z821" s="7">
        <v>2008</v>
      </c>
      <c r="AA821" t="s">
        <v>2467</v>
      </c>
      <c r="BG821" t="s">
        <v>13</v>
      </c>
      <c r="BV821" t="s">
        <v>13</v>
      </c>
      <c r="BW821" t="str">
        <f t="shared" si="41"/>
        <v>Intra</v>
      </c>
      <c r="CI821" s="16" t="s">
        <v>13</v>
      </c>
      <c r="CJ821" s="16">
        <v>1999</v>
      </c>
      <c r="CK821" s="16" t="str">
        <f t="shared" si="42"/>
        <v>Intra</v>
      </c>
      <c r="DC821" s="16">
        <v>1</v>
      </c>
      <c r="DD821" s="23">
        <v>1</v>
      </c>
      <c r="DE821" s="23"/>
      <c r="DF821" s="16">
        <v>1999</v>
      </c>
    </row>
    <row r="822" spans="2:110" x14ac:dyDescent="0.3">
      <c r="B822" s="6">
        <v>29</v>
      </c>
      <c r="C822" s="6">
        <v>1</v>
      </c>
      <c r="D822" s="7">
        <v>2008</v>
      </c>
      <c r="W822" s="6">
        <v>1</v>
      </c>
      <c r="Y822" t="str">
        <f t="shared" si="40"/>
        <v>Jan</v>
      </c>
      <c r="Z822" s="7">
        <v>2008</v>
      </c>
      <c r="AA822" t="s">
        <v>2470</v>
      </c>
      <c r="AB822">
        <v>1</v>
      </c>
      <c r="BG822" t="s">
        <v>13</v>
      </c>
      <c r="BV822" t="s">
        <v>13</v>
      </c>
      <c r="BW822" t="str">
        <f t="shared" si="41"/>
        <v>Intra</v>
      </c>
      <c r="CI822" s="15" t="s">
        <v>13</v>
      </c>
      <c r="CJ822" s="15">
        <v>2006</v>
      </c>
      <c r="CK822" s="15" t="str">
        <f t="shared" si="42"/>
        <v>Intra</v>
      </c>
      <c r="DC822" s="15">
        <v>5</v>
      </c>
      <c r="DD822" s="21">
        <v>5</v>
      </c>
      <c r="DE822" s="21"/>
      <c r="DF822" s="15">
        <v>2006</v>
      </c>
    </row>
    <row r="823" spans="2:110" x14ac:dyDescent="0.3">
      <c r="B823" s="6">
        <v>21</v>
      </c>
      <c r="C823" s="6">
        <v>5</v>
      </c>
      <c r="D823" s="7">
        <v>2008</v>
      </c>
      <c r="W823" s="6">
        <v>5</v>
      </c>
      <c r="Y823" t="str">
        <f t="shared" si="40"/>
        <v>May</v>
      </c>
      <c r="Z823" s="7">
        <v>2008</v>
      </c>
      <c r="AA823" t="s">
        <v>2473</v>
      </c>
      <c r="BG823" t="s">
        <v>13</v>
      </c>
      <c r="BV823" t="s">
        <v>13</v>
      </c>
      <c r="BW823" t="str">
        <f t="shared" si="41"/>
        <v>Intra</v>
      </c>
      <c r="CI823" s="16" t="s">
        <v>13</v>
      </c>
      <c r="CJ823" s="16">
        <v>2010</v>
      </c>
      <c r="CK823" s="16" t="str">
        <f t="shared" si="42"/>
        <v>Intra</v>
      </c>
      <c r="DC823" s="16">
        <v>1</v>
      </c>
      <c r="DD823" s="23">
        <v>1</v>
      </c>
      <c r="DE823" s="23"/>
      <c r="DF823" s="16">
        <v>2010</v>
      </c>
    </row>
    <row r="824" spans="2:110" x14ac:dyDescent="0.3">
      <c r="B824" s="6">
        <v>4</v>
      </c>
      <c r="C824" s="6">
        <v>7</v>
      </c>
      <c r="D824" s="7">
        <v>2008</v>
      </c>
      <c r="W824" s="6">
        <v>7</v>
      </c>
      <c r="Y824" t="str">
        <f t="shared" si="40"/>
        <v>Jul</v>
      </c>
      <c r="Z824" s="7">
        <v>2008</v>
      </c>
      <c r="AA824" t="s">
        <v>2476</v>
      </c>
      <c r="BG824" t="s">
        <v>13</v>
      </c>
      <c r="BV824" t="s">
        <v>13</v>
      </c>
      <c r="BW824" t="str">
        <f t="shared" si="41"/>
        <v>Intra</v>
      </c>
      <c r="CI824" s="15" t="s">
        <v>13</v>
      </c>
      <c r="CJ824" s="15">
        <v>2011</v>
      </c>
      <c r="CK824" s="15" t="str">
        <f t="shared" si="42"/>
        <v>Intra</v>
      </c>
      <c r="DC824" s="15">
        <v>2</v>
      </c>
      <c r="DD824" s="21">
        <v>2</v>
      </c>
      <c r="DE824" s="21"/>
      <c r="DF824" s="15">
        <v>2011</v>
      </c>
    </row>
    <row r="825" spans="2:110" x14ac:dyDescent="0.3">
      <c r="B825" s="4">
        <v>11</v>
      </c>
      <c r="C825" s="4">
        <v>1</v>
      </c>
      <c r="D825" s="5">
        <v>2008</v>
      </c>
      <c r="W825" s="4">
        <v>1</v>
      </c>
      <c r="Y825" t="str">
        <f t="shared" si="40"/>
        <v>Jan</v>
      </c>
      <c r="Z825" s="5">
        <v>2008</v>
      </c>
      <c r="AA825" t="s">
        <v>2479</v>
      </c>
      <c r="AB825">
        <v>1</v>
      </c>
      <c r="BG825" t="s">
        <v>13</v>
      </c>
      <c r="BV825" t="s">
        <v>13</v>
      </c>
      <c r="BW825" t="str">
        <f t="shared" si="41"/>
        <v>Intra</v>
      </c>
      <c r="CI825" s="16" t="s">
        <v>13</v>
      </c>
      <c r="CJ825" s="16">
        <v>2001</v>
      </c>
      <c r="CK825" s="16" t="str">
        <f t="shared" si="42"/>
        <v>Intra</v>
      </c>
      <c r="DC825" s="16">
        <v>2</v>
      </c>
      <c r="DD825" s="23">
        <v>2</v>
      </c>
      <c r="DE825" s="23"/>
      <c r="DF825" s="16">
        <v>2001</v>
      </c>
    </row>
    <row r="826" spans="2:110" x14ac:dyDescent="0.3">
      <c r="B826" s="6">
        <v>26</v>
      </c>
      <c r="C826" s="6">
        <v>5</v>
      </c>
      <c r="D826" s="7">
        <v>2008</v>
      </c>
      <c r="W826" s="6">
        <v>5</v>
      </c>
      <c r="Y826" t="str">
        <f t="shared" si="40"/>
        <v>May</v>
      </c>
      <c r="Z826" s="7">
        <v>2008</v>
      </c>
      <c r="AA826" t="s">
        <v>2481</v>
      </c>
      <c r="BG826" t="s">
        <v>9</v>
      </c>
      <c r="BV826" t="s">
        <v>9</v>
      </c>
      <c r="BW826" t="str">
        <f t="shared" si="41"/>
        <v>Not</v>
      </c>
      <c r="CI826" s="15" t="s">
        <v>9</v>
      </c>
      <c r="CJ826" s="15">
        <v>2017</v>
      </c>
      <c r="CK826" s="15" t="str">
        <f t="shared" si="42"/>
        <v>Not</v>
      </c>
      <c r="DC826" s="15">
        <v>2</v>
      </c>
      <c r="DD826" s="21">
        <v>2</v>
      </c>
      <c r="DE826" s="21"/>
      <c r="DF826" s="15">
        <v>2017</v>
      </c>
    </row>
    <row r="827" spans="2:110" x14ac:dyDescent="0.3">
      <c r="B827" s="4">
        <v>26</v>
      </c>
      <c r="C827" s="4">
        <v>5</v>
      </c>
      <c r="D827" s="5">
        <v>2008</v>
      </c>
      <c r="W827" s="4">
        <v>5</v>
      </c>
      <c r="Y827" t="str">
        <f t="shared" si="40"/>
        <v>May</v>
      </c>
      <c r="Z827" s="5">
        <v>2008</v>
      </c>
      <c r="AA827" t="s">
        <v>2484</v>
      </c>
      <c r="BG827" t="s">
        <v>13</v>
      </c>
      <c r="BV827" t="s">
        <v>13</v>
      </c>
      <c r="BW827" t="str">
        <f t="shared" si="41"/>
        <v>Intra</v>
      </c>
      <c r="CI827" s="16" t="s">
        <v>13</v>
      </c>
      <c r="CJ827" s="16">
        <v>2006</v>
      </c>
      <c r="CK827" s="16" t="str">
        <f t="shared" si="42"/>
        <v>Intra</v>
      </c>
      <c r="DC827" s="16">
        <v>10</v>
      </c>
      <c r="DD827" s="23">
        <v>10</v>
      </c>
      <c r="DE827" s="23"/>
      <c r="DF827" s="16">
        <v>2006</v>
      </c>
    </row>
    <row r="828" spans="2:110" x14ac:dyDescent="0.3">
      <c r="B828" s="6">
        <v>20</v>
      </c>
      <c r="C828" s="6">
        <v>2</v>
      </c>
      <c r="D828" s="7">
        <v>2008</v>
      </c>
      <c r="W828" s="6">
        <v>2</v>
      </c>
      <c r="Y828" t="str">
        <f t="shared" si="40"/>
        <v>Feb</v>
      </c>
      <c r="Z828" s="7">
        <v>2008</v>
      </c>
      <c r="AA828" t="s">
        <v>2487</v>
      </c>
      <c r="BG828" t="s">
        <v>13</v>
      </c>
      <c r="BV828" t="s">
        <v>13</v>
      </c>
      <c r="BW828" t="str">
        <f t="shared" si="41"/>
        <v>Intra</v>
      </c>
      <c r="CI828" s="15" t="s">
        <v>13</v>
      </c>
      <c r="CJ828" s="15">
        <v>2008</v>
      </c>
      <c r="CK828" s="15" t="str">
        <f t="shared" si="42"/>
        <v>Intra</v>
      </c>
      <c r="DC828" s="15">
        <v>5</v>
      </c>
      <c r="DD828" s="21">
        <v>5</v>
      </c>
      <c r="DE828" s="21"/>
      <c r="DF828" s="15">
        <v>2008</v>
      </c>
    </row>
    <row r="829" spans="2:110" x14ac:dyDescent="0.3">
      <c r="B829" s="6">
        <v>3</v>
      </c>
      <c r="C829" s="6">
        <v>1</v>
      </c>
      <c r="D829" s="7">
        <v>2008</v>
      </c>
      <c r="W829" s="6">
        <v>1</v>
      </c>
      <c r="Y829" t="str">
        <f t="shared" si="40"/>
        <v>Jan</v>
      </c>
      <c r="Z829" s="7">
        <v>2008</v>
      </c>
      <c r="AA829" t="s">
        <v>2490</v>
      </c>
      <c r="AB829">
        <v>1</v>
      </c>
      <c r="BG829" t="s">
        <v>13</v>
      </c>
      <c r="BV829" t="s">
        <v>13</v>
      </c>
      <c r="BW829" t="str">
        <f t="shared" si="41"/>
        <v>Intra</v>
      </c>
      <c r="CI829" s="16" t="s">
        <v>13</v>
      </c>
      <c r="CJ829" s="16">
        <v>2006</v>
      </c>
      <c r="CK829" s="16" t="str">
        <f t="shared" si="42"/>
        <v>Intra</v>
      </c>
      <c r="DC829" s="16">
        <v>5</v>
      </c>
      <c r="DD829" s="23">
        <v>5</v>
      </c>
      <c r="DE829" s="23"/>
      <c r="DF829" s="16">
        <v>2006</v>
      </c>
    </row>
    <row r="830" spans="2:110" x14ac:dyDescent="0.3">
      <c r="B830" s="4">
        <v>7</v>
      </c>
      <c r="C830" s="4">
        <v>2</v>
      </c>
      <c r="D830" s="5">
        <v>2008</v>
      </c>
      <c r="W830" s="4">
        <v>2</v>
      </c>
      <c r="Y830" t="str">
        <f t="shared" si="40"/>
        <v>Feb</v>
      </c>
      <c r="Z830" s="5">
        <v>2008</v>
      </c>
      <c r="AA830" t="s">
        <v>2493</v>
      </c>
      <c r="BG830" t="s">
        <v>13</v>
      </c>
      <c r="BV830" t="s">
        <v>13</v>
      </c>
      <c r="BW830" t="str">
        <f t="shared" si="41"/>
        <v>Intra</v>
      </c>
      <c r="CI830" s="15" t="s">
        <v>13</v>
      </c>
      <c r="CJ830" s="15">
        <v>2005</v>
      </c>
      <c r="CK830" s="15" t="str">
        <f t="shared" si="42"/>
        <v>Intra</v>
      </c>
      <c r="DC830" s="15">
        <v>10</v>
      </c>
      <c r="DD830" s="21">
        <v>10</v>
      </c>
      <c r="DE830" s="21"/>
      <c r="DF830" s="15">
        <v>2005</v>
      </c>
    </row>
    <row r="831" spans="2:110" x14ac:dyDescent="0.3">
      <c r="B831" s="6">
        <v>3</v>
      </c>
      <c r="C831" s="6">
        <v>1</v>
      </c>
      <c r="D831" s="7">
        <v>2008</v>
      </c>
      <c r="W831" s="6">
        <v>1</v>
      </c>
      <c r="Y831" t="str">
        <f t="shared" si="40"/>
        <v>Jan</v>
      </c>
      <c r="Z831" s="7">
        <v>2008</v>
      </c>
      <c r="AA831" t="s">
        <v>2496</v>
      </c>
      <c r="AB831">
        <v>1</v>
      </c>
      <c r="BG831" t="s">
        <v>13</v>
      </c>
      <c r="BV831" t="s">
        <v>13</v>
      </c>
      <c r="BW831" t="str">
        <f t="shared" si="41"/>
        <v>Intra</v>
      </c>
      <c r="CI831" s="16" t="s">
        <v>13</v>
      </c>
      <c r="CJ831" s="16">
        <v>2007</v>
      </c>
      <c r="CK831" s="16" t="str">
        <f t="shared" si="42"/>
        <v>Intra</v>
      </c>
      <c r="DC831" s="16">
        <v>2</v>
      </c>
      <c r="DD831" s="23">
        <v>2</v>
      </c>
      <c r="DE831" s="23"/>
      <c r="DF831" s="16">
        <v>2007</v>
      </c>
    </row>
    <row r="832" spans="2:110" x14ac:dyDescent="0.3">
      <c r="B832" s="4">
        <v>1</v>
      </c>
      <c r="C832" s="4">
        <v>2</v>
      </c>
      <c r="D832" s="5">
        <v>2008</v>
      </c>
      <c r="W832" s="4">
        <v>2</v>
      </c>
      <c r="Y832" t="str">
        <f t="shared" si="40"/>
        <v>Feb</v>
      </c>
      <c r="Z832" s="5">
        <v>2008</v>
      </c>
      <c r="AA832" t="s">
        <v>2499</v>
      </c>
      <c r="BG832" t="s">
        <v>13</v>
      </c>
      <c r="BV832" t="s">
        <v>13</v>
      </c>
      <c r="BW832" t="str">
        <f t="shared" si="41"/>
        <v>Intra</v>
      </c>
      <c r="CI832" s="15" t="s">
        <v>13</v>
      </c>
      <c r="CJ832" s="15">
        <v>2015</v>
      </c>
      <c r="CK832" s="15" t="str">
        <f t="shared" si="42"/>
        <v>Intra</v>
      </c>
      <c r="DC832" s="15">
        <v>2</v>
      </c>
      <c r="DD832" s="21">
        <v>2</v>
      </c>
      <c r="DE832" s="21"/>
      <c r="DF832" s="15">
        <v>2015</v>
      </c>
    </row>
    <row r="833" spans="2:110" x14ac:dyDescent="0.3">
      <c r="B833" s="6">
        <v>13</v>
      </c>
      <c r="C833" s="6">
        <v>2</v>
      </c>
      <c r="D833" s="7">
        <v>2008</v>
      </c>
      <c r="W833" s="6">
        <v>2</v>
      </c>
      <c r="Y833" t="str">
        <f t="shared" si="40"/>
        <v>Feb</v>
      </c>
      <c r="Z833" s="7">
        <v>2008</v>
      </c>
      <c r="AA833" t="s">
        <v>2502</v>
      </c>
      <c r="BG833" t="s">
        <v>13</v>
      </c>
      <c r="BV833" t="s">
        <v>13</v>
      </c>
      <c r="BW833" t="str">
        <f t="shared" si="41"/>
        <v>Intra</v>
      </c>
      <c r="CI833" s="16" t="s">
        <v>13</v>
      </c>
      <c r="CJ833" s="16">
        <v>2006</v>
      </c>
      <c r="CK833" s="16" t="str">
        <f t="shared" si="42"/>
        <v>Intra</v>
      </c>
      <c r="DC833" s="16">
        <v>1</v>
      </c>
      <c r="DD833" s="23">
        <v>1</v>
      </c>
      <c r="DE833" s="23"/>
      <c r="DF833" s="16">
        <v>2006</v>
      </c>
    </row>
    <row r="834" spans="2:110" x14ac:dyDescent="0.3">
      <c r="B834" s="6">
        <v>2</v>
      </c>
      <c r="C834" s="6">
        <v>4</v>
      </c>
      <c r="D834" s="7">
        <v>2008</v>
      </c>
      <c r="W834" s="6">
        <v>4</v>
      </c>
      <c r="Y834" t="str">
        <f t="shared" si="40"/>
        <v>Apr</v>
      </c>
      <c r="Z834" s="7">
        <v>2008</v>
      </c>
      <c r="AA834" t="s">
        <v>2505</v>
      </c>
      <c r="BG834" t="s">
        <v>13</v>
      </c>
      <c r="BV834" t="s">
        <v>13</v>
      </c>
      <c r="BW834" t="str">
        <f t="shared" si="41"/>
        <v>Intra</v>
      </c>
      <c r="CI834" s="15" t="s">
        <v>13</v>
      </c>
      <c r="CJ834" s="15">
        <v>2008</v>
      </c>
      <c r="CK834" s="15" t="str">
        <f t="shared" si="42"/>
        <v>Intra</v>
      </c>
      <c r="DC834" s="15">
        <v>10</v>
      </c>
      <c r="DD834" s="21">
        <v>10</v>
      </c>
      <c r="DE834" s="21"/>
      <c r="DF834" s="15">
        <v>2008</v>
      </c>
    </row>
    <row r="835" spans="2:110" x14ac:dyDescent="0.3">
      <c r="B835" s="4">
        <v>27</v>
      </c>
      <c r="C835" s="4">
        <v>5</v>
      </c>
      <c r="D835" s="5">
        <v>2008</v>
      </c>
      <c r="W835" s="4">
        <v>5</v>
      </c>
      <c r="Y835" t="str">
        <f t="shared" ref="Y835:Y898" si="43">_xlfn.IFS(W835=1,"Jan",W835=2,"Feb",W835=3,"Mar",W835=4,"Apr",W835=5,"May",W835=6,"Jun",W835=7,"Jul",W835=8,"Aug",W835=9,"Sep",W835=10,"Oct",W835=11,"Nov",W835=12,"Dec")</f>
        <v>May</v>
      </c>
      <c r="Z835" s="5">
        <v>2008</v>
      </c>
      <c r="AA835" t="s">
        <v>2508</v>
      </c>
      <c r="BG835" t="s">
        <v>13</v>
      </c>
      <c r="BV835" t="s">
        <v>13</v>
      </c>
      <c r="BW835" t="str">
        <f t="shared" ref="BW835:BW898" si="44">IF(BV835="EQ","Intra","Not")</f>
        <v>Intra</v>
      </c>
      <c r="CI835" s="16" t="s">
        <v>13</v>
      </c>
      <c r="CJ835" s="16">
        <v>2004</v>
      </c>
      <c r="CK835" s="16" t="str">
        <f t="shared" ref="CK835:CK898" si="45">IF(CI835="EQ","Intra","Not")</f>
        <v>Intra</v>
      </c>
      <c r="DC835" s="16">
        <v>2</v>
      </c>
      <c r="DD835" s="23">
        <v>2</v>
      </c>
      <c r="DE835" s="23"/>
      <c r="DF835" s="16">
        <v>2004</v>
      </c>
    </row>
    <row r="836" spans="2:110" x14ac:dyDescent="0.3">
      <c r="B836" s="4">
        <v>21</v>
      </c>
      <c r="C836" s="4">
        <v>4</v>
      </c>
      <c r="D836" s="5">
        <v>2008</v>
      </c>
      <c r="W836" s="4">
        <v>4</v>
      </c>
      <c r="Y836" t="str">
        <f t="shared" si="43"/>
        <v>Apr</v>
      </c>
      <c r="Z836" s="5">
        <v>2008</v>
      </c>
      <c r="AA836" t="s">
        <v>2511</v>
      </c>
      <c r="BG836" t="s">
        <v>13</v>
      </c>
      <c r="BV836" t="s">
        <v>13</v>
      </c>
      <c r="BW836" t="str">
        <f t="shared" si="44"/>
        <v>Intra</v>
      </c>
      <c r="CI836" s="15" t="s">
        <v>13</v>
      </c>
      <c r="CJ836" s="15">
        <v>2013</v>
      </c>
      <c r="CK836" s="15" t="str">
        <f t="shared" si="45"/>
        <v>Intra</v>
      </c>
      <c r="DC836" s="15">
        <v>10</v>
      </c>
      <c r="DD836" s="21">
        <v>10</v>
      </c>
      <c r="DE836" s="21"/>
      <c r="DF836" s="15">
        <v>2013</v>
      </c>
    </row>
    <row r="837" spans="2:110" x14ac:dyDescent="0.3">
      <c r="B837" s="6">
        <v>11</v>
      </c>
      <c r="C837" s="6">
        <v>1</v>
      </c>
      <c r="D837" s="7">
        <v>2008</v>
      </c>
      <c r="W837" s="6">
        <v>1</v>
      </c>
      <c r="Y837" t="str">
        <f t="shared" si="43"/>
        <v>Jan</v>
      </c>
      <c r="Z837" s="7">
        <v>2008</v>
      </c>
      <c r="AA837" t="s">
        <v>2514</v>
      </c>
      <c r="AB837">
        <v>1</v>
      </c>
      <c r="BG837" t="s">
        <v>13</v>
      </c>
      <c r="BV837" t="s">
        <v>13</v>
      </c>
      <c r="BW837" t="str">
        <f t="shared" si="44"/>
        <v>Intra</v>
      </c>
      <c r="CI837" s="16" t="s">
        <v>13</v>
      </c>
      <c r="CJ837" s="16">
        <v>2005</v>
      </c>
      <c r="CK837" s="16" t="str">
        <f t="shared" si="45"/>
        <v>Intra</v>
      </c>
      <c r="DC837" s="16">
        <v>10</v>
      </c>
      <c r="DD837" s="23">
        <v>10</v>
      </c>
      <c r="DE837" s="23"/>
      <c r="DF837" s="16">
        <v>2005</v>
      </c>
    </row>
    <row r="838" spans="2:110" x14ac:dyDescent="0.3">
      <c r="B838" s="4">
        <v>8</v>
      </c>
      <c r="C838" s="4">
        <v>4</v>
      </c>
      <c r="D838" s="5">
        <v>2008</v>
      </c>
      <c r="W838" s="4">
        <v>4</v>
      </c>
      <c r="Y838" t="str">
        <f t="shared" si="43"/>
        <v>Apr</v>
      </c>
      <c r="Z838" s="5">
        <v>2008</v>
      </c>
      <c r="AA838" t="s">
        <v>2517</v>
      </c>
      <c r="BG838" t="s">
        <v>13</v>
      </c>
      <c r="BV838" t="s">
        <v>13</v>
      </c>
      <c r="BW838" t="str">
        <f t="shared" si="44"/>
        <v>Intra</v>
      </c>
      <c r="CI838" s="15" t="s">
        <v>13</v>
      </c>
      <c r="CJ838" s="15">
        <v>2003</v>
      </c>
      <c r="CK838" s="15" t="str">
        <f t="shared" si="45"/>
        <v>Intra</v>
      </c>
      <c r="DC838" s="15">
        <v>2</v>
      </c>
      <c r="DD838" s="21">
        <v>2</v>
      </c>
      <c r="DE838" s="21"/>
      <c r="DF838" s="15">
        <v>2003</v>
      </c>
    </row>
    <row r="839" spans="2:110" x14ac:dyDescent="0.3">
      <c r="B839" s="4">
        <v>30</v>
      </c>
      <c r="C839" s="4">
        <v>6</v>
      </c>
      <c r="D839" s="5">
        <v>2008</v>
      </c>
      <c r="W839" s="4">
        <v>6</v>
      </c>
      <c r="Y839" t="str">
        <f t="shared" si="43"/>
        <v>Jun</v>
      </c>
      <c r="Z839" s="5">
        <v>2008</v>
      </c>
      <c r="AA839" t="s">
        <v>2520</v>
      </c>
      <c r="BG839" t="s">
        <v>13</v>
      </c>
      <c r="BV839" t="s">
        <v>13</v>
      </c>
      <c r="BW839" t="str">
        <f t="shared" si="44"/>
        <v>Intra</v>
      </c>
      <c r="CI839" s="16" t="s">
        <v>13</v>
      </c>
      <c r="CJ839" s="16">
        <v>2010</v>
      </c>
      <c r="CK839" s="16" t="str">
        <f t="shared" si="45"/>
        <v>Intra</v>
      </c>
      <c r="DC839" s="16">
        <v>10</v>
      </c>
      <c r="DD839" s="23">
        <v>10</v>
      </c>
      <c r="DE839" s="23"/>
      <c r="DF839" s="16">
        <v>2010</v>
      </c>
    </row>
    <row r="840" spans="2:110" x14ac:dyDescent="0.3">
      <c r="B840" s="6">
        <v>4</v>
      </c>
      <c r="C840" s="6">
        <v>6</v>
      </c>
      <c r="D840" s="7">
        <v>2008</v>
      </c>
      <c r="W840" s="6">
        <v>6</v>
      </c>
      <c r="Y840" t="str">
        <f t="shared" si="43"/>
        <v>Jun</v>
      </c>
      <c r="Z840" s="7">
        <v>2008</v>
      </c>
      <c r="AA840" t="s">
        <v>2523</v>
      </c>
      <c r="BG840" t="s">
        <v>13</v>
      </c>
      <c r="BV840" t="s">
        <v>13</v>
      </c>
      <c r="BW840" t="str">
        <f t="shared" si="44"/>
        <v>Intra</v>
      </c>
      <c r="CI840" s="15" t="s">
        <v>13</v>
      </c>
      <c r="CJ840" s="15">
        <v>2005</v>
      </c>
      <c r="CK840" s="15" t="str">
        <f t="shared" si="45"/>
        <v>Intra</v>
      </c>
      <c r="DC840" s="15">
        <v>10</v>
      </c>
      <c r="DD840" s="21">
        <v>10</v>
      </c>
      <c r="DE840" s="21"/>
      <c r="DF840" s="15">
        <v>2005</v>
      </c>
    </row>
    <row r="841" spans="2:110" x14ac:dyDescent="0.3">
      <c r="B841" s="4">
        <v>7</v>
      </c>
      <c r="C841" s="4">
        <v>3</v>
      </c>
      <c r="D841" s="5">
        <v>2008</v>
      </c>
      <c r="W841" s="4">
        <v>3</v>
      </c>
      <c r="Y841" t="str">
        <f t="shared" si="43"/>
        <v>Mar</v>
      </c>
      <c r="Z841" s="5">
        <v>2008</v>
      </c>
      <c r="AA841" t="s">
        <v>2526</v>
      </c>
      <c r="BG841" t="s">
        <v>13</v>
      </c>
      <c r="BV841" t="s">
        <v>13</v>
      </c>
      <c r="BW841" t="str">
        <f t="shared" si="44"/>
        <v>Intra</v>
      </c>
      <c r="CI841" s="16" t="s">
        <v>13</v>
      </c>
      <c r="CJ841" s="16">
        <v>2018</v>
      </c>
      <c r="CK841" s="16" t="str">
        <f t="shared" si="45"/>
        <v>Intra</v>
      </c>
      <c r="DC841" s="16">
        <v>10</v>
      </c>
      <c r="DD841" s="23">
        <v>10</v>
      </c>
      <c r="DE841" s="23"/>
      <c r="DF841" s="16">
        <v>2018</v>
      </c>
    </row>
    <row r="842" spans="2:110" x14ac:dyDescent="0.3">
      <c r="B842" s="4">
        <v>19</v>
      </c>
      <c r="C842" s="4">
        <v>2</v>
      </c>
      <c r="D842" s="5">
        <v>2008</v>
      </c>
      <c r="W842" s="4">
        <v>2</v>
      </c>
      <c r="Y842" t="str">
        <f t="shared" si="43"/>
        <v>Feb</v>
      </c>
      <c r="Z842" s="5">
        <v>2008</v>
      </c>
      <c r="AA842" t="s">
        <v>2529</v>
      </c>
      <c r="BG842" t="s">
        <v>13</v>
      </c>
      <c r="BV842" t="s">
        <v>13</v>
      </c>
      <c r="BW842" t="str">
        <f t="shared" si="44"/>
        <v>Intra</v>
      </c>
      <c r="CI842" s="15" t="s">
        <v>13</v>
      </c>
      <c r="CJ842" s="15">
        <v>2005</v>
      </c>
      <c r="CK842" s="15" t="str">
        <f t="shared" si="45"/>
        <v>Intra</v>
      </c>
      <c r="DC842" s="15">
        <v>1</v>
      </c>
      <c r="DD842" s="21">
        <v>1</v>
      </c>
      <c r="DE842" s="21"/>
      <c r="DF842" s="15">
        <v>2005</v>
      </c>
    </row>
    <row r="843" spans="2:110" x14ac:dyDescent="0.3">
      <c r="B843" s="4">
        <v>8</v>
      </c>
      <c r="C843" s="4">
        <v>10</v>
      </c>
      <c r="D843" s="5">
        <v>2008</v>
      </c>
      <c r="W843" s="4">
        <v>10</v>
      </c>
      <c r="Y843" t="str">
        <f t="shared" si="43"/>
        <v>Oct</v>
      </c>
      <c r="Z843" s="5">
        <v>2008</v>
      </c>
      <c r="AA843" t="s">
        <v>2532</v>
      </c>
      <c r="BG843" t="s">
        <v>13</v>
      </c>
      <c r="BV843" t="s">
        <v>13</v>
      </c>
      <c r="BW843" t="str">
        <f t="shared" si="44"/>
        <v>Intra</v>
      </c>
      <c r="CI843" s="16" t="s">
        <v>13</v>
      </c>
      <c r="CJ843" s="16">
        <v>2004</v>
      </c>
      <c r="CK843" s="16" t="str">
        <f t="shared" si="45"/>
        <v>Intra</v>
      </c>
      <c r="DC843" s="16">
        <v>1</v>
      </c>
      <c r="DD843" s="23">
        <v>1</v>
      </c>
      <c r="DE843" s="23"/>
      <c r="DF843" s="16">
        <v>2004</v>
      </c>
    </row>
    <row r="844" spans="2:110" x14ac:dyDescent="0.3">
      <c r="B844" s="4">
        <v>25</v>
      </c>
      <c r="C844" s="4">
        <v>2</v>
      </c>
      <c r="D844" s="5">
        <v>2008</v>
      </c>
      <c r="W844" s="4">
        <v>2</v>
      </c>
      <c r="Y844" t="str">
        <f t="shared" si="43"/>
        <v>Feb</v>
      </c>
      <c r="Z844" s="5">
        <v>2008</v>
      </c>
      <c r="AA844" t="s">
        <v>2535</v>
      </c>
      <c r="BG844" t="s">
        <v>13</v>
      </c>
      <c r="BV844" t="s">
        <v>13</v>
      </c>
      <c r="BW844" t="str">
        <f t="shared" si="44"/>
        <v>Intra</v>
      </c>
      <c r="CI844" s="15" t="s">
        <v>13</v>
      </c>
      <c r="CJ844" s="15">
        <v>2023</v>
      </c>
      <c r="CK844" s="15" t="str">
        <f t="shared" si="45"/>
        <v>Intra</v>
      </c>
      <c r="DC844" s="15">
        <v>2</v>
      </c>
      <c r="DD844" s="21">
        <v>2</v>
      </c>
      <c r="DE844" s="21"/>
      <c r="DF844" s="15">
        <v>2023</v>
      </c>
    </row>
    <row r="845" spans="2:110" x14ac:dyDescent="0.3">
      <c r="B845" s="4">
        <v>12</v>
      </c>
      <c r="C845" s="4">
        <v>2</v>
      </c>
      <c r="D845" s="5">
        <v>2008</v>
      </c>
      <c r="W845" s="4">
        <v>2</v>
      </c>
      <c r="Y845" t="str">
        <f t="shared" si="43"/>
        <v>Feb</v>
      </c>
      <c r="Z845" s="5">
        <v>2008</v>
      </c>
      <c r="AA845" t="s">
        <v>2538</v>
      </c>
      <c r="BG845" t="s">
        <v>13</v>
      </c>
      <c r="BV845" t="s">
        <v>13</v>
      </c>
      <c r="BW845" t="str">
        <f t="shared" si="44"/>
        <v>Intra</v>
      </c>
      <c r="CI845" s="16" t="s">
        <v>13</v>
      </c>
      <c r="CJ845" s="16">
        <v>2010</v>
      </c>
      <c r="CK845" s="16" t="str">
        <f t="shared" si="45"/>
        <v>Intra</v>
      </c>
      <c r="DC845" s="16">
        <v>2</v>
      </c>
      <c r="DD845" s="23">
        <v>2</v>
      </c>
      <c r="DE845" s="23"/>
      <c r="DF845" s="16">
        <v>2010</v>
      </c>
    </row>
    <row r="846" spans="2:110" x14ac:dyDescent="0.3">
      <c r="B846" s="4">
        <v>8</v>
      </c>
      <c r="C846" s="4">
        <v>10</v>
      </c>
      <c r="D846" s="5">
        <v>2008</v>
      </c>
      <c r="W846" s="4">
        <v>10</v>
      </c>
      <c r="Y846" t="str">
        <f t="shared" si="43"/>
        <v>Oct</v>
      </c>
      <c r="Z846" s="5">
        <v>2008</v>
      </c>
      <c r="AA846" t="s">
        <v>2541</v>
      </c>
      <c r="BG846" t="s">
        <v>13</v>
      </c>
      <c r="BV846" t="s">
        <v>13</v>
      </c>
      <c r="BW846" t="str">
        <f t="shared" si="44"/>
        <v>Intra</v>
      </c>
      <c r="CI846" s="15" t="s">
        <v>13</v>
      </c>
      <c r="CJ846" s="15">
        <v>2011</v>
      </c>
      <c r="CK846" s="15" t="str">
        <f t="shared" si="45"/>
        <v>Intra</v>
      </c>
      <c r="DC846" s="15">
        <v>10</v>
      </c>
      <c r="DD846" s="21">
        <v>10</v>
      </c>
      <c r="DE846" s="21"/>
      <c r="DF846" s="15">
        <v>2011</v>
      </c>
    </row>
    <row r="847" spans="2:110" x14ac:dyDescent="0.3">
      <c r="B847" s="4">
        <v>29</v>
      </c>
      <c r="C847" s="4">
        <v>1</v>
      </c>
      <c r="D847" s="5">
        <v>2008</v>
      </c>
      <c r="W847" s="4">
        <v>1</v>
      </c>
      <c r="Y847" t="str">
        <f t="shared" si="43"/>
        <v>Jan</v>
      </c>
      <c r="Z847" s="5">
        <v>2008</v>
      </c>
      <c r="AA847" t="s">
        <v>2544</v>
      </c>
      <c r="AB847">
        <v>1</v>
      </c>
      <c r="BG847" t="s">
        <v>13</v>
      </c>
      <c r="BV847" t="s">
        <v>13</v>
      </c>
      <c r="BW847" t="str">
        <f t="shared" si="44"/>
        <v>Intra</v>
      </c>
      <c r="CI847" s="16" t="s">
        <v>13</v>
      </c>
      <c r="CJ847" s="16">
        <v>2021</v>
      </c>
      <c r="CK847" s="16" t="str">
        <f t="shared" si="45"/>
        <v>Intra</v>
      </c>
      <c r="DC847" s="16">
        <v>1</v>
      </c>
      <c r="DD847" s="23">
        <v>1</v>
      </c>
      <c r="DE847" s="23"/>
      <c r="DF847" s="16">
        <v>2021</v>
      </c>
    </row>
    <row r="848" spans="2:110" x14ac:dyDescent="0.3">
      <c r="B848" s="6">
        <v>22</v>
      </c>
      <c r="C848" s="6">
        <v>4</v>
      </c>
      <c r="D848" s="7">
        <v>2008</v>
      </c>
      <c r="W848" s="6">
        <v>4</v>
      </c>
      <c r="Y848" t="str">
        <f t="shared" si="43"/>
        <v>Apr</v>
      </c>
      <c r="Z848" s="7">
        <v>2008</v>
      </c>
      <c r="AA848" t="s">
        <v>2547</v>
      </c>
      <c r="BG848" t="s">
        <v>13</v>
      </c>
      <c r="BV848" t="s">
        <v>13</v>
      </c>
      <c r="BW848" t="str">
        <f t="shared" si="44"/>
        <v>Intra</v>
      </c>
      <c r="CI848" s="15" t="s">
        <v>13</v>
      </c>
      <c r="CJ848" s="15">
        <v>2003</v>
      </c>
      <c r="CK848" s="15" t="str">
        <f t="shared" si="45"/>
        <v>Intra</v>
      </c>
      <c r="DC848" s="15">
        <v>1</v>
      </c>
      <c r="DD848" s="21">
        <v>1</v>
      </c>
      <c r="DE848" s="21"/>
      <c r="DF848" s="15">
        <v>2003</v>
      </c>
    </row>
    <row r="849" spans="2:110" x14ac:dyDescent="0.3">
      <c r="B849" s="4">
        <v>18</v>
      </c>
      <c r="C849" s="4">
        <v>2</v>
      </c>
      <c r="D849" s="5">
        <v>2008</v>
      </c>
      <c r="W849" s="4">
        <v>2</v>
      </c>
      <c r="Y849" t="str">
        <f t="shared" si="43"/>
        <v>Feb</v>
      </c>
      <c r="Z849" s="5">
        <v>2008</v>
      </c>
      <c r="AA849" t="s">
        <v>2550</v>
      </c>
      <c r="BG849" t="s">
        <v>13</v>
      </c>
      <c r="BV849" t="s">
        <v>13</v>
      </c>
      <c r="BW849" t="str">
        <f t="shared" si="44"/>
        <v>Intra</v>
      </c>
      <c r="CI849" s="16" t="s">
        <v>13</v>
      </c>
      <c r="CJ849" s="16">
        <v>2013</v>
      </c>
      <c r="CK849" s="16" t="str">
        <f t="shared" si="45"/>
        <v>Intra</v>
      </c>
      <c r="DC849" s="16">
        <v>10</v>
      </c>
      <c r="DD849" s="23">
        <v>10</v>
      </c>
      <c r="DE849" s="23"/>
      <c r="DF849" s="16">
        <v>2013</v>
      </c>
    </row>
    <row r="850" spans="2:110" x14ac:dyDescent="0.3">
      <c r="B850" s="4">
        <v>28</v>
      </c>
      <c r="C850" s="4">
        <v>7</v>
      </c>
      <c r="D850" s="5">
        <v>2008</v>
      </c>
      <c r="W850" s="4">
        <v>7</v>
      </c>
      <c r="Y850" t="str">
        <f t="shared" si="43"/>
        <v>Jul</v>
      </c>
      <c r="Z850" s="5">
        <v>2008</v>
      </c>
      <c r="AA850" t="s">
        <v>2553</v>
      </c>
      <c r="BG850" t="s">
        <v>13</v>
      </c>
      <c r="BV850" t="s">
        <v>13</v>
      </c>
      <c r="BW850" t="str">
        <f t="shared" si="44"/>
        <v>Intra</v>
      </c>
      <c r="CI850" s="15" t="s">
        <v>13</v>
      </c>
      <c r="CJ850" s="15">
        <v>2010</v>
      </c>
      <c r="CK850" s="15" t="str">
        <f t="shared" si="45"/>
        <v>Intra</v>
      </c>
      <c r="DC850" s="15">
        <v>10</v>
      </c>
      <c r="DD850" s="21">
        <v>10</v>
      </c>
      <c r="DE850" s="21"/>
      <c r="DF850" s="15">
        <v>2010</v>
      </c>
    </row>
    <row r="851" spans="2:110" x14ac:dyDescent="0.3">
      <c r="B851" s="4">
        <v>1</v>
      </c>
      <c r="C851" s="4">
        <v>8</v>
      </c>
      <c r="D851" s="5">
        <v>2008</v>
      </c>
      <c r="W851" s="4">
        <v>8</v>
      </c>
      <c r="Y851" t="str">
        <f t="shared" si="43"/>
        <v>Aug</v>
      </c>
      <c r="Z851" s="5">
        <v>2008</v>
      </c>
      <c r="AA851" t="s">
        <v>2556</v>
      </c>
      <c r="BG851" t="s">
        <v>13</v>
      </c>
      <c r="BV851" t="s">
        <v>13</v>
      </c>
      <c r="BW851" t="str">
        <f t="shared" si="44"/>
        <v>Intra</v>
      </c>
      <c r="CI851" s="16" t="s">
        <v>13</v>
      </c>
      <c r="CJ851" s="16">
        <v>2007</v>
      </c>
      <c r="CK851" s="16" t="str">
        <f t="shared" si="45"/>
        <v>Intra</v>
      </c>
      <c r="DC851" s="16">
        <v>1</v>
      </c>
      <c r="DD851" s="23">
        <v>1</v>
      </c>
      <c r="DE851" s="23"/>
      <c r="DF851" s="16">
        <v>2007</v>
      </c>
    </row>
    <row r="852" spans="2:110" x14ac:dyDescent="0.3">
      <c r="B852" s="4">
        <v>11</v>
      </c>
      <c r="C852" s="4">
        <v>7</v>
      </c>
      <c r="D852" s="5">
        <v>2008</v>
      </c>
      <c r="W852" s="4">
        <v>7</v>
      </c>
      <c r="Y852" t="str">
        <f t="shared" si="43"/>
        <v>Jul</v>
      </c>
      <c r="Z852" s="5">
        <v>2008</v>
      </c>
      <c r="AA852" t="s">
        <v>2559</v>
      </c>
      <c r="BG852" t="s">
        <v>9</v>
      </c>
      <c r="BV852" t="s">
        <v>9</v>
      </c>
      <c r="BW852" t="str">
        <f t="shared" si="44"/>
        <v>Not</v>
      </c>
      <c r="CI852" s="15" t="s">
        <v>9</v>
      </c>
      <c r="CJ852" s="15">
        <v>1995</v>
      </c>
      <c r="CK852" s="15" t="str">
        <f t="shared" si="45"/>
        <v>Not</v>
      </c>
      <c r="DC852" s="15">
        <v>2</v>
      </c>
      <c r="DD852" s="21">
        <v>2</v>
      </c>
      <c r="DE852" s="21"/>
      <c r="DF852" s="15">
        <v>1995</v>
      </c>
    </row>
    <row r="853" spans="2:110" x14ac:dyDescent="0.3">
      <c r="B853" s="6">
        <v>12</v>
      </c>
      <c r="C853" s="6">
        <v>8</v>
      </c>
      <c r="D853" s="7">
        <v>2008</v>
      </c>
      <c r="W853" s="6">
        <v>8</v>
      </c>
      <c r="Y853" t="str">
        <f t="shared" si="43"/>
        <v>Aug</v>
      </c>
      <c r="Z853" s="7">
        <v>2008</v>
      </c>
      <c r="AA853" t="s">
        <v>2562</v>
      </c>
      <c r="BG853" t="s">
        <v>13</v>
      </c>
      <c r="BV853" t="s">
        <v>13</v>
      </c>
      <c r="BW853" t="str">
        <f t="shared" si="44"/>
        <v>Intra</v>
      </c>
      <c r="CI853" s="16" t="s">
        <v>13</v>
      </c>
      <c r="CJ853" s="16">
        <v>1995</v>
      </c>
      <c r="CK853" s="16" t="str">
        <f t="shared" si="45"/>
        <v>Intra</v>
      </c>
      <c r="DC853" s="16">
        <v>5</v>
      </c>
      <c r="DD853" s="23">
        <v>5</v>
      </c>
      <c r="DE853" s="23"/>
      <c r="DF853" s="16">
        <v>1995</v>
      </c>
    </row>
    <row r="854" spans="2:110" x14ac:dyDescent="0.3">
      <c r="B854" s="6">
        <v>8</v>
      </c>
      <c r="C854" s="6">
        <v>1</v>
      </c>
      <c r="D854" s="7">
        <v>2008</v>
      </c>
      <c r="W854" s="6">
        <v>1</v>
      </c>
      <c r="Y854" t="str">
        <f t="shared" si="43"/>
        <v>Jan</v>
      </c>
      <c r="Z854" s="7">
        <v>2008</v>
      </c>
      <c r="AA854" t="s">
        <v>2565</v>
      </c>
      <c r="AB854">
        <v>1</v>
      </c>
      <c r="BG854" t="s">
        <v>13</v>
      </c>
      <c r="BV854" t="s">
        <v>13</v>
      </c>
      <c r="BW854" t="str">
        <f t="shared" si="44"/>
        <v>Intra</v>
      </c>
      <c r="CI854" s="15" t="s">
        <v>13</v>
      </c>
      <c r="CJ854" s="15">
        <v>2004</v>
      </c>
      <c r="CK854" s="15" t="str">
        <f t="shared" si="45"/>
        <v>Intra</v>
      </c>
      <c r="DC854" s="15">
        <v>1</v>
      </c>
      <c r="DD854" s="21">
        <v>1</v>
      </c>
      <c r="DE854" s="21"/>
      <c r="DF854" s="15">
        <v>2004</v>
      </c>
    </row>
    <row r="855" spans="2:110" x14ac:dyDescent="0.3">
      <c r="B855" s="4">
        <v>11</v>
      </c>
      <c r="C855" s="4">
        <v>3</v>
      </c>
      <c r="D855" s="5">
        <v>2008</v>
      </c>
      <c r="W855" s="4">
        <v>3</v>
      </c>
      <c r="Y855" t="str">
        <f t="shared" si="43"/>
        <v>Mar</v>
      </c>
      <c r="Z855" s="5">
        <v>2008</v>
      </c>
      <c r="AA855" t="s">
        <v>2568</v>
      </c>
      <c r="BG855" t="s">
        <v>13</v>
      </c>
      <c r="BV855" t="s">
        <v>13</v>
      </c>
      <c r="BW855" t="str">
        <f t="shared" si="44"/>
        <v>Intra</v>
      </c>
      <c r="CI855" s="16" t="s">
        <v>13</v>
      </c>
      <c r="CJ855" s="16">
        <v>1995</v>
      </c>
      <c r="CK855" s="16" t="str">
        <f t="shared" si="45"/>
        <v>Intra</v>
      </c>
      <c r="DC855" s="16">
        <v>10</v>
      </c>
      <c r="DD855" s="23">
        <v>10</v>
      </c>
      <c r="DE855" s="23"/>
      <c r="DF855" s="16">
        <v>1995</v>
      </c>
    </row>
    <row r="856" spans="2:110" x14ac:dyDescent="0.3">
      <c r="B856" s="4">
        <v>8</v>
      </c>
      <c r="C856" s="4">
        <v>4</v>
      </c>
      <c r="D856" s="5">
        <v>2008</v>
      </c>
      <c r="W856" s="4">
        <v>4</v>
      </c>
      <c r="Y856" t="str">
        <f t="shared" si="43"/>
        <v>Apr</v>
      </c>
      <c r="Z856" s="5">
        <v>2008</v>
      </c>
      <c r="AA856" t="s">
        <v>2571</v>
      </c>
      <c r="BG856" t="s">
        <v>9</v>
      </c>
      <c r="BV856" t="s">
        <v>9</v>
      </c>
      <c r="BW856" t="str">
        <f t="shared" si="44"/>
        <v>Not</v>
      </c>
      <c r="CI856" s="15" t="s">
        <v>9</v>
      </c>
      <c r="CJ856" s="15">
        <v>2017</v>
      </c>
      <c r="CK856" s="15" t="str">
        <f t="shared" si="45"/>
        <v>Not</v>
      </c>
      <c r="DC856" s="15">
        <v>10</v>
      </c>
      <c r="DD856" s="21">
        <v>10</v>
      </c>
      <c r="DE856" s="21"/>
      <c r="DF856" s="15">
        <v>2017</v>
      </c>
    </row>
    <row r="857" spans="2:110" x14ac:dyDescent="0.3">
      <c r="B857" s="6">
        <v>13</v>
      </c>
      <c r="C857" s="6">
        <v>10</v>
      </c>
      <c r="D857" s="7">
        <v>2008</v>
      </c>
      <c r="W857" s="6">
        <v>10</v>
      </c>
      <c r="Y857" t="str">
        <f t="shared" si="43"/>
        <v>Oct</v>
      </c>
      <c r="Z857" s="7">
        <v>2008</v>
      </c>
      <c r="AA857" t="s">
        <v>2574</v>
      </c>
      <c r="BG857" t="s">
        <v>9</v>
      </c>
      <c r="BV857" t="s">
        <v>9</v>
      </c>
      <c r="BW857" t="str">
        <f t="shared" si="44"/>
        <v>Not</v>
      </c>
      <c r="CI857" s="16" t="s">
        <v>9</v>
      </c>
      <c r="CJ857" s="16">
        <v>2007</v>
      </c>
      <c r="CK857" s="16" t="str">
        <f t="shared" si="45"/>
        <v>Not</v>
      </c>
      <c r="DC857" s="16">
        <v>10</v>
      </c>
      <c r="DD857" s="23">
        <v>10</v>
      </c>
      <c r="DE857" s="23"/>
      <c r="DF857" s="16">
        <v>2007</v>
      </c>
    </row>
    <row r="858" spans="2:110" x14ac:dyDescent="0.3">
      <c r="B858" s="6">
        <v>3</v>
      </c>
      <c r="C858" s="6">
        <v>3</v>
      </c>
      <c r="D858" s="7">
        <v>2008</v>
      </c>
      <c r="W858" s="6">
        <v>3</v>
      </c>
      <c r="Y858" t="str">
        <f t="shared" si="43"/>
        <v>Mar</v>
      </c>
      <c r="Z858" s="7">
        <v>2008</v>
      </c>
      <c r="AA858" t="s">
        <v>2577</v>
      </c>
      <c r="BG858" t="s">
        <v>13</v>
      </c>
      <c r="BV858" t="s">
        <v>13</v>
      </c>
      <c r="BW858" t="str">
        <f t="shared" si="44"/>
        <v>Intra</v>
      </c>
      <c r="CI858" s="15" t="s">
        <v>13</v>
      </c>
      <c r="CJ858" s="15">
        <v>2021</v>
      </c>
      <c r="CK858" s="15" t="str">
        <f t="shared" si="45"/>
        <v>Intra</v>
      </c>
      <c r="DC858" s="15">
        <v>10</v>
      </c>
      <c r="DD858" s="21">
        <v>10</v>
      </c>
      <c r="DE858" s="21"/>
      <c r="DF858" s="15">
        <v>2021</v>
      </c>
    </row>
    <row r="859" spans="2:110" x14ac:dyDescent="0.3">
      <c r="B859" s="6">
        <v>19</v>
      </c>
      <c r="C859" s="6">
        <v>2</v>
      </c>
      <c r="D859" s="7">
        <v>2008</v>
      </c>
      <c r="W859" s="6">
        <v>2</v>
      </c>
      <c r="Y859" t="str">
        <f t="shared" si="43"/>
        <v>Feb</v>
      </c>
      <c r="Z859" s="7">
        <v>2008</v>
      </c>
      <c r="AA859" t="s">
        <v>2580</v>
      </c>
      <c r="BG859" t="s">
        <v>9</v>
      </c>
      <c r="BV859" t="s">
        <v>9</v>
      </c>
      <c r="BW859" t="str">
        <f t="shared" si="44"/>
        <v>Not</v>
      </c>
      <c r="CI859" s="16" t="s">
        <v>9</v>
      </c>
      <c r="CJ859" s="16">
        <v>1996</v>
      </c>
      <c r="CK859" s="16" t="str">
        <f t="shared" si="45"/>
        <v>Not</v>
      </c>
      <c r="DC859" s="16">
        <v>10</v>
      </c>
      <c r="DD859" s="23">
        <v>10</v>
      </c>
      <c r="DE859" s="23"/>
      <c r="DF859" s="16">
        <v>1996</v>
      </c>
    </row>
    <row r="860" spans="2:110" x14ac:dyDescent="0.3">
      <c r="B860" s="6">
        <v>11</v>
      </c>
      <c r="C860" s="6">
        <v>1</v>
      </c>
      <c r="D860" s="7">
        <v>2008</v>
      </c>
      <c r="W860" s="6">
        <v>1</v>
      </c>
      <c r="Y860" t="str">
        <f t="shared" si="43"/>
        <v>Jan</v>
      </c>
      <c r="Z860" s="7">
        <v>2008</v>
      </c>
      <c r="AA860" t="s">
        <v>2583</v>
      </c>
      <c r="AB860">
        <v>1</v>
      </c>
      <c r="BG860" t="s">
        <v>13</v>
      </c>
      <c r="BV860" t="s">
        <v>13</v>
      </c>
      <c r="BW860" t="str">
        <f t="shared" si="44"/>
        <v>Intra</v>
      </c>
      <c r="CI860" s="15" t="s">
        <v>13</v>
      </c>
      <c r="CJ860" s="15">
        <v>2006</v>
      </c>
      <c r="CK860" s="15" t="str">
        <f t="shared" si="45"/>
        <v>Intra</v>
      </c>
      <c r="DC860" s="15">
        <v>10</v>
      </c>
      <c r="DD860" s="21">
        <v>10</v>
      </c>
      <c r="DE860" s="21"/>
      <c r="DF860" s="15">
        <v>2006</v>
      </c>
    </row>
    <row r="861" spans="2:110" x14ac:dyDescent="0.3">
      <c r="B861" s="6">
        <v>11</v>
      </c>
      <c r="C861" s="6">
        <v>1</v>
      </c>
      <c r="D861" s="7">
        <v>2008</v>
      </c>
      <c r="W861" s="6">
        <v>1</v>
      </c>
      <c r="Y861" t="str">
        <f t="shared" si="43"/>
        <v>Jan</v>
      </c>
      <c r="Z861" s="7">
        <v>2008</v>
      </c>
      <c r="AA861" t="s">
        <v>2586</v>
      </c>
      <c r="AB861">
        <v>1</v>
      </c>
      <c r="BG861" t="s">
        <v>13</v>
      </c>
      <c r="BV861" t="s">
        <v>13</v>
      </c>
      <c r="BW861" t="str">
        <f t="shared" si="44"/>
        <v>Intra</v>
      </c>
      <c r="CI861" s="16" t="s">
        <v>13</v>
      </c>
      <c r="CJ861" s="16">
        <v>2023</v>
      </c>
      <c r="CK861" s="16" t="str">
        <f t="shared" si="45"/>
        <v>Intra</v>
      </c>
      <c r="DC861" s="16">
        <v>5</v>
      </c>
      <c r="DD861" s="23">
        <v>5</v>
      </c>
      <c r="DE861" s="23"/>
      <c r="DF861" s="16">
        <v>2023</v>
      </c>
    </row>
    <row r="862" spans="2:110" x14ac:dyDescent="0.3">
      <c r="B862" s="4">
        <v>3</v>
      </c>
      <c r="C862" s="4">
        <v>3</v>
      </c>
      <c r="D862" s="5">
        <v>2008</v>
      </c>
      <c r="W862" s="4">
        <v>3</v>
      </c>
      <c r="Y862" t="str">
        <f t="shared" si="43"/>
        <v>Mar</v>
      </c>
      <c r="Z862" s="5">
        <v>2008</v>
      </c>
      <c r="AA862" t="s">
        <v>2589</v>
      </c>
      <c r="BG862" t="s">
        <v>9</v>
      </c>
      <c r="BV862" t="s">
        <v>9</v>
      </c>
      <c r="BW862" t="str">
        <f t="shared" si="44"/>
        <v>Not</v>
      </c>
      <c r="CI862" s="15" t="s">
        <v>9</v>
      </c>
      <c r="CJ862" s="15">
        <v>2011</v>
      </c>
      <c r="CK862" s="15" t="str">
        <f t="shared" si="45"/>
        <v>Not</v>
      </c>
      <c r="DC862" s="15">
        <v>1</v>
      </c>
      <c r="DD862" s="21">
        <v>1</v>
      </c>
      <c r="DE862" s="21"/>
      <c r="DF862" s="15">
        <v>2011</v>
      </c>
    </row>
    <row r="863" spans="2:110" x14ac:dyDescent="0.3">
      <c r="B863" s="4">
        <v>24</v>
      </c>
      <c r="C863" s="4">
        <v>6</v>
      </c>
      <c r="D863" s="5">
        <v>2008</v>
      </c>
      <c r="W863" s="4">
        <v>6</v>
      </c>
      <c r="Y863" t="str">
        <f t="shared" si="43"/>
        <v>Jun</v>
      </c>
      <c r="Z863" s="5">
        <v>2008</v>
      </c>
      <c r="AA863" t="s">
        <v>2592</v>
      </c>
      <c r="BG863" t="s">
        <v>13</v>
      </c>
      <c r="BV863" t="s">
        <v>13</v>
      </c>
      <c r="BW863" t="str">
        <f t="shared" si="44"/>
        <v>Intra</v>
      </c>
      <c r="CI863" s="16" t="s">
        <v>13</v>
      </c>
      <c r="CJ863" s="16">
        <v>1995</v>
      </c>
      <c r="CK863" s="16" t="str">
        <f t="shared" si="45"/>
        <v>Intra</v>
      </c>
      <c r="DC863" s="16">
        <v>5</v>
      </c>
      <c r="DD863" s="23">
        <v>5</v>
      </c>
      <c r="DE863" s="23"/>
      <c r="DF863" s="16">
        <v>1995</v>
      </c>
    </row>
    <row r="864" spans="2:110" x14ac:dyDescent="0.3">
      <c r="B864" s="4">
        <v>20</v>
      </c>
      <c r="C864" s="4">
        <v>6</v>
      </c>
      <c r="D864" s="5">
        <v>2008</v>
      </c>
      <c r="W864" s="4">
        <v>6</v>
      </c>
      <c r="Y864" t="str">
        <f t="shared" si="43"/>
        <v>Jun</v>
      </c>
      <c r="Z864" s="5">
        <v>2008</v>
      </c>
      <c r="AA864" t="s">
        <v>2595</v>
      </c>
      <c r="BG864" t="s">
        <v>13</v>
      </c>
      <c r="BV864" t="s">
        <v>13</v>
      </c>
      <c r="BW864" t="str">
        <f t="shared" si="44"/>
        <v>Intra</v>
      </c>
      <c r="CI864" s="15" t="s">
        <v>13</v>
      </c>
      <c r="CJ864" s="15">
        <v>2021</v>
      </c>
      <c r="CK864" s="15" t="str">
        <f t="shared" si="45"/>
        <v>Intra</v>
      </c>
      <c r="DC864" s="15">
        <v>10</v>
      </c>
      <c r="DD864" s="21">
        <v>10</v>
      </c>
      <c r="DE864" s="21"/>
      <c r="DF864" s="15">
        <v>2021</v>
      </c>
    </row>
    <row r="865" spans="2:110" x14ac:dyDescent="0.3">
      <c r="B865" s="4">
        <v>12</v>
      </c>
      <c r="C865" s="4">
        <v>3</v>
      </c>
      <c r="D865" s="5">
        <v>2008</v>
      </c>
      <c r="W865" s="4">
        <v>3</v>
      </c>
      <c r="Y865" t="str">
        <f t="shared" si="43"/>
        <v>Mar</v>
      </c>
      <c r="Z865" s="5">
        <v>2008</v>
      </c>
      <c r="AA865" t="s">
        <v>2598</v>
      </c>
      <c r="BG865" t="s">
        <v>13</v>
      </c>
      <c r="BV865" t="s">
        <v>13</v>
      </c>
      <c r="BW865" t="str">
        <f t="shared" si="44"/>
        <v>Intra</v>
      </c>
      <c r="CI865" s="16" t="s">
        <v>13</v>
      </c>
      <c r="CJ865" s="16">
        <v>2003</v>
      </c>
      <c r="CK865" s="16" t="str">
        <f t="shared" si="45"/>
        <v>Intra</v>
      </c>
      <c r="DC865" s="16">
        <v>1</v>
      </c>
      <c r="DD865" s="23">
        <v>1</v>
      </c>
      <c r="DE865" s="23"/>
      <c r="DF865" s="16">
        <v>2003</v>
      </c>
    </row>
    <row r="866" spans="2:110" x14ac:dyDescent="0.3">
      <c r="B866" s="4">
        <v>10</v>
      </c>
      <c r="C866" s="4">
        <v>6</v>
      </c>
      <c r="D866" s="5">
        <v>2008</v>
      </c>
      <c r="W866" s="4">
        <v>6</v>
      </c>
      <c r="Y866" t="str">
        <f t="shared" si="43"/>
        <v>Jun</v>
      </c>
      <c r="Z866" s="5">
        <v>2008</v>
      </c>
      <c r="AA866" t="s">
        <v>2601</v>
      </c>
      <c r="BG866" t="s">
        <v>13</v>
      </c>
      <c r="BV866" t="s">
        <v>13</v>
      </c>
      <c r="BW866" t="str">
        <f t="shared" si="44"/>
        <v>Intra</v>
      </c>
      <c r="CI866" s="15" t="s">
        <v>13</v>
      </c>
      <c r="CJ866" s="15">
        <v>2020</v>
      </c>
      <c r="CK866" s="15" t="str">
        <f t="shared" si="45"/>
        <v>Intra</v>
      </c>
      <c r="DC866" s="15">
        <v>10</v>
      </c>
      <c r="DD866" s="21">
        <v>10</v>
      </c>
      <c r="DE866" s="21"/>
      <c r="DF866" s="15">
        <v>2020</v>
      </c>
    </row>
    <row r="867" spans="2:110" x14ac:dyDescent="0.3">
      <c r="B867" s="6">
        <v>11</v>
      </c>
      <c r="C867" s="6">
        <v>2</v>
      </c>
      <c r="D867" s="7">
        <v>2008</v>
      </c>
      <c r="W867" s="6">
        <v>2</v>
      </c>
      <c r="Y867" t="str">
        <f t="shared" si="43"/>
        <v>Feb</v>
      </c>
      <c r="Z867" s="7">
        <v>2008</v>
      </c>
      <c r="AA867" t="s">
        <v>2604</v>
      </c>
      <c r="BG867" t="s">
        <v>13</v>
      </c>
      <c r="BV867" t="s">
        <v>13</v>
      </c>
      <c r="BW867" t="str">
        <f t="shared" si="44"/>
        <v>Intra</v>
      </c>
      <c r="CI867" s="16" t="s">
        <v>13</v>
      </c>
      <c r="CJ867" s="16">
        <v>2011</v>
      </c>
      <c r="CK867" s="16" t="str">
        <f t="shared" si="45"/>
        <v>Intra</v>
      </c>
      <c r="DC867" s="16">
        <v>10</v>
      </c>
      <c r="DD867" s="23">
        <v>10</v>
      </c>
      <c r="DE867" s="23"/>
      <c r="DF867" s="16">
        <v>2011</v>
      </c>
    </row>
    <row r="868" spans="2:110" x14ac:dyDescent="0.3">
      <c r="B868" s="6">
        <v>20</v>
      </c>
      <c r="C868" s="6">
        <v>2</v>
      </c>
      <c r="D868" s="7">
        <v>2008</v>
      </c>
      <c r="W868" s="6">
        <v>2</v>
      </c>
      <c r="Y868" t="str">
        <f t="shared" si="43"/>
        <v>Feb</v>
      </c>
      <c r="Z868" s="7">
        <v>2008</v>
      </c>
      <c r="AA868" t="s">
        <v>2607</v>
      </c>
      <c r="BG868" t="s">
        <v>13</v>
      </c>
      <c r="BV868" t="s">
        <v>13</v>
      </c>
      <c r="BW868" t="str">
        <f t="shared" si="44"/>
        <v>Intra</v>
      </c>
      <c r="CI868" s="15" t="s">
        <v>13</v>
      </c>
      <c r="CJ868" s="15">
        <v>2000</v>
      </c>
      <c r="CK868" s="15" t="str">
        <f t="shared" si="45"/>
        <v>Intra</v>
      </c>
      <c r="DC868" s="15">
        <v>2</v>
      </c>
      <c r="DD868" s="21">
        <v>2</v>
      </c>
      <c r="DE868" s="21"/>
      <c r="DF868" s="15">
        <v>2000</v>
      </c>
    </row>
    <row r="869" spans="2:110" x14ac:dyDescent="0.3">
      <c r="B869" s="6">
        <v>3</v>
      </c>
      <c r="C869" s="6">
        <v>3</v>
      </c>
      <c r="D869" s="7">
        <v>2008</v>
      </c>
      <c r="W869" s="6">
        <v>3</v>
      </c>
      <c r="Y869" t="str">
        <f t="shared" si="43"/>
        <v>Mar</v>
      </c>
      <c r="Z869" s="7">
        <v>2008</v>
      </c>
      <c r="AA869" t="s">
        <v>2610</v>
      </c>
      <c r="BG869" t="s">
        <v>9</v>
      </c>
      <c r="BV869" t="s">
        <v>9</v>
      </c>
      <c r="BW869" t="str">
        <f t="shared" si="44"/>
        <v>Not</v>
      </c>
      <c r="CI869" s="16" t="s">
        <v>9</v>
      </c>
      <c r="CJ869" s="16">
        <v>2007</v>
      </c>
      <c r="CK869" s="16" t="str">
        <f t="shared" si="45"/>
        <v>Not</v>
      </c>
      <c r="DC869" s="16">
        <v>10</v>
      </c>
      <c r="DD869" s="23">
        <v>10</v>
      </c>
      <c r="DE869" s="23"/>
      <c r="DF869" s="16">
        <v>2007</v>
      </c>
    </row>
    <row r="870" spans="2:110" x14ac:dyDescent="0.3">
      <c r="B870" s="4">
        <v>19</v>
      </c>
      <c r="C870" s="4">
        <v>2</v>
      </c>
      <c r="D870" s="5">
        <v>2008</v>
      </c>
      <c r="W870" s="4">
        <v>2</v>
      </c>
      <c r="Y870" t="str">
        <f t="shared" si="43"/>
        <v>Feb</v>
      </c>
      <c r="Z870" s="5">
        <v>2008</v>
      </c>
      <c r="AA870" t="s">
        <v>2613</v>
      </c>
      <c r="BG870" t="s">
        <v>9</v>
      </c>
      <c r="BV870" t="s">
        <v>9</v>
      </c>
      <c r="BW870" t="str">
        <f t="shared" si="44"/>
        <v>Not</v>
      </c>
      <c r="CI870" s="15" t="s">
        <v>9</v>
      </c>
      <c r="CJ870" s="15">
        <v>2008</v>
      </c>
      <c r="CK870" s="15" t="str">
        <f t="shared" si="45"/>
        <v>Not</v>
      </c>
      <c r="DC870" s="15">
        <v>10</v>
      </c>
      <c r="DD870" s="21">
        <v>10</v>
      </c>
      <c r="DE870" s="21"/>
      <c r="DF870" s="15">
        <v>2008</v>
      </c>
    </row>
    <row r="871" spans="2:110" x14ac:dyDescent="0.3">
      <c r="B871" s="4">
        <v>5</v>
      </c>
      <c r="C871" s="4">
        <v>11</v>
      </c>
      <c r="D871" s="5">
        <v>2008</v>
      </c>
      <c r="W871" s="4">
        <v>11</v>
      </c>
      <c r="Y871" t="str">
        <f t="shared" si="43"/>
        <v>Nov</v>
      </c>
      <c r="Z871" s="5">
        <v>2008</v>
      </c>
      <c r="AA871" t="s">
        <v>2616</v>
      </c>
      <c r="BG871" t="s">
        <v>13</v>
      </c>
      <c r="BV871" t="s">
        <v>13</v>
      </c>
      <c r="BW871" t="str">
        <f t="shared" si="44"/>
        <v>Intra</v>
      </c>
      <c r="CI871" s="16" t="s">
        <v>13</v>
      </c>
      <c r="CJ871" s="16">
        <v>2015</v>
      </c>
      <c r="CK871" s="16" t="str">
        <f t="shared" si="45"/>
        <v>Intra</v>
      </c>
      <c r="DC871" s="16">
        <v>10</v>
      </c>
      <c r="DD871" s="23">
        <v>10</v>
      </c>
      <c r="DE871" s="23"/>
      <c r="DF871" s="16">
        <v>2015</v>
      </c>
    </row>
    <row r="872" spans="2:110" x14ac:dyDescent="0.3">
      <c r="B872" s="4">
        <v>21</v>
      </c>
      <c r="C872" s="4">
        <v>4</v>
      </c>
      <c r="D872" s="5">
        <v>2008</v>
      </c>
      <c r="W872" s="4">
        <v>4</v>
      </c>
      <c r="Y872" t="str">
        <f t="shared" si="43"/>
        <v>Apr</v>
      </c>
      <c r="Z872" s="5">
        <v>2008</v>
      </c>
      <c r="AA872" t="s">
        <v>2619</v>
      </c>
      <c r="BG872" t="s">
        <v>13</v>
      </c>
      <c r="BV872" t="s">
        <v>13</v>
      </c>
      <c r="BW872" t="str">
        <f t="shared" si="44"/>
        <v>Intra</v>
      </c>
      <c r="CI872" s="15" t="s">
        <v>13</v>
      </c>
      <c r="CJ872" s="15">
        <v>2022</v>
      </c>
      <c r="CK872" s="15" t="str">
        <f t="shared" si="45"/>
        <v>Intra</v>
      </c>
      <c r="DC872" s="15">
        <v>10</v>
      </c>
      <c r="DD872" s="21">
        <v>10</v>
      </c>
      <c r="DE872" s="21"/>
      <c r="DF872" s="15">
        <v>2022</v>
      </c>
    </row>
    <row r="873" spans="2:110" x14ac:dyDescent="0.3">
      <c r="B873" s="6">
        <v>28</v>
      </c>
      <c r="C873" s="6">
        <v>7</v>
      </c>
      <c r="D873" s="7">
        <v>2008</v>
      </c>
      <c r="W873" s="6">
        <v>7</v>
      </c>
      <c r="Y873" t="str">
        <f t="shared" si="43"/>
        <v>Jul</v>
      </c>
      <c r="Z873" s="7">
        <v>2008</v>
      </c>
      <c r="AA873" t="s">
        <v>2622</v>
      </c>
      <c r="BG873" t="s">
        <v>9</v>
      </c>
      <c r="BV873" t="s">
        <v>9</v>
      </c>
      <c r="BW873" t="str">
        <f t="shared" si="44"/>
        <v>Not</v>
      </c>
      <c r="CI873" s="16" t="s">
        <v>9</v>
      </c>
      <c r="CJ873" s="16">
        <v>2018</v>
      </c>
      <c r="CK873" s="16" t="str">
        <f t="shared" si="45"/>
        <v>Not</v>
      </c>
      <c r="DC873" s="16">
        <v>1</v>
      </c>
      <c r="DD873" s="23">
        <v>1</v>
      </c>
      <c r="DE873" s="23"/>
      <c r="DF873" s="16">
        <v>2018</v>
      </c>
    </row>
    <row r="874" spans="2:110" x14ac:dyDescent="0.3">
      <c r="B874" s="6">
        <v>13</v>
      </c>
      <c r="C874" s="6">
        <v>3</v>
      </c>
      <c r="D874" s="7">
        <v>2008</v>
      </c>
      <c r="W874" s="6">
        <v>3</v>
      </c>
      <c r="Y874" t="str">
        <f t="shared" si="43"/>
        <v>Mar</v>
      </c>
      <c r="Z874" s="7">
        <v>2008</v>
      </c>
      <c r="AA874" t="s">
        <v>2625</v>
      </c>
      <c r="BG874" t="s">
        <v>13</v>
      </c>
      <c r="BV874" t="s">
        <v>13</v>
      </c>
      <c r="BW874" t="str">
        <f t="shared" si="44"/>
        <v>Intra</v>
      </c>
      <c r="CI874" s="15" t="s">
        <v>13</v>
      </c>
      <c r="CJ874" s="15">
        <v>1997</v>
      </c>
      <c r="CK874" s="15" t="str">
        <f t="shared" si="45"/>
        <v>Intra</v>
      </c>
      <c r="DC874" s="15">
        <v>1</v>
      </c>
      <c r="DD874" s="21">
        <v>1</v>
      </c>
      <c r="DE874" s="21"/>
      <c r="DF874" s="15">
        <v>1997</v>
      </c>
    </row>
    <row r="875" spans="2:110" x14ac:dyDescent="0.3">
      <c r="B875" s="6">
        <v>21</v>
      </c>
      <c r="C875" s="6">
        <v>7</v>
      </c>
      <c r="D875" s="7">
        <v>2008</v>
      </c>
      <c r="W875" s="6">
        <v>7</v>
      </c>
      <c r="Y875" t="str">
        <f t="shared" si="43"/>
        <v>Jul</v>
      </c>
      <c r="Z875" s="7">
        <v>2008</v>
      </c>
      <c r="AA875" t="s">
        <v>2628</v>
      </c>
      <c r="BG875" t="s">
        <v>13</v>
      </c>
      <c r="BV875" t="s">
        <v>13</v>
      </c>
      <c r="BW875" t="str">
        <f t="shared" si="44"/>
        <v>Intra</v>
      </c>
      <c r="CI875" s="16" t="s">
        <v>13</v>
      </c>
      <c r="CJ875" s="16">
        <v>1997</v>
      </c>
      <c r="CK875" s="16" t="str">
        <f t="shared" si="45"/>
        <v>Intra</v>
      </c>
      <c r="DC875" s="16">
        <v>1</v>
      </c>
      <c r="DD875" s="23">
        <v>1</v>
      </c>
      <c r="DE875" s="23"/>
      <c r="DF875" s="16">
        <v>1997</v>
      </c>
    </row>
    <row r="876" spans="2:110" x14ac:dyDescent="0.3">
      <c r="B876" s="6">
        <v>1</v>
      </c>
      <c r="C876" s="6">
        <v>10</v>
      </c>
      <c r="D876" s="7">
        <v>2008</v>
      </c>
      <c r="W876" s="6">
        <v>10</v>
      </c>
      <c r="Y876" t="str">
        <f t="shared" si="43"/>
        <v>Oct</v>
      </c>
      <c r="Z876" s="7">
        <v>2008</v>
      </c>
      <c r="AA876" t="s">
        <v>2631</v>
      </c>
      <c r="BG876" t="s">
        <v>13</v>
      </c>
      <c r="BV876" t="s">
        <v>13</v>
      </c>
      <c r="BW876" t="str">
        <f t="shared" si="44"/>
        <v>Intra</v>
      </c>
      <c r="CI876" s="15" t="s">
        <v>13</v>
      </c>
      <c r="CJ876" s="15">
        <v>2016</v>
      </c>
      <c r="CK876" s="15" t="str">
        <f t="shared" si="45"/>
        <v>Intra</v>
      </c>
      <c r="DC876" s="15">
        <v>10</v>
      </c>
      <c r="DD876" s="21">
        <v>10</v>
      </c>
      <c r="DE876" s="21"/>
      <c r="DF876" s="15">
        <v>2016</v>
      </c>
    </row>
    <row r="877" spans="2:110" x14ac:dyDescent="0.3">
      <c r="B877" s="4">
        <v>20</v>
      </c>
      <c r="C877" s="4">
        <v>8</v>
      </c>
      <c r="D877" s="5">
        <v>2009</v>
      </c>
      <c r="W877" s="4">
        <v>8</v>
      </c>
      <c r="Y877" t="str">
        <f t="shared" si="43"/>
        <v>Aug</v>
      </c>
      <c r="Z877" s="5">
        <v>2009</v>
      </c>
      <c r="AA877" t="s">
        <v>2634</v>
      </c>
      <c r="BG877" t="s">
        <v>13</v>
      </c>
      <c r="BV877" t="s">
        <v>13</v>
      </c>
      <c r="BW877" t="str">
        <f t="shared" si="44"/>
        <v>Intra</v>
      </c>
      <c r="CI877" s="16" t="s">
        <v>13</v>
      </c>
      <c r="CJ877" s="16">
        <v>2006</v>
      </c>
      <c r="CK877" s="16" t="str">
        <f t="shared" si="45"/>
        <v>Intra</v>
      </c>
      <c r="DC877" s="16">
        <v>2</v>
      </c>
      <c r="DD877" s="23">
        <v>2</v>
      </c>
      <c r="DE877" s="23"/>
      <c r="DF877" s="16">
        <v>2006</v>
      </c>
    </row>
    <row r="878" spans="2:110" x14ac:dyDescent="0.3">
      <c r="B878" s="4">
        <v>14</v>
      </c>
      <c r="C878" s="4">
        <v>12</v>
      </c>
      <c r="D878" s="5">
        <v>2009</v>
      </c>
      <c r="W878" s="4">
        <v>12</v>
      </c>
      <c r="Y878" t="str">
        <f t="shared" si="43"/>
        <v>Dec</v>
      </c>
      <c r="Z878" s="5">
        <v>2009</v>
      </c>
      <c r="AA878" t="s">
        <v>2637</v>
      </c>
      <c r="BG878" t="s">
        <v>9</v>
      </c>
      <c r="BV878" t="s">
        <v>9</v>
      </c>
      <c r="BW878" t="str">
        <f t="shared" si="44"/>
        <v>Not</v>
      </c>
      <c r="CI878" s="15" t="s">
        <v>9</v>
      </c>
      <c r="CJ878" s="15">
        <v>2010</v>
      </c>
      <c r="CK878" s="15" t="str">
        <f t="shared" si="45"/>
        <v>Not</v>
      </c>
      <c r="DC878" s="15">
        <v>10</v>
      </c>
      <c r="DD878" s="21">
        <v>10</v>
      </c>
      <c r="DE878" s="21"/>
      <c r="DF878" s="15">
        <v>2010</v>
      </c>
    </row>
    <row r="879" spans="2:110" x14ac:dyDescent="0.3">
      <c r="B879" s="6">
        <v>16</v>
      </c>
      <c r="C879" s="6">
        <v>6</v>
      </c>
      <c r="D879" s="7">
        <v>2009</v>
      </c>
      <c r="W879" s="6">
        <v>6</v>
      </c>
      <c r="Y879" t="str">
        <f t="shared" si="43"/>
        <v>Jun</v>
      </c>
      <c r="Z879" s="7">
        <v>2009</v>
      </c>
      <c r="AA879" t="s">
        <v>2640</v>
      </c>
      <c r="BG879" t="s">
        <v>13</v>
      </c>
      <c r="BV879" t="s">
        <v>13</v>
      </c>
      <c r="BW879" t="str">
        <f t="shared" si="44"/>
        <v>Intra</v>
      </c>
      <c r="CI879" s="16" t="s">
        <v>13</v>
      </c>
      <c r="CJ879" s="16">
        <v>2006</v>
      </c>
      <c r="CK879" s="16" t="str">
        <f t="shared" si="45"/>
        <v>Intra</v>
      </c>
      <c r="DC879" s="16">
        <v>2</v>
      </c>
      <c r="DD879" s="23">
        <v>2</v>
      </c>
      <c r="DE879" s="23"/>
      <c r="DF879" s="16">
        <v>2006</v>
      </c>
    </row>
    <row r="880" spans="2:110" x14ac:dyDescent="0.3">
      <c r="B880" s="4">
        <v>14</v>
      </c>
      <c r="C880" s="4">
        <v>12</v>
      </c>
      <c r="D880" s="5">
        <v>2009</v>
      </c>
      <c r="W880" s="4">
        <v>12</v>
      </c>
      <c r="Y880" t="str">
        <f t="shared" si="43"/>
        <v>Dec</v>
      </c>
      <c r="Z880" s="5">
        <v>2009</v>
      </c>
      <c r="AA880" t="s">
        <v>2643</v>
      </c>
      <c r="BG880" t="s">
        <v>13</v>
      </c>
      <c r="BV880" t="s">
        <v>13</v>
      </c>
      <c r="BW880" t="str">
        <f t="shared" si="44"/>
        <v>Intra</v>
      </c>
      <c r="CI880" s="15" t="s">
        <v>13</v>
      </c>
      <c r="CJ880" s="15">
        <v>2016</v>
      </c>
      <c r="CK880" s="15" t="str">
        <f t="shared" si="45"/>
        <v>Intra</v>
      </c>
      <c r="DC880" s="15">
        <v>5</v>
      </c>
      <c r="DD880" s="21">
        <v>5</v>
      </c>
      <c r="DE880" s="21"/>
      <c r="DF880" s="15">
        <v>2016</v>
      </c>
    </row>
    <row r="881" spans="2:110" x14ac:dyDescent="0.3">
      <c r="B881" s="4">
        <v>25</v>
      </c>
      <c r="C881" s="4">
        <v>11</v>
      </c>
      <c r="D881" s="5">
        <v>2009</v>
      </c>
      <c r="W881" s="4">
        <v>11</v>
      </c>
      <c r="Y881" t="str">
        <f t="shared" si="43"/>
        <v>Nov</v>
      </c>
      <c r="Z881" s="5">
        <v>2009</v>
      </c>
      <c r="AA881" t="s">
        <v>2646</v>
      </c>
      <c r="BG881" t="s">
        <v>13</v>
      </c>
      <c r="BV881" t="s">
        <v>13</v>
      </c>
      <c r="BW881" t="str">
        <f t="shared" si="44"/>
        <v>Intra</v>
      </c>
      <c r="CI881" s="16" t="s">
        <v>13</v>
      </c>
      <c r="CJ881" s="16">
        <v>1994</v>
      </c>
      <c r="CK881" s="16" t="str">
        <f t="shared" si="45"/>
        <v>Intra</v>
      </c>
      <c r="DC881" s="16">
        <v>10</v>
      </c>
      <c r="DD881" s="23">
        <v>10</v>
      </c>
      <c r="DE881" s="23"/>
      <c r="DF881" s="16">
        <v>1994</v>
      </c>
    </row>
    <row r="882" spans="2:110" x14ac:dyDescent="0.3">
      <c r="B882" s="4">
        <v>22</v>
      </c>
      <c r="C882" s="4">
        <v>1</v>
      </c>
      <c r="D882" s="5">
        <v>2009</v>
      </c>
      <c r="W882" s="4">
        <v>1</v>
      </c>
      <c r="Y882" t="str">
        <f t="shared" si="43"/>
        <v>Jan</v>
      </c>
      <c r="Z882" s="5">
        <v>2009</v>
      </c>
      <c r="AA882" t="s">
        <v>2649</v>
      </c>
      <c r="AB882">
        <v>1</v>
      </c>
      <c r="BG882" t="s">
        <v>9</v>
      </c>
      <c r="BV882" t="s">
        <v>9</v>
      </c>
      <c r="BW882" t="str">
        <f t="shared" si="44"/>
        <v>Not</v>
      </c>
      <c r="CI882" s="15" t="s">
        <v>9</v>
      </c>
      <c r="CJ882" s="15">
        <v>2005</v>
      </c>
      <c r="CK882" s="15" t="str">
        <f t="shared" si="45"/>
        <v>Not</v>
      </c>
      <c r="DC882" s="15">
        <v>10</v>
      </c>
      <c r="DD882" s="21">
        <v>10</v>
      </c>
      <c r="DE882" s="21"/>
      <c r="DF882" s="15">
        <v>2005</v>
      </c>
    </row>
    <row r="883" spans="2:110" x14ac:dyDescent="0.3">
      <c r="B883" s="4">
        <v>24</v>
      </c>
      <c r="C883" s="4">
        <v>11</v>
      </c>
      <c r="D883" s="5">
        <v>2009</v>
      </c>
      <c r="W883" s="4">
        <v>11</v>
      </c>
      <c r="Y883" t="str">
        <f t="shared" si="43"/>
        <v>Nov</v>
      </c>
      <c r="Z883" s="5">
        <v>2009</v>
      </c>
      <c r="AA883" t="s">
        <v>2652</v>
      </c>
      <c r="BG883" t="s">
        <v>13</v>
      </c>
      <c r="BV883" t="s">
        <v>13</v>
      </c>
      <c r="BW883" t="str">
        <f t="shared" si="44"/>
        <v>Intra</v>
      </c>
      <c r="CI883" s="16" t="s">
        <v>13</v>
      </c>
      <c r="CJ883" s="16">
        <v>1995</v>
      </c>
      <c r="CK883" s="16" t="str">
        <f t="shared" si="45"/>
        <v>Intra</v>
      </c>
      <c r="DC883" s="16">
        <v>10</v>
      </c>
      <c r="DD883" s="23">
        <v>10</v>
      </c>
      <c r="DE883" s="23"/>
      <c r="DF883" s="16">
        <v>1995</v>
      </c>
    </row>
    <row r="884" spans="2:110" x14ac:dyDescent="0.3">
      <c r="B884" s="6">
        <v>18</v>
      </c>
      <c r="C884" s="6">
        <v>12</v>
      </c>
      <c r="D884" s="7">
        <v>2009</v>
      </c>
      <c r="W884" s="6">
        <v>12</v>
      </c>
      <c r="Y884" t="str">
        <f t="shared" si="43"/>
        <v>Dec</v>
      </c>
      <c r="Z884" s="7">
        <v>2009</v>
      </c>
      <c r="AA884" t="s">
        <v>2655</v>
      </c>
      <c r="BG884" t="s">
        <v>13</v>
      </c>
      <c r="BV884" t="s">
        <v>13</v>
      </c>
      <c r="BW884" t="str">
        <f t="shared" si="44"/>
        <v>Intra</v>
      </c>
      <c r="CI884" s="15" t="s">
        <v>13</v>
      </c>
      <c r="CJ884" s="15">
        <v>1996</v>
      </c>
      <c r="CK884" s="15" t="str">
        <f t="shared" si="45"/>
        <v>Intra</v>
      </c>
      <c r="DC884" s="15">
        <v>10</v>
      </c>
      <c r="DD884" s="21">
        <v>10</v>
      </c>
      <c r="DE884" s="21"/>
      <c r="DF884" s="15">
        <v>1996</v>
      </c>
    </row>
    <row r="885" spans="2:110" x14ac:dyDescent="0.3">
      <c r="B885" s="4">
        <v>3</v>
      </c>
      <c r="C885" s="4">
        <v>8</v>
      </c>
      <c r="D885" s="5">
        <v>2009</v>
      </c>
      <c r="W885" s="4">
        <v>8</v>
      </c>
      <c r="Y885" t="str">
        <f t="shared" si="43"/>
        <v>Aug</v>
      </c>
      <c r="Z885" s="5">
        <v>2009</v>
      </c>
      <c r="AA885" t="s">
        <v>2658</v>
      </c>
      <c r="BG885" t="s">
        <v>13</v>
      </c>
      <c r="BV885" t="s">
        <v>13</v>
      </c>
      <c r="BW885" t="str">
        <f t="shared" si="44"/>
        <v>Intra</v>
      </c>
      <c r="CI885" s="16" t="s">
        <v>13</v>
      </c>
      <c r="CJ885" s="16">
        <v>2022</v>
      </c>
      <c r="CK885" s="16" t="str">
        <f t="shared" si="45"/>
        <v>Intra</v>
      </c>
      <c r="DC885" s="16">
        <v>10</v>
      </c>
      <c r="DD885" s="23">
        <v>10</v>
      </c>
      <c r="DE885" s="23"/>
      <c r="DF885" s="16">
        <v>2022</v>
      </c>
    </row>
    <row r="886" spans="2:110" x14ac:dyDescent="0.3">
      <c r="B886" s="6">
        <v>26</v>
      </c>
      <c r="C886" s="6">
        <v>10</v>
      </c>
      <c r="D886" s="7">
        <v>2009</v>
      </c>
      <c r="W886" s="6">
        <v>10</v>
      </c>
      <c r="Y886" t="str">
        <f t="shared" si="43"/>
        <v>Oct</v>
      </c>
      <c r="Z886" s="7">
        <v>2009</v>
      </c>
      <c r="AA886" t="s">
        <v>2661</v>
      </c>
      <c r="BG886" t="s">
        <v>13</v>
      </c>
      <c r="BV886" t="s">
        <v>13</v>
      </c>
      <c r="BW886" t="str">
        <f t="shared" si="44"/>
        <v>Intra</v>
      </c>
      <c r="CI886" s="15" t="s">
        <v>13</v>
      </c>
      <c r="CJ886" s="15">
        <v>2017</v>
      </c>
      <c r="CK886" s="15" t="str">
        <f t="shared" si="45"/>
        <v>Intra</v>
      </c>
      <c r="DC886" s="15">
        <v>10</v>
      </c>
      <c r="DD886" s="21">
        <v>10</v>
      </c>
      <c r="DE886" s="21"/>
      <c r="DF886" s="15">
        <v>2017</v>
      </c>
    </row>
    <row r="887" spans="2:110" x14ac:dyDescent="0.3">
      <c r="B887" s="4">
        <v>13</v>
      </c>
      <c r="C887" s="4">
        <v>2</v>
      </c>
      <c r="D887" s="5">
        <v>2009</v>
      </c>
      <c r="W887" s="4">
        <v>2</v>
      </c>
      <c r="Y887" t="str">
        <f t="shared" si="43"/>
        <v>Feb</v>
      </c>
      <c r="Z887" s="5">
        <v>2009</v>
      </c>
      <c r="AA887" t="s">
        <v>2664</v>
      </c>
      <c r="BG887" t="s">
        <v>13</v>
      </c>
      <c r="BV887" t="s">
        <v>13</v>
      </c>
      <c r="BW887" t="str">
        <f t="shared" si="44"/>
        <v>Intra</v>
      </c>
      <c r="CI887" s="16" t="s">
        <v>13</v>
      </c>
      <c r="CJ887" s="16">
        <v>2020</v>
      </c>
      <c r="CK887" s="16" t="str">
        <f t="shared" si="45"/>
        <v>Intra</v>
      </c>
      <c r="DC887" s="16">
        <v>1</v>
      </c>
      <c r="DD887" s="23">
        <v>1</v>
      </c>
      <c r="DE887" s="23"/>
      <c r="DF887" s="16">
        <v>2020</v>
      </c>
    </row>
    <row r="888" spans="2:110" x14ac:dyDescent="0.3">
      <c r="B888" s="4">
        <v>14</v>
      </c>
      <c r="C888" s="4">
        <v>12</v>
      </c>
      <c r="D888" s="5">
        <v>2009</v>
      </c>
      <c r="W888" s="4">
        <v>12</v>
      </c>
      <c r="Y888" t="str">
        <f t="shared" si="43"/>
        <v>Dec</v>
      </c>
      <c r="Z888" s="5">
        <v>2009</v>
      </c>
      <c r="AA888" t="s">
        <v>2667</v>
      </c>
      <c r="BG888" t="s">
        <v>13</v>
      </c>
      <c r="BV888" t="s">
        <v>13</v>
      </c>
      <c r="BW888" t="str">
        <f t="shared" si="44"/>
        <v>Intra</v>
      </c>
      <c r="CI888" s="15" t="s">
        <v>13</v>
      </c>
      <c r="CJ888" s="15">
        <v>1995</v>
      </c>
      <c r="CK888" s="15" t="str">
        <f t="shared" si="45"/>
        <v>Intra</v>
      </c>
      <c r="DC888" s="15">
        <v>10</v>
      </c>
      <c r="DD888" s="21">
        <v>10</v>
      </c>
      <c r="DE888" s="21"/>
      <c r="DF888" s="15">
        <v>1995</v>
      </c>
    </row>
    <row r="889" spans="2:110" x14ac:dyDescent="0.3">
      <c r="B889" s="4">
        <v>20</v>
      </c>
      <c r="C889" s="4">
        <v>7</v>
      </c>
      <c r="D889" s="5">
        <v>2009</v>
      </c>
      <c r="W889" s="4">
        <v>7</v>
      </c>
      <c r="Y889" t="str">
        <f t="shared" si="43"/>
        <v>Jul</v>
      </c>
      <c r="Z889" s="5">
        <v>2009</v>
      </c>
      <c r="AA889" t="s">
        <v>2670</v>
      </c>
      <c r="BG889" t="s">
        <v>9</v>
      </c>
      <c r="BV889" t="s">
        <v>9</v>
      </c>
      <c r="BW889" t="str">
        <f t="shared" si="44"/>
        <v>Not</v>
      </c>
      <c r="CI889" s="16" t="s">
        <v>9</v>
      </c>
      <c r="CJ889" s="16">
        <v>2001</v>
      </c>
      <c r="CK889" s="16" t="str">
        <f t="shared" si="45"/>
        <v>Not</v>
      </c>
      <c r="DC889" s="16">
        <v>10</v>
      </c>
      <c r="DD889" s="23">
        <v>10</v>
      </c>
      <c r="DE889" s="23"/>
      <c r="DF889" s="16">
        <v>2001</v>
      </c>
    </row>
    <row r="890" spans="2:110" x14ac:dyDescent="0.3">
      <c r="B890" s="6">
        <v>23</v>
      </c>
      <c r="C890" s="6">
        <v>9</v>
      </c>
      <c r="D890" s="7">
        <v>2009</v>
      </c>
      <c r="W890" s="6">
        <v>9</v>
      </c>
      <c r="Y890" t="str">
        <f t="shared" si="43"/>
        <v>Sep</v>
      </c>
      <c r="Z890" s="7">
        <v>2009</v>
      </c>
      <c r="AA890" t="s">
        <v>2673</v>
      </c>
      <c r="BG890" t="s">
        <v>13</v>
      </c>
      <c r="BV890" t="s">
        <v>13</v>
      </c>
      <c r="BW890" t="str">
        <f t="shared" si="44"/>
        <v>Intra</v>
      </c>
      <c r="CI890" s="15" t="s">
        <v>13</v>
      </c>
      <c r="CJ890" s="15">
        <v>2011</v>
      </c>
      <c r="CK890" s="15" t="str">
        <f t="shared" si="45"/>
        <v>Intra</v>
      </c>
      <c r="DC890" s="15">
        <v>10</v>
      </c>
      <c r="DD890" s="21">
        <v>10</v>
      </c>
      <c r="DE890" s="21"/>
      <c r="DF890" s="15">
        <v>2011</v>
      </c>
    </row>
    <row r="891" spans="2:110" x14ac:dyDescent="0.3">
      <c r="B891" s="4">
        <v>20</v>
      </c>
      <c r="C891" s="4">
        <v>3</v>
      </c>
      <c r="D891" s="5">
        <v>2009</v>
      </c>
      <c r="W891" s="4">
        <v>3</v>
      </c>
      <c r="Y891" t="str">
        <f t="shared" si="43"/>
        <v>Mar</v>
      </c>
      <c r="Z891" s="5">
        <v>2009</v>
      </c>
      <c r="AA891" t="s">
        <v>2676</v>
      </c>
      <c r="BG891" t="s">
        <v>9</v>
      </c>
      <c r="BV891" t="s">
        <v>9</v>
      </c>
      <c r="BW891" t="str">
        <f t="shared" si="44"/>
        <v>Not</v>
      </c>
      <c r="CI891" s="16" t="s">
        <v>9</v>
      </c>
      <c r="CJ891" s="16">
        <v>2010</v>
      </c>
      <c r="CK891" s="16" t="str">
        <f t="shared" si="45"/>
        <v>Not</v>
      </c>
      <c r="DC891" s="16">
        <v>10</v>
      </c>
      <c r="DD891" s="23">
        <v>10</v>
      </c>
      <c r="DE891" s="23"/>
      <c r="DF891" s="16">
        <v>2010</v>
      </c>
    </row>
    <row r="892" spans="2:110" x14ac:dyDescent="0.3">
      <c r="B892" s="4">
        <v>16</v>
      </c>
      <c r="C892" s="4">
        <v>7</v>
      </c>
      <c r="D892" s="5">
        <v>2009</v>
      </c>
      <c r="W892" s="4">
        <v>7</v>
      </c>
      <c r="Y892" t="str">
        <f t="shared" si="43"/>
        <v>Jul</v>
      </c>
      <c r="Z892" s="5">
        <v>2009</v>
      </c>
      <c r="AA892" t="s">
        <v>2679</v>
      </c>
      <c r="BG892" t="s">
        <v>13</v>
      </c>
      <c r="BV892" t="s">
        <v>13</v>
      </c>
      <c r="BW892" t="str">
        <f t="shared" si="44"/>
        <v>Intra</v>
      </c>
      <c r="CI892" s="15" t="s">
        <v>13</v>
      </c>
      <c r="CJ892" s="15">
        <v>2021</v>
      </c>
      <c r="CK892" s="15" t="str">
        <f t="shared" si="45"/>
        <v>Intra</v>
      </c>
      <c r="DC892" s="15">
        <v>10</v>
      </c>
      <c r="DD892" s="21">
        <v>10</v>
      </c>
      <c r="DE892" s="21"/>
      <c r="DF892" s="15">
        <v>2021</v>
      </c>
    </row>
    <row r="893" spans="2:110" x14ac:dyDescent="0.3">
      <c r="B893" s="4">
        <v>1</v>
      </c>
      <c r="C893" s="4">
        <v>9</v>
      </c>
      <c r="D893" s="5">
        <v>2009</v>
      </c>
      <c r="W893" s="4">
        <v>9</v>
      </c>
      <c r="Y893" t="str">
        <f t="shared" si="43"/>
        <v>Sep</v>
      </c>
      <c r="Z893" s="5">
        <v>2009</v>
      </c>
      <c r="AA893" t="s">
        <v>2682</v>
      </c>
      <c r="BG893" t="s">
        <v>13</v>
      </c>
      <c r="BV893" t="s">
        <v>13</v>
      </c>
      <c r="BW893" t="str">
        <f t="shared" si="44"/>
        <v>Intra</v>
      </c>
      <c r="CI893" s="16" t="s">
        <v>13</v>
      </c>
      <c r="CJ893" s="16">
        <v>2016</v>
      </c>
      <c r="CK893" s="16" t="str">
        <f t="shared" si="45"/>
        <v>Intra</v>
      </c>
      <c r="DC893" s="16">
        <v>10</v>
      </c>
      <c r="DD893" s="23">
        <v>10</v>
      </c>
      <c r="DE893" s="23"/>
      <c r="DF893" s="16">
        <v>2016</v>
      </c>
    </row>
    <row r="894" spans="2:110" x14ac:dyDescent="0.3">
      <c r="B894" s="6">
        <v>30</v>
      </c>
      <c r="C894" s="6">
        <v>9</v>
      </c>
      <c r="D894" s="7">
        <v>2009</v>
      </c>
      <c r="W894" s="6">
        <v>9</v>
      </c>
      <c r="Y894" t="str">
        <f t="shared" si="43"/>
        <v>Sep</v>
      </c>
      <c r="Z894" s="7">
        <v>2009</v>
      </c>
      <c r="AA894" t="s">
        <v>2685</v>
      </c>
      <c r="BG894" t="s">
        <v>13</v>
      </c>
      <c r="BV894" t="s">
        <v>13</v>
      </c>
      <c r="BW894" t="str">
        <f t="shared" si="44"/>
        <v>Intra</v>
      </c>
      <c r="CI894" s="15" t="s">
        <v>13</v>
      </c>
      <c r="CJ894" s="15">
        <v>2016</v>
      </c>
      <c r="CK894" s="15" t="str">
        <f t="shared" si="45"/>
        <v>Intra</v>
      </c>
      <c r="DC894" s="15">
        <v>10</v>
      </c>
      <c r="DD894" s="21">
        <v>10</v>
      </c>
      <c r="DE894" s="21"/>
      <c r="DF894" s="15">
        <v>2016</v>
      </c>
    </row>
    <row r="895" spans="2:110" x14ac:dyDescent="0.3">
      <c r="B895" s="4">
        <v>3</v>
      </c>
      <c r="C895" s="4">
        <v>12</v>
      </c>
      <c r="D895" s="5">
        <v>2009</v>
      </c>
      <c r="W895" s="4">
        <v>12</v>
      </c>
      <c r="Y895" t="str">
        <f t="shared" si="43"/>
        <v>Dec</v>
      </c>
      <c r="Z895" s="5">
        <v>2009</v>
      </c>
      <c r="AA895" t="s">
        <v>2688</v>
      </c>
      <c r="BG895" t="s">
        <v>13</v>
      </c>
      <c r="BV895" t="s">
        <v>13</v>
      </c>
      <c r="BW895" t="str">
        <f t="shared" si="44"/>
        <v>Intra</v>
      </c>
      <c r="CI895" s="16" t="s">
        <v>13</v>
      </c>
      <c r="CJ895" s="16">
        <v>2008</v>
      </c>
      <c r="CK895" s="16" t="str">
        <f t="shared" si="45"/>
        <v>Intra</v>
      </c>
      <c r="DC895" s="16">
        <v>10</v>
      </c>
      <c r="DD895" s="23">
        <v>10</v>
      </c>
      <c r="DE895" s="23"/>
      <c r="DF895" s="16">
        <v>2008</v>
      </c>
    </row>
    <row r="896" spans="2:110" x14ac:dyDescent="0.3">
      <c r="B896" s="4">
        <v>30</v>
      </c>
      <c r="C896" s="4">
        <v>10</v>
      </c>
      <c r="D896" s="5">
        <v>2009</v>
      </c>
      <c r="W896" s="4">
        <v>10</v>
      </c>
      <c r="Y896" t="str">
        <f t="shared" si="43"/>
        <v>Oct</v>
      </c>
      <c r="Z896" s="5">
        <v>2009</v>
      </c>
      <c r="AA896" t="s">
        <v>2691</v>
      </c>
      <c r="BG896" t="s">
        <v>13</v>
      </c>
      <c r="BV896" t="s">
        <v>13</v>
      </c>
      <c r="BW896" t="str">
        <f t="shared" si="44"/>
        <v>Intra</v>
      </c>
      <c r="CI896" s="15" t="s">
        <v>13</v>
      </c>
      <c r="CJ896" s="15">
        <v>2019</v>
      </c>
      <c r="CK896" s="15" t="str">
        <f t="shared" si="45"/>
        <v>Intra</v>
      </c>
      <c r="DC896" s="15">
        <v>5</v>
      </c>
      <c r="DD896" s="21">
        <v>5</v>
      </c>
      <c r="DE896" s="21"/>
      <c r="DF896" s="15">
        <v>2019</v>
      </c>
    </row>
    <row r="897" spans="2:110" x14ac:dyDescent="0.3">
      <c r="B897" s="4">
        <v>3</v>
      </c>
      <c r="C897" s="4">
        <v>12</v>
      </c>
      <c r="D897" s="5">
        <v>2009</v>
      </c>
      <c r="W897" s="4">
        <v>12</v>
      </c>
      <c r="Y897" t="str">
        <f t="shared" si="43"/>
        <v>Dec</v>
      </c>
      <c r="Z897" s="5">
        <v>2009</v>
      </c>
      <c r="AA897" t="s">
        <v>2694</v>
      </c>
      <c r="BG897" t="s">
        <v>13</v>
      </c>
      <c r="BV897" t="s">
        <v>13</v>
      </c>
      <c r="BW897" t="str">
        <f t="shared" si="44"/>
        <v>Intra</v>
      </c>
      <c r="CI897" s="16" t="s">
        <v>13</v>
      </c>
      <c r="CJ897" s="16">
        <v>2010</v>
      </c>
      <c r="CK897" s="16" t="str">
        <f t="shared" si="45"/>
        <v>Intra</v>
      </c>
      <c r="DC897" s="16">
        <v>2</v>
      </c>
      <c r="DD897" s="23">
        <v>2</v>
      </c>
      <c r="DE897" s="23"/>
      <c r="DF897" s="16">
        <v>2010</v>
      </c>
    </row>
    <row r="898" spans="2:110" x14ac:dyDescent="0.3">
      <c r="B898" s="6">
        <v>3</v>
      </c>
      <c r="C898" s="6">
        <v>12</v>
      </c>
      <c r="D898" s="7">
        <v>2009</v>
      </c>
      <c r="W898" s="6">
        <v>12</v>
      </c>
      <c r="Y898" t="str">
        <f t="shared" si="43"/>
        <v>Dec</v>
      </c>
      <c r="Z898" s="7">
        <v>2009</v>
      </c>
      <c r="AA898" t="s">
        <v>2697</v>
      </c>
      <c r="BG898" t="s">
        <v>13</v>
      </c>
      <c r="BV898" t="s">
        <v>13</v>
      </c>
      <c r="BW898" t="str">
        <f t="shared" si="44"/>
        <v>Intra</v>
      </c>
      <c r="CI898" s="15" t="s">
        <v>13</v>
      </c>
      <c r="CJ898" s="15">
        <v>2010</v>
      </c>
      <c r="CK898" s="15" t="str">
        <f t="shared" si="45"/>
        <v>Intra</v>
      </c>
      <c r="DC898" s="15">
        <v>2</v>
      </c>
      <c r="DD898" s="21">
        <v>2</v>
      </c>
      <c r="DE898" s="21"/>
      <c r="DF898" s="15">
        <v>2010</v>
      </c>
    </row>
    <row r="899" spans="2:110" x14ac:dyDescent="0.3">
      <c r="B899" s="4">
        <v>13</v>
      </c>
      <c r="C899" s="4">
        <v>11</v>
      </c>
      <c r="D899" s="5">
        <v>2009</v>
      </c>
      <c r="W899" s="4">
        <v>11</v>
      </c>
      <c r="Y899" t="str">
        <f t="shared" ref="Y899:Y962" si="46">_xlfn.IFS(W899=1,"Jan",W899=2,"Feb",W899=3,"Mar",W899=4,"Apr",W899=5,"May",W899=6,"Jun",W899=7,"Jul",W899=8,"Aug",W899=9,"Sep",W899=10,"Oct",W899=11,"Nov",W899=12,"Dec")</f>
        <v>Nov</v>
      </c>
      <c r="Z899" s="5">
        <v>2009</v>
      </c>
      <c r="AA899" t="s">
        <v>2700</v>
      </c>
      <c r="BG899" t="s">
        <v>13</v>
      </c>
      <c r="BV899" t="s">
        <v>13</v>
      </c>
      <c r="BW899" t="str">
        <f t="shared" ref="BW899:BW962" si="47">IF(BV899="EQ","Intra","Not")</f>
        <v>Intra</v>
      </c>
      <c r="CI899" s="16" t="s">
        <v>13</v>
      </c>
      <c r="CJ899" s="16">
        <v>2010</v>
      </c>
      <c r="CK899" s="16" t="str">
        <f t="shared" ref="CK899:CK962" si="48">IF(CI899="EQ","Intra","Not")</f>
        <v>Intra</v>
      </c>
      <c r="DC899" s="16">
        <v>10</v>
      </c>
      <c r="DD899" s="23">
        <v>10</v>
      </c>
      <c r="DE899" s="23"/>
      <c r="DF899" s="16">
        <v>2010</v>
      </c>
    </row>
    <row r="900" spans="2:110" x14ac:dyDescent="0.3">
      <c r="B900" s="6">
        <v>28</v>
      </c>
      <c r="C900" s="6">
        <v>7</v>
      </c>
      <c r="D900" s="7">
        <v>2009</v>
      </c>
      <c r="W900" s="6">
        <v>7</v>
      </c>
      <c r="Y900" t="str">
        <f t="shared" si="46"/>
        <v>Jul</v>
      </c>
      <c r="Z900" s="7">
        <v>2009</v>
      </c>
      <c r="AA900" t="s">
        <v>2703</v>
      </c>
      <c r="BG900" t="s">
        <v>13</v>
      </c>
      <c r="BV900" t="s">
        <v>13</v>
      </c>
      <c r="BW900" t="str">
        <f t="shared" si="47"/>
        <v>Intra</v>
      </c>
      <c r="CI900" s="15" t="s">
        <v>13</v>
      </c>
      <c r="CJ900" s="15">
        <v>2023</v>
      </c>
      <c r="CK900" s="15" t="str">
        <f t="shared" si="48"/>
        <v>Intra</v>
      </c>
      <c r="DC900" s="15">
        <v>2</v>
      </c>
      <c r="DD900" s="21">
        <v>2</v>
      </c>
      <c r="DE900" s="21"/>
      <c r="DF900" s="15">
        <v>2023</v>
      </c>
    </row>
    <row r="901" spans="2:110" x14ac:dyDescent="0.3">
      <c r="B901" s="4">
        <v>13</v>
      </c>
      <c r="C901" s="4">
        <v>11</v>
      </c>
      <c r="D901" s="5">
        <v>2009</v>
      </c>
      <c r="W901" s="4">
        <v>11</v>
      </c>
      <c r="Y901" t="str">
        <f t="shared" si="46"/>
        <v>Nov</v>
      </c>
      <c r="Z901" s="5">
        <v>2009</v>
      </c>
      <c r="AA901" t="s">
        <v>2706</v>
      </c>
      <c r="BG901" t="s">
        <v>13</v>
      </c>
      <c r="BV901" t="s">
        <v>13</v>
      </c>
      <c r="BW901" t="str">
        <f t="shared" si="47"/>
        <v>Intra</v>
      </c>
      <c r="CI901" s="16" t="s">
        <v>13</v>
      </c>
      <c r="CJ901" s="16">
        <v>2012</v>
      </c>
      <c r="CK901" s="16" t="str">
        <f t="shared" si="48"/>
        <v>Intra</v>
      </c>
      <c r="DC901" s="16">
        <v>1</v>
      </c>
      <c r="DD901" s="23">
        <v>1</v>
      </c>
      <c r="DE901" s="23"/>
      <c r="DF901" s="16">
        <v>2012</v>
      </c>
    </row>
    <row r="902" spans="2:110" x14ac:dyDescent="0.3">
      <c r="B902" s="6">
        <v>23</v>
      </c>
      <c r="C902" s="6">
        <v>12</v>
      </c>
      <c r="D902" s="7">
        <v>2010</v>
      </c>
      <c r="W902" s="6">
        <v>12</v>
      </c>
      <c r="Y902" t="str">
        <f t="shared" si="46"/>
        <v>Dec</v>
      </c>
      <c r="Z902" s="7">
        <v>2010</v>
      </c>
      <c r="AA902" t="s">
        <v>2709</v>
      </c>
      <c r="BG902" t="s">
        <v>13</v>
      </c>
      <c r="BV902" t="s">
        <v>13</v>
      </c>
      <c r="BW902" t="str">
        <f t="shared" si="47"/>
        <v>Intra</v>
      </c>
      <c r="CI902" s="15" t="s">
        <v>13</v>
      </c>
      <c r="CJ902" s="15">
        <v>2006</v>
      </c>
      <c r="CK902" s="15" t="str">
        <f t="shared" si="48"/>
        <v>Intra</v>
      </c>
      <c r="DC902" s="15">
        <v>10</v>
      </c>
      <c r="DD902" s="21">
        <v>10</v>
      </c>
      <c r="DE902" s="21"/>
      <c r="DF902" s="15">
        <v>2006</v>
      </c>
    </row>
    <row r="903" spans="2:110" x14ac:dyDescent="0.3">
      <c r="B903" s="4">
        <v>8</v>
      </c>
      <c r="C903" s="4">
        <v>1</v>
      </c>
      <c r="D903" s="5">
        <v>2010</v>
      </c>
      <c r="W903" s="4">
        <v>1</v>
      </c>
      <c r="Y903" t="str">
        <f t="shared" si="46"/>
        <v>Jan</v>
      </c>
      <c r="Z903" s="5">
        <v>2010</v>
      </c>
      <c r="AA903" t="s">
        <v>2712</v>
      </c>
      <c r="AB903">
        <v>1</v>
      </c>
      <c r="BG903" t="s">
        <v>13</v>
      </c>
      <c r="BV903" t="s">
        <v>13</v>
      </c>
      <c r="BW903" t="str">
        <f t="shared" si="47"/>
        <v>Intra</v>
      </c>
      <c r="CI903" s="16" t="s">
        <v>13</v>
      </c>
      <c r="CJ903" s="16">
        <v>2007</v>
      </c>
      <c r="CK903" s="16" t="str">
        <f t="shared" si="48"/>
        <v>Intra</v>
      </c>
      <c r="DC903" s="16">
        <v>2</v>
      </c>
      <c r="DD903" s="23">
        <v>2</v>
      </c>
      <c r="DE903" s="23"/>
      <c r="DF903" s="16">
        <v>2007</v>
      </c>
    </row>
    <row r="904" spans="2:110" x14ac:dyDescent="0.3">
      <c r="B904" s="4">
        <v>15</v>
      </c>
      <c r="C904" s="4">
        <v>9</v>
      </c>
      <c r="D904" s="5">
        <v>2010</v>
      </c>
      <c r="W904" s="4">
        <v>9</v>
      </c>
      <c r="Y904" t="str">
        <f t="shared" si="46"/>
        <v>Sep</v>
      </c>
      <c r="Z904" s="5">
        <v>2010</v>
      </c>
      <c r="AA904" t="s">
        <v>2715</v>
      </c>
      <c r="BG904" t="s">
        <v>13</v>
      </c>
      <c r="BV904" t="s">
        <v>13</v>
      </c>
      <c r="BW904" t="str">
        <f t="shared" si="47"/>
        <v>Intra</v>
      </c>
      <c r="CI904" s="15" t="s">
        <v>13</v>
      </c>
      <c r="CJ904" s="15">
        <v>2008</v>
      </c>
      <c r="CK904" s="15" t="str">
        <f t="shared" si="48"/>
        <v>Intra</v>
      </c>
      <c r="DC904" s="15">
        <v>2</v>
      </c>
      <c r="DD904" s="21">
        <v>2</v>
      </c>
      <c r="DE904" s="21"/>
      <c r="DF904" s="15">
        <v>2008</v>
      </c>
    </row>
    <row r="905" spans="2:110" x14ac:dyDescent="0.3">
      <c r="B905" s="6">
        <v>11</v>
      </c>
      <c r="C905" s="6">
        <v>8</v>
      </c>
      <c r="D905" s="7">
        <v>2010</v>
      </c>
      <c r="W905" s="6">
        <v>8</v>
      </c>
      <c r="Y905" t="str">
        <f t="shared" si="46"/>
        <v>Aug</v>
      </c>
      <c r="Z905" s="7">
        <v>2010</v>
      </c>
      <c r="AA905" t="s">
        <v>2718</v>
      </c>
      <c r="BG905" t="s">
        <v>9</v>
      </c>
      <c r="BV905" t="s">
        <v>9</v>
      </c>
      <c r="BW905" t="str">
        <f t="shared" si="47"/>
        <v>Not</v>
      </c>
      <c r="CI905" s="16" t="s">
        <v>9</v>
      </c>
      <c r="CJ905" s="16">
        <v>1999</v>
      </c>
      <c r="CK905" s="16" t="str">
        <f t="shared" si="48"/>
        <v>Not</v>
      </c>
      <c r="DC905" s="16">
        <v>10</v>
      </c>
      <c r="DD905" s="23">
        <v>10</v>
      </c>
      <c r="DE905" s="23"/>
      <c r="DF905" s="16">
        <v>1999</v>
      </c>
    </row>
    <row r="906" spans="2:110" x14ac:dyDescent="0.3">
      <c r="B906" s="6">
        <v>3</v>
      </c>
      <c r="C906" s="6">
        <v>3</v>
      </c>
      <c r="D906" s="7">
        <v>2010</v>
      </c>
      <c r="W906" s="6">
        <v>3</v>
      </c>
      <c r="Y906" t="str">
        <f t="shared" si="46"/>
        <v>Mar</v>
      </c>
      <c r="Z906" s="7">
        <v>2010</v>
      </c>
      <c r="AA906" t="s">
        <v>2721</v>
      </c>
      <c r="BG906" t="s">
        <v>13</v>
      </c>
      <c r="BV906" t="s">
        <v>13</v>
      </c>
      <c r="BW906" t="str">
        <f t="shared" si="47"/>
        <v>Intra</v>
      </c>
      <c r="CI906" s="15" t="s">
        <v>13</v>
      </c>
      <c r="CJ906" s="15">
        <v>2008</v>
      </c>
      <c r="CK906" s="15" t="str">
        <f t="shared" si="48"/>
        <v>Intra</v>
      </c>
      <c r="DC906" s="15">
        <v>1</v>
      </c>
      <c r="DD906" s="21">
        <v>1</v>
      </c>
      <c r="DE906" s="21"/>
      <c r="DF906" s="15">
        <v>2008</v>
      </c>
    </row>
    <row r="907" spans="2:110" x14ac:dyDescent="0.3">
      <c r="B907" s="6">
        <v>14</v>
      </c>
      <c r="C907" s="6">
        <v>10</v>
      </c>
      <c r="D907" s="7">
        <v>2010</v>
      </c>
      <c r="W907" s="6">
        <v>10</v>
      </c>
      <c r="Y907" t="str">
        <f t="shared" si="46"/>
        <v>Oct</v>
      </c>
      <c r="Z907" s="7">
        <v>2010</v>
      </c>
      <c r="AA907" t="s">
        <v>2724</v>
      </c>
      <c r="BG907" t="s">
        <v>13</v>
      </c>
      <c r="BV907" t="s">
        <v>13</v>
      </c>
      <c r="BW907" t="str">
        <f t="shared" si="47"/>
        <v>Intra</v>
      </c>
      <c r="CI907" s="16" t="s">
        <v>13</v>
      </c>
      <c r="CJ907" s="16">
        <v>2007</v>
      </c>
      <c r="CK907" s="16" t="str">
        <f t="shared" si="48"/>
        <v>Intra</v>
      </c>
      <c r="DC907" s="16">
        <v>10</v>
      </c>
      <c r="DD907" s="23">
        <v>10</v>
      </c>
      <c r="DE907" s="23"/>
      <c r="DF907" s="16">
        <v>2007</v>
      </c>
    </row>
    <row r="908" spans="2:110" x14ac:dyDescent="0.3">
      <c r="B908" s="4">
        <v>7</v>
      </c>
      <c r="C908" s="4">
        <v>4</v>
      </c>
      <c r="D908" s="5">
        <v>2010</v>
      </c>
      <c r="W908" s="4">
        <v>4</v>
      </c>
      <c r="Y908" t="str">
        <f t="shared" si="46"/>
        <v>Apr</v>
      </c>
      <c r="Z908" s="5">
        <v>2010</v>
      </c>
      <c r="AA908" t="s">
        <v>2727</v>
      </c>
      <c r="BG908" t="s">
        <v>13</v>
      </c>
      <c r="BV908" t="s">
        <v>13</v>
      </c>
      <c r="BW908" t="str">
        <f t="shared" si="47"/>
        <v>Intra</v>
      </c>
      <c r="CI908" s="15" t="s">
        <v>13</v>
      </c>
      <c r="CJ908" s="15">
        <v>1999</v>
      </c>
      <c r="CK908" s="15" t="str">
        <f t="shared" si="48"/>
        <v>Intra</v>
      </c>
      <c r="DC908" s="15">
        <v>10</v>
      </c>
      <c r="DD908" s="21">
        <v>10</v>
      </c>
      <c r="DE908" s="21"/>
      <c r="DF908" s="15">
        <v>1999</v>
      </c>
    </row>
    <row r="909" spans="2:110" x14ac:dyDescent="0.3">
      <c r="B909" s="4">
        <v>18</v>
      </c>
      <c r="C909" s="4">
        <v>8</v>
      </c>
      <c r="D909" s="5">
        <v>2010</v>
      </c>
      <c r="W909" s="4">
        <v>8</v>
      </c>
      <c r="Y909" t="str">
        <f t="shared" si="46"/>
        <v>Aug</v>
      </c>
      <c r="Z909" s="5">
        <v>2010</v>
      </c>
      <c r="AA909" t="s">
        <v>2730</v>
      </c>
      <c r="BG909" t="s">
        <v>13</v>
      </c>
      <c r="BV909" t="s">
        <v>13</v>
      </c>
      <c r="BW909" t="str">
        <f t="shared" si="47"/>
        <v>Intra</v>
      </c>
      <c r="CI909" s="16" t="s">
        <v>13</v>
      </c>
      <c r="CJ909" s="16">
        <v>1995</v>
      </c>
      <c r="CK909" s="16" t="str">
        <f t="shared" si="48"/>
        <v>Intra</v>
      </c>
      <c r="DC909" s="16">
        <v>5</v>
      </c>
      <c r="DD909" s="23">
        <v>5</v>
      </c>
      <c r="DE909" s="23"/>
      <c r="DF909" s="16">
        <v>1995</v>
      </c>
    </row>
    <row r="910" spans="2:110" x14ac:dyDescent="0.3">
      <c r="B910" s="4">
        <v>8</v>
      </c>
      <c r="C910" s="4">
        <v>1</v>
      </c>
      <c r="D910" s="5">
        <v>2010</v>
      </c>
      <c r="W910" s="4">
        <v>1</v>
      </c>
      <c r="Y910" t="str">
        <f t="shared" si="46"/>
        <v>Jan</v>
      </c>
      <c r="Z910" s="5">
        <v>2010</v>
      </c>
      <c r="AA910" t="s">
        <v>2733</v>
      </c>
      <c r="AB910">
        <v>1</v>
      </c>
      <c r="BG910" t="s">
        <v>13</v>
      </c>
      <c r="BV910" t="s">
        <v>13</v>
      </c>
      <c r="BW910" t="str">
        <f t="shared" si="47"/>
        <v>Intra</v>
      </c>
      <c r="CI910" s="15" t="s">
        <v>13</v>
      </c>
      <c r="CJ910" s="15">
        <v>2004</v>
      </c>
      <c r="CK910" s="15" t="str">
        <f t="shared" si="48"/>
        <v>Intra</v>
      </c>
      <c r="DC910" s="15">
        <v>10</v>
      </c>
      <c r="DD910" s="21">
        <v>10</v>
      </c>
      <c r="DE910" s="21"/>
      <c r="DF910" s="15">
        <v>2004</v>
      </c>
    </row>
    <row r="911" spans="2:110" x14ac:dyDescent="0.3">
      <c r="B911" s="6">
        <v>14</v>
      </c>
      <c r="C911" s="6">
        <v>10</v>
      </c>
      <c r="D911" s="7">
        <v>2010</v>
      </c>
      <c r="W911" s="6">
        <v>10</v>
      </c>
      <c r="Y911" t="str">
        <f t="shared" si="46"/>
        <v>Oct</v>
      </c>
      <c r="Z911" s="7">
        <v>2010</v>
      </c>
      <c r="AA911" t="s">
        <v>2736</v>
      </c>
      <c r="BG911" t="s">
        <v>13</v>
      </c>
      <c r="BV911" t="s">
        <v>13</v>
      </c>
      <c r="BW911" t="str">
        <f t="shared" si="47"/>
        <v>Intra</v>
      </c>
      <c r="CI911" s="16" t="s">
        <v>13</v>
      </c>
      <c r="CJ911" s="16">
        <v>1996</v>
      </c>
      <c r="CK911" s="16" t="str">
        <f t="shared" si="48"/>
        <v>Intra</v>
      </c>
      <c r="DC911" s="16">
        <v>10</v>
      </c>
      <c r="DD911" s="23">
        <v>10</v>
      </c>
      <c r="DE911" s="23"/>
      <c r="DF911" s="16">
        <v>1996</v>
      </c>
    </row>
    <row r="912" spans="2:110" x14ac:dyDescent="0.3">
      <c r="B912" s="6">
        <v>26</v>
      </c>
      <c r="C912" s="6">
        <v>7</v>
      </c>
      <c r="D912" s="7">
        <v>2010</v>
      </c>
      <c r="W912" s="6">
        <v>7</v>
      </c>
      <c r="Y912" t="str">
        <f t="shared" si="46"/>
        <v>Jul</v>
      </c>
      <c r="Z912" s="7">
        <v>2010</v>
      </c>
      <c r="AA912" t="s">
        <v>2739</v>
      </c>
      <c r="BG912" t="s">
        <v>13</v>
      </c>
      <c r="BV912" t="s">
        <v>13</v>
      </c>
      <c r="BW912" t="str">
        <f t="shared" si="47"/>
        <v>Intra</v>
      </c>
      <c r="CI912" s="15" t="s">
        <v>13</v>
      </c>
      <c r="CJ912" s="15">
        <v>1998</v>
      </c>
      <c r="CK912" s="15" t="str">
        <f t="shared" si="48"/>
        <v>Intra</v>
      </c>
      <c r="DC912" s="15">
        <v>10</v>
      </c>
      <c r="DD912" s="21">
        <v>10</v>
      </c>
      <c r="DE912" s="21"/>
      <c r="DF912" s="15">
        <v>1998</v>
      </c>
    </row>
    <row r="913" spans="2:110" x14ac:dyDescent="0.3">
      <c r="B913" s="6">
        <v>12</v>
      </c>
      <c r="C913" s="6">
        <v>10</v>
      </c>
      <c r="D913" s="7">
        <v>2010</v>
      </c>
      <c r="W913" s="6">
        <v>10</v>
      </c>
      <c r="Y913" t="str">
        <f t="shared" si="46"/>
        <v>Oct</v>
      </c>
      <c r="Z913" s="7">
        <v>2010</v>
      </c>
      <c r="AA913" t="s">
        <v>2742</v>
      </c>
      <c r="BG913" t="s">
        <v>13</v>
      </c>
      <c r="BV913" t="s">
        <v>13</v>
      </c>
      <c r="BW913" t="str">
        <f t="shared" si="47"/>
        <v>Intra</v>
      </c>
      <c r="CI913" s="16" t="s">
        <v>13</v>
      </c>
      <c r="CJ913" s="16">
        <v>2021</v>
      </c>
      <c r="CK913" s="16" t="str">
        <f t="shared" si="48"/>
        <v>Intra</v>
      </c>
      <c r="DC913" s="16">
        <v>10</v>
      </c>
      <c r="DD913" s="23">
        <v>10</v>
      </c>
      <c r="DE913" s="23"/>
      <c r="DF913" s="16">
        <v>2021</v>
      </c>
    </row>
    <row r="914" spans="2:110" x14ac:dyDescent="0.3">
      <c r="B914" s="4">
        <v>6</v>
      </c>
      <c r="C914" s="4">
        <v>10</v>
      </c>
      <c r="D914" s="5">
        <v>2010</v>
      </c>
      <c r="W914" s="4">
        <v>10</v>
      </c>
      <c r="Y914" t="str">
        <f t="shared" si="46"/>
        <v>Oct</v>
      </c>
      <c r="Z914" s="5">
        <v>2010</v>
      </c>
      <c r="AA914" t="s">
        <v>2745</v>
      </c>
      <c r="BG914" t="s">
        <v>13</v>
      </c>
      <c r="BV914" t="s">
        <v>13</v>
      </c>
      <c r="BW914" t="str">
        <f t="shared" si="47"/>
        <v>Intra</v>
      </c>
      <c r="CI914" s="15" t="s">
        <v>13</v>
      </c>
      <c r="CJ914" s="15">
        <v>2021</v>
      </c>
      <c r="CK914" s="15" t="str">
        <f t="shared" si="48"/>
        <v>Intra</v>
      </c>
      <c r="DC914" s="15">
        <v>10</v>
      </c>
      <c r="DD914" s="21">
        <v>10</v>
      </c>
      <c r="DE914" s="21"/>
      <c r="DF914" s="15">
        <v>2021</v>
      </c>
    </row>
    <row r="915" spans="2:110" x14ac:dyDescent="0.3">
      <c r="B915" s="4">
        <v>29</v>
      </c>
      <c r="C915" s="4">
        <v>10</v>
      </c>
      <c r="D915" s="5">
        <v>2010</v>
      </c>
      <c r="W915" s="4">
        <v>10</v>
      </c>
      <c r="Y915" t="str">
        <f t="shared" si="46"/>
        <v>Oct</v>
      </c>
      <c r="Z915" s="5">
        <v>2010</v>
      </c>
      <c r="AA915" t="s">
        <v>2748</v>
      </c>
      <c r="BG915" t="s">
        <v>13</v>
      </c>
      <c r="BV915" t="s">
        <v>13</v>
      </c>
      <c r="BW915" t="str">
        <f t="shared" si="47"/>
        <v>Intra</v>
      </c>
      <c r="CI915" s="16" t="s">
        <v>13</v>
      </c>
      <c r="CJ915" s="16">
        <v>2000</v>
      </c>
      <c r="CK915" s="16" t="str">
        <f t="shared" si="48"/>
        <v>Intra</v>
      </c>
      <c r="DC915" s="16">
        <v>2</v>
      </c>
      <c r="DD915" s="23">
        <v>2</v>
      </c>
      <c r="DE915" s="23"/>
      <c r="DF915" s="16">
        <v>2000</v>
      </c>
    </row>
    <row r="916" spans="2:110" x14ac:dyDescent="0.3">
      <c r="B916" s="4">
        <v>4</v>
      </c>
      <c r="C916" s="4">
        <v>11</v>
      </c>
      <c r="D916" s="5">
        <v>2010</v>
      </c>
      <c r="W916" s="4">
        <v>11</v>
      </c>
      <c r="Y916" t="str">
        <f t="shared" si="46"/>
        <v>Nov</v>
      </c>
      <c r="Z916" s="5">
        <v>2010</v>
      </c>
      <c r="AA916" t="s">
        <v>2751</v>
      </c>
      <c r="BG916" t="s">
        <v>13</v>
      </c>
      <c r="BV916" t="s">
        <v>13</v>
      </c>
      <c r="BW916" t="str">
        <f t="shared" si="47"/>
        <v>Intra</v>
      </c>
      <c r="CI916" s="15" t="s">
        <v>13</v>
      </c>
      <c r="CJ916" s="15">
        <v>2019</v>
      </c>
      <c r="CK916" s="15" t="str">
        <f t="shared" si="48"/>
        <v>Intra</v>
      </c>
      <c r="DC916" s="15">
        <v>10</v>
      </c>
      <c r="DD916" s="21">
        <v>10</v>
      </c>
      <c r="DE916" s="21"/>
      <c r="DF916" s="15">
        <v>2019</v>
      </c>
    </row>
    <row r="917" spans="2:110" x14ac:dyDescent="0.3">
      <c r="B917" s="4">
        <v>6</v>
      </c>
      <c r="C917" s="4">
        <v>1</v>
      </c>
      <c r="D917" s="5">
        <v>2010</v>
      </c>
      <c r="W917" s="4">
        <v>1</v>
      </c>
      <c r="Y917" t="str">
        <f t="shared" si="46"/>
        <v>Jan</v>
      </c>
      <c r="Z917" s="5">
        <v>2010</v>
      </c>
      <c r="AA917" t="s">
        <v>2754</v>
      </c>
      <c r="AB917">
        <v>1</v>
      </c>
      <c r="BG917" t="s">
        <v>13</v>
      </c>
      <c r="BV917" t="s">
        <v>13</v>
      </c>
      <c r="BW917" t="str">
        <f t="shared" si="47"/>
        <v>Intra</v>
      </c>
      <c r="CI917" s="16" t="s">
        <v>13</v>
      </c>
      <c r="CJ917" s="16">
        <v>2007</v>
      </c>
      <c r="CK917" s="16" t="str">
        <f t="shared" si="48"/>
        <v>Intra</v>
      </c>
      <c r="DC917" s="16">
        <v>1</v>
      </c>
      <c r="DD917" s="23">
        <v>1</v>
      </c>
      <c r="DE917" s="23"/>
      <c r="DF917" s="16">
        <v>2007</v>
      </c>
    </row>
    <row r="918" spans="2:110" x14ac:dyDescent="0.3">
      <c r="B918" s="6">
        <v>24</v>
      </c>
      <c r="C918" s="6">
        <v>2</v>
      </c>
      <c r="D918" s="7">
        <v>2010</v>
      </c>
      <c r="W918" s="6">
        <v>2</v>
      </c>
      <c r="Y918" t="str">
        <f t="shared" si="46"/>
        <v>Feb</v>
      </c>
      <c r="Z918" s="7">
        <v>2010</v>
      </c>
      <c r="AA918" t="s">
        <v>2757</v>
      </c>
      <c r="BG918" t="s">
        <v>13</v>
      </c>
      <c r="BV918" t="s">
        <v>13</v>
      </c>
      <c r="BW918" t="str">
        <f t="shared" si="47"/>
        <v>Intra</v>
      </c>
      <c r="CI918" s="15" t="s">
        <v>13</v>
      </c>
      <c r="CJ918" s="15">
        <v>2002</v>
      </c>
      <c r="CK918" s="15" t="str">
        <f t="shared" si="48"/>
        <v>Intra</v>
      </c>
      <c r="DC918" s="15">
        <v>1</v>
      </c>
      <c r="DD918" s="21">
        <v>1</v>
      </c>
      <c r="DE918" s="21"/>
      <c r="DF918" s="15">
        <v>2002</v>
      </c>
    </row>
    <row r="919" spans="2:110" x14ac:dyDescent="0.3">
      <c r="B919" s="6">
        <v>29</v>
      </c>
      <c r="C919" s="6">
        <v>9</v>
      </c>
      <c r="D919" s="7">
        <v>2010</v>
      </c>
      <c r="W919" s="6">
        <v>9</v>
      </c>
      <c r="Y919" t="str">
        <f t="shared" si="46"/>
        <v>Sep</v>
      </c>
      <c r="Z919" s="7">
        <v>2010</v>
      </c>
      <c r="AA919" t="s">
        <v>2760</v>
      </c>
      <c r="BG919" t="s">
        <v>9</v>
      </c>
      <c r="BV919" t="s">
        <v>9</v>
      </c>
      <c r="BW919" t="str">
        <f t="shared" si="47"/>
        <v>Not</v>
      </c>
      <c r="CI919" s="16" t="s">
        <v>9</v>
      </c>
      <c r="CJ919" s="16">
        <v>1996</v>
      </c>
      <c r="CK919" s="16" t="str">
        <f t="shared" si="48"/>
        <v>Not</v>
      </c>
      <c r="DC919" s="16">
        <v>10</v>
      </c>
      <c r="DD919" s="23">
        <v>10</v>
      </c>
      <c r="DE919" s="23"/>
      <c r="DF919" s="16">
        <v>1996</v>
      </c>
    </row>
    <row r="920" spans="2:110" x14ac:dyDescent="0.3">
      <c r="B920" s="4">
        <v>9</v>
      </c>
      <c r="C920" s="4">
        <v>3</v>
      </c>
      <c r="D920" s="5">
        <v>2010</v>
      </c>
      <c r="W920" s="4">
        <v>3</v>
      </c>
      <c r="Y920" t="str">
        <f t="shared" si="46"/>
        <v>Mar</v>
      </c>
      <c r="Z920" s="5">
        <v>2010</v>
      </c>
      <c r="AA920" t="s">
        <v>2763</v>
      </c>
      <c r="BG920" t="s">
        <v>9</v>
      </c>
      <c r="BV920" t="s">
        <v>9</v>
      </c>
      <c r="BW920" t="str">
        <f t="shared" si="47"/>
        <v>Not</v>
      </c>
      <c r="CI920" s="15" t="s">
        <v>9</v>
      </c>
      <c r="CJ920" s="15">
        <v>2015</v>
      </c>
      <c r="CK920" s="15" t="str">
        <f t="shared" si="48"/>
        <v>Not</v>
      </c>
      <c r="DC920" s="15">
        <v>2</v>
      </c>
      <c r="DD920" s="21">
        <v>2</v>
      </c>
      <c r="DE920" s="21"/>
      <c r="DF920" s="15">
        <v>2015</v>
      </c>
    </row>
    <row r="921" spans="2:110" x14ac:dyDescent="0.3">
      <c r="B921" s="6">
        <v>28</v>
      </c>
      <c r="C921" s="6">
        <v>7</v>
      </c>
      <c r="D921" s="7">
        <v>2010</v>
      </c>
      <c r="W921" s="6">
        <v>7</v>
      </c>
      <c r="Y921" t="str">
        <f t="shared" si="46"/>
        <v>Jul</v>
      </c>
      <c r="Z921" s="7">
        <v>2010</v>
      </c>
      <c r="AA921" t="s">
        <v>2766</v>
      </c>
      <c r="BG921" t="s">
        <v>13</v>
      </c>
      <c r="BV921" t="s">
        <v>13</v>
      </c>
      <c r="BW921" t="str">
        <f t="shared" si="47"/>
        <v>Intra</v>
      </c>
      <c r="CI921" s="16" t="s">
        <v>13</v>
      </c>
      <c r="CJ921" s="16">
        <v>2019</v>
      </c>
      <c r="CK921" s="16" t="str">
        <f t="shared" si="48"/>
        <v>Intra</v>
      </c>
      <c r="DC921" s="16">
        <v>10</v>
      </c>
      <c r="DD921" s="23">
        <v>10</v>
      </c>
      <c r="DE921" s="23"/>
      <c r="DF921" s="16">
        <v>2019</v>
      </c>
    </row>
    <row r="922" spans="2:110" x14ac:dyDescent="0.3">
      <c r="B922" s="4">
        <v>24</v>
      </c>
      <c r="C922" s="4">
        <v>2</v>
      </c>
      <c r="D922" s="5">
        <v>2010</v>
      </c>
      <c r="W922" s="4">
        <v>2</v>
      </c>
      <c r="Y922" t="str">
        <f t="shared" si="46"/>
        <v>Feb</v>
      </c>
      <c r="Z922" s="5">
        <v>2010</v>
      </c>
      <c r="AA922" t="s">
        <v>2769</v>
      </c>
      <c r="BG922" t="s">
        <v>13</v>
      </c>
      <c r="BV922" t="s">
        <v>13</v>
      </c>
      <c r="BW922" t="str">
        <f t="shared" si="47"/>
        <v>Intra</v>
      </c>
      <c r="CI922" s="15" t="s">
        <v>13</v>
      </c>
      <c r="CJ922" s="15">
        <v>2021</v>
      </c>
      <c r="CK922" s="15" t="str">
        <f t="shared" si="48"/>
        <v>Intra</v>
      </c>
      <c r="DC922" s="15">
        <v>1</v>
      </c>
      <c r="DD922" s="21">
        <v>1</v>
      </c>
      <c r="DE922" s="21"/>
      <c r="DF922" s="15">
        <v>2021</v>
      </c>
    </row>
    <row r="923" spans="2:110" x14ac:dyDescent="0.3">
      <c r="B923" s="4">
        <v>6</v>
      </c>
      <c r="C923" s="4">
        <v>10</v>
      </c>
      <c r="D923" s="5">
        <v>2010</v>
      </c>
      <c r="W923" s="4">
        <v>10</v>
      </c>
      <c r="Y923" t="str">
        <f t="shared" si="46"/>
        <v>Oct</v>
      </c>
      <c r="Z923" s="5">
        <v>2010</v>
      </c>
      <c r="AA923" t="s">
        <v>2772</v>
      </c>
      <c r="BG923" t="s">
        <v>9</v>
      </c>
      <c r="BV923" t="s">
        <v>9</v>
      </c>
      <c r="BW923" t="str">
        <f t="shared" si="47"/>
        <v>Not</v>
      </c>
      <c r="CI923" s="16" t="s">
        <v>9</v>
      </c>
      <c r="CJ923" s="16">
        <v>2022</v>
      </c>
      <c r="CK923" s="16" t="str">
        <f t="shared" si="48"/>
        <v>Not</v>
      </c>
      <c r="DC923" s="16">
        <v>2</v>
      </c>
      <c r="DD923" s="23">
        <v>2</v>
      </c>
      <c r="DE923" s="23"/>
      <c r="DF923" s="16">
        <v>2022</v>
      </c>
    </row>
    <row r="924" spans="2:110" x14ac:dyDescent="0.3">
      <c r="B924" s="6">
        <v>31</v>
      </c>
      <c r="C924" s="6">
        <v>12</v>
      </c>
      <c r="D924" s="7">
        <v>2010</v>
      </c>
      <c r="W924" s="6">
        <v>12</v>
      </c>
      <c r="Y924" t="str">
        <f t="shared" si="46"/>
        <v>Dec</v>
      </c>
      <c r="Z924" s="7">
        <v>2010</v>
      </c>
      <c r="AA924" t="s">
        <v>2775</v>
      </c>
      <c r="BG924" t="s">
        <v>13</v>
      </c>
      <c r="BV924" t="s">
        <v>13</v>
      </c>
      <c r="BW924" t="str">
        <f t="shared" si="47"/>
        <v>Intra</v>
      </c>
      <c r="CI924" s="15" t="s">
        <v>13</v>
      </c>
      <c r="CJ924" s="15">
        <v>2022</v>
      </c>
      <c r="CK924" s="15" t="str">
        <f t="shared" si="48"/>
        <v>Intra</v>
      </c>
      <c r="DC924" s="15">
        <v>1</v>
      </c>
      <c r="DD924" s="21">
        <v>1</v>
      </c>
      <c r="DE924" s="21"/>
      <c r="DF924" s="15">
        <v>2022</v>
      </c>
    </row>
    <row r="925" spans="2:110" x14ac:dyDescent="0.3">
      <c r="B925" s="4">
        <v>5</v>
      </c>
      <c r="C925" s="4">
        <v>1</v>
      </c>
      <c r="D925" s="5">
        <v>2010</v>
      </c>
      <c r="W925" s="4">
        <v>1</v>
      </c>
      <c r="Y925" t="str">
        <f t="shared" si="46"/>
        <v>Jan</v>
      </c>
      <c r="Z925" s="5">
        <v>2010</v>
      </c>
      <c r="AA925" t="s">
        <v>2778</v>
      </c>
      <c r="AB925">
        <v>1</v>
      </c>
      <c r="BG925" t="s">
        <v>13</v>
      </c>
      <c r="BV925" t="s">
        <v>13</v>
      </c>
      <c r="BW925" t="str">
        <f t="shared" si="47"/>
        <v>Intra</v>
      </c>
      <c r="CI925" s="16" t="s">
        <v>13</v>
      </c>
      <c r="CJ925" s="16">
        <v>2021</v>
      </c>
      <c r="CK925" s="16" t="str">
        <f t="shared" si="48"/>
        <v>Intra</v>
      </c>
      <c r="DC925" s="16">
        <v>5</v>
      </c>
      <c r="DD925" s="23">
        <v>5</v>
      </c>
      <c r="DE925" s="23"/>
      <c r="DF925" s="16">
        <v>2021</v>
      </c>
    </row>
    <row r="926" spans="2:110" x14ac:dyDescent="0.3">
      <c r="B926" s="6">
        <v>16</v>
      </c>
      <c r="C926" s="6">
        <v>4</v>
      </c>
      <c r="D926" s="7">
        <v>2010</v>
      </c>
      <c r="W926" s="6">
        <v>4</v>
      </c>
      <c r="Y926" t="str">
        <f t="shared" si="46"/>
        <v>Apr</v>
      </c>
      <c r="Z926" s="7">
        <v>2010</v>
      </c>
      <c r="AA926" t="s">
        <v>2781</v>
      </c>
      <c r="BG926" t="s">
        <v>13</v>
      </c>
      <c r="BV926" t="s">
        <v>13</v>
      </c>
      <c r="BW926" t="str">
        <f t="shared" si="47"/>
        <v>Intra</v>
      </c>
      <c r="CI926" s="15" t="s">
        <v>13</v>
      </c>
      <c r="CJ926" s="15">
        <v>1995</v>
      </c>
      <c r="CK926" s="15" t="str">
        <f t="shared" si="48"/>
        <v>Intra</v>
      </c>
      <c r="DC926" s="15">
        <v>10</v>
      </c>
      <c r="DD926" s="21">
        <v>10</v>
      </c>
      <c r="DE926" s="21"/>
      <c r="DF926" s="15">
        <v>1995</v>
      </c>
    </row>
    <row r="927" spans="2:110" x14ac:dyDescent="0.3">
      <c r="B927" s="4">
        <v>9</v>
      </c>
      <c r="C927" s="4">
        <v>9</v>
      </c>
      <c r="D927" s="5">
        <v>2010</v>
      </c>
      <c r="W927" s="4">
        <v>9</v>
      </c>
      <c r="Y927" t="str">
        <f t="shared" si="46"/>
        <v>Sep</v>
      </c>
      <c r="Z927" s="5">
        <v>2010</v>
      </c>
      <c r="AA927" t="s">
        <v>2784</v>
      </c>
      <c r="BG927" t="s">
        <v>13</v>
      </c>
      <c r="BV927" t="s">
        <v>13</v>
      </c>
      <c r="BW927" t="str">
        <f t="shared" si="47"/>
        <v>Intra</v>
      </c>
      <c r="CI927" s="16" t="s">
        <v>13</v>
      </c>
      <c r="CJ927" s="16">
        <v>2007</v>
      </c>
      <c r="CK927" s="16" t="str">
        <f t="shared" si="48"/>
        <v>Intra</v>
      </c>
      <c r="DC927" s="16">
        <v>2</v>
      </c>
      <c r="DD927" s="23">
        <v>2</v>
      </c>
      <c r="DE927" s="23"/>
      <c r="DF927" s="16">
        <v>2007</v>
      </c>
    </row>
    <row r="928" spans="2:110" x14ac:dyDescent="0.3">
      <c r="B928" s="4">
        <v>16</v>
      </c>
      <c r="C928" s="4">
        <v>11</v>
      </c>
      <c r="D928" s="5">
        <v>2010</v>
      </c>
      <c r="W928" s="4">
        <v>11</v>
      </c>
      <c r="Y928" t="str">
        <f t="shared" si="46"/>
        <v>Nov</v>
      </c>
      <c r="Z928" s="5">
        <v>2010</v>
      </c>
      <c r="AA928" t="s">
        <v>2787</v>
      </c>
      <c r="BG928" t="s">
        <v>13</v>
      </c>
      <c r="BV928" t="s">
        <v>13</v>
      </c>
      <c r="BW928" t="str">
        <f t="shared" si="47"/>
        <v>Intra</v>
      </c>
      <c r="CI928" s="15" t="s">
        <v>13</v>
      </c>
      <c r="CJ928" s="15">
        <v>2010</v>
      </c>
      <c r="CK928" s="15" t="str">
        <f t="shared" si="48"/>
        <v>Intra</v>
      </c>
      <c r="DC928" s="15">
        <v>5</v>
      </c>
      <c r="DD928" s="21">
        <v>5</v>
      </c>
      <c r="DE928" s="21"/>
      <c r="DF928" s="15">
        <v>2010</v>
      </c>
    </row>
    <row r="929" spans="2:110" x14ac:dyDescent="0.3">
      <c r="B929" s="6">
        <v>8</v>
      </c>
      <c r="C929" s="6">
        <v>10</v>
      </c>
      <c r="D929" s="7">
        <v>2010</v>
      </c>
      <c r="W929" s="6">
        <v>10</v>
      </c>
      <c r="Y929" t="str">
        <f t="shared" si="46"/>
        <v>Oct</v>
      </c>
      <c r="Z929" s="7">
        <v>2010</v>
      </c>
      <c r="AA929" t="s">
        <v>2790</v>
      </c>
      <c r="BG929" t="s">
        <v>13</v>
      </c>
      <c r="BV929" t="s">
        <v>13</v>
      </c>
      <c r="BW929" t="str">
        <f t="shared" si="47"/>
        <v>Intra</v>
      </c>
      <c r="CI929" s="16" t="s">
        <v>13</v>
      </c>
      <c r="CJ929" s="16">
        <v>2022</v>
      </c>
      <c r="CK929" s="16" t="str">
        <f t="shared" si="48"/>
        <v>Intra</v>
      </c>
      <c r="DC929" s="16">
        <v>10</v>
      </c>
      <c r="DD929" s="23">
        <v>10</v>
      </c>
      <c r="DE929" s="23"/>
      <c r="DF929" s="16">
        <v>2022</v>
      </c>
    </row>
    <row r="930" spans="2:110" x14ac:dyDescent="0.3">
      <c r="B930" s="6">
        <v>25</v>
      </c>
      <c r="C930" s="6">
        <v>2</v>
      </c>
      <c r="D930" s="7">
        <v>2010</v>
      </c>
      <c r="W930" s="6">
        <v>2</v>
      </c>
      <c r="Y930" t="str">
        <f t="shared" si="46"/>
        <v>Feb</v>
      </c>
      <c r="Z930" s="7">
        <v>2010</v>
      </c>
      <c r="AA930" t="s">
        <v>2793</v>
      </c>
      <c r="BG930" t="s">
        <v>13</v>
      </c>
      <c r="BV930" t="s">
        <v>13</v>
      </c>
      <c r="BW930" t="str">
        <f t="shared" si="47"/>
        <v>Intra</v>
      </c>
      <c r="CI930" s="15" t="s">
        <v>13</v>
      </c>
      <c r="CJ930" s="15">
        <v>2000</v>
      </c>
      <c r="CK930" s="15" t="str">
        <f t="shared" si="48"/>
        <v>Intra</v>
      </c>
      <c r="DC930" s="15">
        <v>10</v>
      </c>
      <c r="DD930" s="21">
        <v>10</v>
      </c>
      <c r="DE930" s="21"/>
      <c r="DF930" s="15">
        <v>2000</v>
      </c>
    </row>
    <row r="931" spans="2:110" x14ac:dyDescent="0.3">
      <c r="B931" s="4">
        <v>15</v>
      </c>
      <c r="C931" s="4">
        <v>9</v>
      </c>
      <c r="D931" s="5">
        <v>2010</v>
      </c>
      <c r="W931" s="4">
        <v>9</v>
      </c>
      <c r="Y931" t="str">
        <f t="shared" si="46"/>
        <v>Sep</v>
      </c>
      <c r="Z931" s="5">
        <v>2010</v>
      </c>
      <c r="AA931" t="s">
        <v>2796</v>
      </c>
      <c r="BG931" t="s">
        <v>13</v>
      </c>
      <c r="BV931" t="s">
        <v>13</v>
      </c>
      <c r="BW931" t="str">
        <f t="shared" si="47"/>
        <v>Intra</v>
      </c>
      <c r="CI931" s="16" t="s">
        <v>13</v>
      </c>
      <c r="CJ931" s="16">
        <v>2019</v>
      </c>
      <c r="CK931" s="16" t="str">
        <f t="shared" si="48"/>
        <v>Intra</v>
      </c>
      <c r="DC931" s="16">
        <v>1</v>
      </c>
      <c r="DD931" s="23">
        <v>1</v>
      </c>
      <c r="DE931" s="23"/>
      <c r="DF931" s="16">
        <v>2019</v>
      </c>
    </row>
    <row r="932" spans="2:110" x14ac:dyDescent="0.3">
      <c r="B932" s="4">
        <v>21</v>
      </c>
      <c r="C932" s="4">
        <v>7</v>
      </c>
      <c r="D932" s="5">
        <v>2010</v>
      </c>
      <c r="W932" s="4">
        <v>7</v>
      </c>
      <c r="Y932" t="str">
        <f t="shared" si="46"/>
        <v>Jul</v>
      </c>
      <c r="Z932" s="5">
        <v>2010</v>
      </c>
      <c r="AA932" t="s">
        <v>2799</v>
      </c>
      <c r="BG932" t="s">
        <v>13</v>
      </c>
      <c r="BV932" t="s">
        <v>13</v>
      </c>
      <c r="BW932" t="str">
        <f t="shared" si="47"/>
        <v>Intra</v>
      </c>
      <c r="CI932" s="15" t="s">
        <v>13</v>
      </c>
      <c r="CJ932" s="15">
        <v>2011</v>
      </c>
      <c r="CK932" s="15" t="str">
        <f t="shared" si="48"/>
        <v>Intra</v>
      </c>
      <c r="DC932" s="15">
        <v>10</v>
      </c>
      <c r="DD932" s="21">
        <v>10</v>
      </c>
      <c r="DE932" s="21"/>
      <c r="DF932" s="15">
        <v>2011</v>
      </c>
    </row>
    <row r="933" spans="2:110" x14ac:dyDescent="0.3">
      <c r="B933" s="6">
        <v>17</v>
      </c>
      <c r="C933" s="6">
        <v>8</v>
      </c>
      <c r="D933" s="7">
        <v>2010</v>
      </c>
      <c r="W933" s="6">
        <v>8</v>
      </c>
      <c r="Y933" t="str">
        <f t="shared" si="46"/>
        <v>Aug</v>
      </c>
      <c r="Z933" s="7">
        <v>2010</v>
      </c>
      <c r="AA933" t="s">
        <v>2802</v>
      </c>
      <c r="BG933" t="s">
        <v>13</v>
      </c>
      <c r="BV933" t="s">
        <v>13</v>
      </c>
      <c r="BW933" t="str">
        <f t="shared" si="47"/>
        <v>Intra</v>
      </c>
      <c r="CI933" s="16" t="s">
        <v>13</v>
      </c>
      <c r="CJ933" s="16">
        <v>2021</v>
      </c>
      <c r="CK933" s="16" t="str">
        <f t="shared" si="48"/>
        <v>Intra</v>
      </c>
      <c r="DC933" s="16">
        <v>10</v>
      </c>
      <c r="DD933" s="23">
        <v>10</v>
      </c>
      <c r="DE933" s="23"/>
      <c r="DF933" s="16">
        <v>2021</v>
      </c>
    </row>
    <row r="934" spans="2:110" x14ac:dyDescent="0.3">
      <c r="B934" s="4">
        <v>30</v>
      </c>
      <c r="C934" s="4">
        <v>3</v>
      </c>
      <c r="D934" s="5">
        <v>2010</v>
      </c>
      <c r="W934" s="4">
        <v>3</v>
      </c>
      <c r="Y934" t="str">
        <f t="shared" si="46"/>
        <v>Mar</v>
      </c>
      <c r="Z934" s="5">
        <v>2010</v>
      </c>
      <c r="AA934" t="s">
        <v>2805</v>
      </c>
      <c r="BG934" t="s">
        <v>779</v>
      </c>
      <c r="BV934" t="s">
        <v>779</v>
      </c>
      <c r="BW934" t="str">
        <f t="shared" si="47"/>
        <v>Not</v>
      </c>
      <c r="CI934" s="15" t="s">
        <v>779</v>
      </c>
      <c r="CJ934" s="15">
        <v>2006</v>
      </c>
      <c r="CK934" s="15" t="str">
        <f t="shared" si="48"/>
        <v>Not</v>
      </c>
      <c r="DC934" s="15">
        <v>10</v>
      </c>
      <c r="DD934" s="21">
        <v>10</v>
      </c>
      <c r="DE934" s="21"/>
      <c r="DF934" s="15">
        <v>2006</v>
      </c>
    </row>
    <row r="935" spans="2:110" x14ac:dyDescent="0.3">
      <c r="B935" s="4">
        <v>23</v>
      </c>
      <c r="C935" s="4">
        <v>7</v>
      </c>
      <c r="D935" s="5">
        <v>2010</v>
      </c>
      <c r="W935" s="4">
        <v>7</v>
      </c>
      <c r="Y935" t="str">
        <f t="shared" si="46"/>
        <v>Jul</v>
      </c>
      <c r="Z935" s="5">
        <v>2010</v>
      </c>
      <c r="AA935" t="s">
        <v>2808</v>
      </c>
      <c r="BG935" t="s">
        <v>9</v>
      </c>
      <c r="BV935" t="s">
        <v>9</v>
      </c>
      <c r="BW935" t="str">
        <f t="shared" si="47"/>
        <v>Not</v>
      </c>
      <c r="CI935" s="16" t="s">
        <v>9</v>
      </c>
      <c r="CJ935" s="16">
        <v>2023</v>
      </c>
      <c r="CK935" s="16" t="str">
        <f t="shared" si="48"/>
        <v>Not</v>
      </c>
      <c r="DC935" s="16">
        <v>10</v>
      </c>
      <c r="DD935" s="23">
        <v>10</v>
      </c>
      <c r="DE935" s="23"/>
      <c r="DF935" s="16">
        <v>2023</v>
      </c>
    </row>
    <row r="936" spans="2:110" x14ac:dyDescent="0.3">
      <c r="B936" s="4">
        <v>8</v>
      </c>
      <c r="C936" s="4">
        <v>11</v>
      </c>
      <c r="D936" s="5">
        <v>2010</v>
      </c>
      <c r="W936" s="4">
        <v>11</v>
      </c>
      <c r="Y936" t="str">
        <f t="shared" si="46"/>
        <v>Nov</v>
      </c>
      <c r="Z936" s="5">
        <v>2010</v>
      </c>
      <c r="AA936" t="s">
        <v>2811</v>
      </c>
      <c r="BG936" t="s">
        <v>13</v>
      </c>
      <c r="BV936" t="s">
        <v>13</v>
      </c>
      <c r="BW936" t="str">
        <f t="shared" si="47"/>
        <v>Intra</v>
      </c>
      <c r="CI936" s="15" t="s">
        <v>13</v>
      </c>
      <c r="CJ936" s="15">
        <v>2015</v>
      </c>
      <c r="CK936" s="15" t="str">
        <f t="shared" si="48"/>
        <v>Intra</v>
      </c>
      <c r="DC936" s="15">
        <v>10</v>
      </c>
      <c r="DD936" s="21">
        <v>10</v>
      </c>
      <c r="DE936" s="21"/>
      <c r="DF936" s="15">
        <v>2015</v>
      </c>
    </row>
    <row r="937" spans="2:110" x14ac:dyDescent="0.3">
      <c r="B937" s="6">
        <v>12</v>
      </c>
      <c r="C937" s="6">
        <v>4</v>
      </c>
      <c r="D937" s="7">
        <v>2010</v>
      </c>
      <c r="W937" s="6">
        <v>4</v>
      </c>
      <c r="Y937" t="str">
        <f t="shared" si="46"/>
        <v>Apr</v>
      </c>
      <c r="Z937" s="7">
        <v>2010</v>
      </c>
      <c r="AA937" t="s">
        <v>2814</v>
      </c>
      <c r="BG937" t="s">
        <v>9</v>
      </c>
      <c r="BV937" t="s">
        <v>9</v>
      </c>
      <c r="BW937" t="str">
        <f t="shared" si="47"/>
        <v>Not</v>
      </c>
      <c r="CI937" s="16" t="s">
        <v>9</v>
      </c>
      <c r="CJ937" s="16">
        <v>2015</v>
      </c>
      <c r="CK937" s="16" t="str">
        <f t="shared" si="48"/>
        <v>Not</v>
      </c>
      <c r="DC937" s="16">
        <v>5</v>
      </c>
      <c r="DD937" s="23">
        <v>5</v>
      </c>
      <c r="DE937" s="23"/>
      <c r="DF937" s="16">
        <v>2015</v>
      </c>
    </row>
    <row r="938" spans="2:110" x14ac:dyDescent="0.3">
      <c r="B938" s="4">
        <v>10</v>
      </c>
      <c r="C938" s="4">
        <v>12</v>
      </c>
      <c r="D938" s="5">
        <v>2010</v>
      </c>
      <c r="W938" s="4">
        <v>12</v>
      </c>
      <c r="Y938" t="str">
        <f t="shared" si="46"/>
        <v>Dec</v>
      </c>
      <c r="Z938" s="5">
        <v>2010</v>
      </c>
      <c r="AA938" t="s">
        <v>2817</v>
      </c>
      <c r="BG938" t="s">
        <v>13</v>
      </c>
      <c r="BV938" t="s">
        <v>13</v>
      </c>
      <c r="BW938" t="str">
        <f t="shared" si="47"/>
        <v>Intra</v>
      </c>
      <c r="CI938" s="15" t="s">
        <v>13</v>
      </c>
      <c r="CJ938" s="15">
        <v>2022</v>
      </c>
      <c r="CK938" s="15" t="str">
        <f t="shared" si="48"/>
        <v>Intra</v>
      </c>
      <c r="DC938" s="15">
        <v>5</v>
      </c>
      <c r="DD938" s="21">
        <v>5</v>
      </c>
      <c r="DE938" s="21"/>
      <c r="DF938" s="15">
        <v>2022</v>
      </c>
    </row>
    <row r="939" spans="2:110" x14ac:dyDescent="0.3">
      <c r="B939" s="6">
        <v>25</v>
      </c>
      <c r="C939" s="6">
        <v>11</v>
      </c>
      <c r="D939" s="7">
        <v>2010</v>
      </c>
      <c r="W939" s="6">
        <v>11</v>
      </c>
      <c r="Y939" t="str">
        <f t="shared" si="46"/>
        <v>Nov</v>
      </c>
      <c r="Z939" s="7">
        <v>2010</v>
      </c>
      <c r="AA939" t="s">
        <v>2820</v>
      </c>
      <c r="BG939" t="s">
        <v>13</v>
      </c>
      <c r="BV939" t="s">
        <v>13</v>
      </c>
      <c r="BW939" t="str">
        <f t="shared" si="47"/>
        <v>Intra</v>
      </c>
      <c r="CI939" s="16" t="s">
        <v>13</v>
      </c>
      <c r="CJ939" s="16">
        <v>2007</v>
      </c>
      <c r="CK939" s="16" t="str">
        <f t="shared" si="48"/>
        <v>Intra</v>
      </c>
      <c r="DC939" s="16">
        <v>2</v>
      </c>
      <c r="DD939" s="23">
        <v>2</v>
      </c>
      <c r="DE939" s="23"/>
      <c r="DF939" s="16">
        <v>2007</v>
      </c>
    </row>
    <row r="940" spans="2:110" x14ac:dyDescent="0.3">
      <c r="B940" s="6">
        <v>4</v>
      </c>
      <c r="C940" s="6">
        <v>1</v>
      </c>
      <c r="D940" s="7">
        <v>2010</v>
      </c>
      <c r="W940" s="6">
        <v>1</v>
      </c>
      <c r="Y940" t="str">
        <f t="shared" si="46"/>
        <v>Jan</v>
      </c>
      <c r="Z940" s="7">
        <v>2010</v>
      </c>
      <c r="AA940" t="s">
        <v>2823</v>
      </c>
      <c r="AB940">
        <v>1</v>
      </c>
      <c r="BG940" t="s">
        <v>13</v>
      </c>
      <c r="BV940" t="s">
        <v>13</v>
      </c>
      <c r="BW940" t="str">
        <f t="shared" si="47"/>
        <v>Intra</v>
      </c>
      <c r="CI940" s="15" t="s">
        <v>13</v>
      </c>
      <c r="CJ940" s="15">
        <v>2017</v>
      </c>
      <c r="CK940" s="15" t="str">
        <f t="shared" si="48"/>
        <v>Intra</v>
      </c>
      <c r="DC940" s="15">
        <v>10</v>
      </c>
      <c r="DD940" s="21">
        <v>10</v>
      </c>
      <c r="DE940" s="21"/>
      <c r="DF940" s="15">
        <v>2017</v>
      </c>
    </row>
    <row r="941" spans="2:110" x14ac:dyDescent="0.3">
      <c r="B941" s="6">
        <v>8</v>
      </c>
      <c r="C941" s="6">
        <v>2</v>
      </c>
      <c r="D941" s="7">
        <v>2010</v>
      </c>
      <c r="W941" s="6">
        <v>2</v>
      </c>
      <c r="Y941" t="str">
        <f t="shared" si="46"/>
        <v>Feb</v>
      </c>
      <c r="Z941" s="7">
        <v>2010</v>
      </c>
      <c r="AA941" t="s">
        <v>2826</v>
      </c>
      <c r="BG941" t="s">
        <v>13</v>
      </c>
      <c r="BV941" t="s">
        <v>13</v>
      </c>
      <c r="BW941" t="str">
        <f t="shared" si="47"/>
        <v>Intra</v>
      </c>
      <c r="CI941" s="16" t="s">
        <v>13</v>
      </c>
      <c r="CJ941" s="16">
        <v>2021</v>
      </c>
      <c r="CK941" s="16" t="str">
        <f t="shared" si="48"/>
        <v>Intra</v>
      </c>
      <c r="DC941" s="16">
        <v>1</v>
      </c>
      <c r="DD941" s="23">
        <v>1</v>
      </c>
      <c r="DE941" s="23"/>
      <c r="DF941" s="16">
        <v>2021</v>
      </c>
    </row>
    <row r="942" spans="2:110" x14ac:dyDescent="0.3">
      <c r="B942" s="4">
        <v>18</v>
      </c>
      <c r="C942" s="4">
        <v>10</v>
      </c>
      <c r="D942" s="5">
        <v>2010</v>
      </c>
      <c r="W942" s="4">
        <v>10</v>
      </c>
      <c r="Y942" t="str">
        <f t="shared" si="46"/>
        <v>Oct</v>
      </c>
      <c r="Z942" s="5">
        <v>2010</v>
      </c>
      <c r="AA942" t="s">
        <v>2829</v>
      </c>
      <c r="BG942" t="s">
        <v>9</v>
      </c>
      <c r="BV942" t="s">
        <v>9</v>
      </c>
      <c r="BW942" t="str">
        <f t="shared" si="47"/>
        <v>Not</v>
      </c>
      <c r="CI942" s="15" t="s">
        <v>9</v>
      </c>
      <c r="CJ942" s="15">
        <v>2023</v>
      </c>
      <c r="CK942" s="15" t="str">
        <f t="shared" si="48"/>
        <v>Not</v>
      </c>
      <c r="DC942" s="15">
        <v>2</v>
      </c>
      <c r="DD942" s="21">
        <v>2</v>
      </c>
      <c r="DE942" s="21"/>
      <c r="DF942" s="15">
        <v>2023</v>
      </c>
    </row>
    <row r="943" spans="2:110" x14ac:dyDescent="0.3">
      <c r="B943" s="4">
        <v>9</v>
      </c>
      <c r="C943" s="4">
        <v>3</v>
      </c>
      <c r="D943" s="5">
        <v>2010</v>
      </c>
      <c r="W943" s="4">
        <v>3</v>
      </c>
      <c r="Y943" t="str">
        <f t="shared" si="46"/>
        <v>Mar</v>
      </c>
      <c r="Z943" s="5">
        <v>2010</v>
      </c>
      <c r="AA943" t="s">
        <v>2832</v>
      </c>
      <c r="BG943" t="s">
        <v>13</v>
      </c>
      <c r="BV943" t="s">
        <v>13</v>
      </c>
      <c r="BW943" t="str">
        <f t="shared" si="47"/>
        <v>Intra</v>
      </c>
      <c r="CI943" s="16" t="s">
        <v>13</v>
      </c>
      <c r="CJ943" s="16">
        <v>2016</v>
      </c>
      <c r="CK943" s="16" t="str">
        <f t="shared" si="48"/>
        <v>Intra</v>
      </c>
      <c r="DC943" s="16">
        <v>2</v>
      </c>
      <c r="DD943" s="23">
        <v>2</v>
      </c>
      <c r="DE943" s="23"/>
      <c r="DF943" s="16">
        <v>2016</v>
      </c>
    </row>
    <row r="944" spans="2:110" x14ac:dyDescent="0.3">
      <c r="B944" s="6">
        <v>29</v>
      </c>
      <c r="C944" s="6">
        <v>9</v>
      </c>
      <c r="D944" s="7">
        <v>2010</v>
      </c>
      <c r="W944" s="6">
        <v>9</v>
      </c>
      <c r="Y944" t="str">
        <f t="shared" si="46"/>
        <v>Sep</v>
      </c>
      <c r="Z944" s="7">
        <v>2010</v>
      </c>
      <c r="AA944" t="s">
        <v>2835</v>
      </c>
      <c r="BG944" t="s">
        <v>13</v>
      </c>
      <c r="BV944" t="s">
        <v>13</v>
      </c>
      <c r="BW944" t="str">
        <f t="shared" si="47"/>
        <v>Intra</v>
      </c>
      <c r="CI944" s="15" t="s">
        <v>13</v>
      </c>
      <c r="CJ944" s="15">
        <v>2021</v>
      </c>
      <c r="CK944" s="15" t="str">
        <f t="shared" si="48"/>
        <v>Intra</v>
      </c>
      <c r="DC944" s="15">
        <v>10</v>
      </c>
      <c r="DD944" s="21">
        <v>10</v>
      </c>
      <c r="DE944" s="21"/>
      <c r="DF944" s="15">
        <v>2021</v>
      </c>
    </row>
    <row r="945" spans="2:110" x14ac:dyDescent="0.3">
      <c r="B945" s="6">
        <v>20</v>
      </c>
      <c r="C945" s="6">
        <v>4</v>
      </c>
      <c r="D945" s="7">
        <v>2010</v>
      </c>
      <c r="W945" s="6">
        <v>4</v>
      </c>
      <c r="Y945" t="str">
        <f t="shared" si="46"/>
        <v>Apr</v>
      </c>
      <c r="Z945" s="7">
        <v>2010</v>
      </c>
      <c r="AA945" t="s">
        <v>2838</v>
      </c>
      <c r="BG945" t="s">
        <v>13</v>
      </c>
      <c r="BV945" t="s">
        <v>13</v>
      </c>
      <c r="BW945" t="str">
        <f t="shared" si="47"/>
        <v>Intra</v>
      </c>
      <c r="CI945" s="16" t="s">
        <v>13</v>
      </c>
      <c r="CJ945" s="16">
        <v>1995</v>
      </c>
      <c r="CK945" s="16" t="str">
        <f t="shared" si="48"/>
        <v>Intra</v>
      </c>
      <c r="DC945" s="16">
        <v>10</v>
      </c>
      <c r="DD945" s="23">
        <v>10</v>
      </c>
      <c r="DE945" s="23"/>
      <c r="DF945" s="16">
        <v>1995</v>
      </c>
    </row>
    <row r="946" spans="2:110" x14ac:dyDescent="0.3">
      <c r="B946" s="4">
        <v>24</v>
      </c>
      <c r="C946" s="4">
        <v>12</v>
      </c>
      <c r="D946" s="5">
        <v>2010</v>
      </c>
      <c r="W946" s="4">
        <v>12</v>
      </c>
      <c r="Y946" t="str">
        <f t="shared" si="46"/>
        <v>Dec</v>
      </c>
      <c r="Z946" s="5">
        <v>2010</v>
      </c>
      <c r="AA946" t="s">
        <v>2841</v>
      </c>
      <c r="BG946" t="s">
        <v>13</v>
      </c>
      <c r="BV946" t="s">
        <v>13</v>
      </c>
      <c r="BW946" t="str">
        <f t="shared" si="47"/>
        <v>Intra</v>
      </c>
      <c r="CI946" s="15" t="s">
        <v>13</v>
      </c>
      <c r="CJ946" s="15">
        <v>2018</v>
      </c>
      <c r="CK946" s="15" t="str">
        <f t="shared" si="48"/>
        <v>Intra</v>
      </c>
      <c r="DC946" s="15">
        <v>10</v>
      </c>
      <c r="DD946" s="21">
        <v>10</v>
      </c>
      <c r="DE946" s="21"/>
      <c r="DF946" s="15">
        <v>2018</v>
      </c>
    </row>
    <row r="947" spans="2:110" x14ac:dyDescent="0.3">
      <c r="B947" s="6">
        <v>24</v>
      </c>
      <c r="C947" s="6">
        <v>6</v>
      </c>
      <c r="D947" s="7">
        <v>2010</v>
      </c>
      <c r="W947" s="6">
        <v>6</v>
      </c>
      <c r="Y947" t="str">
        <f t="shared" si="46"/>
        <v>Jun</v>
      </c>
      <c r="Z947" s="7">
        <v>2010</v>
      </c>
      <c r="AA947" t="s">
        <v>2844</v>
      </c>
      <c r="BG947" t="s">
        <v>9</v>
      </c>
      <c r="BV947" t="s">
        <v>9</v>
      </c>
      <c r="BW947" t="str">
        <f t="shared" si="47"/>
        <v>Not</v>
      </c>
      <c r="CI947" s="16" t="s">
        <v>9</v>
      </c>
      <c r="CJ947" s="16">
        <v>2023</v>
      </c>
      <c r="CK947" s="16" t="str">
        <f t="shared" si="48"/>
        <v>Not</v>
      </c>
      <c r="DC947" s="16">
        <v>10</v>
      </c>
      <c r="DD947" s="23">
        <v>10</v>
      </c>
      <c r="DE947" s="23"/>
      <c r="DF947" s="16">
        <v>2023</v>
      </c>
    </row>
    <row r="948" spans="2:110" x14ac:dyDescent="0.3">
      <c r="B948" s="4">
        <v>19</v>
      </c>
      <c r="C948" s="4">
        <v>5</v>
      </c>
      <c r="D948" s="5">
        <v>2010</v>
      </c>
      <c r="W948" s="4">
        <v>5</v>
      </c>
      <c r="Y948" t="str">
        <f t="shared" si="46"/>
        <v>May</v>
      </c>
      <c r="Z948" s="5">
        <v>2010</v>
      </c>
      <c r="AA948" t="s">
        <v>2847</v>
      </c>
      <c r="BG948" t="s">
        <v>13</v>
      </c>
      <c r="BV948" t="s">
        <v>13</v>
      </c>
      <c r="BW948" t="str">
        <f t="shared" si="47"/>
        <v>Intra</v>
      </c>
      <c r="CI948" s="15" t="s">
        <v>13</v>
      </c>
      <c r="CJ948" s="15">
        <v>2015</v>
      </c>
      <c r="CK948" s="15" t="str">
        <f t="shared" si="48"/>
        <v>Intra</v>
      </c>
      <c r="DC948" s="15">
        <v>10</v>
      </c>
      <c r="DD948" s="21">
        <v>10</v>
      </c>
      <c r="DE948" s="21"/>
      <c r="DF948" s="15">
        <v>2015</v>
      </c>
    </row>
    <row r="949" spans="2:110" x14ac:dyDescent="0.3">
      <c r="B949" s="6">
        <v>30</v>
      </c>
      <c r="C949" s="6">
        <v>3</v>
      </c>
      <c r="D949" s="7">
        <v>2010</v>
      </c>
      <c r="W949" s="6">
        <v>3</v>
      </c>
      <c r="Y949" t="str">
        <f t="shared" si="46"/>
        <v>Mar</v>
      </c>
      <c r="Z949" s="7">
        <v>2010</v>
      </c>
      <c r="AA949" t="s">
        <v>2850</v>
      </c>
      <c r="BG949" t="s">
        <v>13</v>
      </c>
      <c r="BV949" t="s">
        <v>13</v>
      </c>
      <c r="BW949" t="str">
        <f t="shared" si="47"/>
        <v>Intra</v>
      </c>
      <c r="CI949" s="16" t="s">
        <v>13</v>
      </c>
      <c r="CJ949" s="16">
        <v>2010</v>
      </c>
      <c r="CK949" s="16" t="str">
        <f t="shared" si="48"/>
        <v>Intra</v>
      </c>
      <c r="DC949" s="16">
        <v>10</v>
      </c>
      <c r="DD949" s="23">
        <v>10</v>
      </c>
      <c r="DE949" s="23"/>
      <c r="DF949" s="16">
        <v>2010</v>
      </c>
    </row>
    <row r="950" spans="2:110" x14ac:dyDescent="0.3">
      <c r="B950" s="6">
        <v>11</v>
      </c>
      <c r="C950" s="6">
        <v>3</v>
      </c>
      <c r="D950" s="7">
        <v>2010</v>
      </c>
      <c r="W950" s="6">
        <v>3</v>
      </c>
      <c r="Y950" t="str">
        <f t="shared" si="46"/>
        <v>Mar</v>
      </c>
      <c r="Z950" s="7">
        <v>2010</v>
      </c>
      <c r="AA950" t="s">
        <v>2853</v>
      </c>
      <c r="BG950" t="s">
        <v>13</v>
      </c>
      <c r="BV950" t="s">
        <v>13</v>
      </c>
      <c r="BW950" t="str">
        <f t="shared" si="47"/>
        <v>Intra</v>
      </c>
      <c r="CI950" s="15" t="s">
        <v>13</v>
      </c>
      <c r="CJ950" s="15">
        <v>2008</v>
      </c>
      <c r="CK950" s="15" t="str">
        <f t="shared" si="48"/>
        <v>Intra</v>
      </c>
      <c r="DC950" s="15">
        <v>1</v>
      </c>
      <c r="DD950" s="21">
        <v>1</v>
      </c>
      <c r="DE950" s="21"/>
      <c r="DF950" s="15">
        <v>2008</v>
      </c>
    </row>
    <row r="951" spans="2:110" x14ac:dyDescent="0.3">
      <c r="B951" s="4">
        <v>11</v>
      </c>
      <c r="C951" s="4">
        <v>1</v>
      </c>
      <c r="D951" s="5">
        <v>2010</v>
      </c>
      <c r="W951" s="4">
        <v>1</v>
      </c>
      <c r="Y951" t="str">
        <f t="shared" si="46"/>
        <v>Jan</v>
      </c>
      <c r="Z951" s="5">
        <v>2010</v>
      </c>
      <c r="AA951" t="s">
        <v>2856</v>
      </c>
      <c r="AB951">
        <v>1</v>
      </c>
      <c r="BG951" t="s">
        <v>13</v>
      </c>
      <c r="BV951" t="s">
        <v>13</v>
      </c>
      <c r="BW951" t="str">
        <f t="shared" si="47"/>
        <v>Intra</v>
      </c>
      <c r="CI951" s="16" t="s">
        <v>13</v>
      </c>
      <c r="CJ951" s="16">
        <v>2019</v>
      </c>
      <c r="CK951" s="16" t="str">
        <f t="shared" si="48"/>
        <v>Intra</v>
      </c>
      <c r="DC951" s="16">
        <v>10</v>
      </c>
      <c r="DD951" s="23">
        <v>10</v>
      </c>
      <c r="DE951" s="23"/>
      <c r="DF951" s="16">
        <v>2019</v>
      </c>
    </row>
    <row r="952" spans="2:110" x14ac:dyDescent="0.3">
      <c r="B952" s="4">
        <v>15</v>
      </c>
      <c r="C952" s="4">
        <v>12</v>
      </c>
      <c r="D952" s="5">
        <v>2010</v>
      </c>
      <c r="W952" s="4">
        <v>12</v>
      </c>
      <c r="Y952" t="str">
        <f t="shared" si="46"/>
        <v>Dec</v>
      </c>
      <c r="Z952" s="5">
        <v>2010</v>
      </c>
      <c r="AA952" t="s">
        <v>2859</v>
      </c>
      <c r="BG952" t="s">
        <v>13</v>
      </c>
      <c r="BV952" t="s">
        <v>13</v>
      </c>
      <c r="BW952" t="str">
        <f t="shared" si="47"/>
        <v>Intra</v>
      </c>
      <c r="CI952" s="15" t="s">
        <v>13</v>
      </c>
      <c r="CJ952" s="15">
        <v>1995</v>
      </c>
      <c r="CK952" s="15" t="str">
        <f t="shared" si="48"/>
        <v>Intra</v>
      </c>
      <c r="DC952" s="15">
        <v>10</v>
      </c>
      <c r="DD952" s="21">
        <v>10</v>
      </c>
      <c r="DE952" s="21"/>
      <c r="DF952" s="15">
        <v>1995</v>
      </c>
    </row>
    <row r="953" spans="2:110" x14ac:dyDescent="0.3">
      <c r="B953" s="6">
        <v>8</v>
      </c>
      <c r="C953" s="6">
        <v>1</v>
      </c>
      <c r="D953" s="7">
        <v>2010</v>
      </c>
      <c r="W953" s="6">
        <v>1</v>
      </c>
      <c r="Y953" t="str">
        <f t="shared" si="46"/>
        <v>Jan</v>
      </c>
      <c r="Z953" s="7">
        <v>2010</v>
      </c>
      <c r="AA953" t="s">
        <v>2862</v>
      </c>
      <c r="AB953">
        <v>1</v>
      </c>
      <c r="BG953" t="s">
        <v>13</v>
      </c>
      <c r="BV953" t="s">
        <v>13</v>
      </c>
      <c r="BW953" t="str">
        <f t="shared" si="47"/>
        <v>Intra</v>
      </c>
      <c r="CI953" s="16" t="s">
        <v>13</v>
      </c>
      <c r="CJ953" s="16">
        <v>1998</v>
      </c>
      <c r="CK953" s="16" t="str">
        <f t="shared" si="48"/>
        <v>Intra</v>
      </c>
      <c r="DC953" s="16">
        <v>2</v>
      </c>
      <c r="DD953" s="23">
        <v>2</v>
      </c>
      <c r="DE953" s="23"/>
      <c r="DF953" s="16">
        <v>1998</v>
      </c>
    </row>
    <row r="954" spans="2:110" x14ac:dyDescent="0.3">
      <c r="B954" s="4">
        <v>20</v>
      </c>
      <c r="C954" s="4">
        <v>10</v>
      </c>
      <c r="D954" s="5">
        <v>2010</v>
      </c>
      <c r="W954" s="4">
        <v>10</v>
      </c>
      <c r="Y954" t="str">
        <f t="shared" si="46"/>
        <v>Oct</v>
      </c>
      <c r="Z954" s="5">
        <v>2010</v>
      </c>
      <c r="AA954" t="s">
        <v>2865</v>
      </c>
      <c r="BG954" t="s">
        <v>13</v>
      </c>
      <c r="BV954" t="s">
        <v>13</v>
      </c>
      <c r="BW954" t="str">
        <f t="shared" si="47"/>
        <v>Intra</v>
      </c>
      <c r="CI954" s="15" t="s">
        <v>13</v>
      </c>
      <c r="CJ954" s="15">
        <v>2022</v>
      </c>
      <c r="CK954" s="15" t="str">
        <f t="shared" si="48"/>
        <v>Intra</v>
      </c>
      <c r="DC954" s="15">
        <v>10</v>
      </c>
      <c r="DD954" s="21">
        <v>10</v>
      </c>
      <c r="DE954" s="21"/>
      <c r="DF954" s="15">
        <v>2022</v>
      </c>
    </row>
    <row r="955" spans="2:110" x14ac:dyDescent="0.3">
      <c r="B955" s="6">
        <v>3</v>
      </c>
      <c r="C955" s="6">
        <v>3</v>
      </c>
      <c r="D955" s="7">
        <v>2010</v>
      </c>
      <c r="W955" s="6">
        <v>3</v>
      </c>
      <c r="Y955" t="str">
        <f t="shared" si="46"/>
        <v>Mar</v>
      </c>
      <c r="Z955" s="7">
        <v>2010</v>
      </c>
      <c r="AA955" t="s">
        <v>2868</v>
      </c>
      <c r="BG955" t="s">
        <v>13</v>
      </c>
      <c r="BV955" t="s">
        <v>13</v>
      </c>
      <c r="BW955" t="str">
        <f t="shared" si="47"/>
        <v>Intra</v>
      </c>
      <c r="CI955" s="16" t="s">
        <v>13</v>
      </c>
      <c r="CJ955" s="16">
        <v>2020</v>
      </c>
      <c r="CK955" s="16" t="str">
        <f t="shared" si="48"/>
        <v>Intra</v>
      </c>
      <c r="DC955" s="16">
        <v>5</v>
      </c>
      <c r="DD955" s="23">
        <v>5</v>
      </c>
      <c r="DE955" s="23"/>
      <c r="DF955" s="16">
        <v>2020</v>
      </c>
    </row>
    <row r="956" spans="2:110" x14ac:dyDescent="0.3">
      <c r="B956" s="6">
        <v>29</v>
      </c>
      <c r="C956" s="6">
        <v>9</v>
      </c>
      <c r="D956" s="7">
        <v>2010</v>
      </c>
      <c r="W956" s="6">
        <v>9</v>
      </c>
      <c r="Y956" t="str">
        <f t="shared" si="46"/>
        <v>Sep</v>
      </c>
      <c r="Z956" s="7">
        <v>2010</v>
      </c>
      <c r="AA956" t="s">
        <v>2871</v>
      </c>
      <c r="BG956" t="s">
        <v>13</v>
      </c>
      <c r="BV956" t="s">
        <v>13</v>
      </c>
      <c r="BW956" t="str">
        <f t="shared" si="47"/>
        <v>Intra</v>
      </c>
      <c r="CI956" s="15" t="s">
        <v>13</v>
      </c>
      <c r="CJ956" s="15">
        <v>2015</v>
      </c>
      <c r="CK956" s="15" t="str">
        <f t="shared" si="48"/>
        <v>Intra</v>
      </c>
      <c r="DC956" s="15">
        <v>10</v>
      </c>
      <c r="DD956" s="21">
        <v>10</v>
      </c>
      <c r="DE956" s="21"/>
      <c r="DF956" s="15">
        <v>2015</v>
      </c>
    </row>
    <row r="957" spans="2:110" x14ac:dyDescent="0.3">
      <c r="B957" s="4">
        <v>25</v>
      </c>
      <c r="C957" s="4">
        <v>11</v>
      </c>
      <c r="D957" s="5">
        <v>2010</v>
      </c>
      <c r="W957" s="4">
        <v>11</v>
      </c>
      <c r="Y957" t="str">
        <f t="shared" si="46"/>
        <v>Nov</v>
      </c>
      <c r="Z957" s="5">
        <v>2010</v>
      </c>
      <c r="AA957" t="s">
        <v>2874</v>
      </c>
      <c r="BG957" t="s">
        <v>13</v>
      </c>
      <c r="BV957" t="s">
        <v>13</v>
      </c>
      <c r="BW957" t="str">
        <f t="shared" si="47"/>
        <v>Intra</v>
      </c>
      <c r="CI957" s="16" t="s">
        <v>13</v>
      </c>
      <c r="CJ957" s="16">
        <v>2015</v>
      </c>
      <c r="CK957" s="16" t="str">
        <f t="shared" si="48"/>
        <v>Intra</v>
      </c>
      <c r="DC957" s="16">
        <v>10</v>
      </c>
      <c r="DD957" s="23">
        <v>10</v>
      </c>
      <c r="DE957" s="23"/>
      <c r="DF957" s="16">
        <v>2015</v>
      </c>
    </row>
    <row r="958" spans="2:110" x14ac:dyDescent="0.3">
      <c r="B958" s="4">
        <v>6</v>
      </c>
      <c r="C958" s="4">
        <v>4</v>
      </c>
      <c r="D958" s="5">
        <v>2010</v>
      </c>
      <c r="W958" s="4">
        <v>4</v>
      </c>
      <c r="Y958" t="str">
        <f t="shared" si="46"/>
        <v>Apr</v>
      </c>
      <c r="Z958" s="5">
        <v>2010</v>
      </c>
      <c r="AA958" t="s">
        <v>2877</v>
      </c>
      <c r="BG958" t="s">
        <v>13</v>
      </c>
      <c r="BV958" t="s">
        <v>13</v>
      </c>
      <c r="BW958" t="str">
        <f t="shared" si="47"/>
        <v>Intra</v>
      </c>
      <c r="CI958" s="15" t="s">
        <v>13</v>
      </c>
      <c r="CJ958" s="15">
        <v>1999</v>
      </c>
      <c r="CK958" s="15" t="str">
        <f t="shared" si="48"/>
        <v>Intra</v>
      </c>
      <c r="DC958" s="15">
        <v>10</v>
      </c>
      <c r="DD958" s="21">
        <v>10</v>
      </c>
      <c r="DE958" s="21"/>
      <c r="DF958" s="15">
        <v>1999</v>
      </c>
    </row>
    <row r="959" spans="2:110" x14ac:dyDescent="0.3">
      <c r="B959" s="6">
        <v>25</v>
      </c>
      <c r="C959" s="6">
        <v>8</v>
      </c>
      <c r="D959" s="7">
        <v>2010</v>
      </c>
      <c r="W959" s="6">
        <v>8</v>
      </c>
      <c r="Y959" t="str">
        <f t="shared" si="46"/>
        <v>Aug</v>
      </c>
      <c r="Z959" s="7">
        <v>2010</v>
      </c>
      <c r="AA959" t="s">
        <v>2880</v>
      </c>
      <c r="BG959" t="s">
        <v>13</v>
      </c>
      <c r="BV959" t="s">
        <v>13</v>
      </c>
      <c r="BW959" t="str">
        <f t="shared" si="47"/>
        <v>Intra</v>
      </c>
      <c r="CI959" s="16" t="s">
        <v>13</v>
      </c>
      <c r="CJ959" s="16">
        <v>2023</v>
      </c>
      <c r="CK959" s="16" t="str">
        <f t="shared" si="48"/>
        <v>Intra</v>
      </c>
      <c r="DC959" s="16">
        <v>1</v>
      </c>
      <c r="DD959" s="23">
        <v>1</v>
      </c>
      <c r="DE959" s="23"/>
      <c r="DF959" s="16">
        <v>2023</v>
      </c>
    </row>
    <row r="960" spans="2:110" x14ac:dyDescent="0.3">
      <c r="B960" s="6">
        <v>27</v>
      </c>
      <c r="C960" s="6">
        <v>10</v>
      </c>
      <c r="D960" s="7">
        <v>2010</v>
      </c>
      <c r="W960" s="6">
        <v>10</v>
      </c>
      <c r="Y960" t="str">
        <f t="shared" si="46"/>
        <v>Oct</v>
      </c>
      <c r="Z960" s="7">
        <v>2010</v>
      </c>
      <c r="AA960" t="s">
        <v>2883</v>
      </c>
      <c r="BG960" t="s">
        <v>13</v>
      </c>
      <c r="BV960" t="s">
        <v>13</v>
      </c>
      <c r="BW960" t="str">
        <f t="shared" si="47"/>
        <v>Intra</v>
      </c>
      <c r="CI960" s="15" t="s">
        <v>13</v>
      </c>
      <c r="CJ960" s="15">
        <v>2021</v>
      </c>
      <c r="CK960" s="15" t="str">
        <f t="shared" si="48"/>
        <v>Intra</v>
      </c>
      <c r="DC960" s="15">
        <v>10</v>
      </c>
      <c r="DD960" s="21">
        <v>10</v>
      </c>
      <c r="DE960" s="21"/>
      <c r="DF960" s="15">
        <v>2021</v>
      </c>
    </row>
    <row r="961" spans="2:110" x14ac:dyDescent="0.3">
      <c r="B961" s="6">
        <v>30</v>
      </c>
      <c r="C961" s="6">
        <v>12</v>
      </c>
      <c r="D961" s="7">
        <v>2010</v>
      </c>
      <c r="W961" s="6">
        <v>12</v>
      </c>
      <c r="Y961" t="str">
        <f t="shared" si="46"/>
        <v>Dec</v>
      </c>
      <c r="Z961" s="7">
        <v>2010</v>
      </c>
      <c r="AA961" t="s">
        <v>2886</v>
      </c>
      <c r="BG961" t="s">
        <v>9</v>
      </c>
      <c r="BV961" t="s">
        <v>9</v>
      </c>
      <c r="BW961" t="str">
        <f t="shared" si="47"/>
        <v>Not</v>
      </c>
      <c r="CI961" s="16" t="s">
        <v>9</v>
      </c>
      <c r="CJ961" s="16">
        <v>2006</v>
      </c>
      <c r="CK961" s="16" t="str">
        <f t="shared" si="48"/>
        <v>Not</v>
      </c>
      <c r="DC961" s="16">
        <v>10</v>
      </c>
      <c r="DD961" s="23">
        <v>10</v>
      </c>
      <c r="DE961" s="23"/>
      <c r="DF961" s="16">
        <v>2006</v>
      </c>
    </row>
    <row r="962" spans="2:110" x14ac:dyDescent="0.3">
      <c r="B962" s="6">
        <v>8</v>
      </c>
      <c r="C962" s="6">
        <v>10</v>
      </c>
      <c r="D962" s="7">
        <v>2010</v>
      </c>
      <c r="W962" s="6">
        <v>10</v>
      </c>
      <c r="Y962" t="str">
        <f t="shared" si="46"/>
        <v>Oct</v>
      </c>
      <c r="Z962" s="7">
        <v>2010</v>
      </c>
      <c r="AA962" t="s">
        <v>2889</v>
      </c>
      <c r="BG962" t="s">
        <v>13</v>
      </c>
      <c r="BV962" t="s">
        <v>13</v>
      </c>
      <c r="BW962" t="str">
        <f t="shared" si="47"/>
        <v>Intra</v>
      </c>
      <c r="CI962" s="15" t="s">
        <v>13</v>
      </c>
      <c r="CJ962" s="15">
        <v>2008</v>
      </c>
      <c r="CK962" s="15" t="str">
        <f t="shared" si="48"/>
        <v>Intra</v>
      </c>
      <c r="DC962" s="15">
        <v>10</v>
      </c>
      <c r="DD962" s="21">
        <v>10</v>
      </c>
      <c r="DE962" s="21"/>
      <c r="DF962" s="15">
        <v>2008</v>
      </c>
    </row>
    <row r="963" spans="2:110" x14ac:dyDescent="0.3">
      <c r="B963" s="6">
        <v>29</v>
      </c>
      <c r="C963" s="6">
        <v>10</v>
      </c>
      <c r="D963" s="7">
        <v>2010</v>
      </c>
      <c r="W963" s="6">
        <v>10</v>
      </c>
      <c r="Y963" t="str">
        <f t="shared" ref="Y963:Y1026" si="49">_xlfn.IFS(W963=1,"Jan",W963=2,"Feb",W963=3,"Mar",W963=4,"Apr",W963=5,"May",W963=6,"Jun",W963=7,"Jul",W963=8,"Aug",W963=9,"Sep",W963=10,"Oct",W963=11,"Nov",W963=12,"Dec")</f>
        <v>Oct</v>
      </c>
      <c r="Z963" s="7">
        <v>2010</v>
      </c>
      <c r="AA963" t="s">
        <v>2892</v>
      </c>
      <c r="BG963" t="s">
        <v>13</v>
      </c>
      <c r="BV963" t="s">
        <v>13</v>
      </c>
      <c r="BW963" t="str">
        <f t="shared" ref="BW963:BW1026" si="50">IF(BV963="EQ","Intra","Not")</f>
        <v>Intra</v>
      </c>
      <c r="CI963" s="16" t="s">
        <v>13</v>
      </c>
      <c r="CJ963" s="16">
        <v>2011</v>
      </c>
      <c r="CK963" s="16" t="str">
        <f t="shared" ref="CK963:CK1026" si="51">IF(CI963="EQ","Intra","Not")</f>
        <v>Intra</v>
      </c>
      <c r="DC963" s="16">
        <v>10</v>
      </c>
      <c r="DD963" s="23">
        <v>10</v>
      </c>
      <c r="DE963" s="23"/>
      <c r="DF963" s="16">
        <v>2011</v>
      </c>
    </row>
    <row r="964" spans="2:110" x14ac:dyDescent="0.3">
      <c r="B964" s="4">
        <v>6</v>
      </c>
      <c r="C964" s="4">
        <v>12</v>
      </c>
      <c r="D964" s="5">
        <v>2010</v>
      </c>
      <c r="W964" s="4">
        <v>12</v>
      </c>
      <c r="Y964" t="str">
        <f t="shared" si="49"/>
        <v>Dec</v>
      </c>
      <c r="Z964" s="5">
        <v>2010</v>
      </c>
      <c r="AA964" t="s">
        <v>2895</v>
      </c>
      <c r="BG964" t="s">
        <v>13</v>
      </c>
      <c r="BV964" t="s">
        <v>13</v>
      </c>
      <c r="BW964" t="str">
        <f t="shared" si="50"/>
        <v>Intra</v>
      </c>
      <c r="CI964" s="15" t="s">
        <v>13</v>
      </c>
      <c r="CJ964" s="15">
        <v>2022</v>
      </c>
      <c r="CK964" s="15" t="str">
        <f t="shared" si="51"/>
        <v>Intra</v>
      </c>
      <c r="DC964" s="15">
        <v>10</v>
      </c>
      <c r="DD964" s="21">
        <v>10</v>
      </c>
      <c r="DE964" s="21"/>
      <c r="DF964" s="15">
        <v>2022</v>
      </c>
    </row>
    <row r="965" spans="2:110" x14ac:dyDescent="0.3">
      <c r="B965" s="6">
        <v>5</v>
      </c>
      <c r="C965" s="6">
        <v>10</v>
      </c>
      <c r="D965" s="7">
        <v>2010</v>
      </c>
      <c r="W965" s="6">
        <v>10</v>
      </c>
      <c r="Y965" t="str">
        <f t="shared" si="49"/>
        <v>Oct</v>
      </c>
      <c r="Z965" s="7">
        <v>2010</v>
      </c>
      <c r="AA965" t="s">
        <v>2898</v>
      </c>
      <c r="BG965" t="s">
        <v>13</v>
      </c>
      <c r="BV965" t="s">
        <v>13</v>
      </c>
      <c r="BW965" t="str">
        <f t="shared" si="50"/>
        <v>Intra</v>
      </c>
      <c r="CI965" s="16" t="s">
        <v>13</v>
      </c>
      <c r="CJ965" s="16">
        <v>2008</v>
      </c>
      <c r="CK965" s="16" t="str">
        <f t="shared" si="51"/>
        <v>Intra</v>
      </c>
      <c r="DC965" s="16">
        <v>1</v>
      </c>
      <c r="DD965" s="23">
        <v>1</v>
      </c>
      <c r="DE965" s="23"/>
      <c r="DF965" s="16">
        <v>2008</v>
      </c>
    </row>
    <row r="966" spans="2:110" x14ac:dyDescent="0.3">
      <c r="B966" s="4">
        <v>27</v>
      </c>
      <c r="C966" s="4">
        <v>10</v>
      </c>
      <c r="D966" s="5">
        <v>2010</v>
      </c>
      <c r="W966" s="4">
        <v>10</v>
      </c>
      <c r="Y966" t="str">
        <f t="shared" si="49"/>
        <v>Oct</v>
      </c>
      <c r="Z966" s="5">
        <v>2010</v>
      </c>
      <c r="AA966" t="s">
        <v>2901</v>
      </c>
      <c r="BG966" t="s">
        <v>13</v>
      </c>
      <c r="BV966" t="s">
        <v>13</v>
      </c>
      <c r="BW966" t="str">
        <f t="shared" si="50"/>
        <v>Intra</v>
      </c>
      <c r="CI966" s="15" t="s">
        <v>13</v>
      </c>
      <c r="CJ966" s="15">
        <v>2016</v>
      </c>
      <c r="CK966" s="15" t="str">
        <f t="shared" si="51"/>
        <v>Intra</v>
      </c>
      <c r="DC966" s="15">
        <v>1</v>
      </c>
      <c r="DD966" s="21">
        <v>1</v>
      </c>
      <c r="DE966" s="21"/>
      <c r="DF966" s="15">
        <v>2016</v>
      </c>
    </row>
    <row r="967" spans="2:110" x14ac:dyDescent="0.3">
      <c r="B967" s="4">
        <v>20</v>
      </c>
      <c r="C967" s="4">
        <v>5</v>
      </c>
      <c r="D967" s="5">
        <v>2010</v>
      </c>
      <c r="W967" s="4">
        <v>5</v>
      </c>
      <c r="Y967" t="str">
        <f t="shared" si="49"/>
        <v>May</v>
      </c>
      <c r="Z967" s="5">
        <v>2010</v>
      </c>
      <c r="AA967" t="s">
        <v>2904</v>
      </c>
      <c r="BG967" t="s">
        <v>13</v>
      </c>
      <c r="BV967" t="s">
        <v>13</v>
      </c>
      <c r="BW967" t="str">
        <f t="shared" si="50"/>
        <v>Intra</v>
      </c>
      <c r="CI967" s="16" t="s">
        <v>13</v>
      </c>
      <c r="CJ967" s="16">
        <v>2004</v>
      </c>
      <c r="CK967" s="16" t="str">
        <f t="shared" si="51"/>
        <v>Intra</v>
      </c>
      <c r="DC967" s="16">
        <v>2</v>
      </c>
      <c r="DD967" s="23">
        <v>2</v>
      </c>
      <c r="DE967" s="23"/>
      <c r="DF967" s="16">
        <v>2004</v>
      </c>
    </row>
    <row r="968" spans="2:110" x14ac:dyDescent="0.3">
      <c r="B968" s="6">
        <v>2</v>
      </c>
      <c r="C968" s="6">
        <v>6</v>
      </c>
      <c r="D968" s="7">
        <v>2010</v>
      </c>
      <c r="W968" s="6">
        <v>6</v>
      </c>
      <c r="Y968" t="str">
        <f t="shared" si="49"/>
        <v>Jun</v>
      </c>
      <c r="Z968" s="7">
        <v>2010</v>
      </c>
      <c r="AA968" t="s">
        <v>2907</v>
      </c>
      <c r="BG968" t="s">
        <v>13</v>
      </c>
      <c r="BV968" t="s">
        <v>13</v>
      </c>
      <c r="BW968" t="str">
        <f t="shared" si="50"/>
        <v>Intra</v>
      </c>
      <c r="CI968" s="15" t="s">
        <v>13</v>
      </c>
      <c r="CJ968" s="15">
        <v>2016</v>
      </c>
      <c r="CK968" s="15" t="str">
        <f t="shared" si="51"/>
        <v>Intra</v>
      </c>
      <c r="DC968" s="15">
        <v>1</v>
      </c>
      <c r="DD968" s="21">
        <v>1</v>
      </c>
      <c r="DE968" s="21"/>
      <c r="DF968" s="15">
        <v>2016</v>
      </c>
    </row>
    <row r="969" spans="2:110" x14ac:dyDescent="0.3">
      <c r="B969" s="6">
        <v>18</v>
      </c>
      <c r="C969" s="6">
        <v>5</v>
      </c>
      <c r="D969" s="7">
        <v>2010</v>
      </c>
      <c r="W969" s="6">
        <v>5</v>
      </c>
      <c r="Y969" t="str">
        <f t="shared" si="49"/>
        <v>May</v>
      </c>
      <c r="Z969" s="7">
        <v>2010</v>
      </c>
      <c r="AA969" t="s">
        <v>2910</v>
      </c>
      <c r="BG969" t="s">
        <v>13</v>
      </c>
      <c r="BV969" t="s">
        <v>13</v>
      </c>
      <c r="BW969" t="str">
        <f t="shared" si="50"/>
        <v>Intra</v>
      </c>
      <c r="CI969" s="16" t="s">
        <v>13</v>
      </c>
      <c r="CJ969" s="16">
        <v>2016</v>
      </c>
      <c r="CK969" s="16" t="str">
        <f t="shared" si="51"/>
        <v>Intra</v>
      </c>
      <c r="DC969" s="16">
        <v>2</v>
      </c>
      <c r="DD969" s="23">
        <v>2</v>
      </c>
      <c r="DE969" s="23"/>
      <c r="DF969" s="16">
        <v>2016</v>
      </c>
    </row>
    <row r="970" spans="2:110" x14ac:dyDescent="0.3">
      <c r="B970" s="4">
        <v>10</v>
      </c>
      <c r="C970" s="4">
        <v>3</v>
      </c>
      <c r="D970" s="5">
        <v>2010</v>
      </c>
      <c r="W970" s="4">
        <v>3</v>
      </c>
      <c r="Y970" t="str">
        <f t="shared" si="49"/>
        <v>Mar</v>
      </c>
      <c r="Z970" s="5">
        <v>2010</v>
      </c>
      <c r="AA970" t="s">
        <v>2913</v>
      </c>
      <c r="BG970" t="s">
        <v>13</v>
      </c>
      <c r="BV970" t="s">
        <v>13</v>
      </c>
      <c r="BW970" t="str">
        <f t="shared" si="50"/>
        <v>Intra</v>
      </c>
      <c r="CI970" s="15" t="s">
        <v>13</v>
      </c>
      <c r="CJ970" s="15">
        <v>1995</v>
      </c>
      <c r="CK970" s="15" t="str">
        <f t="shared" si="51"/>
        <v>Intra</v>
      </c>
      <c r="DC970" s="15">
        <v>10</v>
      </c>
      <c r="DD970" s="21">
        <v>10</v>
      </c>
      <c r="DE970" s="21"/>
      <c r="DF970" s="15">
        <v>1995</v>
      </c>
    </row>
    <row r="971" spans="2:110" x14ac:dyDescent="0.3">
      <c r="B971" s="6">
        <v>19</v>
      </c>
      <c r="C971" s="6">
        <v>2</v>
      </c>
      <c r="D971" s="7">
        <v>2010</v>
      </c>
      <c r="W971" s="6">
        <v>2</v>
      </c>
      <c r="Y971" t="str">
        <f t="shared" si="49"/>
        <v>Feb</v>
      </c>
      <c r="Z971" s="7">
        <v>2010</v>
      </c>
      <c r="AA971" t="s">
        <v>2916</v>
      </c>
      <c r="BG971" t="s">
        <v>13</v>
      </c>
      <c r="BV971" t="s">
        <v>13</v>
      </c>
      <c r="BW971" t="str">
        <f t="shared" si="50"/>
        <v>Intra</v>
      </c>
      <c r="CI971" s="16" t="s">
        <v>13</v>
      </c>
      <c r="CJ971" s="16">
        <v>2007</v>
      </c>
      <c r="CK971" s="16" t="str">
        <f t="shared" si="51"/>
        <v>Intra</v>
      </c>
      <c r="DC971" s="16">
        <v>2</v>
      </c>
      <c r="DD971" s="23">
        <v>2</v>
      </c>
      <c r="DE971" s="23"/>
      <c r="DF971" s="16">
        <v>2007</v>
      </c>
    </row>
    <row r="972" spans="2:110" x14ac:dyDescent="0.3">
      <c r="B972" s="4">
        <v>16</v>
      </c>
      <c r="C972" s="4">
        <v>7</v>
      </c>
      <c r="D972" s="5">
        <v>2010</v>
      </c>
      <c r="W972" s="4">
        <v>7</v>
      </c>
      <c r="Y972" t="str">
        <f t="shared" si="49"/>
        <v>Jul</v>
      </c>
      <c r="Z972" s="5">
        <v>2010</v>
      </c>
      <c r="AA972" t="s">
        <v>2919</v>
      </c>
      <c r="BG972" t="s">
        <v>13</v>
      </c>
      <c r="BV972" t="s">
        <v>13</v>
      </c>
      <c r="BW972" t="str">
        <f t="shared" si="50"/>
        <v>Intra</v>
      </c>
      <c r="CI972" s="15" t="s">
        <v>13</v>
      </c>
      <c r="CJ972" s="15">
        <v>2001</v>
      </c>
      <c r="CK972" s="15" t="str">
        <f t="shared" si="51"/>
        <v>Intra</v>
      </c>
      <c r="DC972" s="15">
        <v>2</v>
      </c>
      <c r="DD972" s="21">
        <v>2</v>
      </c>
      <c r="DE972" s="21"/>
      <c r="DF972" s="15">
        <v>2001</v>
      </c>
    </row>
    <row r="973" spans="2:110" x14ac:dyDescent="0.3">
      <c r="B973" s="4">
        <v>26</v>
      </c>
      <c r="C973" s="4">
        <v>3</v>
      </c>
      <c r="D973" s="5">
        <v>2010</v>
      </c>
      <c r="W973" s="4">
        <v>3</v>
      </c>
      <c r="Y973" t="str">
        <f t="shared" si="49"/>
        <v>Mar</v>
      </c>
      <c r="Z973" s="5">
        <v>2010</v>
      </c>
      <c r="AA973" t="s">
        <v>2922</v>
      </c>
      <c r="BG973" t="s">
        <v>13</v>
      </c>
      <c r="BV973" t="s">
        <v>13</v>
      </c>
      <c r="BW973" t="str">
        <f t="shared" si="50"/>
        <v>Intra</v>
      </c>
      <c r="CI973" s="16" t="s">
        <v>13</v>
      </c>
      <c r="CJ973" s="16">
        <v>2015</v>
      </c>
      <c r="CK973" s="16" t="str">
        <f t="shared" si="51"/>
        <v>Intra</v>
      </c>
      <c r="DC973" s="16">
        <v>2</v>
      </c>
      <c r="DD973" s="23">
        <v>2</v>
      </c>
      <c r="DE973" s="23"/>
      <c r="DF973" s="16">
        <v>2015</v>
      </c>
    </row>
    <row r="974" spans="2:110" x14ac:dyDescent="0.3">
      <c r="B974" s="6">
        <v>23</v>
      </c>
      <c r="C974" s="6">
        <v>8</v>
      </c>
      <c r="D974" s="7">
        <v>2010</v>
      </c>
      <c r="W974" s="6">
        <v>8</v>
      </c>
      <c r="Y974" t="str">
        <f t="shared" si="49"/>
        <v>Aug</v>
      </c>
      <c r="Z974" s="7">
        <v>2010</v>
      </c>
      <c r="AA974" t="s">
        <v>2925</v>
      </c>
      <c r="BG974" t="s">
        <v>13</v>
      </c>
      <c r="BV974" t="s">
        <v>13</v>
      </c>
      <c r="BW974" t="str">
        <f t="shared" si="50"/>
        <v>Intra</v>
      </c>
      <c r="CI974" s="15" t="s">
        <v>13</v>
      </c>
      <c r="CJ974" s="15">
        <v>2021</v>
      </c>
      <c r="CK974" s="15" t="str">
        <f t="shared" si="51"/>
        <v>Intra</v>
      </c>
      <c r="DC974" s="15">
        <v>2</v>
      </c>
      <c r="DD974" s="21">
        <v>2</v>
      </c>
      <c r="DE974" s="21"/>
      <c r="DF974" s="15">
        <v>2021</v>
      </c>
    </row>
    <row r="975" spans="2:110" x14ac:dyDescent="0.3">
      <c r="B975" s="6">
        <v>12</v>
      </c>
      <c r="C975" s="6">
        <v>7</v>
      </c>
      <c r="D975" s="7">
        <v>2010</v>
      </c>
      <c r="W975" s="6">
        <v>7</v>
      </c>
      <c r="Y975" t="str">
        <f t="shared" si="49"/>
        <v>Jul</v>
      </c>
      <c r="Z975" s="7">
        <v>2010</v>
      </c>
      <c r="AA975" t="s">
        <v>2928</v>
      </c>
      <c r="BG975" t="s">
        <v>13</v>
      </c>
      <c r="BV975" t="s">
        <v>13</v>
      </c>
      <c r="BW975" t="str">
        <f t="shared" si="50"/>
        <v>Intra</v>
      </c>
      <c r="CI975" s="16" t="s">
        <v>13</v>
      </c>
      <c r="CJ975" s="16">
        <v>1995</v>
      </c>
      <c r="CK975" s="16" t="str">
        <f t="shared" si="51"/>
        <v>Intra</v>
      </c>
      <c r="DC975" s="16">
        <v>10</v>
      </c>
      <c r="DD975" s="23">
        <v>10</v>
      </c>
      <c r="DE975" s="23"/>
      <c r="DF975" s="16">
        <v>1995</v>
      </c>
    </row>
    <row r="976" spans="2:110" x14ac:dyDescent="0.3">
      <c r="B976" s="4">
        <v>15</v>
      </c>
      <c r="C976" s="4">
        <v>2</v>
      </c>
      <c r="D976" s="5">
        <v>2010</v>
      </c>
      <c r="W976" s="4">
        <v>2</v>
      </c>
      <c r="Y976" t="str">
        <f t="shared" si="49"/>
        <v>Feb</v>
      </c>
      <c r="Z976" s="5">
        <v>2010</v>
      </c>
      <c r="AA976" t="s">
        <v>2931</v>
      </c>
      <c r="BG976" t="s">
        <v>13</v>
      </c>
      <c r="BV976" t="s">
        <v>13</v>
      </c>
      <c r="BW976" t="str">
        <f t="shared" si="50"/>
        <v>Intra</v>
      </c>
      <c r="CI976" s="15" t="s">
        <v>13</v>
      </c>
      <c r="CJ976" s="15">
        <v>2013</v>
      </c>
      <c r="CK976" s="15" t="str">
        <f t="shared" si="51"/>
        <v>Intra</v>
      </c>
      <c r="DC976" s="15">
        <v>10</v>
      </c>
      <c r="DD976" s="21">
        <v>10</v>
      </c>
      <c r="DE976" s="21"/>
      <c r="DF976" s="15">
        <v>2013</v>
      </c>
    </row>
    <row r="977" spans="2:110" x14ac:dyDescent="0.3">
      <c r="B977" s="4">
        <v>13</v>
      </c>
      <c r="C977" s="4">
        <v>10</v>
      </c>
      <c r="D977" s="5">
        <v>2010</v>
      </c>
      <c r="W977" s="4">
        <v>10</v>
      </c>
      <c r="Y977" t="str">
        <f t="shared" si="49"/>
        <v>Oct</v>
      </c>
      <c r="Z977" s="5">
        <v>2010</v>
      </c>
      <c r="AA977" t="s">
        <v>2934</v>
      </c>
      <c r="BG977" t="s">
        <v>13</v>
      </c>
      <c r="BV977" t="s">
        <v>13</v>
      </c>
      <c r="BW977" t="str">
        <f t="shared" si="50"/>
        <v>Intra</v>
      </c>
      <c r="CI977" s="16" t="s">
        <v>13</v>
      </c>
      <c r="CJ977" s="16">
        <v>1996</v>
      </c>
      <c r="CK977" s="16" t="str">
        <f t="shared" si="51"/>
        <v>Intra</v>
      </c>
      <c r="DC977" s="16">
        <v>5</v>
      </c>
      <c r="DD977" s="23">
        <v>5</v>
      </c>
      <c r="DE977" s="23"/>
      <c r="DF977" s="16">
        <v>1996</v>
      </c>
    </row>
    <row r="978" spans="2:110" x14ac:dyDescent="0.3">
      <c r="B978" s="6">
        <v>20</v>
      </c>
      <c r="C978" s="6">
        <v>9</v>
      </c>
      <c r="D978" s="7">
        <v>2010</v>
      </c>
      <c r="W978" s="6">
        <v>9</v>
      </c>
      <c r="Y978" t="str">
        <f t="shared" si="49"/>
        <v>Sep</v>
      </c>
      <c r="Z978" s="7">
        <v>2010</v>
      </c>
      <c r="AA978" t="s">
        <v>2937</v>
      </c>
      <c r="BG978" t="s">
        <v>13</v>
      </c>
      <c r="BV978" t="s">
        <v>13</v>
      </c>
      <c r="BW978" t="str">
        <f t="shared" si="50"/>
        <v>Intra</v>
      </c>
      <c r="CI978" s="15" t="s">
        <v>13</v>
      </c>
      <c r="CJ978" s="15">
        <v>2006</v>
      </c>
      <c r="CK978" s="15" t="str">
        <f t="shared" si="51"/>
        <v>Intra</v>
      </c>
      <c r="DC978" s="15">
        <v>2</v>
      </c>
      <c r="DD978" s="21">
        <v>2</v>
      </c>
      <c r="DE978" s="21"/>
      <c r="DF978" s="15">
        <v>2006</v>
      </c>
    </row>
    <row r="979" spans="2:110" x14ac:dyDescent="0.3">
      <c r="B979" s="6">
        <v>6</v>
      </c>
      <c r="C979" s="6">
        <v>4</v>
      </c>
      <c r="D979" s="7">
        <v>2010</v>
      </c>
      <c r="W979" s="6">
        <v>4</v>
      </c>
      <c r="Y979" t="str">
        <f t="shared" si="49"/>
        <v>Apr</v>
      </c>
      <c r="Z979" s="7">
        <v>2010</v>
      </c>
      <c r="AA979" t="s">
        <v>2940</v>
      </c>
      <c r="BG979" t="s">
        <v>9</v>
      </c>
      <c r="BV979" t="s">
        <v>9</v>
      </c>
      <c r="BW979" t="str">
        <f t="shared" si="50"/>
        <v>Not</v>
      </c>
      <c r="CI979" s="16" t="s">
        <v>9</v>
      </c>
      <c r="CJ979" s="16">
        <v>2007</v>
      </c>
      <c r="CK979" s="16" t="str">
        <f t="shared" si="51"/>
        <v>Not</v>
      </c>
      <c r="DC979" s="16">
        <v>10</v>
      </c>
      <c r="DD979" s="23">
        <v>10</v>
      </c>
      <c r="DE979" s="23"/>
      <c r="DF979" s="16">
        <v>2007</v>
      </c>
    </row>
    <row r="980" spans="2:110" x14ac:dyDescent="0.3">
      <c r="B980" s="4">
        <v>14</v>
      </c>
      <c r="C980" s="4">
        <v>12</v>
      </c>
      <c r="D980" s="5">
        <v>2011</v>
      </c>
      <c r="W980" s="4">
        <v>12</v>
      </c>
      <c r="Y980" t="str">
        <f t="shared" si="49"/>
        <v>Dec</v>
      </c>
      <c r="Z980" s="5">
        <v>2011</v>
      </c>
      <c r="AA980" t="s">
        <v>2943</v>
      </c>
      <c r="BG980" t="s">
        <v>13</v>
      </c>
      <c r="BV980" t="s">
        <v>13</v>
      </c>
      <c r="BW980" t="str">
        <f t="shared" si="50"/>
        <v>Intra</v>
      </c>
      <c r="CI980" s="15" t="s">
        <v>13</v>
      </c>
      <c r="CJ980" s="15">
        <v>2020</v>
      </c>
      <c r="CK980" s="15" t="str">
        <f t="shared" si="51"/>
        <v>Intra</v>
      </c>
      <c r="DC980" s="15">
        <v>10</v>
      </c>
      <c r="DD980" s="21">
        <v>10</v>
      </c>
      <c r="DE980" s="21"/>
      <c r="DF980" s="15">
        <v>2020</v>
      </c>
    </row>
    <row r="981" spans="2:110" x14ac:dyDescent="0.3">
      <c r="B981" s="6">
        <v>20</v>
      </c>
      <c r="C981" s="6">
        <v>9</v>
      </c>
      <c r="D981" s="7">
        <v>2011</v>
      </c>
      <c r="W981" s="6">
        <v>9</v>
      </c>
      <c r="Y981" t="str">
        <f t="shared" si="49"/>
        <v>Sep</v>
      </c>
      <c r="Z981" s="7">
        <v>2011</v>
      </c>
      <c r="AA981" t="s">
        <v>2946</v>
      </c>
      <c r="BG981" t="s">
        <v>13</v>
      </c>
      <c r="BV981" t="s">
        <v>13</v>
      </c>
      <c r="BW981" t="str">
        <f t="shared" si="50"/>
        <v>Intra</v>
      </c>
      <c r="CI981" s="16" t="s">
        <v>13</v>
      </c>
      <c r="CJ981" s="16">
        <v>2007</v>
      </c>
      <c r="CK981" s="16" t="str">
        <f t="shared" si="51"/>
        <v>Intra</v>
      </c>
      <c r="DC981" s="16">
        <v>10</v>
      </c>
      <c r="DD981" s="23">
        <v>10</v>
      </c>
      <c r="DE981" s="23"/>
      <c r="DF981" s="16">
        <v>2007</v>
      </c>
    </row>
    <row r="982" spans="2:110" x14ac:dyDescent="0.3">
      <c r="B982" s="6">
        <v>29</v>
      </c>
      <c r="C982" s="6">
        <v>8</v>
      </c>
      <c r="D982" s="7">
        <v>2011</v>
      </c>
      <c r="W982" s="6">
        <v>8</v>
      </c>
      <c r="Y982" t="str">
        <f t="shared" si="49"/>
        <v>Aug</v>
      </c>
      <c r="Z982" s="7">
        <v>2011</v>
      </c>
      <c r="AA982" t="s">
        <v>2949</v>
      </c>
      <c r="BG982" t="s">
        <v>9</v>
      </c>
      <c r="BV982" t="s">
        <v>9</v>
      </c>
      <c r="BW982" t="str">
        <f t="shared" si="50"/>
        <v>Not</v>
      </c>
      <c r="CI982" s="15" t="s">
        <v>9</v>
      </c>
      <c r="CJ982" s="15">
        <v>2006</v>
      </c>
      <c r="CK982" s="15" t="str">
        <f t="shared" si="51"/>
        <v>Not</v>
      </c>
      <c r="DC982" s="15">
        <v>1</v>
      </c>
      <c r="DD982" s="21">
        <v>1</v>
      </c>
      <c r="DE982" s="21"/>
      <c r="DF982" s="15">
        <v>2006</v>
      </c>
    </row>
    <row r="983" spans="2:110" x14ac:dyDescent="0.3">
      <c r="B983" s="6">
        <v>29</v>
      </c>
      <c r="C983" s="6">
        <v>6</v>
      </c>
      <c r="D983" s="7">
        <v>2011</v>
      </c>
      <c r="W983" s="6">
        <v>6</v>
      </c>
      <c r="Y983" t="str">
        <f t="shared" si="49"/>
        <v>Jun</v>
      </c>
      <c r="Z983" s="7">
        <v>2011</v>
      </c>
      <c r="AA983" t="s">
        <v>2952</v>
      </c>
      <c r="BG983" t="s">
        <v>13</v>
      </c>
      <c r="BV983" t="s">
        <v>13</v>
      </c>
      <c r="BW983" t="str">
        <f t="shared" si="50"/>
        <v>Intra</v>
      </c>
      <c r="CI983" s="16" t="s">
        <v>13</v>
      </c>
      <c r="CJ983" s="16">
        <v>1997</v>
      </c>
      <c r="CK983" s="16" t="str">
        <f t="shared" si="51"/>
        <v>Intra</v>
      </c>
      <c r="DC983" s="16">
        <v>10</v>
      </c>
      <c r="DD983" s="23">
        <v>10</v>
      </c>
      <c r="DE983" s="23"/>
      <c r="DF983" s="16">
        <v>1997</v>
      </c>
    </row>
    <row r="984" spans="2:110" x14ac:dyDescent="0.3">
      <c r="B984" s="6">
        <v>14</v>
      </c>
      <c r="C984" s="6">
        <v>1</v>
      </c>
      <c r="D984" s="7">
        <v>2011</v>
      </c>
      <c r="W984" s="6">
        <v>1</v>
      </c>
      <c r="Y984" t="str">
        <f t="shared" si="49"/>
        <v>Jan</v>
      </c>
      <c r="Z984" s="7">
        <v>2011</v>
      </c>
      <c r="AA984" t="s">
        <v>2955</v>
      </c>
      <c r="AB984">
        <v>1</v>
      </c>
      <c r="BG984" t="s">
        <v>13</v>
      </c>
      <c r="BV984" t="s">
        <v>13</v>
      </c>
      <c r="BW984" t="str">
        <f t="shared" si="50"/>
        <v>Intra</v>
      </c>
      <c r="CI984" s="15" t="s">
        <v>13</v>
      </c>
      <c r="CJ984" s="15">
        <v>2017</v>
      </c>
      <c r="CK984" s="15" t="str">
        <f t="shared" si="51"/>
        <v>Intra</v>
      </c>
      <c r="DC984" s="15">
        <v>10</v>
      </c>
      <c r="DD984" s="21">
        <v>10</v>
      </c>
      <c r="DE984" s="21"/>
      <c r="DF984" s="15">
        <v>2017</v>
      </c>
    </row>
    <row r="985" spans="2:110" x14ac:dyDescent="0.3">
      <c r="B985" s="4">
        <v>22</v>
      </c>
      <c r="C985" s="4">
        <v>8</v>
      </c>
      <c r="D985" s="5">
        <v>2011</v>
      </c>
      <c r="W985" s="4">
        <v>8</v>
      </c>
      <c r="Y985" t="str">
        <f t="shared" si="49"/>
        <v>Aug</v>
      </c>
      <c r="Z985" s="5">
        <v>2011</v>
      </c>
      <c r="AA985" t="s">
        <v>2958</v>
      </c>
      <c r="BG985" t="s">
        <v>9</v>
      </c>
      <c r="BV985" t="s">
        <v>9</v>
      </c>
      <c r="BW985" t="str">
        <f t="shared" si="50"/>
        <v>Not</v>
      </c>
      <c r="CI985" s="16" t="s">
        <v>9</v>
      </c>
      <c r="CJ985" s="16">
        <v>2007</v>
      </c>
      <c r="CK985" s="16" t="str">
        <f t="shared" si="51"/>
        <v>Not</v>
      </c>
      <c r="DC985" s="16">
        <v>10</v>
      </c>
      <c r="DD985" s="23">
        <v>10</v>
      </c>
      <c r="DE985" s="23"/>
      <c r="DF985" s="16">
        <v>2007</v>
      </c>
    </row>
    <row r="986" spans="2:110" x14ac:dyDescent="0.3">
      <c r="B986" s="6">
        <v>5</v>
      </c>
      <c r="C986" s="6">
        <v>9</v>
      </c>
      <c r="D986" s="7">
        <v>2011</v>
      </c>
      <c r="W986" s="6">
        <v>9</v>
      </c>
      <c r="Y986" t="str">
        <f t="shared" si="49"/>
        <v>Sep</v>
      </c>
      <c r="Z986" s="7">
        <v>2011</v>
      </c>
      <c r="AA986" t="s">
        <v>2961</v>
      </c>
      <c r="BG986" t="s">
        <v>13</v>
      </c>
      <c r="BV986" t="s">
        <v>13</v>
      </c>
      <c r="BW986" t="str">
        <f t="shared" si="50"/>
        <v>Intra</v>
      </c>
      <c r="CI986" s="15" t="s">
        <v>13</v>
      </c>
      <c r="CJ986" s="15">
        <v>2004</v>
      </c>
      <c r="CK986" s="15" t="str">
        <f t="shared" si="51"/>
        <v>Intra</v>
      </c>
      <c r="DC986" s="15">
        <v>10</v>
      </c>
      <c r="DD986" s="21">
        <v>10</v>
      </c>
      <c r="DE986" s="21"/>
      <c r="DF986" s="15">
        <v>2004</v>
      </c>
    </row>
    <row r="987" spans="2:110" x14ac:dyDescent="0.3">
      <c r="B987" s="6">
        <v>28</v>
      </c>
      <c r="C987" s="6">
        <v>6</v>
      </c>
      <c r="D987" s="7">
        <v>2011</v>
      </c>
      <c r="W987" s="6">
        <v>6</v>
      </c>
      <c r="Y987" t="str">
        <f t="shared" si="49"/>
        <v>Jun</v>
      </c>
      <c r="Z987" s="7">
        <v>2011</v>
      </c>
      <c r="AA987" t="s">
        <v>2964</v>
      </c>
      <c r="BG987" t="s">
        <v>9</v>
      </c>
      <c r="BV987" t="s">
        <v>9</v>
      </c>
      <c r="BW987" t="str">
        <f t="shared" si="50"/>
        <v>Not</v>
      </c>
      <c r="CI987" s="16" t="s">
        <v>9</v>
      </c>
      <c r="CJ987" s="16">
        <v>2016</v>
      </c>
      <c r="CK987" s="16" t="str">
        <f t="shared" si="51"/>
        <v>Not</v>
      </c>
      <c r="DC987" s="16">
        <v>10</v>
      </c>
      <c r="DD987" s="23">
        <v>10</v>
      </c>
      <c r="DE987" s="23"/>
      <c r="DF987" s="16">
        <v>2016</v>
      </c>
    </row>
    <row r="988" spans="2:110" x14ac:dyDescent="0.3">
      <c r="B988" s="4">
        <v>29</v>
      </c>
      <c r="C988" s="4">
        <v>6</v>
      </c>
      <c r="D988" s="5">
        <v>2011</v>
      </c>
      <c r="W988" s="4">
        <v>6</v>
      </c>
      <c r="Y988" t="str">
        <f t="shared" si="49"/>
        <v>Jun</v>
      </c>
      <c r="Z988" s="5">
        <v>2011</v>
      </c>
      <c r="AA988" t="s">
        <v>2967</v>
      </c>
      <c r="BG988" t="s">
        <v>13</v>
      </c>
      <c r="BV988" t="s">
        <v>13</v>
      </c>
      <c r="BW988" t="str">
        <f t="shared" si="50"/>
        <v>Intra</v>
      </c>
      <c r="CI988" s="15" t="s">
        <v>13</v>
      </c>
      <c r="CJ988" s="15">
        <v>2020</v>
      </c>
      <c r="CK988" s="15" t="str">
        <f t="shared" si="51"/>
        <v>Intra</v>
      </c>
      <c r="DC988" s="15">
        <v>10</v>
      </c>
      <c r="DD988" s="21">
        <v>10</v>
      </c>
      <c r="DE988" s="21"/>
      <c r="DF988" s="15">
        <v>2020</v>
      </c>
    </row>
    <row r="989" spans="2:110" x14ac:dyDescent="0.3">
      <c r="B989" s="6">
        <v>18</v>
      </c>
      <c r="C989" s="6">
        <v>3</v>
      </c>
      <c r="D989" s="7">
        <v>2011</v>
      </c>
      <c r="W989" s="6">
        <v>3</v>
      </c>
      <c r="Y989" t="str">
        <f t="shared" si="49"/>
        <v>Mar</v>
      </c>
      <c r="Z989" s="7">
        <v>2011</v>
      </c>
      <c r="AA989" t="s">
        <v>2970</v>
      </c>
      <c r="BG989" t="s">
        <v>9</v>
      </c>
      <c r="BV989" t="s">
        <v>9</v>
      </c>
      <c r="BW989" t="str">
        <f t="shared" si="50"/>
        <v>Not</v>
      </c>
      <c r="CI989" s="16" t="s">
        <v>9</v>
      </c>
      <c r="CJ989" s="16">
        <v>2019</v>
      </c>
      <c r="CK989" s="16" t="str">
        <f t="shared" si="51"/>
        <v>Not</v>
      </c>
      <c r="DC989" s="16">
        <v>10</v>
      </c>
      <c r="DD989" s="23">
        <v>10</v>
      </c>
      <c r="DE989" s="23"/>
      <c r="DF989" s="16">
        <v>2019</v>
      </c>
    </row>
    <row r="990" spans="2:110" x14ac:dyDescent="0.3">
      <c r="B990" s="4">
        <v>1</v>
      </c>
      <c r="C990" s="4">
        <v>12</v>
      </c>
      <c r="D990" s="5">
        <v>2011</v>
      </c>
      <c r="W990" s="4">
        <v>12</v>
      </c>
      <c r="Y990" t="str">
        <f t="shared" si="49"/>
        <v>Dec</v>
      </c>
      <c r="Z990" s="5">
        <v>2011</v>
      </c>
      <c r="AA990" t="s">
        <v>2973</v>
      </c>
      <c r="BG990" t="s">
        <v>13</v>
      </c>
      <c r="BV990" t="s">
        <v>13</v>
      </c>
      <c r="BW990" t="str">
        <f t="shared" si="50"/>
        <v>Intra</v>
      </c>
      <c r="CI990" s="15" t="s">
        <v>13</v>
      </c>
      <c r="CJ990" s="15">
        <v>2000</v>
      </c>
      <c r="CK990" s="15" t="str">
        <f t="shared" si="51"/>
        <v>Intra</v>
      </c>
      <c r="DC990" s="15">
        <v>10</v>
      </c>
      <c r="DD990" s="21">
        <v>10</v>
      </c>
      <c r="DE990" s="21"/>
      <c r="DF990" s="15">
        <v>2000</v>
      </c>
    </row>
    <row r="991" spans="2:110" x14ac:dyDescent="0.3">
      <c r="B991" s="6">
        <v>10</v>
      </c>
      <c r="C991" s="6">
        <v>8</v>
      </c>
      <c r="D991" s="7">
        <v>2011</v>
      </c>
      <c r="W991" s="6">
        <v>8</v>
      </c>
      <c r="Y991" t="str">
        <f t="shared" si="49"/>
        <v>Aug</v>
      </c>
      <c r="Z991" s="7">
        <v>2011</v>
      </c>
      <c r="AA991" t="s">
        <v>2976</v>
      </c>
      <c r="BG991" t="s">
        <v>13</v>
      </c>
      <c r="BV991" t="s">
        <v>13</v>
      </c>
      <c r="BW991" t="str">
        <f t="shared" si="50"/>
        <v>Intra</v>
      </c>
      <c r="CI991" s="16" t="s">
        <v>13</v>
      </c>
      <c r="CJ991" s="16">
        <v>2017</v>
      </c>
      <c r="CK991" s="16" t="str">
        <f t="shared" si="51"/>
        <v>Intra</v>
      </c>
      <c r="DC991" s="16">
        <v>10</v>
      </c>
      <c r="DD991" s="23">
        <v>10</v>
      </c>
      <c r="DE991" s="23"/>
      <c r="DF991" s="16">
        <v>2017</v>
      </c>
    </row>
    <row r="992" spans="2:110" x14ac:dyDescent="0.3">
      <c r="B992" s="6">
        <v>15</v>
      </c>
      <c r="C992" s="6">
        <v>11</v>
      </c>
      <c r="D992" s="7">
        <v>2011</v>
      </c>
      <c r="W992" s="6">
        <v>11</v>
      </c>
      <c r="Y992" t="str">
        <f t="shared" si="49"/>
        <v>Nov</v>
      </c>
      <c r="Z992" s="7">
        <v>2011</v>
      </c>
      <c r="AA992" t="s">
        <v>2979</v>
      </c>
      <c r="BG992" t="s">
        <v>13</v>
      </c>
      <c r="BV992" t="s">
        <v>13</v>
      </c>
      <c r="BW992" t="str">
        <f t="shared" si="50"/>
        <v>Intra</v>
      </c>
      <c r="CI992" s="15" t="s">
        <v>13</v>
      </c>
      <c r="CJ992" s="15">
        <v>1995</v>
      </c>
      <c r="CK992" s="15" t="str">
        <f t="shared" si="51"/>
        <v>Intra</v>
      </c>
      <c r="DC992" s="15">
        <v>10</v>
      </c>
      <c r="DD992" s="21">
        <v>10</v>
      </c>
      <c r="DE992" s="21"/>
      <c r="DF992" s="15">
        <v>1995</v>
      </c>
    </row>
    <row r="993" spans="2:110" x14ac:dyDescent="0.3">
      <c r="B993" s="6">
        <v>20</v>
      </c>
      <c r="C993" s="6">
        <v>6</v>
      </c>
      <c r="D993" s="7">
        <v>2011</v>
      </c>
      <c r="W993" s="6">
        <v>6</v>
      </c>
      <c r="Y993" t="str">
        <f t="shared" si="49"/>
        <v>Jun</v>
      </c>
      <c r="Z993" s="7">
        <v>2011</v>
      </c>
      <c r="AA993" t="s">
        <v>2982</v>
      </c>
      <c r="BG993" t="s">
        <v>13</v>
      </c>
      <c r="BV993" t="s">
        <v>13</v>
      </c>
      <c r="BW993" t="str">
        <f t="shared" si="50"/>
        <v>Intra</v>
      </c>
      <c r="CI993" s="16" t="s">
        <v>13</v>
      </c>
      <c r="CJ993" s="16">
        <v>2004</v>
      </c>
      <c r="CK993" s="16" t="str">
        <f t="shared" si="51"/>
        <v>Intra</v>
      </c>
      <c r="DC993" s="16">
        <v>5</v>
      </c>
      <c r="DD993" s="23">
        <v>5</v>
      </c>
      <c r="DE993" s="23"/>
      <c r="DF993" s="16">
        <v>2004</v>
      </c>
    </row>
    <row r="994" spans="2:110" x14ac:dyDescent="0.3">
      <c r="B994" s="6">
        <v>29</v>
      </c>
      <c r="C994" s="6">
        <v>8</v>
      </c>
      <c r="D994" s="7">
        <v>2011</v>
      </c>
      <c r="W994" s="6">
        <v>8</v>
      </c>
      <c r="Y994" t="str">
        <f t="shared" si="49"/>
        <v>Aug</v>
      </c>
      <c r="Z994" s="7">
        <v>2011</v>
      </c>
      <c r="AA994" t="s">
        <v>2985</v>
      </c>
      <c r="BG994" t="s">
        <v>13</v>
      </c>
      <c r="BV994" t="s">
        <v>13</v>
      </c>
      <c r="BW994" t="str">
        <f t="shared" si="50"/>
        <v>Intra</v>
      </c>
      <c r="CI994" s="15" t="s">
        <v>13</v>
      </c>
      <c r="CJ994" s="15">
        <v>2011</v>
      </c>
      <c r="CK994" s="15" t="str">
        <f t="shared" si="51"/>
        <v>Intra</v>
      </c>
      <c r="DC994" s="15">
        <v>10</v>
      </c>
      <c r="DD994" s="21">
        <v>10</v>
      </c>
      <c r="DE994" s="21"/>
      <c r="DF994" s="15">
        <v>2011</v>
      </c>
    </row>
    <row r="995" spans="2:110" x14ac:dyDescent="0.3">
      <c r="B995" s="6">
        <v>19</v>
      </c>
      <c r="C995" s="6">
        <v>10</v>
      </c>
      <c r="D995" s="7">
        <v>2011</v>
      </c>
      <c r="W995" s="6">
        <v>10</v>
      </c>
      <c r="Y995" t="str">
        <f t="shared" si="49"/>
        <v>Oct</v>
      </c>
      <c r="Z995" s="7">
        <v>2011</v>
      </c>
      <c r="AA995" t="s">
        <v>2988</v>
      </c>
      <c r="BG995" t="s">
        <v>13</v>
      </c>
      <c r="BV995" t="s">
        <v>13</v>
      </c>
      <c r="BW995" t="str">
        <f t="shared" si="50"/>
        <v>Intra</v>
      </c>
      <c r="CI995" s="16" t="s">
        <v>13</v>
      </c>
      <c r="CJ995" s="16">
        <v>2022</v>
      </c>
      <c r="CK995" s="16" t="str">
        <f t="shared" si="51"/>
        <v>Intra</v>
      </c>
      <c r="DC995" s="16">
        <v>10</v>
      </c>
      <c r="DD995" s="23">
        <v>10</v>
      </c>
      <c r="DE995" s="23"/>
      <c r="DF995" s="16">
        <v>2022</v>
      </c>
    </row>
    <row r="996" spans="2:110" x14ac:dyDescent="0.3">
      <c r="B996" s="6">
        <v>22</v>
      </c>
      <c r="C996" s="6">
        <v>8</v>
      </c>
      <c r="D996" s="7">
        <v>2011</v>
      </c>
      <c r="W996" s="6">
        <v>8</v>
      </c>
      <c r="Y996" t="str">
        <f t="shared" si="49"/>
        <v>Aug</v>
      </c>
      <c r="Z996" s="7">
        <v>2011</v>
      </c>
      <c r="AA996" t="s">
        <v>2991</v>
      </c>
      <c r="BG996" t="s">
        <v>13</v>
      </c>
      <c r="BV996" t="s">
        <v>13</v>
      </c>
      <c r="BW996" t="str">
        <f t="shared" si="50"/>
        <v>Intra</v>
      </c>
      <c r="CI996" s="15" t="s">
        <v>13</v>
      </c>
      <c r="CJ996" s="15">
        <v>2006</v>
      </c>
      <c r="CK996" s="15" t="str">
        <f t="shared" si="51"/>
        <v>Intra</v>
      </c>
      <c r="DC996" s="15">
        <v>10</v>
      </c>
      <c r="DD996" s="21">
        <v>10</v>
      </c>
      <c r="DE996" s="21"/>
      <c r="DF996" s="15">
        <v>2006</v>
      </c>
    </row>
    <row r="997" spans="2:110" x14ac:dyDescent="0.3">
      <c r="B997" s="4">
        <v>9</v>
      </c>
      <c r="C997" s="4">
        <v>3</v>
      </c>
      <c r="D997" s="5">
        <v>2011</v>
      </c>
      <c r="W997" s="4">
        <v>3</v>
      </c>
      <c r="Y997" t="str">
        <f t="shared" si="49"/>
        <v>Mar</v>
      </c>
      <c r="Z997" s="5">
        <v>2011</v>
      </c>
      <c r="AA997" t="s">
        <v>2994</v>
      </c>
      <c r="BG997" t="s">
        <v>13</v>
      </c>
      <c r="BV997" t="s">
        <v>13</v>
      </c>
      <c r="BW997" t="str">
        <f t="shared" si="50"/>
        <v>Intra</v>
      </c>
      <c r="CI997" s="16" t="s">
        <v>13</v>
      </c>
      <c r="CJ997" s="16">
        <v>2015</v>
      </c>
      <c r="CK997" s="16" t="str">
        <f t="shared" si="51"/>
        <v>Intra</v>
      </c>
      <c r="DC997" s="16">
        <v>1</v>
      </c>
      <c r="DD997" s="23">
        <v>1</v>
      </c>
      <c r="DE997" s="23"/>
      <c r="DF997" s="16">
        <v>2015</v>
      </c>
    </row>
    <row r="998" spans="2:110" x14ac:dyDescent="0.3">
      <c r="B998" s="6">
        <v>21</v>
      </c>
      <c r="C998" s="6">
        <v>2</v>
      </c>
      <c r="D998" s="7">
        <v>2011</v>
      </c>
      <c r="W998" s="6">
        <v>2</v>
      </c>
      <c r="Y998" t="str">
        <f t="shared" si="49"/>
        <v>Feb</v>
      </c>
      <c r="Z998" s="7">
        <v>2011</v>
      </c>
      <c r="AA998" t="s">
        <v>2997</v>
      </c>
      <c r="BG998" t="s">
        <v>13</v>
      </c>
      <c r="BV998" t="s">
        <v>13</v>
      </c>
      <c r="BW998" t="str">
        <f t="shared" si="50"/>
        <v>Intra</v>
      </c>
      <c r="CI998" s="15" t="s">
        <v>13</v>
      </c>
      <c r="CJ998" s="15">
        <v>2015</v>
      </c>
      <c r="CK998" s="15" t="str">
        <f t="shared" si="51"/>
        <v>Intra</v>
      </c>
      <c r="DC998" s="15">
        <v>1</v>
      </c>
      <c r="DD998" s="21">
        <v>1</v>
      </c>
      <c r="DE998" s="21"/>
      <c r="DF998" s="15">
        <v>2015</v>
      </c>
    </row>
    <row r="999" spans="2:110" x14ac:dyDescent="0.3">
      <c r="B999" s="6">
        <v>2</v>
      </c>
      <c r="C999" s="6">
        <v>11</v>
      </c>
      <c r="D999" s="7">
        <v>2011</v>
      </c>
      <c r="W999" s="6">
        <v>11</v>
      </c>
      <c r="Y999" t="str">
        <f t="shared" si="49"/>
        <v>Nov</v>
      </c>
      <c r="Z999" s="7">
        <v>2011</v>
      </c>
      <c r="AA999" t="s">
        <v>3000</v>
      </c>
      <c r="BG999" t="s">
        <v>13</v>
      </c>
      <c r="BV999" t="s">
        <v>13</v>
      </c>
      <c r="BW999" t="str">
        <f t="shared" si="50"/>
        <v>Intra</v>
      </c>
      <c r="CI999" s="16" t="s">
        <v>13</v>
      </c>
      <c r="CJ999" s="16">
        <v>2008</v>
      </c>
      <c r="CK999" s="16" t="str">
        <f t="shared" si="51"/>
        <v>Intra</v>
      </c>
      <c r="DC999" s="16">
        <v>2</v>
      </c>
      <c r="DD999" s="23">
        <v>2</v>
      </c>
      <c r="DE999" s="23"/>
      <c r="DF999" s="16">
        <v>2008</v>
      </c>
    </row>
    <row r="1000" spans="2:110" x14ac:dyDescent="0.3">
      <c r="B1000" s="6">
        <v>11</v>
      </c>
      <c r="C1000" s="6">
        <v>3</v>
      </c>
      <c r="D1000" s="7">
        <v>2011</v>
      </c>
      <c r="W1000" s="6">
        <v>3</v>
      </c>
      <c r="Y1000" t="str">
        <f t="shared" si="49"/>
        <v>Mar</v>
      </c>
      <c r="Z1000" s="7">
        <v>2011</v>
      </c>
      <c r="AA1000" t="s">
        <v>3003</v>
      </c>
      <c r="BG1000" t="s">
        <v>13</v>
      </c>
      <c r="BV1000" t="s">
        <v>13</v>
      </c>
      <c r="BW1000" t="str">
        <f t="shared" si="50"/>
        <v>Intra</v>
      </c>
      <c r="CI1000" s="15" t="s">
        <v>13</v>
      </c>
      <c r="CJ1000" s="15">
        <v>2015</v>
      </c>
      <c r="CK1000" s="15" t="str">
        <f t="shared" si="51"/>
        <v>Intra</v>
      </c>
      <c r="DC1000" s="15">
        <v>1</v>
      </c>
      <c r="DD1000" s="21">
        <v>1</v>
      </c>
      <c r="DE1000" s="21"/>
      <c r="DF1000" s="15">
        <v>2015</v>
      </c>
    </row>
    <row r="1001" spans="2:110" x14ac:dyDescent="0.3">
      <c r="B1001" s="6">
        <v>4</v>
      </c>
      <c r="C1001" s="6">
        <v>8</v>
      </c>
      <c r="D1001" s="7">
        <v>2011</v>
      </c>
      <c r="W1001" s="6">
        <v>8</v>
      </c>
      <c r="Y1001" t="str">
        <f t="shared" si="49"/>
        <v>Aug</v>
      </c>
      <c r="Z1001" s="7">
        <v>2011</v>
      </c>
      <c r="AA1001" t="s">
        <v>3006</v>
      </c>
      <c r="BG1001" t="s">
        <v>13</v>
      </c>
      <c r="BV1001" t="s">
        <v>13</v>
      </c>
      <c r="BW1001" t="str">
        <f t="shared" si="50"/>
        <v>Intra</v>
      </c>
      <c r="CI1001" s="16" t="s">
        <v>13</v>
      </c>
      <c r="CJ1001" s="16">
        <v>2006</v>
      </c>
      <c r="CK1001" s="16" t="str">
        <f t="shared" si="51"/>
        <v>Intra</v>
      </c>
      <c r="DC1001" s="16">
        <v>5</v>
      </c>
      <c r="DD1001" s="23">
        <v>5</v>
      </c>
      <c r="DE1001" s="23"/>
      <c r="DF1001" s="16">
        <v>2006</v>
      </c>
    </row>
    <row r="1002" spans="2:110" x14ac:dyDescent="0.3">
      <c r="B1002" s="4">
        <v>30</v>
      </c>
      <c r="C1002" s="4">
        <v>11</v>
      </c>
      <c r="D1002" s="5">
        <v>2011</v>
      </c>
      <c r="W1002" s="4">
        <v>11</v>
      </c>
      <c r="Y1002" t="str">
        <f t="shared" si="49"/>
        <v>Nov</v>
      </c>
      <c r="Z1002" s="5">
        <v>2011</v>
      </c>
      <c r="AA1002" t="s">
        <v>3009</v>
      </c>
      <c r="BG1002" t="s">
        <v>13</v>
      </c>
      <c r="BV1002" t="s">
        <v>13</v>
      </c>
      <c r="BW1002" t="str">
        <f t="shared" si="50"/>
        <v>Intra</v>
      </c>
      <c r="CI1002" s="15" t="s">
        <v>13</v>
      </c>
      <c r="CJ1002" s="15">
        <v>2014</v>
      </c>
      <c r="CK1002" s="15" t="str">
        <f t="shared" si="51"/>
        <v>Intra</v>
      </c>
      <c r="DC1002" s="15">
        <v>2</v>
      </c>
      <c r="DD1002" s="21">
        <v>2</v>
      </c>
      <c r="DE1002" s="21"/>
      <c r="DF1002" s="15">
        <v>2014</v>
      </c>
    </row>
    <row r="1003" spans="2:110" x14ac:dyDescent="0.3">
      <c r="B1003" s="4">
        <v>14</v>
      </c>
      <c r="C1003" s="4">
        <v>2</v>
      </c>
      <c r="D1003" s="5">
        <v>2011</v>
      </c>
      <c r="W1003" s="4">
        <v>2</v>
      </c>
      <c r="Y1003" t="str">
        <f t="shared" si="49"/>
        <v>Feb</v>
      </c>
      <c r="Z1003" s="5">
        <v>2011</v>
      </c>
      <c r="AA1003" t="s">
        <v>3012</v>
      </c>
      <c r="BG1003" t="s">
        <v>13</v>
      </c>
      <c r="BV1003" t="s">
        <v>13</v>
      </c>
      <c r="BW1003" t="str">
        <f t="shared" si="50"/>
        <v>Intra</v>
      </c>
      <c r="CI1003" s="16" t="s">
        <v>13</v>
      </c>
      <c r="CJ1003" s="16">
        <v>2005</v>
      </c>
      <c r="CK1003" s="16" t="str">
        <f t="shared" si="51"/>
        <v>Intra</v>
      </c>
      <c r="DC1003" s="16">
        <v>10</v>
      </c>
      <c r="DD1003" s="23">
        <v>10</v>
      </c>
      <c r="DE1003" s="23"/>
      <c r="DF1003" s="16">
        <v>2005</v>
      </c>
    </row>
    <row r="1004" spans="2:110" x14ac:dyDescent="0.3">
      <c r="B1004" s="4">
        <v>14</v>
      </c>
      <c r="C1004" s="4">
        <v>12</v>
      </c>
      <c r="D1004" s="5">
        <v>2011</v>
      </c>
      <c r="W1004" s="4">
        <v>12</v>
      </c>
      <c r="Y1004" t="str">
        <f t="shared" si="49"/>
        <v>Dec</v>
      </c>
      <c r="Z1004" s="5">
        <v>2011</v>
      </c>
      <c r="AA1004" t="s">
        <v>3015</v>
      </c>
      <c r="BG1004" t="s">
        <v>13</v>
      </c>
      <c r="BV1004" t="s">
        <v>13</v>
      </c>
      <c r="BW1004" t="str">
        <f t="shared" si="50"/>
        <v>Intra</v>
      </c>
      <c r="CI1004" s="15" t="s">
        <v>13</v>
      </c>
      <c r="CJ1004" s="15">
        <v>2007</v>
      </c>
      <c r="CK1004" s="15" t="str">
        <f t="shared" si="51"/>
        <v>Intra</v>
      </c>
      <c r="DC1004" s="15">
        <v>10</v>
      </c>
      <c r="DD1004" s="21">
        <v>10</v>
      </c>
      <c r="DE1004" s="21"/>
      <c r="DF1004" s="15">
        <v>2007</v>
      </c>
    </row>
    <row r="1005" spans="2:110" x14ac:dyDescent="0.3">
      <c r="B1005" s="6">
        <v>28</v>
      </c>
      <c r="C1005" s="6">
        <v>6</v>
      </c>
      <c r="D1005" s="7">
        <v>2011</v>
      </c>
      <c r="W1005" s="6">
        <v>6</v>
      </c>
      <c r="Y1005" t="str">
        <f t="shared" si="49"/>
        <v>Jun</v>
      </c>
      <c r="Z1005" s="7">
        <v>2011</v>
      </c>
      <c r="AA1005" t="s">
        <v>3018</v>
      </c>
      <c r="BG1005" t="s">
        <v>13</v>
      </c>
      <c r="BV1005" t="s">
        <v>13</v>
      </c>
      <c r="BW1005" t="str">
        <f t="shared" si="50"/>
        <v>Intra</v>
      </c>
      <c r="CI1005" s="16" t="s">
        <v>13</v>
      </c>
      <c r="CJ1005" s="16">
        <v>1996</v>
      </c>
      <c r="CK1005" s="16" t="str">
        <f t="shared" si="51"/>
        <v>Intra</v>
      </c>
      <c r="DC1005" s="16">
        <v>10</v>
      </c>
      <c r="DD1005" s="23">
        <v>10</v>
      </c>
      <c r="DE1005" s="23"/>
      <c r="DF1005" s="16">
        <v>1996</v>
      </c>
    </row>
    <row r="1006" spans="2:110" x14ac:dyDescent="0.3">
      <c r="B1006" s="4">
        <v>14</v>
      </c>
      <c r="C1006" s="4">
        <v>1</v>
      </c>
      <c r="D1006" s="5">
        <v>2011</v>
      </c>
      <c r="W1006" s="4">
        <v>1</v>
      </c>
      <c r="Y1006" t="str">
        <f t="shared" si="49"/>
        <v>Jan</v>
      </c>
      <c r="Z1006" s="5">
        <v>2011</v>
      </c>
      <c r="AA1006" t="s">
        <v>3021</v>
      </c>
      <c r="AB1006">
        <v>1</v>
      </c>
      <c r="BG1006" t="s">
        <v>13</v>
      </c>
      <c r="BV1006" t="s">
        <v>13</v>
      </c>
      <c r="BW1006" t="str">
        <f t="shared" si="50"/>
        <v>Intra</v>
      </c>
      <c r="CI1006" s="15" t="s">
        <v>13</v>
      </c>
      <c r="CJ1006" s="15">
        <v>2005</v>
      </c>
      <c r="CK1006" s="15" t="str">
        <f t="shared" si="51"/>
        <v>Intra</v>
      </c>
      <c r="DC1006" s="15">
        <v>5</v>
      </c>
      <c r="DD1006" s="21">
        <v>5</v>
      </c>
      <c r="DE1006" s="21"/>
      <c r="DF1006" s="15">
        <v>2005</v>
      </c>
    </row>
    <row r="1007" spans="2:110" x14ac:dyDescent="0.3">
      <c r="B1007" s="4">
        <v>12</v>
      </c>
      <c r="C1007" s="4">
        <v>8</v>
      </c>
      <c r="D1007" s="5">
        <v>2011</v>
      </c>
      <c r="W1007" s="4">
        <v>8</v>
      </c>
      <c r="Y1007" t="str">
        <f t="shared" si="49"/>
        <v>Aug</v>
      </c>
      <c r="Z1007" s="5">
        <v>2011</v>
      </c>
      <c r="AA1007" t="s">
        <v>3024</v>
      </c>
      <c r="BG1007" t="s">
        <v>13</v>
      </c>
      <c r="BV1007" t="s">
        <v>13</v>
      </c>
      <c r="BW1007" t="str">
        <f t="shared" si="50"/>
        <v>Intra</v>
      </c>
      <c r="CI1007" s="16" t="s">
        <v>13</v>
      </c>
      <c r="CJ1007" s="16">
        <v>2010</v>
      </c>
      <c r="CK1007" s="16" t="str">
        <f t="shared" si="51"/>
        <v>Intra</v>
      </c>
      <c r="DC1007" s="16">
        <v>2</v>
      </c>
      <c r="DD1007" s="23">
        <v>2</v>
      </c>
      <c r="DE1007" s="23"/>
      <c r="DF1007" s="16">
        <v>2010</v>
      </c>
    </row>
    <row r="1008" spans="2:110" x14ac:dyDescent="0.3">
      <c r="B1008" s="6">
        <v>24</v>
      </c>
      <c r="C1008" s="6">
        <v>3</v>
      </c>
      <c r="D1008" s="7">
        <v>2011</v>
      </c>
      <c r="W1008" s="6">
        <v>3</v>
      </c>
      <c r="Y1008" t="str">
        <f t="shared" si="49"/>
        <v>Mar</v>
      </c>
      <c r="Z1008" s="7">
        <v>2011</v>
      </c>
      <c r="AA1008" t="s">
        <v>3027</v>
      </c>
      <c r="BG1008" t="s">
        <v>13</v>
      </c>
      <c r="BV1008" t="s">
        <v>13</v>
      </c>
      <c r="BW1008" t="str">
        <f t="shared" si="50"/>
        <v>Intra</v>
      </c>
      <c r="CI1008" s="15" t="s">
        <v>13</v>
      </c>
      <c r="CJ1008" s="15">
        <v>2023</v>
      </c>
      <c r="CK1008" s="15" t="str">
        <f t="shared" si="51"/>
        <v>Intra</v>
      </c>
      <c r="DC1008" s="15">
        <v>1</v>
      </c>
      <c r="DD1008" s="21">
        <v>1</v>
      </c>
      <c r="DE1008" s="21"/>
      <c r="DF1008" s="15">
        <v>2023</v>
      </c>
    </row>
    <row r="1009" spans="2:110" x14ac:dyDescent="0.3">
      <c r="B1009" s="4">
        <v>5</v>
      </c>
      <c r="C1009" s="4">
        <v>7</v>
      </c>
      <c r="D1009" s="5">
        <v>2011</v>
      </c>
      <c r="W1009" s="4">
        <v>7</v>
      </c>
      <c r="Y1009" t="str">
        <f t="shared" si="49"/>
        <v>Jul</v>
      </c>
      <c r="Z1009" s="5">
        <v>2011</v>
      </c>
      <c r="AA1009" t="s">
        <v>3030</v>
      </c>
      <c r="BG1009" t="s">
        <v>9</v>
      </c>
      <c r="BV1009" t="s">
        <v>9</v>
      </c>
      <c r="BW1009" t="str">
        <f t="shared" si="50"/>
        <v>Not</v>
      </c>
      <c r="CI1009" s="16" t="s">
        <v>9</v>
      </c>
      <c r="CJ1009" s="16">
        <v>2023</v>
      </c>
      <c r="CK1009" s="16" t="str">
        <f t="shared" si="51"/>
        <v>Not</v>
      </c>
      <c r="DC1009" s="16">
        <v>10</v>
      </c>
      <c r="DD1009" s="23">
        <v>10</v>
      </c>
      <c r="DE1009" s="23"/>
      <c r="DF1009" s="16">
        <v>2023</v>
      </c>
    </row>
    <row r="1010" spans="2:110" x14ac:dyDescent="0.3">
      <c r="B1010" s="6">
        <v>6</v>
      </c>
      <c r="C1010" s="6">
        <v>5</v>
      </c>
      <c r="D1010" s="7">
        <v>2011</v>
      </c>
      <c r="W1010" s="6">
        <v>5</v>
      </c>
      <c r="Y1010" t="str">
        <f t="shared" si="49"/>
        <v>May</v>
      </c>
      <c r="Z1010" s="7">
        <v>2011</v>
      </c>
      <c r="AA1010" t="s">
        <v>3033</v>
      </c>
      <c r="BG1010" t="s">
        <v>9</v>
      </c>
      <c r="BV1010" t="s">
        <v>9</v>
      </c>
      <c r="BW1010" t="str">
        <f t="shared" si="50"/>
        <v>Not</v>
      </c>
      <c r="CI1010" s="15" t="s">
        <v>9</v>
      </c>
      <c r="CJ1010" s="15">
        <v>2022</v>
      </c>
      <c r="CK1010" s="15" t="str">
        <f t="shared" si="51"/>
        <v>Not</v>
      </c>
      <c r="DC1010" s="15">
        <v>10</v>
      </c>
      <c r="DD1010" s="21">
        <v>10</v>
      </c>
      <c r="DE1010" s="21"/>
      <c r="DF1010" s="15">
        <v>2022</v>
      </c>
    </row>
    <row r="1011" spans="2:110" x14ac:dyDescent="0.3">
      <c r="B1011" s="6">
        <v>17</v>
      </c>
      <c r="C1011" s="6">
        <v>6</v>
      </c>
      <c r="D1011" s="7">
        <v>2011</v>
      </c>
      <c r="W1011" s="6">
        <v>6</v>
      </c>
      <c r="Y1011" t="str">
        <f t="shared" si="49"/>
        <v>Jun</v>
      </c>
      <c r="Z1011" s="7">
        <v>2011</v>
      </c>
      <c r="AA1011" t="s">
        <v>3036</v>
      </c>
      <c r="BG1011" t="s">
        <v>13</v>
      </c>
      <c r="BV1011" t="s">
        <v>13</v>
      </c>
      <c r="BW1011" t="str">
        <f t="shared" si="50"/>
        <v>Intra</v>
      </c>
      <c r="CI1011" s="16" t="s">
        <v>13</v>
      </c>
      <c r="CJ1011" s="16">
        <v>2021</v>
      </c>
      <c r="CK1011" s="16" t="str">
        <f t="shared" si="51"/>
        <v>Intra</v>
      </c>
      <c r="DC1011" s="16">
        <v>10</v>
      </c>
      <c r="DD1011" s="23">
        <v>10</v>
      </c>
      <c r="DE1011" s="23"/>
      <c r="DF1011" s="16">
        <v>2021</v>
      </c>
    </row>
    <row r="1012" spans="2:110" x14ac:dyDescent="0.3">
      <c r="B1012" s="4">
        <v>17</v>
      </c>
      <c r="C1012" s="4">
        <v>10</v>
      </c>
      <c r="D1012" s="5">
        <v>2011</v>
      </c>
      <c r="W1012" s="4">
        <v>10</v>
      </c>
      <c r="Y1012" t="str">
        <f t="shared" si="49"/>
        <v>Oct</v>
      </c>
      <c r="Z1012" s="5">
        <v>2011</v>
      </c>
      <c r="AA1012" t="s">
        <v>3039</v>
      </c>
      <c r="BG1012" t="s">
        <v>13</v>
      </c>
      <c r="BV1012" t="s">
        <v>13</v>
      </c>
      <c r="BW1012" t="str">
        <f t="shared" si="50"/>
        <v>Intra</v>
      </c>
      <c r="CI1012" s="15" t="s">
        <v>13</v>
      </c>
      <c r="CJ1012" s="15">
        <v>2006</v>
      </c>
      <c r="CK1012" s="15" t="str">
        <f t="shared" si="51"/>
        <v>Intra</v>
      </c>
      <c r="DC1012" s="15">
        <v>2</v>
      </c>
      <c r="DD1012" s="21">
        <v>2</v>
      </c>
      <c r="DE1012" s="21"/>
      <c r="DF1012" s="15">
        <v>2006</v>
      </c>
    </row>
    <row r="1013" spans="2:110" x14ac:dyDescent="0.3">
      <c r="B1013" s="6">
        <v>17</v>
      </c>
      <c r="C1013" s="6">
        <v>10</v>
      </c>
      <c r="D1013" s="7">
        <v>2011</v>
      </c>
      <c r="W1013" s="6">
        <v>10</v>
      </c>
      <c r="Y1013" t="str">
        <f t="shared" si="49"/>
        <v>Oct</v>
      </c>
      <c r="Z1013" s="7">
        <v>2011</v>
      </c>
      <c r="AA1013" t="s">
        <v>3042</v>
      </c>
      <c r="BG1013" t="s">
        <v>13</v>
      </c>
      <c r="BV1013" t="s">
        <v>13</v>
      </c>
      <c r="BW1013" t="str">
        <f t="shared" si="50"/>
        <v>Intra</v>
      </c>
      <c r="CI1013" s="16" t="s">
        <v>13</v>
      </c>
      <c r="CJ1013" s="16">
        <v>2022</v>
      </c>
      <c r="CK1013" s="16" t="str">
        <f t="shared" si="51"/>
        <v>Intra</v>
      </c>
      <c r="DC1013" s="16">
        <v>1</v>
      </c>
      <c r="DD1013" s="23">
        <v>1</v>
      </c>
      <c r="DE1013" s="23"/>
      <c r="DF1013" s="16">
        <v>2022</v>
      </c>
    </row>
    <row r="1014" spans="2:110" x14ac:dyDescent="0.3">
      <c r="B1014" s="6">
        <v>30</v>
      </c>
      <c r="C1014" s="6">
        <v>9</v>
      </c>
      <c r="D1014" s="7">
        <v>2011</v>
      </c>
      <c r="W1014" s="6">
        <v>9</v>
      </c>
      <c r="Y1014" t="str">
        <f t="shared" si="49"/>
        <v>Sep</v>
      </c>
      <c r="Z1014" s="7">
        <v>2011</v>
      </c>
      <c r="AA1014" t="s">
        <v>3045</v>
      </c>
      <c r="BG1014" t="s">
        <v>13</v>
      </c>
      <c r="BV1014" t="s">
        <v>13</v>
      </c>
      <c r="BW1014" t="str">
        <f t="shared" si="50"/>
        <v>Intra</v>
      </c>
      <c r="CI1014" s="15" t="s">
        <v>13</v>
      </c>
      <c r="CJ1014" s="15">
        <v>2021</v>
      </c>
      <c r="CK1014" s="15" t="str">
        <f t="shared" si="51"/>
        <v>Intra</v>
      </c>
      <c r="DC1014" s="15">
        <v>2</v>
      </c>
      <c r="DD1014" s="21">
        <v>2</v>
      </c>
      <c r="DE1014" s="21"/>
      <c r="DF1014" s="15">
        <v>2021</v>
      </c>
    </row>
    <row r="1015" spans="2:110" x14ac:dyDescent="0.3">
      <c r="B1015" s="6">
        <v>30</v>
      </c>
      <c r="C1015" s="6">
        <v>3</v>
      </c>
      <c r="D1015" s="7">
        <v>2011</v>
      </c>
      <c r="W1015" s="6">
        <v>3</v>
      </c>
      <c r="Y1015" t="str">
        <f t="shared" si="49"/>
        <v>Mar</v>
      </c>
      <c r="Z1015" s="7">
        <v>2011</v>
      </c>
      <c r="AA1015" t="s">
        <v>3048</v>
      </c>
      <c r="BG1015" t="s">
        <v>13</v>
      </c>
      <c r="BV1015" t="s">
        <v>13</v>
      </c>
      <c r="BW1015" t="str">
        <f t="shared" si="50"/>
        <v>Intra</v>
      </c>
      <c r="CI1015" s="16" t="s">
        <v>13</v>
      </c>
      <c r="CJ1015" s="16">
        <v>1995</v>
      </c>
      <c r="CK1015" s="16" t="str">
        <f t="shared" si="51"/>
        <v>Intra</v>
      </c>
      <c r="DC1015" s="16">
        <v>10</v>
      </c>
      <c r="DD1015" s="23">
        <v>10</v>
      </c>
      <c r="DE1015" s="23"/>
      <c r="DF1015" s="16">
        <v>1995</v>
      </c>
    </row>
    <row r="1016" spans="2:110" x14ac:dyDescent="0.3">
      <c r="B1016" s="4">
        <v>26</v>
      </c>
      <c r="C1016" s="4">
        <v>9</v>
      </c>
      <c r="D1016" s="5">
        <v>2011</v>
      </c>
      <c r="W1016" s="4">
        <v>9</v>
      </c>
      <c r="Y1016" t="str">
        <f t="shared" si="49"/>
        <v>Sep</v>
      </c>
      <c r="Z1016" s="5">
        <v>2011</v>
      </c>
      <c r="AA1016" t="s">
        <v>3051</v>
      </c>
      <c r="BG1016" t="s">
        <v>13</v>
      </c>
      <c r="BV1016" t="s">
        <v>13</v>
      </c>
      <c r="BW1016" t="str">
        <f t="shared" si="50"/>
        <v>Intra</v>
      </c>
      <c r="CI1016" s="15" t="s">
        <v>13</v>
      </c>
      <c r="CJ1016" s="15">
        <v>2016</v>
      </c>
      <c r="CK1016" s="15" t="str">
        <f t="shared" si="51"/>
        <v>Intra</v>
      </c>
      <c r="DC1016" s="15">
        <v>5</v>
      </c>
      <c r="DD1016" s="21">
        <v>5</v>
      </c>
      <c r="DE1016" s="21"/>
      <c r="DF1016" s="15">
        <v>2016</v>
      </c>
    </row>
    <row r="1017" spans="2:110" x14ac:dyDescent="0.3">
      <c r="B1017" s="6">
        <v>15</v>
      </c>
      <c r="C1017" s="6">
        <v>6</v>
      </c>
      <c r="D1017" s="7">
        <v>2011</v>
      </c>
      <c r="W1017" s="6">
        <v>6</v>
      </c>
      <c r="Y1017" t="str">
        <f t="shared" si="49"/>
        <v>Jun</v>
      </c>
      <c r="Z1017" s="7">
        <v>2011</v>
      </c>
      <c r="AA1017" t="s">
        <v>3054</v>
      </c>
      <c r="BG1017" t="s">
        <v>13</v>
      </c>
      <c r="BV1017" t="s">
        <v>13</v>
      </c>
      <c r="BW1017" t="str">
        <f t="shared" si="50"/>
        <v>Intra</v>
      </c>
      <c r="CI1017" s="16" t="s">
        <v>13</v>
      </c>
      <c r="CJ1017" s="16">
        <v>1996</v>
      </c>
      <c r="CK1017" s="16" t="str">
        <f t="shared" si="51"/>
        <v>Intra</v>
      </c>
      <c r="DC1017" s="16">
        <v>1</v>
      </c>
      <c r="DD1017" s="23">
        <v>1</v>
      </c>
      <c r="DE1017" s="23"/>
      <c r="DF1017" s="16">
        <v>1996</v>
      </c>
    </row>
    <row r="1018" spans="2:110" x14ac:dyDescent="0.3">
      <c r="B1018" s="4">
        <v>7</v>
      </c>
      <c r="C1018" s="4">
        <v>12</v>
      </c>
      <c r="D1018" s="5">
        <v>2011</v>
      </c>
      <c r="W1018" s="4">
        <v>12</v>
      </c>
      <c r="Y1018" t="str">
        <f t="shared" si="49"/>
        <v>Dec</v>
      </c>
      <c r="Z1018" s="5">
        <v>2011</v>
      </c>
      <c r="AA1018" t="s">
        <v>3057</v>
      </c>
      <c r="BG1018" t="s">
        <v>13</v>
      </c>
      <c r="BV1018" t="s">
        <v>13</v>
      </c>
      <c r="BW1018" t="str">
        <f t="shared" si="50"/>
        <v>Intra</v>
      </c>
      <c r="CI1018" s="15" t="s">
        <v>13</v>
      </c>
      <c r="CJ1018" s="15">
        <v>2020</v>
      </c>
      <c r="CK1018" s="15" t="str">
        <f t="shared" si="51"/>
        <v>Intra</v>
      </c>
      <c r="DC1018" s="15">
        <v>2</v>
      </c>
      <c r="DD1018" s="21">
        <v>2</v>
      </c>
      <c r="DE1018" s="21"/>
      <c r="DF1018" s="15">
        <v>2020</v>
      </c>
    </row>
    <row r="1019" spans="2:110" x14ac:dyDescent="0.3">
      <c r="B1019" s="6">
        <v>17</v>
      </c>
      <c r="C1019" s="6">
        <v>6</v>
      </c>
      <c r="D1019" s="7">
        <v>2011</v>
      </c>
      <c r="W1019" s="6">
        <v>6</v>
      </c>
      <c r="Y1019" t="str">
        <f t="shared" si="49"/>
        <v>Jun</v>
      </c>
      <c r="Z1019" s="7">
        <v>2011</v>
      </c>
      <c r="AA1019" t="s">
        <v>3060</v>
      </c>
      <c r="BG1019" t="s">
        <v>13</v>
      </c>
      <c r="BV1019" t="s">
        <v>13</v>
      </c>
      <c r="BW1019" t="str">
        <f t="shared" si="50"/>
        <v>Intra</v>
      </c>
      <c r="CI1019" s="16" t="s">
        <v>13</v>
      </c>
      <c r="CJ1019" s="16">
        <v>2002</v>
      </c>
      <c r="CK1019" s="16" t="str">
        <f t="shared" si="51"/>
        <v>Intra</v>
      </c>
      <c r="DC1019" s="16">
        <v>1</v>
      </c>
      <c r="DD1019" s="23">
        <v>1</v>
      </c>
      <c r="DE1019" s="23"/>
      <c r="DF1019" s="16">
        <v>2002</v>
      </c>
    </row>
    <row r="1020" spans="2:110" x14ac:dyDescent="0.3">
      <c r="B1020" s="4">
        <v>7</v>
      </c>
      <c r="C1020" s="4">
        <v>12</v>
      </c>
      <c r="D1020" s="5">
        <v>2011</v>
      </c>
      <c r="W1020" s="4">
        <v>12</v>
      </c>
      <c r="Y1020" t="str">
        <f t="shared" si="49"/>
        <v>Dec</v>
      </c>
      <c r="Z1020" s="5">
        <v>2011</v>
      </c>
      <c r="AA1020" t="s">
        <v>3063</v>
      </c>
      <c r="BG1020" t="s">
        <v>9</v>
      </c>
      <c r="BV1020" t="s">
        <v>9</v>
      </c>
      <c r="BW1020" t="str">
        <f t="shared" si="50"/>
        <v>Not</v>
      </c>
      <c r="CI1020" s="15" t="s">
        <v>9</v>
      </c>
      <c r="CJ1020" s="15">
        <v>2021</v>
      </c>
      <c r="CK1020" s="15" t="str">
        <f t="shared" si="51"/>
        <v>Not</v>
      </c>
      <c r="DC1020" s="15">
        <v>10</v>
      </c>
      <c r="DD1020" s="21">
        <v>10</v>
      </c>
      <c r="DE1020" s="21"/>
      <c r="DF1020" s="15">
        <v>2021</v>
      </c>
    </row>
    <row r="1021" spans="2:110" x14ac:dyDescent="0.3">
      <c r="B1021" s="6">
        <v>7</v>
      </c>
      <c r="C1021" s="6">
        <v>7</v>
      </c>
      <c r="D1021" s="7">
        <v>2011</v>
      </c>
      <c r="W1021" s="6">
        <v>7</v>
      </c>
      <c r="Y1021" t="str">
        <f t="shared" si="49"/>
        <v>Jul</v>
      </c>
      <c r="Z1021" s="7">
        <v>2011</v>
      </c>
      <c r="AA1021" t="s">
        <v>3066</v>
      </c>
      <c r="BG1021" t="s">
        <v>13</v>
      </c>
      <c r="BV1021" t="s">
        <v>13</v>
      </c>
      <c r="BW1021" t="str">
        <f t="shared" si="50"/>
        <v>Intra</v>
      </c>
      <c r="CI1021" s="16" t="s">
        <v>13</v>
      </c>
      <c r="CJ1021" s="16">
        <v>2003</v>
      </c>
      <c r="CK1021" s="16" t="str">
        <f t="shared" si="51"/>
        <v>Intra</v>
      </c>
      <c r="DC1021" s="16">
        <v>5</v>
      </c>
      <c r="DD1021" s="23">
        <v>5</v>
      </c>
      <c r="DE1021" s="23"/>
      <c r="DF1021" s="16">
        <v>2003</v>
      </c>
    </row>
    <row r="1022" spans="2:110" x14ac:dyDescent="0.3">
      <c r="B1022" s="4">
        <v>9</v>
      </c>
      <c r="C1022" s="4">
        <v>2</v>
      </c>
      <c r="D1022" s="5">
        <v>2011</v>
      </c>
      <c r="W1022" s="4">
        <v>2</v>
      </c>
      <c r="Y1022" t="str">
        <f t="shared" si="49"/>
        <v>Feb</v>
      </c>
      <c r="Z1022" s="5">
        <v>2011</v>
      </c>
      <c r="AA1022" t="s">
        <v>3069</v>
      </c>
      <c r="BG1022" t="s">
        <v>13</v>
      </c>
      <c r="BV1022" t="s">
        <v>13</v>
      </c>
      <c r="BW1022" t="str">
        <f t="shared" si="50"/>
        <v>Intra</v>
      </c>
      <c r="CI1022" s="15" t="s">
        <v>13</v>
      </c>
      <c r="CJ1022" s="15">
        <v>2017</v>
      </c>
      <c r="CK1022" s="15" t="str">
        <f t="shared" si="51"/>
        <v>Intra</v>
      </c>
      <c r="DC1022" s="15">
        <v>10</v>
      </c>
      <c r="DD1022" s="21">
        <v>10</v>
      </c>
      <c r="DE1022" s="21"/>
      <c r="DF1022" s="15">
        <v>2017</v>
      </c>
    </row>
    <row r="1023" spans="2:110" x14ac:dyDescent="0.3">
      <c r="B1023" s="6">
        <v>28</v>
      </c>
      <c r="C1023" s="6">
        <v>1</v>
      </c>
      <c r="D1023" s="7">
        <v>2011</v>
      </c>
      <c r="W1023" s="6">
        <v>1</v>
      </c>
      <c r="Y1023" t="str">
        <f t="shared" si="49"/>
        <v>Jan</v>
      </c>
      <c r="Z1023" s="7">
        <v>2011</v>
      </c>
      <c r="AA1023" t="s">
        <v>3072</v>
      </c>
      <c r="AB1023">
        <v>1</v>
      </c>
      <c r="BG1023" t="s">
        <v>9</v>
      </c>
      <c r="BV1023" t="s">
        <v>9</v>
      </c>
      <c r="BW1023" t="str">
        <f t="shared" si="50"/>
        <v>Not</v>
      </c>
      <c r="CI1023" s="16" t="s">
        <v>9</v>
      </c>
      <c r="CJ1023" s="16">
        <v>2016</v>
      </c>
      <c r="CK1023" s="16" t="str">
        <f t="shared" si="51"/>
        <v>Not</v>
      </c>
      <c r="DC1023" s="16">
        <v>10</v>
      </c>
      <c r="DD1023" s="23">
        <v>10</v>
      </c>
      <c r="DE1023" s="23"/>
      <c r="DF1023" s="16">
        <v>2016</v>
      </c>
    </row>
    <row r="1024" spans="2:110" x14ac:dyDescent="0.3">
      <c r="B1024" s="4">
        <v>7</v>
      </c>
      <c r="C1024" s="4">
        <v>1</v>
      </c>
      <c r="D1024" s="5">
        <v>2011</v>
      </c>
      <c r="W1024" s="4">
        <v>1</v>
      </c>
      <c r="Y1024" t="str">
        <f t="shared" si="49"/>
        <v>Jan</v>
      </c>
      <c r="Z1024" s="5">
        <v>2011</v>
      </c>
      <c r="AA1024" t="s">
        <v>3075</v>
      </c>
      <c r="AB1024">
        <v>1</v>
      </c>
      <c r="BG1024" t="s">
        <v>13</v>
      </c>
      <c r="BV1024" t="s">
        <v>13</v>
      </c>
      <c r="BW1024" t="str">
        <f t="shared" si="50"/>
        <v>Intra</v>
      </c>
      <c r="CI1024" s="15" t="s">
        <v>13</v>
      </c>
      <c r="CJ1024" s="15">
        <v>1995</v>
      </c>
      <c r="CK1024" s="15" t="str">
        <f t="shared" si="51"/>
        <v>Intra</v>
      </c>
      <c r="DC1024" s="15">
        <v>5</v>
      </c>
      <c r="DD1024" s="21">
        <v>5</v>
      </c>
      <c r="DE1024" s="21"/>
      <c r="DF1024" s="15">
        <v>1995</v>
      </c>
    </row>
    <row r="1025" spans="2:110" x14ac:dyDescent="0.3">
      <c r="B1025" s="6">
        <v>15</v>
      </c>
      <c r="C1025" s="6">
        <v>6</v>
      </c>
      <c r="D1025" s="7">
        <v>2011</v>
      </c>
      <c r="W1025" s="6">
        <v>6</v>
      </c>
      <c r="Y1025" t="str">
        <f t="shared" si="49"/>
        <v>Jun</v>
      </c>
      <c r="Z1025" s="7">
        <v>2011</v>
      </c>
      <c r="AA1025" t="s">
        <v>3078</v>
      </c>
      <c r="BG1025" t="s">
        <v>13</v>
      </c>
      <c r="BV1025" t="s">
        <v>13</v>
      </c>
      <c r="BW1025" t="str">
        <f t="shared" si="50"/>
        <v>Intra</v>
      </c>
      <c r="CI1025" s="16" t="s">
        <v>13</v>
      </c>
      <c r="CJ1025" s="16">
        <v>2017</v>
      </c>
      <c r="CK1025" s="16" t="str">
        <f t="shared" si="51"/>
        <v>Intra</v>
      </c>
      <c r="DC1025" s="16">
        <v>5</v>
      </c>
      <c r="DD1025" s="23">
        <v>5</v>
      </c>
      <c r="DE1025" s="23"/>
      <c r="DF1025" s="16">
        <v>2017</v>
      </c>
    </row>
    <row r="1026" spans="2:110" x14ac:dyDescent="0.3">
      <c r="B1026" s="6">
        <v>8</v>
      </c>
      <c r="C1026" s="6">
        <v>9</v>
      </c>
      <c r="D1026" s="7">
        <v>2011</v>
      </c>
      <c r="W1026" s="6">
        <v>9</v>
      </c>
      <c r="Y1026" t="str">
        <f t="shared" si="49"/>
        <v>Sep</v>
      </c>
      <c r="Z1026" s="7">
        <v>2011</v>
      </c>
      <c r="AA1026" t="s">
        <v>3081</v>
      </c>
      <c r="BG1026" t="s">
        <v>13</v>
      </c>
      <c r="BV1026" t="s">
        <v>13</v>
      </c>
      <c r="BW1026" t="str">
        <f t="shared" si="50"/>
        <v>Intra</v>
      </c>
      <c r="CI1026" s="15" t="s">
        <v>13</v>
      </c>
      <c r="CJ1026" s="15">
        <v>2009</v>
      </c>
      <c r="CK1026" s="15" t="str">
        <f t="shared" si="51"/>
        <v>Intra</v>
      </c>
      <c r="DC1026" s="15">
        <v>10</v>
      </c>
      <c r="DD1026" s="21">
        <v>10</v>
      </c>
      <c r="DE1026" s="21"/>
      <c r="DF1026" s="15">
        <v>2009</v>
      </c>
    </row>
    <row r="1027" spans="2:110" x14ac:dyDescent="0.3">
      <c r="B1027" s="6">
        <v>8</v>
      </c>
      <c r="C1027" s="6">
        <v>9</v>
      </c>
      <c r="D1027" s="7">
        <v>2011</v>
      </c>
      <c r="W1027" s="6">
        <v>9</v>
      </c>
      <c r="Y1027" t="str">
        <f t="shared" ref="Y1027:Y1090" si="52">_xlfn.IFS(W1027=1,"Jan",W1027=2,"Feb",W1027=3,"Mar",W1027=4,"Apr",W1027=5,"May",W1027=6,"Jun",W1027=7,"Jul",W1027=8,"Aug",W1027=9,"Sep",W1027=10,"Oct",W1027=11,"Nov",W1027=12,"Dec")</f>
        <v>Sep</v>
      </c>
      <c r="Z1027" s="7">
        <v>2011</v>
      </c>
      <c r="AA1027" t="s">
        <v>3084</v>
      </c>
      <c r="BG1027" t="s">
        <v>13</v>
      </c>
      <c r="BV1027" t="s">
        <v>13</v>
      </c>
      <c r="BW1027" t="str">
        <f t="shared" ref="BW1027:BW1090" si="53">IF(BV1027="EQ","Intra","Not")</f>
        <v>Intra</v>
      </c>
      <c r="CI1027" s="16" t="s">
        <v>13</v>
      </c>
      <c r="CJ1027" s="16">
        <v>2020</v>
      </c>
      <c r="CK1027" s="16" t="str">
        <f t="shared" ref="CK1027:CK1090" si="54">IF(CI1027="EQ","Intra","Not")</f>
        <v>Intra</v>
      </c>
      <c r="DC1027" s="16">
        <v>10</v>
      </c>
      <c r="DD1027" s="23">
        <v>10</v>
      </c>
      <c r="DE1027" s="23"/>
      <c r="DF1027" s="16">
        <v>2020</v>
      </c>
    </row>
    <row r="1028" spans="2:110" x14ac:dyDescent="0.3">
      <c r="B1028" s="6">
        <v>3</v>
      </c>
      <c r="C1028" s="6">
        <v>3</v>
      </c>
      <c r="D1028" s="7">
        <v>2011</v>
      </c>
      <c r="W1028" s="6">
        <v>3</v>
      </c>
      <c r="Y1028" t="str">
        <f t="shared" si="52"/>
        <v>Mar</v>
      </c>
      <c r="Z1028" s="7">
        <v>2011</v>
      </c>
      <c r="AA1028" t="s">
        <v>3087</v>
      </c>
      <c r="BG1028" t="s">
        <v>13</v>
      </c>
      <c r="BV1028" t="s">
        <v>13</v>
      </c>
      <c r="BW1028" t="str">
        <f t="shared" si="53"/>
        <v>Intra</v>
      </c>
      <c r="CI1028" s="15" t="s">
        <v>13</v>
      </c>
      <c r="CJ1028" s="15">
        <v>2020</v>
      </c>
      <c r="CK1028" s="15" t="str">
        <f t="shared" si="54"/>
        <v>Intra</v>
      </c>
      <c r="DC1028" s="15">
        <v>10</v>
      </c>
      <c r="DD1028" s="21">
        <v>10</v>
      </c>
      <c r="DE1028" s="21"/>
      <c r="DF1028" s="15">
        <v>2020</v>
      </c>
    </row>
    <row r="1029" spans="2:110" x14ac:dyDescent="0.3">
      <c r="B1029" s="4">
        <v>14</v>
      </c>
      <c r="C1029" s="4">
        <v>10</v>
      </c>
      <c r="D1029" s="5">
        <v>2011</v>
      </c>
      <c r="W1029" s="4">
        <v>10</v>
      </c>
      <c r="Y1029" t="str">
        <f t="shared" si="52"/>
        <v>Oct</v>
      </c>
      <c r="Z1029" s="5">
        <v>2011</v>
      </c>
      <c r="AA1029" t="s">
        <v>3090</v>
      </c>
      <c r="BG1029" t="s">
        <v>13</v>
      </c>
      <c r="BV1029" t="s">
        <v>13</v>
      </c>
      <c r="BW1029" t="str">
        <f t="shared" si="53"/>
        <v>Intra</v>
      </c>
      <c r="CI1029" s="16" t="s">
        <v>13</v>
      </c>
      <c r="CJ1029" s="16">
        <v>2016</v>
      </c>
      <c r="CK1029" s="16" t="str">
        <f t="shared" si="54"/>
        <v>Intra</v>
      </c>
      <c r="DC1029" s="16">
        <v>10</v>
      </c>
      <c r="DD1029" s="23">
        <v>10</v>
      </c>
      <c r="DE1029" s="23"/>
      <c r="DF1029" s="16">
        <v>2016</v>
      </c>
    </row>
    <row r="1030" spans="2:110" x14ac:dyDescent="0.3">
      <c r="B1030" s="6">
        <v>26</v>
      </c>
      <c r="C1030" s="6">
        <v>8</v>
      </c>
      <c r="D1030" s="7">
        <v>2011</v>
      </c>
      <c r="W1030" s="6">
        <v>8</v>
      </c>
      <c r="Y1030" t="str">
        <f t="shared" si="52"/>
        <v>Aug</v>
      </c>
      <c r="Z1030" s="7">
        <v>2011</v>
      </c>
      <c r="AA1030" t="s">
        <v>3093</v>
      </c>
      <c r="BG1030" t="s">
        <v>13</v>
      </c>
      <c r="BV1030" t="s">
        <v>13</v>
      </c>
      <c r="BW1030" t="str">
        <f t="shared" si="53"/>
        <v>Intra</v>
      </c>
      <c r="CI1030" s="15" t="s">
        <v>13</v>
      </c>
      <c r="CJ1030" s="15">
        <v>2012</v>
      </c>
      <c r="CK1030" s="15" t="str">
        <f t="shared" si="54"/>
        <v>Intra</v>
      </c>
      <c r="DC1030" s="15">
        <v>5</v>
      </c>
      <c r="DD1030" s="21">
        <v>5</v>
      </c>
      <c r="DE1030" s="21"/>
      <c r="DF1030" s="15">
        <v>2012</v>
      </c>
    </row>
    <row r="1031" spans="2:110" x14ac:dyDescent="0.3">
      <c r="B1031" s="4">
        <v>28</v>
      </c>
      <c r="C1031" s="4">
        <v>10</v>
      </c>
      <c r="D1031" s="5">
        <v>2011</v>
      </c>
      <c r="W1031" s="4">
        <v>10</v>
      </c>
      <c r="Y1031" t="str">
        <f t="shared" si="52"/>
        <v>Oct</v>
      </c>
      <c r="Z1031" s="5">
        <v>2011</v>
      </c>
      <c r="AA1031" t="s">
        <v>3096</v>
      </c>
      <c r="BG1031" t="s">
        <v>9</v>
      </c>
      <c r="BV1031" t="s">
        <v>9</v>
      </c>
      <c r="BW1031" t="str">
        <f t="shared" si="53"/>
        <v>Not</v>
      </c>
      <c r="CI1031" s="16" t="s">
        <v>9</v>
      </c>
      <c r="CJ1031" s="16">
        <v>2016</v>
      </c>
      <c r="CK1031" s="16" t="str">
        <f t="shared" si="54"/>
        <v>Not</v>
      </c>
      <c r="DC1031" s="16">
        <v>10</v>
      </c>
      <c r="DD1031" s="23">
        <v>10</v>
      </c>
      <c r="DE1031" s="23"/>
      <c r="DF1031" s="16">
        <v>2016</v>
      </c>
    </row>
    <row r="1032" spans="2:110" x14ac:dyDescent="0.3">
      <c r="B1032" s="6">
        <v>20</v>
      </c>
      <c r="C1032" s="6">
        <v>10</v>
      </c>
      <c r="D1032" s="7">
        <v>2011</v>
      </c>
      <c r="W1032" s="6">
        <v>10</v>
      </c>
      <c r="Y1032" t="str">
        <f t="shared" si="52"/>
        <v>Oct</v>
      </c>
      <c r="Z1032" s="7">
        <v>2011</v>
      </c>
      <c r="AA1032" t="s">
        <v>3099</v>
      </c>
      <c r="BG1032" t="s">
        <v>13</v>
      </c>
      <c r="BV1032" t="s">
        <v>13</v>
      </c>
      <c r="BW1032" t="str">
        <f t="shared" si="53"/>
        <v>Intra</v>
      </c>
      <c r="CI1032" s="15" t="s">
        <v>13</v>
      </c>
      <c r="CJ1032" s="15">
        <v>2020</v>
      </c>
      <c r="CK1032" s="15" t="str">
        <f t="shared" si="54"/>
        <v>Intra</v>
      </c>
      <c r="DC1032" s="15">
        <v>10</v>
      </c>
      <c r="DD1032" s="21">
        <v>10</v>
      </c>
      <c r="DE1032" s="21"/>
      <c r="DF1032" s="15">
        <v>2020</v>
      </c>
    </row>
    <row r="1033" spans="2:110" x14ac:dyDescent="0.3">
      <c r="B1033" s="6">
        <v>15</v>
      </c>
      <c r="C1033" s="6">
        <v>6</v>
      </c>
      <c r="D1033" s="7">
        <v>2011</v>
      </c>
      <c r="W1033" s="6">
        <v>6</v>
      </c>
      <c r="Y1033" t="str">
        <f t="shared" si="52"/>
        <v>Jun</v>
      </c>
      <c r="Z1033" s="7">
        <v>2011</v>
      </c>
      <c r="AA1033" t="s">
        <v>3102</v>
      </c>
      <c r="BG1033" t="s">
        <v>13</v>
      </c>
      <c r="BV1033" t="s">
        <v>13</v>
      </c>
      <c r="BW1033" t="str">
        <f t="shared" si="53"/>
        <v>Intra</v>
      </c>
      <c r="CI1033" s="16" t="s">
        <v>13</v>
      </c>
      <c r="CJ1033" s="16">
        <v>2019</v>
      </c>
      <c r="CK1033" s="16" t="str">
        <f t="shared" si="54"/>
        <v>Intra</v>
      </c>
      <c r="DC1033" s="16">
        <v>10</v>
      </c>
      <c r="DD1033" s="23">
        <v>10</v>
      </c>
      <c r="DE1033" s="23"/>
      <c r="DF1033" s="16">
        <v>2019</v>
      </c>
    </row>
    <row r="1034" spans="2:110" x14ac:dyDescent="0.3">
      <c r="B1034" s="6">
        <v>20</v>
      </c>
      <c r="C1034" s="6">
        <v>9</v>
      </c>
      <c r="D1034" s="7">
        <v>2011</v>
      </c>
      <c r="W1034" s="6">
        <v>9</v>
      </c>
      <c r="Y1034" t="str">
        <f t="shared" si="52"/>
        <v>Sep</v>
      </c>
      <c r="Z1034" s="7">
        <v>2011</v>
      </c>
      <c r="AA1034" t="s">
        <v>3105</v>
      </c>
      <c r="BG1034" t="s">
        <v>9</v>
      </c>
      <c r="BV1034" t="s">
        <v>9</v>
      </c>
      <c r="BW1034" t="str">
        <f t="shared" si="53"/>
        <v>Not</v>
      </c>
      <c r="CI1034" s="15" t="s">
        <v>9</v>
      </c>
      <c r="CJ1034" s="15">
        <v>2010</v>
      </c>
      <c r="CK1034" s="15" t="str">
        <f t="shared" si="54"/>
        <v>Not</v>
      </c>
      <c r="DC1034" s="15">
        <v>10</v>
      </c>
      <c r="DD1034" s="21">
        <v>10</v>
      </c>
      <c r="DE1034" s="21"/>
      <c r="DF1034" s="15">
        <v>2010</v>
      </c>
    </row>
    <row r="1035" spans="2:110" x14ac:dyDescent="0.3">
      <c r="B1035" s="4">
        <v>12</v>
      </c>
      <c r="C1035" s="4">
        <v>12</v>
      </c>
      <c r="D1035" s="5">
        <v>2011</v>
      </c>
      <c r="W1035" s="4">
        <v>12</v>
      </c>
      <c r="Y1035" t="str">
        <f t="shared" si="52"/>
        <v>Dec</v>
      </c>
      <c r="Z1035" s="5">
        <v>2011</v>
      </c>
      <c r="AA1035" t="s">
        <v>3108</v>
      </c>
      <c r="BG1035" t="s">
        <v>13</v>
      </c>
      <c r="BV1035" t="s">
        <v>13</v>
      </c>
      <c r="BW1035" t="str">
        <f t="shared" si="53"/>
        <v>Intra</v>
      </c>
      <c r="CI1035" s="16" t="s">
        <v>13</v>
      </c>
      <c r="CJ1035" s="16">
        <v>2001</v>
      </c>
      <c r="CK1035" s="16" t="str">
        <f t="shared" si="54"/>
        <v>Intra</v>
      </c>
      <c r="DC1035" s="16">
        <v>2</v>
      </c>
      <c r="DD1035" s="23">
        <v>2</v>
      </c>
      <c r="DE1035" s="23"/>
      <c r="DF1035" s="16">
        <v>2001</v>
      </c>
    </row>
    <row r="1036" spans="2:110" x14ac:dyDescent="0.3">
      <c r="B1036" s="4">
        <v>20</v>
      </c>
      <c r="C1036" s="4">
        <v>6</v>
      </c>
      <c r="D1036" s="5">
        <v>2011</v>
      </c>
      <c r="W1036" s="4">
        <v>6</v>
      </c>
      <c r="Y1036" t="str">
        <f t="shared" si="52"/>
        <v>Jun</v>
      </c>
      <c r="Z1036" s="5">
        <v>2011</v>
      </c>
      <c r="AA1036" t="s">
        <v>3111</v>
      </c>
      <c r="BG1036" t="s">
        <v>13</v>
      </c>
      <c r="BV1036" t="s">
        <v>13</v>
      </c>
      <c r="BW1036" t="str">
        <f t="shared" si="53"/>
        <v>Intra</v>
      </c>
      <c r="CI1036" s="15" t="s">
        <v>13</v>
      </c>
      <c r="CJ1036" s="15">
        <v>2020</v>
      </c>
      <c r="CK1036" s="15" t="str">
        <f t="shared" si="54"/>
        <v>Intra</v>
      </c>
      <c r="DC1036" s="15">
        <v>5</v>
      </c>
      <c r="DD1036" s="21">
        <v>5</v>
      </c>
      <c r="DE1036" s="21"/>
      <c r="DF1036" s="15">
        <v>2020</v>
      </c>
    </row>
    <row r="1037" spans="2:110" x14ac:dyDescent="0.3">
      <c r="B1037" s="4">
        <v>17</v>
      </c>
      <c r="C1037" s="4">
        <v>8</v>
      </c>
      <c r="D1037" s="5">
        <v>2011</v>
      </c>
      <c r="W1037" s="4">
        <v>8</v>
      </c>
      <c r="Y1037" t="str">
        <f t="shared" si="52"/>
        <v>Aug</v>
      </c>
      <c r="Z1037" s="5">
        <v>2011</v>
      </c>
      <c r="AA1037" t="s">
        <v>3114</v>
      </c>
      <c r="BG1037" t="s">
        <v>13</v>
      </c>
      <c r="BV1037" t="s">
        <v>13</v>
      </c>
      <c r="BW1037" t="str">
        <f t="shared" si="53"/>
        <v>Intra</v>
      </c>
      <c r="CI1037" s="16" t="s">
        <v>13</v>
      </c>
      <c r="CJ1037" s="16">
        <v>2005</v>
      </c>
      <c r="CK1037" s="16" t="str">
        <f t="shared" si="54"/>
        <v>Intra</v>
      </c>
      <c r="DC1037" s="16">
        <v>5</v>
      </c>
      <c r="DD1037" s="23">
        <v>5</v>
      </c>
      <c r="DE1037" s="23"/>
      <c r="DF1037" s="16">
        <v>2005</v>
      </c>
    </row>
    <row r="1038" spans="2:110" x14ac:dyDescent="0.3">
      <c r="B1038" s="4">
        <v>18</v>
      </c>
      <c r="C1038" s="4">
        <v>8</v>
      </c>
      <c r="D1038" s="5">
        <v>2011</v>
      </c>
      <c r="W1038" s="4">
        <v>8</v>
      </c>
      <c r="Y1038" t="str">
        <f t="shared" si="52"/>
        <v>Aug</v>
      </c>
      <c r="Z1038" s="5">
        <v>2011</v>
      </c>
      <c r="AA1038" t="s">
        <v>3117</v>
      </c>
      <c r="BG1038" t="s">
        <v>13</v>
      </c>
      <c r="BV1038" t="s">
        <v>13</v>
      </c>
      <c r="BW1038" t="str">
        <f t="shared" si="53"/>
        <v>Intra</v>
      </c>
      <c r="CI1038" s="15" t="s">
        <v>13</v>
      </c>
      <c r="CJ1038" s="15">
        <v>2012</v>
      </c>
      <c r="CK1038" s="15" t="str">
        <f t="shared" si="54"/>
        <v>Intra</v>
      </c>
      <c r="DC1038" s="15">
        <v>10</v>
      </c>
      <c r="DD1038" s="21">
        <v>10</v>
      </c>
      <c r="DE1038" s="21"/>
      <c r="DF1038" s="15">
        <v>2012</v>
      </c>
    </row>
    <row r="1039" spans="2:110" x14ac:dyDescent="0.3">
      <c r="B1039" s="6">
        <v>26</v>
      </c>
      <c r="C1039" s="6">
        <v>12</v>
      </c>
      <c r="D1039" s="7">
        <v>2012</v>
      </c>
      <c r="W1039" s="6">
        <v>12</v>
      </c>
      <c r="Y1039" t="str">
        <f t="shared" si="52"/>
        <v>Dec</v>
      </c>
      <c r="Z1039" s="7">
        <v>2012</v>
      </c>
      <c r="AA1039" t="s">
        <v>3120</v>
      </c>
      <c r="BG1039" t="s">
        <v>13</v>
      </c>
      <c r="BV1039" t="s">
        <v>13</v>
      </c>
      <c r="BW1039" t="str">
        <f t="shared" si="53"/>
        <v>Intra</v>
      </c>
      <c r="CI1039" s="16" t="s">
        <v>13</v>
      </c>
      <c r="CJ1039" s="16">
        <v>2022</v>
      </c>
      <c r="CK1039" s="16" t="str">
        <f t="shared" si="54"/>
        <v>Intra</v>
      </c>
      <c r="DC1039" s="16">
        <v>2</v>
      </c>
      <c r="DD1039" s="23">
        <v>2</v>
      </c>
      <c r="DE1039" s="23"/>
      <c r="DF1039" s="16">
        <v>2022</v>
      </c>
    </row>
    <row r="1040" spans="2:110" x14ac:dyDescent="0.3">
      <c r="B1040" s="6">
        <v>13</v>
      </c>
      <c r="C1040" s="6">
        <v>6</v>
      </c>
      <c r="D1040" s="7">
        <v>2012</v>
      </c>
      <c r="W1040" s="6">
        <v>6</v>
      </c>
      <c r="Y1040" t="str">
        <f t="shared" si="52"/>
        <v>Jun</v>
      </c>
      <c r="Z1040" s="7">
        <v>2012</v>
      </c>
      <c r="AA1040" t="s">
        <v>3123</v>
      </c>
      <c r="BG1040" t="s">
        <v>13</v>
      </c>
      <c r="BV1040" t="s">
        <v>13</v>
      </c>
      <c r="BW1040" t="str">
        <f t="shared" si="53"/>
        <v>Intra</v>
      </c>
      <c r="CI1040" s="15" t="s">
        <v>13</v>
      </c>
      <c r="CJ1040" s="15">
        <v>2021</v>
      </c>
      <c r="CK1040" s="15" t="str">
        <f t="shared" si="54"/>
        <v>Intra</v>
      </c>
      <c r="DC1040" s="15">
        <v>10</v>
      </c>
      <c r="DD1040" s="21">
        <v>10</v>
      </c>
      <c r="DE1040" s="21"/>
      <c r="DF1040" s="15">
        <v>2021</v>
      </c>
    </row>
    <row r="1041" spans="2:110" x14ac:dyDescent="0.3">
      <c r="B1041" s="6">
        <v>2</v>
      </c>
      <c r="C1041" s="6">
        <v>3</v>
      </c>
      <c r="D1041" s="7">
        <v>2012</v>
      </c>
      <c r="W1041" s="6">
        <v>3</v>
      </c>
      <c r="Y1041" t="str">
        <f t="shared" si="52"/>
        <v>Mar</v>
      </c>
      <c r="Z1041" s="7">
        <v>2012</v>
      </c>
      <c r="AA1041" t="s">
        <v>3126</v>
      </c>
      <c r="BG1041" t="s">
        <v>13</v>
      </c>
      <c r="BV1041" t="s">
        <v>13</v>
      </c>
      <c r="BW1041" t="str">
        <f t="shared" si="53"/>
        <v>Intra</v>
      </c>
      <c r="CI1041" s="16" t="s">
        <v>13</v>
      </c>
      <c r="CJ1041" s="16">
        <v>2022</v>
      </c>
      <c r="CK1041" s="16" t="str">
        <f t="shared" si="54"/>
        <v>Intra</v>
      </c>
      <c r="DC1041" s="16">
        <v>2</v>
      </c>
      <c r="DD1041" s="23">
        <v>2</v>
      </c>
      <c r="DE1041" s="23"/>
      <c r="DF1041" s="16">
        <v>2022</v>
      </c>
    </row>
    <row r="1042" spans="2:110" x14ac:dyDescent="0.3">
      <c r="B1042" s="4">
        <v>29</v>
      </c>
      <c r="C1042" s="4">
        <v>2</v>
      </c>
      <c r="D1042" s="5">
        <v>2012</v>
      </c>
      <c r="W1042" s="4">
        <v>2</v>
      </c>
      <c r="Y1042" t="str">
        <f t="shared" si="52"/>
        <v>Feb</v>
      </c>
      <c r="Z1042" s="5">
        <v>2012</v>
      </c>
      <c r="AA1042" t="s">
        <v>3129</v>
      </c>
      <c r="BG1042" t="s">
        <v>13</v>
      </c>
      <c r="BV1042" t="s">
        <v>13</v>
      </c>
      <c r="BW1042" t="str">
        <f t="shared" si="53"/>
        <v>Intra</v>
      </c>
      <c r="CI1042" s="15" t="s">
        <v>13</v>
      </c>
      <c r="CJ1042" s="15">
        <v>2021</v>
      </c>
      <c r="CK1042" s="15" t="str">
        <f t="shared" si="54"/>
        <v>Intra</v>
      </c>
      <c r="DC1042" s="15">
        <v>2</v>
      </c>
      <c r="DD1042" s="21">
        <v>2</v>
      </c>
      <c r="DE1042" s="21"/>
      <c r="DF1042" s="15">
        <v>2021</v>
      </c>
    </row>
    <row r="1043" spans="2:110" x14ac:dyDescent="0.3">
      <c r="B1043" s="4">
        <v>9</v>
      </c>
      <c r="C1043" s="4">
        <v>10</v>
      </c>
      <c r="D1043" s="5">
        <v>2012</v>
      </c>
      <c r="W1043" s="4">
        <v>10</v>
      </c>
      <c r="Y1043" t="str">
        <f t="shared" si="52"/>
        <v>Oct</v>
      </c>
      <c r="Z1043" s="5">
        <v>2012</v>
      </c>
      <c r="AA1043" t="s">
        <v>3132</v>
      </c>
      <c r="BG1043" t="s">
        <v>13</v>
      </c>
      <c r="BV1043" t="s">
        <v>13</v>
      </c>
      <c r="BW1043" t="str">
        <f t="shared" si="53"/>
        <v>Intra</v>
      </c>
      <c r="CI1043" s="16" t="s">
        <v>13</v>
      </c>
      <c r="CJ1043" s="16">
        <v>2007</v>
      </c>
      <c r="CK1043" s="16" t="str">
        <f t="shared" si="54"/>
        <v>Intra</v>
      </c>
      <c r="DC1043" s="16">
        <v>10</v>
      </c>
      <c r="DD1043" s="23">
        <v>10</v>
      </c>
      <c r="DE1043" s="23"/>
      <c r="DF1043" s="16">
        <v>2007</v>
      </c>
    </row>
    <row r="1044" spans="2:110" x14ac:dyDescent="0.3">
      <c r="B1044" s="6">
        <v>20</v>
      </c>
      <c r="C1044" s="6">
        <v>4</v>
      </c>
      <c r="D1044" s="7">
        <v>2012</v>
      </c>
      <c r="W1044" s="6">
        <v>4</v>
      </c>
      <c r="Y1044" t="str">
        <f t="shared" si="52"/>
        <v>Apr</v>
      </c>
      <c r="Z1044" s="7">
        <v>2012</v>
      </c>
      <c r="AA1044" t="s">
        <v>3135</v>
      </c>
      <c r="BG1044" t="s">
        <v>9</v>
      </c>
      <c r="BV1044" t="s">
        <v>9</v>
      </c>
      <c r="BW1044" t="str">
        <f t="shared" si="53"/>
        <v>Not</v>
      </c>
      <c r="CI1044" s="15" t="s">
        <v>9</v>
      </c>
      <c r="CJ1044" s="15">
        <v>2022</v>
      </c>
      <c r="CK1044" s="15" t="str">
        <f t="shared" si="54"/>
        <v>Not</v>
      </c>
      <c r="DC1044" s="15">
        <v>10</v>
      </c>
      <c r="DD1044" s="21">
        <v>10</v>
      </c>
      <c r="DE1044" s="21"/>
      <c r="DF1044" s="15">
        <v>2022</v>
      </c>
    </row>
    <row r="1045" spans="2:110" x14ac:dyDescent="0.3">
      <c r="B1045" s="6">
        <v>28</v>
      </c>
      <c r="C1045" s="6">
        <v>12</v>
      </c>
      <c r="D1045" s="7">
        <v>2012</v>
      </c>
      <c r="W1045" s="6">
        <v>12</v>
      </c>
      <c r="Y1045" t="str">
        <f t="shared" si="52"/>
        <v>Dec</v>
      </c>
      <c r="Z1045" s="7">
        <v>2012</v>
      </c>
      <c r="AA1045" t="s">
        <v>3138</v>
      </c>
      <c r="BG1045" t="s">
        <v>779</v>
      </c>
      <c r="BV1045" t="s">
        <v>779</v>
      </c>
      <c r="BW1045" t="str">
        <f t="shared" si="53"/>
        <v>Not</v>
      </c>
      <c r="CI1045" s="16" t="s">
        <v>779</v>
      </c>
      <c r="CJ1045" s="16">
        <v>2000</v>
      </c>
      <c r="CK1045" s="16" t="str">
        <f t="shared" si="54"/>
        <v>Not</v>
      </c>
      <c r="DC1045" s="16">
        <v>10</v>
      </c>
      <c r="DD1045" s="23">
        <v>10</v>
      </c>
      <c r="DE1045" s="23"/>
      <c r="DF1045" s="16">
        <v>2000</v>
      </c>
    </row>
    <row r="1046" spans="2:110" x14ac:dyDescent="0.3">
      <c r="B1046" s="6">
        <v>25</v>
      </c>
      <c r="C1046" s="6">
        <v>9</v>
      </c>
      <c r="D1046" s="7">
        <v>2012</v>
      </c>
      <c r="W1046" s="6">
        <v>9</v>
      </c>
      <c r="Y1046" t="str">
        <f t="shared" si="52"/>
        <v>Sep</v>
      </c>
      <c r="Z1046" s="7">
        <v>2012</v>
      </c>
      <c r="AA1046" t="s">
        <v>3141</v>
      </c>
      <c r="BG1046" t="s">
        <v>13</v>
      </c>
      <c r="BV1046" t="s">
        <v>13</v>
      </c>
      <c r="BW1046" t="str">
        <f t="shared" si="53"/>
        <v>Intra</v>
      </c>
      <c r="CI1046" s="15" t="s">
        <v>13</v>
      </c>
      <c r="CJ1046" s="15">
        <v>2015</v>
      </c>
      <c r="CK1046" s="15" t="str">
        <f t="shared" si="54"/>
        <v>Intra</v>
      </c>
      <c r="DC1046" s="15">
        <v>1</v>
      </c>
      <c r="DD1046" s="21">
        <v>1</v>
      </c>
      <c r="DE1046" s="21"/>
      <c r="DF1046" s="15">
        <v>2015</v>
      </c>
    </row>
    <row r="1047" spans="2:110" x14ac:dyDescent="0.3">
      <c r="B1047" s="4">
        <v>25</v>
      </c>
      <c r="C1047" s="4">
        <v>9</v>
      </c>
      <c r="D1047" s="5">
        <v>2012</v>
      </c>
      <c r="W1047" s="4">
        <v>9</v>
      </c>
      <c r="Y1047" t="str">
        <f t="shared" si="52"/>
        <v>Sep</v>
      </c>
      <c r="Z1047" s="5">
        <v>2012</v>
      </c>
      <c r="AA1047" t="s">
        <v>3144</v>
      </c>
      <c r="BG1047" t="s">
        <v>13</v>
      </c>
      <c r="BV1047" t="s">
        <v>13</v>
      </c>
      <c r="BW1047" t="str">
        <f t="shared" si="53"/>
        <v>Intra</v>
      </c>
      <c r="CI1047" s="16" t="s">
        <v>13</v>
      </c>
      <c r="CJ1047" s="16">
        <v>2015</v>
      </c>
      <c r="CK1047" s="16" t="str">
        <f t="shared" si="54"/>
        <v>Intra</v>
      </c>
      <c r="DC1047" s="16">
        <v>10</v>
      </c>
      <c r="DD1047" s="23">
        <v>10</v>
      </c>
      <c r="DE1047" s="23"/>
      <c r="DF1047" s="16">
        <v>2015</v>
      </c>
    </row>
    <row r="1048" spans="2:110" x14ac:dyDescent="0.3">
      <c r="B1048" s="4">
        <v>9</v>
      </c>
      <c r="C1048" s="4">
        <v>3</v>
      </c>
      <c r="D1048" s="5">
        <v>2012</v>
      </c>
      <c r="W1048" s="4">
        <v>3</v>
      </c>
      <c r="Y1048" t="str">
        <f t="shared" si="52"/>
        <v>Mar</v>
      </c>
      <c r="Z1048" s="5">
        <v>2012</v>
      </c>
      <c r="AA1048" t="s">
        <v>3147</v>
      </c>
      <c r="BG1048" t="s">
        <v>779</v>
      </c>
      <c r="BV1048" t="s">
        <v>779</v>
      </c>
      <c r="BW1048" t="str">
        <f t="shared" si="53"/>
        <v>Not</v>
      </c>
      <c r="CI1048" s="15" t="s">
        <v>779</v>
      </c>
      <c r="CJ1048" s="15">
        <v>1995</v>
      </c>
      <c r="CK1048" s="15" t="str">
        <f t="shared" si="54"/>
        <v>Not</v>
      </c>
      <c r="DC1048" s="15">
        <v>10</v>
      </c>
      <c r="DD1048" s="21">
        <v>10</v>
      </c>
      <c r="DE1048" s="21"/>
      <c r="DF1048" s="15">
        <v>1995</v>
      </c>
    </row>
    <row r="1049" spans="2:110" x14ac:dyDescent="0.3">
      <c r="B1049" s="4">
        <v>9</v>
      </c>
      <c r="C1049" s="4">
        <v>4</v>
      </c>
      <c r="D1049" s="5">
        <v>2012</v>
      </c>
      <c r="W1049" s="4">
        <v>4</v>
      </c>
      <c r="Y1049" t="str">
        <f t="shared" si="52"/>
        <v>Apr</v>
      </c>
      <c r="Z1049" s="5">
        <v>2012</v>
      </c>
      <c r="AA1049" t="s">
        <v>3150</v>
      </c>
      <c r="BG1049" t="s">
        <v>13</v>
      </c>
      <c r="BV1049" t="s">
        <v>13</v>
      </c>
      <c r="BW1049" t="str">
        <f t="shared" si="53"/>
        <v>Intra</v>
      </c>
      <c r="CI1049" s="16" t="s">
        <v>13</v>
      </c>
      <c r="CJ1049" s="16">
        <v>2021</v>
      </c>
      <c r="CK1049" s="16" t="str">
        <f t="shared" si="54"/>
        <v>Intra</v>
      </c>
      <c r="DC1049" s="16">
        <v>5</v>
      </c>
      <c r="DD1049" s="23">
        <v>5</v>
      </c>
      <c r="DE1049" s="23"/>
      <c r="DF1049" s="16">
        <v>2021</v>
      </c>
    </row>
    <row r="1050" spans="2:110" x14ac:dyDescent="0.3">
      <c r="B1050" s="6">
        <v>14</v>
      </c>
      <c r="C1050" s="6">
        <v>9</v>
      </c>
      <c r="D1050" s="7">
        <v>2012</v>
      </c>
      <c r="W1050" s="6">
        <v>9</v>
      </c>
      <c r="Y1050" t="str">
        <f t="shared" si="52"/>
        <v>Sep</v>
      </c>
      <c r="Z1050" s="7">
        <v>2012</v>
      </c>
      <c r="AA1050" t="s">
        <v>3153</v>
      </c>
      <c r="BG1050" t="s">
        <v>13</v>
      </c>
      <c r="BV1050" t="s">
        <v>13</v>
      </c>
      <c r="BW1050" t="str">
        <f t="shared" si="53"/>
        <v>Intra</v>
      </c>
      <c r="CI1050" s="15" t="s">
        <v>13</v>
      </c>
      <c r="CJ1050" s="15">
        <v>2019</v>
      </c>
      <c r="CK1050" s="15" t="str">
        <f t="shared" si="54"/>
        <v>Intra</v>
      </c>
      <c r="DC1050" s="15">
        <v>2</v>
      </c>
      <c r="DD1050" s="21">
        <v>2</v>
      </c>
      <c r="DE1050" s="21"/>
      <c r="DF1050" s="15">
        <v>2019</v>
      </c>
    </row>
    <row r="1051" spans="2:110" x14ac:dyDescent="0.3">
      <c r="B1051" s="6">
        <v>12</v>
      </c>
      <c r="C1051" s="6">
        <v>4</v>
      </c>
      <c r="D1051" s="7">
        <v>2012</v>
      </c>
      <c r="W1051" s="6">
        <v>4</v>
      </c>
      <c r="Y1051" t="str">
        <f t="shared" si="52"/>
        <v>Apr</v>
      </c>
      <c r="Z1051" s="7">
        <v>2012</v>
      </c>
      <c r="AA1051" t="s">
        <v>3156</v>
      </c>
      <c r="BG1051" t="s">
        <v>13</v>
      </c>
      <c r="BV1051" t="s">
        <v>13</v>
      </c>
      <c r="BW1051" t="str">
        <f t="shared" si="53"/>
        <v>Intra</v>
      </c>
      <c r="CI1051" s="16" t="s">
        <v>13</v>
      </c>
      <c r="CJ1051" s="16">
        <v>2021</v>
      </c>
      <c r="CK1051" s="16" t="str">
        <f t="shared" si="54"/>
        <v>Intra</v>
      </c>
      <c r="DC1051" s="16">
        <v>10</v>
      </c>
      <c r="DD1051" s="23">
        <v>10</v>
      </c>
      <c r="DE1051" s="23"/>
      <c r="DF1051" s="16">
        <v>2021</v>
      </c>
    </row>
    <row r="1052" spans="2:110" x14ac:dyDescent="0.3">
      <c r="B1052" s="6">
        <v>12</v>
      </c>
      <c r="C1052" s="6">
        <v>4</v>
      </c>
      <c r="D1052" s="7">
        <v>2012</v>
      </c>
      <c r="W1052" s="6">
        <v>4</v>
      </c>
      <c r="Y1052" t="str">
        <f t="shared" si="52"/>
        <v>Apr</v>
      </c>
      <c r="Z1052" s="7">
        <v>2012</v>
      </c>
      <c r="AA1052" t="s">
        <v>3159</v>
      </c>
      <c r="BG1052" t="s">
        <v>13</v>
      </c>
      <c r="BV1052" t="s">
        <v>13</v>
      </c>
      <c r="BW1052" t="str">
        <f t="shared" si="53"/>
        <v>Intra</v>
      </c>
      <c r="CI1052" s="15" t="s">
        <v>13</v>
      </c>
      <c r="CJ1052" s="15">
        <v>2000</v>
      </c>
      <c r="CK1052" s="15" t="str">
        <f t="shared" si="54"/>
        <v>Intra</v>
      </c>
      <c r="DC1052" s="15">
        <v>2</v>
      </c>
      <c r="DD1052" s="21">
        <v>2</v>
      </c>
      <c r="DE1052" s="21"/>
      <c r="DF1052" s="15">
        <v>2000</v>
      </c>
    </row>
    <row r="1053" spans="2:110" x14ac:dyDescent="0.3">
      <c r="B1053" s="4">
        <v>23</v>
      </c>
      <c r="C1053" s="4">
        <v>3</v>
      </c>
      <c r="D1053" s="5">
        <v>2012</v>
      </c>
      <c r="W1053" s="4">
        <v>3</v>
      </c>
      <c r="Y1053" t="str">
        <f t="shared" si="52"/>
        <v>Mar</v>
      </c>
      <c r="Z1053" s="5">
        <v>2012</v>
      </c>
      <c r="AA1053" t="s">
        <v>3162</v>
      </c>
      <c r="BG1053" t="s">
        <v>9</v>
      </c>
      <c r="BV1053" t="s">
        <v>9</v>
      </c>
      <c r="BW1053" t="str">
        <f t="shared" si="53"/>
        <v>Not</v>
      </c>
      <c r="CI1053" s="16" t="s">
        <v>9</v>
      </c>
      <c r="CJ1053" s="16">
        <v>2020</v>
      </c>
      <c r="CK1053" s="16" t="str">
        <f t="shared" si="54"/>
        <v>Not</v>
      </c>
      <c r="DC1053" s="16">
        <v>2</v>
      </c>
      <c r="DD1053" s="23">
        <v>2</v>
      </c>
      <c r="DE1053" s="23"/>
      <c r="DF1053" s="16">
        <v>2020</v>
      </c>
    </row>
    <row r="1054" spans="2:110" x14ac:dyDescent="0.3">
      <c r="B1054" s="6">
        <v>27</v>
      </c>
      <c r="C1054" s="6">
        <v>12</v>
      </c>
      <c r="D1054" s="7">
        <v>2012</v>
      </c>
      <c r="W1054" s="6">
        <v>12</v>
      </c>
      <c r="Y1054" t="str">
        <f t="shared" si="52"/>
        <v>Dec</v>
      </c>
      <c r="Z1054" s="7">
        <v>2012</v>
      </c>
      <c r="AA1054" t="s">
        <v>3165</v>
      </c>
      <c r="BG1054" t="s">
        <v>13</v>
      </c>
      <c r="BV1054" t="s">
        <v>13</v>
      </c>
      <c r="BW1054" t="str">
        <f t="shared" si="53"/>
        <v>Intra</v>
      </c>
      <c r="CI1054" s="15" t="s">
        <v>13</v>
      </c>
      <c r="CJ1054" s="15">
        <v>2016</v>
      </c>
      <c r="CK1054" s="15" t="str">
        <f t="shared" si="54"/>
        <v>Intra</v>
      </c>
      <c r="DC1054" s="15">
        <v>10</v>
      </c>
      <c r="DD1054" s="21">
        <v>10</v>
      </c>
      <c r="DE1054" s="21"/>
      <c r="DF1054" s="15">
        <v>2016</v>
      </c>
    </row>
    <row r="1055" spans="2:110" x14ac:dyDescent="0.3">
      <c r="B1055" s="4">
        <v>12</v>
      </c>
      <c r="C1055" s="4">
        <v>9</v>
      </c>
      <c r="D1055" s="5">
        <v>2012</v>
      </c>
      <c r="W1055" s="4">
        <v>9</v>
      </c>
      <c r="Y1055" t="str">
        <f t="shared" si="52"/>
        <v>Sep</v>
      </c>
      <c r="Z1055" s="5">
        <v>2012</v>
      </c>
      <c r="AA1055" t="s">
        <v>3168</v>
      </c>
      <c r="BG1055" t="s">
        <v>9</v>
      </c>
      <c r="BV1055" t="s">
        <v>9</v>
      </c>
      <c r="BW1055" t="str">
        <f t="shared" si="53"/>
        <v>Not</v>
      </c>
      <c r="CI1055" s="16" t="s">
        <v>9</v>
      </c>
      <c r="CJ1055" s="16">
        <v>2022</v>
      </c>
      <c r="CK1055" s="16" t="str">
        <f t="shared" si="54"/>
        <v>Not</v>
      </c>
      <c r="DC1055" s="16">
        <v>10</v>
      </c>
      <c r="DD1055" s="23">
        <v>10</v>
      </c>
      <c r="DE1055" s="23"/>
      <c r="DF1055" s="16">
        <v>2022</v>
      </c>
    </row>
    <row r="1056" spans="2:110" x14ac:dyDescent="0.3">
      <c r="B1056" s="6">
        <v>12</v>
      </c>
      <c r="C1056" s="6">
        <v>3</v>
      </c>
      <c r="D1056" s="7">
        <v>2012</v>
      </c>
      <c r="W1056" s="6">
        <v>3</v>
      </c>
      <c r="Y1056" t="str">
        <f t="shared" si="52"/>
        <v>Mar</v>
      </c>
      <c r="Z1056" s="7">
        <v>2012</v>
      </c>
      <c r="AA1056" t="s">
        <v>3171</v>
      </c>
      <c r="BG1056" t="s">
        <v>13</v>
      </c>
      <c r="BV1056" t="s">
        <v>13</v>
      </c>
      <c r="BW1056" t="str">
        <f t="shared" si="53"/>
        <v>Intra</v>
      </c>
      <c r="CI1056" s="15" t="s">
        <v>13</v>
      </c>
      <c r="CJ1056" s="15">
        <v>2009</v>
      </c>
      <c r="CK1056" s="15" t="str">
        <f t="shared" si="54"/>
        <v>Intra</v>
      </c>
      <c r="DC1056" s="15">
        <v>10</v>
      </c>
      <c r="DD1056" s="21">
        <v>10</v>
      </c>
      <c r="DE1056" s="21"/>
      <c r="DF1056" s="15">
        <v>2009</v>
      </c>
    </row>
    <row r="1057" spans="2:110" x14ac:dyDescent="0.3">
      <c r="B1057" s="6">
        <v>25</v>
      </c>
      <c r="C1057" s="6">
        <v>9</v>
      </c>
      <c r="D1057" s="7">
        <v>2012</v>
      </c>
      <c r="W1057" s="6">
        <v>9</v>
      </c>
      <c r="Y1057" t="str">
        <f t="shared" si="52"/>
        <v>Sep</v>
      </c>
      <c r="Z1057" s="7">
        <v>2012</v>
      </c>
      <c r="AA1057" t="s">
        <v>3174</v>
      </c>
      <c r="BG1057" t="s">
        <v>13</v>
      </c>
      <c r="BV1057" t="s">
        <v>13</v>
      </c>
      <c r="BW1057" t="str">
        <f t="shared" si="53"/>
        <v>Intra</v>
      </c>
      <c r="CI1057" s="16" t="s">
        <v>13</v>
      </c>
      <c r="CJ1057" s="16">
        <v>2018</v>
      </c>
      <c r="CK1057" s="16" t="str">
        <f t="shared" si="54"/>
        <v>Intra</v>
      </c>
      <c r="DC1057" s="16">
        <v>10</v>
      </c>
      <c r="DD1057" s="23">
        <v>10</v>
      </c>
      <c r="DE1057" s="23"/>
      <c r="DF1057" s="16">
        <v>2018</v>
      </c>
    </row>
    <row r="1058" spans="2:110" x14ac:dyDescent="0.3">
      <c r="B1058" s="6">
        <v>30</v>
      </c>
      <c r="C1058" s="6">
        <v>7</v>
      </c>
      <c r="D1058" s="7">
        <v>2012</v>
      </c>
      <c r="W1058" s="6">
        <v>7</v>
      </c>
      <c r="Y1058" t="str">
        <f t="shared" si="52"/>
        <v>Jul</v>
      </c>
      <c r="Z1058" s="7">
        <v>2012</v>
      </c>
      <c r="AA1058" t="s">
        <v>3177</v>
      </c>
      <c r="BG1058" t="s">
        <v>13</v>
      </c>
      <c r="BV1058" t="s">
        <v>13</v>
      </c>
      <c r="BW1058" t="str">
        <f t="shared" si="53"/>
        <v>Intra</v>
      </c>
      <c r="CI1058" s="15" t="s">
        <v>13</v>
      </c>
      <c r="CJ1058" s="15">
        <v>2014</v>
      </c>
      <c r="CK1058" s="15" t="str">
        <f t="shared" si="54"/>
        <v>Intra</v>
      </c>
      <c r="DC1058" s="15">
        <v>2</v>
      </c>
      <c r="DD1058" s="21">
        <v>2</v>
      </c>
      <c r="DE1058" s="21"/>
      <c r="DF1058" s="15">
        <v>2014</v>
      </c>
    </row>
    <row r="1059" spans="2:110" x14ac:dyDescent="0.3">
      <c r="B1059" s="4">
        <v>20</v>
      </c>
      <c r="C1059" s="4">
        <v>3</v>
      </c>
      <c r="D1059" s="5">
        <v>2012</v>
      </c>
      <c r="W1059" s="4">
        <v>3</v>
      </c>
      <c r="Y1059" t="str">
        <f t="shared" si="52"/>
        <v>Mar</v>
      </c>
      <c r="Z1059" s="5">
        <v>2012</v>
      </c>
      <c r="AA1059" t="s">
        <v>3180</v>
      </c>
      <c r="BG1059" t="s">
        <v>9</v>
      </c>
      <c r="BV1059" t="s">
        <v>9</v>
      </c>
      <c r="BW1059" t="str">
        <f t="shared" si="53"/>
        <v>Not</v>
      </c>
      <c r="CI1059" s="16" t="s">
        <v>9</v>
      </c>
      <c r="CJ1059" s="16">
        <v>2016</v>
      </c>
      <c r="CK1059" s="16" t="str">
        <f t="shared" si="54"/>
        <v>Not</v>
      </c>
      <c r="DC1059" s="16">
        <v>10</v>
      </c>
      <c r="DD1059" s="23">
        <v>10</v>
      </c>
      <c r="DE1059" s="23"/>
      <c r="DF1059" s="16">
        <v>2016</v>
      </c>
    </row>
    <row r="1060" spans="2:110" x14ac:dyDescent="0.3">
      <c r="B1060" s="4">
        <v>27</v>
      </c>
      <c r="C1060" s="4">
        <v>7</v>
      </c>
      <c r="D1060" s="5">
        <v>2012</v>
      </c>
      <c r="W1060" s="4">
        <v>7</v>
      </c>
      <c r="Y1060" t="str">
        <f t="shared" si="52"/>
        <v>Jul</v>
      </c>
      <c r="Z1060" s="5">
        <v>2012</v>
      </c>
      <c r="AA1060" t="s">
        <v>3183</v>
      </c>
      <c r="BG1060" t="s">
        <v>13</v>
      </c>
      <c r="BV1060" t="s">
        <v>13</v>
      </c>
      <c r="BW1060" t="str">
        <f t="shared" si="53"/>
        <v>Intra</v>
      </c>
      <c r="CI1060" s="15" t="s">
        <v>13</v>
      </c>
      <c r="CJ1060" s="15">
        <v>2004</v>
      </c>
      <c r="CK1060" s="15" t="str">
        <f t="shared" si="54"/>
        <v>Intra</v>
      </c>
      <c r="DC1060" s="15">
        <v>1</v>
      </c>
      <c r="DD1060" s="21">
        <v>1</v>
      </c>
      <c r="DE1060" s="21"/>
      <c r="DF1060" s="15">
        <v>2004</v>
      </c>
    </row>
    <row r="1061" spans="2:110" x14ac:dyDescent="0.3">
      <c r="B1061" s="6">
        <v>30</v>
      </c>
      <c r="C1061" s="6">
        <v>5</v>
      </c>
      <c r="D1061" s="7">
        <v>2012</v>
      </c>
      <c r="W1061" s="6">
        <v>5</v>
      </c>
      <c r="Y1061" t="str">
        <f t="shared" si="52"/>
        <v>May</v>
      </c>
      <c r="Z1061" s="7">
        <v>2012</v>
      </c>
      <c r="AA1061" t="s">
        <v>3186</v>
      </c>
      <c r="BG1061" t="s">
        <v>9</v>
      </c>
      <c r="BV1061" t="s">
        <v>9</v>
      </c>
      <c r="BW1061" t="str">
        <f t="shared" si="53"/>
        <v>Not</v>
      </c>
      <c r="CI1061" s="16" t="s">
        <v>9</v>
      </c>
      <c r="CJ1061" s="16">
        <v>1999</v>
      </c>
      <c r="CK1061" s="16" t="str">
        <f t="shared" si="54"/>
        <v>Not</v>
      </c>
      <c r="DC1061" s="16">
        <v>2</v>
      </c>
      <c r="DD1061" s="23">
        <v>2</v>
      </c>
      <c r="DE1061" s="23"/>
      <c r="DF1061" s="16">
        <v>1999</v>
      </c>
    </row>
    <row r="1062" spans="2:110" x14ac:dyDescent="0.3">
      <c r="B1062" s="4">
        <v>23</v>
      </c>
      <c r="C1062" s="4">
        <v>10</v>
      </c>
      <c r="D1062" s="5">
        <v>2012</v>
      </c>
      <c r="W1062" s="4">
        <v>10</v>
      </c>
      <c r="Y1062" t="str">
        <f t="shared" si="52"/>
        <v>Oct</v>
      </c>
      <c r="Z1062" s="5">
        <v>2012</v>
      </c>
      <c r="AA1062" t="s">
        <v>3189</v>
      </c>
      <c r="BG1062" t="s">
        <v>13</v>
      </c>
      <c r="BV1062" t="s">
        <v>13</v>
      </c>
      <c r="BW1062" t="str">
        <f t="shared" si="53"/>
        <v>Intra</v>
      </c>
      <c r="CI1062" s="15" t="s">
        <v>13</v>
      </c>
      <c r="CJ1062" s="15">
        <v>2022</v>
      </c>
      <c r="CK1062" s="15" t="str">
        <f t="shared" si="54"/>
        <v>Intra</v>
      </c>
      <c r="DC1062" s="15">
        <v>10</v>
      </c>
      <c r="DD1062" s="21">
        <v>10</v>
      </c>
      <c r="DE1062" s="21"/>
      <c r="DF1062" s="15">
        <v>2022</v>
      </c>
    </row>
    <row r="1063" spans="2:110" x14ac:dyDescent="0.3">
      <c r="B1063" s="6">
        <v>29</v>
      </c>
      <c r="C1063" s="6">
        <v>5</v>
      </c>
      <c r="D1063" s="7">
        <v>2012</v>
      </c>
      <c r="W1063" s="6">
        <v>5</v>
      </c>
      <c r="Y1063" t="str">
        <f t="shared" si="52"/>
        <v>May</v>
      </c>
      <c r="Z1063" s="7">
        <v>2012</v>
      </c>
      <c r="AA1063" t="s">
        <v>3192</v>
      </c>
      <c r="BG1063" t="s">
        <v>9</v>
      </c>
      <c r="BV1063" t="s">
        <v>9</v>
      </c>
      <c r="BW1063" t="str">
        <f t="shared" si="53"/>
        <v>Not</v>
      </c>
      <c r="CI1063" s="16" t="s">
        <v>9</v>
      </c>
      <c r="CJ1063" s="16">
        <v>2020</v>
      </c>
      <c r="CK1063" s="16" t="str">
        <f t="shared" si="54"/>
        <v>Not</v>
      </c>
      <c r="DC1063" s="16">
        <v>10</v>
      </c>
      <c r="DD1063" s="23">
        <v>10</v>
      </c>
      <c r="DE1063" s="23"/>
      <c r="DF1063" s="16">
        <v>2020</v>
      </c>
    </row>
    <row r="1064" spans="2:110" x14ac:dyDescent="0.3">
      <c r="B1064" s="6">
        <v>9</v>
      </c>
      <c r="C1064" s="6">
        <v>5</v>
      </c>
      <c r="D1064" s="7">
        <v>2012</v>
      </c>
      <c r="W1064" s="6">
        <v>5</v>
      </c>
      <c r="Y1064" t="str">
        <f t="shared" si="52"/>
        <v>May</v>
      </c>
      <c r="Z1064" s="7">
        <v>2012</v>
      </c>
      <c r="AA1064" t="s">
        <v>3195</v>
      </c>
      <c r="BG1064" t="s">
        <v>13</v>
      </c>
      <c r="BV1064" t="s">
        <v>13</v>
      </c>
      <c r="BW1064" t="str">
        <f t="shared" si="53"/>
        <v>Intra</v>
      </c>
      <c r="CI1064" s="15" t="s">
        <v>13</v>
      </c>
      <c r="CJ1064" s="15">
        <v>2023</v>
      </c>
      <c r="CK1064" s="15" t="str">
        <f t="shared" si="54"/>
        <v>Intra</v>
      </c>
      <c r="DC1064" s="15">
        <v>10</v>
      </c>
      <c r="DD1064" s="21">
        <v>10</v>
      </c>
      <c r="DE1064" s="21"/>
      <c r="DF1064" s="15">
        <v>2023</v>
      </c>
    </row>
    <row r="1065" spans="2:110" x14ac:dyDescent="0.3">
      <c r="B1065" s="4">
        <v>30</v>
      </c>
      <c r="C1065" s="4">
        <v>1</v>
      </c>
      <c r="D1065" s="5">
        <v>2012</v>
      </c>
      <c r="W1065" s="4">
        <v>1</v>
      </c>
      <c r="Y1065" t="str">
        <f t="shared" si="52"/>
        <v>Jan</v>
      </c>
      <c r="Z1065" s="5">
        <v>2012</v>
      </c>
      <c r="AA1065" t="s">
        <v>3198</v>
      </c>
      <c r="AB1065">
        <v>1</v>
      </c>
      <c r="BG1065" t="s">
        <v>13</v>
      </c>
      <c r="BV1065" t="s">
        <v>13</v>
      </c>
      <c r="BW1065" t="str">
        <f t="shared" si="53"/>
        <v>Intra</v>
      </c>
      <c r="CI1065" s="16" t="s">
        <v>13</v>
      </c>
      <c r="CJ1065" s="16">
        <v>2006</v>
      </c>
      <c r="CK1065" s="16" t="str">
        <f t="shared" si="54"/>
        <v>Intra</v>
      </c>
      <c r="DC1065" s="16">
        <v>10</v>
      </c>
      <c r="DD1065" s="23">
        <v>10</v>
      </c>
      <c r="DE1065" s="23"/>
      <c r="DF1065" s="16">
        <v>2006</v>
      </c>
    </row>
    <row r="1066" spans="2:110" x14ac:dyDescent="0.3">
      <c r="B1066" s="4">
        <v>17</v>
      </c>
      <c r="C1066" s="4">
        <v>5</v>
      </c>
      <c r="D1066" s="5">
        <v>2012</v>
      </c>
      <c r="W1066" s="4">
        <v>5</v>
      </c>
      <c r="Y1066" t="str">
        <f t="shared" si="52"/>
        <v>May</v>
      </c>
      <c r="Z1066" s="5">
        <v>2012</v>
      </c>
      <c r="AA1066" t="s">
        <v>3201</v>
      </c>
      <c r="BG1066" t="s">
        <v>13</v>
      </c>
      <c r="BV1066" t="s">
        <v>13</v>
      </c>
      <c r="BW1066" t="str">
        <f t="shared" si="53"/>
        <v>Intra</v>
      </c>
      <c r="CI1066" s="15" t="s">
        <v>13</v>
      </c>
      <c r="CJ1066" s="15">
        <v>2012</v>
      </c>
      <c r="CK1066" s="15" t="str">
        <f t="shared" si="54"/>
        <v>Intra</v>
      </c>
      <c r="DC1066" s="15">
        <v>1</v>
      </c>
      <c r="DD1066" s="21">
        <v>1</v>
      </c>
      <c r="DE1066" s="21"/>
      <c r="DF1066" s="15">
        <v>2012</v>
      </c>
    </row>
    <row r="1067" spans="2:110" x14ac:dyDescent="0.3">
      <c r="B1067" s="6">
        <v>27</v>
      </c>
      <c r="C1067" s="6">
        <v>11</v>
      </c>
      <c r="D1067" s="7">
        <v>2012</v>
      </c>
      <c r="W1067" s="6">
        <v>11</v>
      </c>
      <c r="Y1067" t="str">
        <f t="shared" si="52"/>
        <v>Nov</v>
      </c>
      <c r="Z1067" s="7">
        <v>2012</v>
      </c>
      <c r="AA1067" t="s">
        <v>3204</v>
      </c>
      <c r="BG1067" t="s">
        <v>9</v>
      </c>
      <c r="BV1067" t="s">
        <v>9</v>
      </c>
      <c r="BW1067" t="str">
        <f t="shared" si="53"/>
        <v>Not</v>
      </c>
      <c r="CI1067" s="16" t="s">
        <v>9</v>
      </c>
      <c r="CJ1067" s="16">
        <v>1996</v>
      </c>
      <c r="CK1067" s="16" t="str">
        <f t="shared" si="54"/>
        <v>Not</v>
      </c>
      <c r="DC1067" s="16">
        <v>10</v>
      </c>
      <c r="DD1067" s="23">
        <v>10</v>
      </c>
      <c r="DE1067" s="23"/>
      <c r="DF1067" s="16">
        <v>1996</v>
      </c>
    </row>
    <row r="1068" spans="2:110" x14ac:dyDescent="0.3">
      <c r="B1068" s="4">
        <v>17</v>
      </c>
      <c r="C1068" s="4">
        <v>7</v>
      </c>
      <c r="D1068" s="5">
        <v>2013</v>
      </c>
      <c r="W1068" s="4">
        <v>7</v>
      </c>
      <c r="Y1068" t="str">
        <f t="shared" si="52"/>
        <v>Jul</v>
      </c>
      <c r="Z1068" s="5">
        <v>2013</v>
      </c>
      <c r="AA1068" t="s">
        <v>3207</v>
      </c>
      <c r="BG1068" t="s">
        <v>13</v>
      </c>
      <c r="BV1068" t="s">
        <v>13</v>
      </c>
      <c r="BW1068" t="str">
        <f t="shared" si="53"/>
        <v>Intra</v>
      </c>
      <c r="CI1068" s="15" t="s">
        <v>13</v>
      </c>
      <c r="CJ1068" s="15">
        <v>2021</v>
      </c>
      <c r="CK1068" s="15" t="str">
        <f t="shared" si="54"/>
        <v>Intra</v>
      </c>
      <c r="DC1068" s="15">
        <v>1</v>
      </c>
      <c r="DD1068" s="21">
        <v>1</v>
      </c>
      <c r="DE1068" s="21"/>
      <c r="DF1068" s="15">
        <v>2021</v>
      </c>
    </row>
    <row r="1069" spans="2:110" x14ac:dyDescent="0.3">
      <c r="B1069" s="4">
        <v>14</v>
      </c>
      <c r="C1069" s="4">
        <v>3</v>
      </c>
      <c r="D1069" s="5">
        <v>2013</v>
      </c>
      <c r="W1069" s="4">
        <v>3</v>
      </c>
      <c r="Y1069" t="str">
        <f t="shared" si="52"/>
        <v>Mar</v>
      </c>
      <c r="Z1069" s="5">
        <v>2013</v>
      </c>
      <c r="AA1069" t="s">
        <v>3210</v>
      </c>
      <c r="BG1069" t="s">
        <v>13</v>
      </c>
      <c r="BV1069" t="s">
        <v>13</v>
      </c>
      <c r="BW1069" t="str">
        <f t="shared" si="53"/>
        <v>Intra</v>
      </c>
      <c r="CI1069" s="16" t="s">
        <v>13</v>
      </c>
      <c r="CJ1069" s="16">
        <v>2013</v>
      </c>
      <c r="CK1069" s="16" t="str">
        <f t="shared" si="54"/>
        <v>Intra</v>
      </c>
      <c r="DC1069" s="16">
        <v>10</v>
      </c>
      <c r="DD1069" s="23">
        <v>10</v>
      </c>
      <c r="DE1069" s="23"/>
      <c r="DF1069" s="16">
        <v>2013</v>
      </c>
    </row>
    <row r="1070" spans="2:110" x14ac:dyDescent="0.3">
      <c r="B1070" s="4">
        <v>26</v>
      </c>
      <c r="C1070" s="4">
        <v>6</v>
      </c>
      <c r="D1070" s="5">
        <v>2013</v>
      </c>
      <c r="W1070" s="4">
        <v>6</v>
      </c>
      <c r="Y1070" t="str">
        <f t="shared" si="52"/>
        <v>Jun</v>
      </c>
      <c r="Z1070" s="5">
        <v>2013</v>
      </c>
      <c r="AA1070" t="s">
        <v>3213</v>
      </c>
      <c r="BG1070" t="s">
        <v>13</v>
      </c>
      <c r="BV1070" t="s">
        <v>13</v>
      </c>
      <c r="BW1070" t="str">
        <f t="shared" si="53"/>
        <v>Intra</v>
      </c>
      <c r="CI1070" s="15" t="s">
        <v>13</v>
      </c>
      <c r="CJ1070" s="15">
        <v>2010</v>
      </c>
      <c r="CK1070" s="15" t="str">
        <f t="shared" si="54"/>
        <v>Intra</v>
      </c>
      <c r="DC1070" s="15">
        <v>10</v>
      </c>
      <c r="DD1070" s="21">
        <v>10</v>
      </c>
      <c r="DE1070" s="21"/>
      <c r="DF1070" s="15">
        <v>2010</v>
      </c>
    </row>
    <row r="1071" spans="2:110" x14ac:dyDescent="0.3">
      <c r="B1071" s="4">
        <v>26</v>
      </c>
      <c r="C1071" s="4">
        <v>6</v>
      </c>
      <c r="D1071" s="5">
        <v>2013</v>
      </c>
      <c r="W1071" s="4">
        <v>6</v>
      </c>
      <c r="Y1071" t="str">
        <f t="shared" si="52"/>
        <v>Jun</v>
      </c>
      <c r="Z1071" s="5">
        <v>2013</v>
      </c>
      <c r="AA1071" t="s">
        <v>3216</v>
      </c>
      <c r="BG1071" t="s">
        <v>13</v>
      </c>
      <c r="BV1071" t="s">
        <v>13</v>
      </c>
      <c r="BW1071" t="str">
        <f t="shared" si="53"/>
        <v>Intra</v>
      </c>
      <c r="CI1071" s="16" t="s">
        <v>13</v>
      </c>
      <c r="CJ1071" s="16">
        <v>2021</v>
      </c>
      <c r="CK1071" s="16" t="str">
        <f t="shared" si="54"/>
        <v>Intra</v>
      </c>
      <c r="DC1071" s="16">
        <v>2</v>
      </c>
      <c r="DD1071" s="23">
        <v>2</v>
      </c>
      <c r="DE1071" s="23"/>
      <c r="DF1071" s="16">
        <v>2021</v>
      </c>
    </row>
    <row r="1072" spans="2:110" x14ac:dyDescent="0.3">
      <c r="B1072" s="4">
        <v>20</v>
      </c>
      <c r="C1072" s="4">
        <v>8</v>
      </c>
      <c r="D1072" s="5">
        <v>2013</v>
      </c>
      <c r="W1072" s="4">
        <v>8</v>
      </c>
      <c r="Y1072" t="str">
        <f t="shared" si="52"/>
        <v>Aug</v>
      </c>
      <c r="Z1072" s="5">
        <v>2013</v>
      </c>
      <c r="AA1072" t="s">
        <v>3219</v>
      </c>
      <c r="BG1072" t="s">
        <v>13</v>
      </c>
      <c r="BV1072" t="s">
        <v>13</v>
      </c>
      <c r="BW1072" t="str">
        <f t="shared" si="53"/>
        <v>Intra</v>
      </c>
      <c r="CI1072" s="15" t="s">
        <v>13</v>
      </c>
      <c r="CJ1072" s="15">
        <v>2021</v>
      </c>
      <c r="CK1072" s="15" t="str">
        <f t="shared" si="54"/>
        <v>Intra</v>
      </c>
      <c r="DC1072" s="15">
        <v>1</v>
      </c>
      <c r="DD1072" s="21">
        <v>1</v>
      </c>
      <c r="DE1072" s="21"/>
      <c r="DF1072" s="15">
        <v>2021</v>
      </c>
    </row>
    <row r="1073" spans="2:110" x14ac:dyDescent="0.3">
      <c r="B1073" s="4">
        <v>1</v>
      </c>
      <c r="C1073" s="4">
        <v>10</v>
      </c>
      <c r="D1073" s="5">
        <v>2013</v>
      </c>
      <c r="W1073" s="4">
        <v>10</v>
      </c>
      <c r="Y1073" t="str">
        <f t="shared" si="52"/>
        <v>Oct</v>
      </c>
      <c r="Z1073" s="5">
        <v>2013</v>
      </c>
      <c r="AA1073" t="s">
        <v>3222</v>
      </c>
      <c r="BG1073" t="s">
        <v>13</v>
      </c>
      <c r="BV1073" t="s">
        <v>13</v>
      </c>
      <c r="BW1073" t="str">
        <f t="shared" si="53"/>
        <v>Intra</v>
      </c>
      <c r="CI1073" s="16" t="s">
        <v>13</v>
      </c>
      <c r="CJ1073" s="16">
        <v>2016</v>
      </c>
      <c r="CK1073" s="16" t="str">
        <f t="shared" si="54"/>
        <v>Intra</v>
      </c>
      <c r="DC1073" s="16">
        <v>2</v>
      </c>
      <c r="DD1073" s="23">
        <v>2</v>
      </c>
      <c r="DE1073" s="23"/>
      <c r="DF1073" s="16">
        <v>2016</v>
      </c>
    </row>
    <row r="1074" spans="2:110" x14ac:dyDescent="0.3">
      <c r="B1074" s="4">
        <v>23</v>
      </c>
      <c r="C1074" s="4">
        <v>7</v>
      </c>
      <c r="D1074" s="5">
        <v>2013</v>
      </c>
      <c r="W1074" s="4">
        <v>7</v>
      </c>
      <c r="Y1074" t="str">
        <f t="shared" si="52"/>
        <v>Jul</v>
      </c>
      <c r="Z1074" s="5">
        <v>2013</v>
      </c>
      <c r="AA1074" t="s">
        <v>3225</v>
      </c>
      <c r="BG1074" t="s">
        <v>13</v>
      </c>
      <c r="BV1074" t="s">
        <v>13</v>
      </c>
      <c r="BW1074" t="str">
        <f t="shared" si="53"/>
        <v>Intra</v>
      </c>
      <c r="CI1074" s="15" t="s">
        <v>13</v>
      </c>
      <c r="CJ1074" s="15">
        <v>2015</v>
      </c>
      <c r="CK1074" s="15" t="str">
        <f t="shared" si="54"/>
        <v>Intra</v>
      </c>
      <c r="DC1074" s="15">
        <v>5</v>
      </c>
      <c r="DD1074" s="21">
        <v>5</v>
      </c>
      <c r="DE1074" s="21"/>
      <c r="DF1074" s="15">
        <v>2015</v>
      </c>
    </row>
    <row r="1075" spans="2:110" x14ac:dyDescent="0.3">
      <c r="B1075" s="4">
        <v>11</v>
      </c>
      <c r="C1075" s="4">
        <v>11</v>
      </c>
      <c r="D1075" s="5">
        <v>2013</v>
      </c>
      <c r="W1075" s="4">
        <v>11</v>
      </c>
      <c r="Y1075" t="str">
        <f t="shared" si="52"/>
        <v>Nov</v>
      </c>
      <c r="Z1075" s="5">
        <v>2013</v>
      </c>
      <c r="AA1075" t="s">
        <v>3228</v>
      </c>
      <c r="BG1075" t="s">
        <v>13</v>
      </c>
      <c r="BV1075" t="s">
        <v>13</v>
      </c>
      <c r="BW1075" t="str">
        <f t="shared" si="53"/>
        <v>Intra</v>
      </c>
      <c r="CI1075" s="16" t="s">
        <v>13</v>
      </c>
      <c r="CJ1075" s="16">
        <v>2022</v>
      </c>
      <c r="CK1075" s="16" t="str">
        <f t="shared" si="54"/>
        <v>Intra</v>
      </c>
      <c r="DC1075" s="16">
        <v>10</v>
      </c>
      <c r="DD1075" s="23">
        <v>10</v>
      </c>
      <c r="DE1075" s="23"/>
      <c r="DF1075" s="16">
        <v>2022</v>
      </c>
    </row>
    <row r="1076" spans="2:110" x14ac:dyDescent="0.3">
      <c r="B1076" s="6">
        <v>5</v>
      </c>
      <c r="C1076" s="6">
        <v>6</v>
      </c>
      <c r="D1076" s="7">
        <v>2013</v>
      </c>
      <c r="W1076" s="6">
        <v>6</v>
      </c>
      <c r="Y1076" t="str">
        <f t="shared" si="52"/>
        <v>Jun</v>
      </c>
      <c r="Z1076" s="7">
        <v>2013</v>
      </c>
      <c r="AA1076" t="s">
        <v>3231</v>
      </c>
      <c r="BG1076" t="s">
        <v>13</v>
      </c>
      <c r="BV1076" t="s">
        <v>13</v>
      </c>
      <c r="BW1076" t="str">
        <f t="shared" si="53"/>
        <v>Intra</v>
      </c>
      <c r="CI1076" s="15" t="s">
        <v>13</v>
      </c>
      <c r="CJ1076" s="15">
        <v>2014</v>
      </c>
      <c r="CK1076" s="15" t="str">
        <f t="shared" si="54"/>
        <v>Intra</v>
      </c>
      <c r="DC1076" s="15">
        <v>10</v>
      </c>
      <c r="DD1076" s="21">
        <v>10</v>
      </c>
      <c r="DE1076" s="21"/>
      <c r="DF1076" s="15">
        <v>2014</v>
      </c>
    </row>
    <row r="1077" spans="2:110" x14ac:dyDescent="0.3">
      <c r="B1077" s="4">
        <v>5</v>
      </c>
      <c r="C1077" s="4">
        <v>11</v>
      </c>
      <c r="D1077" s="5">
        <v>2013</v>
      </c>
      <c r="W1077" s="4">
        <v>11</v>
      </c>
      <c r="Y1077" t="str">
        <f t="shared" si="52"/>
        <v>Nov</v>
      </c>
      <c r="Z1077" s="5">
        <v>2013</v>
      </c>
      <c r="AA1077" t="s">
        <v>3234</v>
      </c>
      <c r="BG1077" t="s">
        <v>13</v>
      </c>
      <c r="BV1077" t="s">
        <v>13</v>
      </c>
      <c r="BW1077" t="str">
        <f t="shared" si="53"/>
        <v>Intra</v>
      </c>
      <c r="CI1077" s="16" t="s">
        <v>13</v>
      </c>
      <c r="CJ1077" s="16">
        <v>2012</v>
      </c>
      <c r="CK1077" s="16" t="str">
        <f t="shared" si="54"/>
        <v>Intra</v>
      </c>
      <c r="DC1077" s="16">
        <v>7</v>
      </c>
      <c r="DD1077" s="23">
        <v>7</v>
      </c>
      <c r="DE1077" s="23"/>
      <c r="DF1077" s="16">
        <v>2012</v>
      </c>
    </row>
    <row r="1078" spans="2:110" x14ac:dyDescent="0.3">
      <c r="B1078" s="6">
        <v>14</v>
      </c>
      <c r="C1078" s="6">
        <v>3</v>
      </c>
      <c r="D1078" s="7">
        <v>2013</v>
      </c>
      <c r="W1078" s="6">
        <v>3</v>
      </c>
      <c r="Y1078" t="str">
        <f t="shared" si="52"/>
        <v>Mar</v>
      </c>
      <c r="Z1078" s="7">
        <v>2013</v>
      </c>
      <c r="AA1078" t="s">
        <v>3237</v>
      </c>
      <c r="BG1078" t="s">
        <v>13</v>
      </c>
      <c r="BV1078" t="s">
        <v>13</v>
      </c>
      <c r="BW1078" t="str">
        <f t="shared" si="53"/>
        <v>Intra</v>
      </c>
      <c r="CI1078" s="15" t="s">
        <v>13</v>
      </c>
      <c r="CJ1078" s="15">
        <v>1999</v>
      </c>
      <c r="CK1078" s="15" t="str">
        <f t="shared" si="54"/>
        <v>Intra</v>
      </c>
      <c r="DC1078" s="15">
        <v>2</v>
      </c>
      <c r="DD1078" s="21">
        <v>2</v>
      </c>
      <c r="DE1078" s="21"/>
      <c r="DF1078" s="15">
        <v>1999</v>
      </c>
    </row>
    <row r="1079" spans="2:110" x14ac:dyDescent="0.3">
      <c r="B1079" s="4">
        <v>9</v>
      </c>
      <c r="C1079" s="4">
        <v>4</v>
      </c>
      <c r="D1079" s="5">
        <v>2013</v>
      </c>
      <c r="W1079" s="4">
        <v>4</v>
      </c>
      <c r="Y1079" t="str">
        <f t="shared" si="52"/>
        <v>Apr</v>
      </c>
      <c r="Z1079" s="5">
        <v>2013</v>
      </c>
      <c r="AA1079" t="s">
        <v>3240</v>
      </c>
      <c r="BG1079" t="s">
        <v>13</v>
      </c>
      <c r="BV1079" t="s">
        <v>13</v>
      </c>
      <c r="BW1079" t="str">
        <f t="shared" si="53"/>
        <v>Intra</v>
      </c>
      <c r="CI1079" s="16" t="s">
        <v>13</v>
      </c>
      <c r="CJ1079" s="16">
        <v>1996</v>
      </c>
      <c r="CK1079" s="16" t="str">
        <f t="shared" si="54"/>
        <v>Intra</v>
      </c>
      <c r="DC1079" s="16">
        <v>1</v>
      </c>
      <c r="DD1079" s="23">
        <v>1</v>
      </c>
      <c r="DE1079" s="23"/>
      <c r="DF1079" s="16">
        <v>1996</v>
      </c>
    </row>
    <row r="1080" spans="2:110" x14ac:dyDescent="0.3">
      <c r="B1080" s="4">
        <v>5</v>
      </c>
      <c r="C1080" s="4">
        <v>11</v>
      </c>
      <c r="D1080" s="5">
        <v>2013</v>
      </c>
      <c r="W1080" s="4">
        <v>11</v>
      </c>
      <c r="Y1080" t="str">
        <f t="shared" si="52"/>
        <v>Nov</v>
      </c>
      <c r="Z1080" s="5">
        <v>2013</v>
      </c>
      <c r="AA1080" t="s">
        <v>3243</v>
      </c>
      <c r="BG1080" t="s">
        <v>13</v>
      </c>
      <c r="BV1080" t="s">
        <v>13</v>
      </c>
      <c r="BW1080" t="str">
        <f t="shared" si="53"/>
        <v>Intra</v>
      </c>
      <c r="CI1080" s="15" t="s">
        <v>13</v>
      </c>
      <c r="CJ1080" s="15">
        <v>2007</v>
      </c>
      <c r="CK1080" s="15" t="str">
        <f t="shared" si="54"/>
        <v>Intra</v>
      </c>
      <c r="DC1080" s="15">
        <v>1</v>
      </c>
      <c r="DD1080" s="21">
        <v>1</v>
      </c>
      <c r="DE1080" s="21"/>
      <c r="DF1080" s="15">
        <v>2007</v>
      </c>
    </row>
    <row r="1081" spans="2:110" x14ac:dyDescent="0.3">
      <c r="B1081" s="4">
        <v>12</v>
      </c>
      <c r="C1081" s="4">
        <v>7</v>
      </c>
      <c r="D1081" s="5">
        <v>2013</v>
      </c>
      <c r="W1081" s="4">
        <v>7</v>
      </c>
      <c r="Y1081" t="str">
        <f t="shared" si="52"/>
        <v>Jul</v>
      </c>
      <c r="Z1081" s="5">
        <v>2013</v>
      </c>
      <c r="AA1081" t="s">
        <v>3246</v>
      </c>
      <c r="BG1081" t="s">
        <v>13</v>
      </c>
      <c r="BV1081" t="s">
        <v>13</v>
      </c>
      <c r="BW1081" t="str">
        <f t="shared" si="53"/>
        <v>Intra</v>
      </c>
      <c r="CI1081" s="16" t="s">
        <v>13</v>
      </c>
      <c r="CJ1081" s="16">
        <v>1995</v>
      </c>
      <c r="CK1081" s="16" t="str">
        <f t="shared" si="54"/>
        <v>Intra</v>
      </c>
      <c r="DC1081" s="16">
        <v>5</v>
      </c>
      <c r="DD1081" s="23">
        <v>5</v>
      </c>
      <c r="DE1081" s="23"/>
      <c r="DF1081" s="16">
        <v>1995</v>
      </c>
    </row>
    <row r="1082" spans="2:110" x14ac:dyDescent="0.3">
      <c r="B1082" s="6">
        <v>7</v>
      </c>
      <c r="C1082" s="6">
        <v>10</v>
      </c>
      <c r="D1082" s="7">
        <v>2013</v>
      </c>
      <c r="W1082" s="6">
        <v>10</v>
      </c>
      <c r="Y1082" t="str">
        <f t="shared" si="52"/>
        <v>Oct</v>
      </c>
      <c r="Z1082" s="7">
        <v>2013</v>
      </c>
      <c r="AA1082" t="s">
        <v>3249</v>
      </c>
      <c r="BG1082" t="s">
        <v>13</v>
      </c>
      <c r="BV1082" t="s">
        <v>13</v>
      </c>
      <c r="BW1082" t="str">
        <f t="shared" si="53"/>
        <v>Intra</v>
      </c>
      <c r="CI1082" s="15" t="s">
        <v>13</v>
      </c>
      <c r="CJ1082" s="15">
        <v>2004</v>
      </c>
      <c r="CK1082" s="15" t="str">
        <f t="shared" si="54"/>
        <v>Intra</v>
      </c>
      <c r="DC1082" s="15">
        <v>10</v>
      </c>
      <c r="DD1082" s="21">
        <v>10</v>
      </c>
      <c r="DE1082" s="21"/>
      <c r="DF1082" s="15">
        <v>2004</v>
      </c>
    </row>
    <row r="1083" spans="2:110" x14ac:dyDescent="0.3">
      <c r="B1083" s="4">
        <v>1</v>
      </c>
      <c r="C1083" s="4">
        <v>4</v>
      </c>
      <c r="D1083" s="5">
        <v>2013</v>
      </c>
      <c r="W1083" s="4">
        <v>4</v>
      </c>
      <c r="Y1083" t="str">
        <f t="shared" si="52"/>
        <v>Apr</v>
      </c>
      <c r="Z1083" s="5">
        <v>2013</v>
      </c>
      <c r="AA1083" t="s">
        <v>3252</v>
      </c>
      <c r="BG1083" t="s">
        <v>13</v>
      </c>
      <c r="BV1083" t="s">
        <v>13</v>
      </c>
      <c r="BW1083" t="str">
        <f t="shared" si="53"/>
        <v>Intra</v>
      </c>
      <c r="CI1083" s="16" t="s">
        <v>13</v>
      </c>
      <c r="CJ1083" s="16">
        <v>2002</v>
      </c>
      <c r="CK1083" s="16" t="str">
        <f t="shared" si="54"/>
        <v>Intra</v>
      </c>
      <c r="DC1083" s="16">
        <v>10</v>
      </c>
      <c r="DD1083" s="23">
        <v>10</v>
      </c>
      <c r="DE1083" s="23"/>
      <c r="DF1083" s="16">
        <v>2002</v>
      </c>
    </row>
    <row r="1084" spans="2:110" x14ac:dyDescent="0.3">
      <c r="B1084" s="4">
        <v>21</v>
      </c>
      <c r="C1084" s="4">
        <v>5</v>
      </c>
      <c r="D1084" s="5">
        <v>2013</v>
      </c>
      <c r="W1084" s="4">
        <v>5</v>
      </c>
      <c r="Y1084" t="str">
        <f t="shared" si="52"/>
        <v>May</v>
      </c>
      <c r="Z1084" s="5">
        <v>2013</v>
      </c>
      <c r="AA1084" t="s">
        <v>3255</v>
      </c>
      <c r="BG1084" t="s">
        <v>13</v>
      </c>
      <c r="BV1084" t="s">
        <v>13</v>
      </c>
      <c r="BW1084" t="str">
        <f t="shared" si="53"/>
        <v>Intra</v>
      </c>
      <c r="CI1084" s="15" t="s">
        <v>13</v>
      </c>
      <c r="CJ1084" s="15">
        <v>1996</v>
      </c>
      <c r="CK1084" s="15" t="str">
        <f t="shared" si="54"/>
        <v>Intra</v>
      </c>
      <c r="DC1084" s="15">
        <v>10</v>
      </c>
      <c r="DD1084" s="21">
        <v>10</v>
      </c>
      <c r="DE1084" s="21"/>
      <c r="DF1084" s="15">
        <v>1996</v>
      </c>
    </row>
    <row r="1085" spans="2:110" x14ac:dyDescent="0.3">
      <c r="B1085" s="4">
        <v>20</v>
      </c>
      <c r="C1085" s="4">
        <v>2</v>
      </c>
      <c r="D1085" s="5">
        <v>2013</v>
      </c>
      <c r="W1085" s="4">
        <v>2</v>
      </c>
      <c r="Y1085" t="str">
        <f t="shared" si="52"/>
        <v>Feb</v>
      </c>
      <c r="Z1085" s="5">
        <v>2013</v>
      </c>
      <c r="AA1085" t="s">
        <v>3258</v>
      </c>
      <c r="BG1085" t="s">
        <v>13</v>
      </c>
      <c r="BV1085" t="s">
        <v>13</v>
      </c>
      <c r="BW1085" t="str">
        <f t="shared" si="53"/>
        <v>Intra</v>
      </c>
      <c r="CI1085" s="16" t="s">
        <v>13</v>
      </c>
      <c r="CJ1085" s="16">
        <v>2000</v>
      </c>
      <c r="CK1085" s="16" t="str">
        <f t="shared" si="54"/>
        <v>Intra</v>
      </c>
      <c r="DC1085" s="16">
        <v>5</v>
      </c>
      <c r="DD1085" s="23">
        <v>5</v>
      </c>
      <c r="DE1085" s="23"/>
      <c r="DF1085" s="16">
        <v>2000</v>
      </c>
    </row>
    <row r="1086" spans="2:110" x14ac:dyDescent="0.3">
      <c r="B1086" s="4">
        <v>26</v>
      </c>
      <c r="C1086" s="4">
        <v>5</v>
      </c>
      <c r="D1086" s="5">
        <v>2014</v>
      </c>
      <c r="W1086" s="4">
        <v>5</v>
      </c>
      <c r="Y1086" t="str">
        <f t="shared" si="52"/>
        <v>May</v>
      </c>
      <c r="Z1086" s="5">
        <v>2014</v>
      </c>
      <c r="AA1086" t="s">
        <v>3261</v>
      </c>
      <c r="BG1086" t="s">
        <v>13</v>
      </c>
      <c r="BV1086" t="s">
        <v>13</v>
      </c>
      <c r="BW1086" t="str">
        <f t="shared" si="53"/>
        <v>Intra</v>
      </c>
      <c r="CI1086" s="15" t="s">
        <v>13</v>
      </c>
      <c r="CJ1086" s="15">
        <v>2005</v>
      </c>
      <c r="CK1086" s="15" t="str">
        <f t="shared" si="54"/>
        <v>Intra</v>
      </c>
      <c r="DC1086" s="15">
        <v>10</v>
      </c>
      <c r="DD1086" s="21">
        <v>10</v>
      </c>
      <c r="DE1086" s="21"/>
      <c r="DF1086" s="15">
        <v>2005</v>
      </c>
    </row>
    <row r="1087" spans="2:110" x14ac:dyDescent="0.3">
      <c r="B1087" s="4">
        <v>28</v>
      </c>
      <c r="C1087" s="4">
        <v>1</v>
      </c>
      <c r="D1087" s="5">
        <v>2014</v>
      </c>
      <c r="W1087" s="4">
        <v>1</v>
      </c>
      <c r="Y1087" t="str">
        <f t="shared" si="52"/>
        <v>Jan</v>
      </c>
      <c r="Z1087" s="5">
        <v>2014</v>
      </c>
      <c r="AA1087" t="s">
        <v>3264</v>
      </c>
      <c r="AB1087">
        <v>1</v>
      </c>
      <c r="BG1087" t="s">
        <v>13</v>
      </c>
      <c r="BV1087" t="s">
        <v>13</v>
      </c>
      <c r="BW1087" t="str">
        <f t="shared" si="53"/>
        <v>Intra</v>
      </c>
      <c r="CI1087" s="16" t="s">
        <v>13</v>
      </c>
      <c r="CJ1087" s="16">
        <v>2005</v>
      </c>
      <c r="CK1087" s="16" t="str">
        <f t="shared" si="54"/>
        <v>Intra</v>
      </c>
      <c r="DC1087" s="16">
        <v>10</v>
      </c>
      <c r="DD1087" s="23">
        <v>10</v>
      </c>
      <c r="DE1087" s="23"/>
      <c r="DF1087" s="16">
        <v>2005</v>
      </c>
    </row>
    <row r="1088" spans="2:110" x14ac:dyDescent="0.3">
      <c r="B1088" s="4">
        <v>28</v>
      </c>
      <c r="C1088" s="4">
        <v>4</v>
      </c>
      <c r="D1088" s="5">
        <v>2014</v>
      </c>
      <c r="W1088" s="4">
        <v>4</v>
      </c>
      <c r="Y1088" t="str">
        <f t="shared" si="52"/>
        <v>Apr</v>
      </c>
      <c r="Z1088" s="5">
        <v>2014</v>
      </c>
      <c r="AA1088" t="s">
        <v>3267</v>
      </c>
      <c r="BG1088" t="s">
        <v>13</v>
      </c>
      <c r="BV1088" t="s">
        <v>13</v>
      </c>
      <c r="BW1088" t="str">
        <f t="shared" si="53"/>
        <v>Intra</v>
      </c>
      <c r="CI1088" s="15" t="s">
        <v>13</v>
      </c>
      <c r="CJ1088" s="15">
        <v>2019</v>
      </c>
      <c r="CK1088" s="15" t="str">
        <f t="shared" si="54"/>
        <v>Intra</v>
      </c>
      <c r="DC1088" s="15">
        <v>10</v>
      </c>
      <c r="DD1088" s="21">
        <v>10</v>
      </c>
      <c r="DE1088" s="21"/>
      <c r="DF1088" s="15">
        <v>2019</v>
      </c>
    </row>
    <row r="1089" spans="2:110" x14ac:dyDescent="0.3">
      <c r="B1089" s="6">
        <v>23</v>
      </c>
      <c r="C1089" s="6">
        <v>6</v>
      </c>
      <c r="D1089" s="7">
        <v>2014</v>
      </c>
      <c r="W1089" s="6">
        <v>6</v>
      </c>
      <c r="Y1089" t="str">
        <f t="shared" si="52"/>
        <v>Jun</v>
      </c>
      <c r="Z1089" s="7">
        <v>2014</v>
      </c>
      <c r="AA1089" t="s">
        <v>3270</v>
      </c>
      <c r="BG1089" t="s">
        <v>13</v>
      </c>
      <c r="BV1089" t="s">
        <v>13</v>
      </c>
      <c r="BW1089" t="str">
        <f t="shared" si="53"/>
        <v>Intra</v>
      </c>
      <c r="CI1089" s="16" t="s">
        <v>13</v>
      </c>
      <c r="CJ1089" s="16">
        <v>2022</v>
      </c>
      <c r="CK1089" s="16" t="str">
        <f t="shared" si="54"/>
        <v>Intra</v>
      </c>
      <c r="DC1089" s="16">
        <v>1</v>
      </c>
      <c r="DD1089" s="23">
        <v>1</v>
      </c>
      <c r="DE1089" s="23"/>
      <c r="DF1089" s="16">
        <v>2022</v>
      </c>
    </row>
    <row r="1090" spans="2:110" x14ac:dyDescent="0.3">
      <c r="B1090" s="4">
        <v>14</v>
      </c>
      <c r="C1090" s="4">
        <v>3</v>
      </c>
      <c r="D1090" s="5">
        <v>2014</v>
      </c>
      <c r="W1090" s="4">
        <v>3</v>
      </c>
      <c r="Y1090" t="str">
        <f t="shared" si="52"/>
        <v>Mar</v>
      </c>
      <c r="Z1090" s="5">
        <v>2014</v>
      </c>
      <c r="AA1090" t="s">
        <v>3273</v>
      </c>
      <c r="BG1090" t="s">
        <v>13</v>
      </c>
      <c r="BV1090" t="s">
        <v>13</v>
      </c>
      <c r="BW1090" t="str">
        <f t="shared" si="53"/>
        <v>Intra</v>
      </c>
      <c r="CI1090" s="15" t="s">
        <v>13</v>
      </c>
      <c r="CJ1090" s="15">
        <v>2021</v>
      </c>
      <c r="CK1090" s="15" t="str">
        <f t="shared" si="54"/>
        <v>Intra</v>
      </c>
      <c r="DC1090" s="15">
        <v>10</v>
      </c>
      <c r="DD1090" s="21">
        <v>10</v>
      </c>
      <c r="DE1090" s="21"/>
      <c r="DF1090" s="15">
        <v>2021</v>
      </c>
    </row>
    <row r="1091" spans="2:110" x14ac:dyDescent="0.3">
      <c r="B1091" s="4">
        <v>13</v>
      </c>
      <c r="C1091" s="4">
        <v>10</v>
      </c>
      <c r="D1091" s="5">
        <v>2014</v>
      </c>
      <c r="W1091" s="4">
        <v>10</v>
      </c>
      <c r="Y1091" t="str">
        <f t="shared" ref="Y1091:Y1154" si="55">_xlfn.IFS(W1091=1,"Jan",W1091=2,"Feb",W1091=3,"Mar",W1091=4,"Apr",W1091=5,"May",W1091=6,"Jun",W1091=7,"Jul",W1091=8,"Aug",W1091=9,"Sep",W1091=10,"Oct",W1091=11,"Nov",W1091=12,"Dec")</f>
        <v>Oct</v>
      </c>
      <c r="Z1091" s="5">
        <v>2014</v>
      </c>
      <c r="AA1091" t="s">
        <v>3276</v>
      </c>
      <c r="BG1091" t="s">
        <v>9</v>
      </c>
      <c r="BV1091" t="s">
        <v>9</v>
      </c>
      <c r="BW1091" t="str">
        <f t="shared" ref="BW1091:BW1154" si="56">IF(BV1091="EQ","Intra","Not")</f>
        <v>Not</v>
      </c>
      <c r="CI1091" s="16" t="s">
        <v>9</v>
      </c>
      <c r="CJ1091" s="16">
        <v>2012</v>
      </c>
      <c r="CK1091" s="16" t="str">
        <f t="shared" ref="CK1091:CK1154" si="57">IF(CI1091="EQ","Intra","Not")</f>
        <v>Not</v>
      </c>
      <c r="DC1091" s="16">
        <v>10</v>
      </c>
      <c r="DD1091" s="23">
        <v>10</v>
      </c>
      <c r="DE1091" s="23"/>
      <c r="DF1091" s="16">
        <v>2012</v>
      </c>
    </row>
    <row r="1092" spans="2:110" x14ac:dyDescent="0.3">
      <c r="B1092" s="6">
        <v>26</v>
      </c>
      <c r="C1092" s="6">
        <v>6</v>
      </c>
      <c r="D1092" s="7">
        <v>2014</v>
      </c>
      <c r="W1092" s="6">
        <v>6</v>
      </c>
      <c r="Y1092" t="str">
        <f t="shared" si="55"/>
        <v>Jun</v>
      </c>
      <c r="Z1092" s="7">
        <v>2014</v>
      </c>
      <c r="AA1092" t="s">
        <v>3279</v>
      </c>
      <c r="BG1092" t="s">
        <v>13</v>
      </c>
      <c r="BV1092" t="s">
        <v>13</v>
      </c>
      <c r="BW1092" t="str">
        <f t="shared" si="56"/>
        <v>Intra</v>
      </c>
      <c r="CI1092" s="15" t="s">
        <v>13</v>
      </c>
      <c r="CJ1092" s="15">
        <v>1999</v>
      </c>
      <c r="CK1092" s="15" t="str">
        <f t="shared" si="57"/>
        <v>Intra</v>
      </c>
      <c r="DC1092" s="15">
        <v>10</v>
      </c>
      <c r="DD1092" s="21">
        <v>10</v>
      </c>
      <c r="DE1092" s="21"/>
      <c r="DF1092" s="15">
        <v>1999</v>
      </c>
    </row>
    <row r="1093" spans="2:110" x14ac:dyDescent="0.3">
      <c r="B1093" s="6">
        <v>31</v>
      </c>
      <c r="C1093" s="6">
        <v>7</v>
      </c>
      <c r="D1093" s="7">
        <v>2014</v>
      </c>
      <c r="W1093" s="6">
        <v>7</v>
      </c>
      <c r="Y1093" t="str">
        <f t="shared" si="55"/>
        <v>Jul</v>
      </c>
      <c r="Z1093" s="7">
        <v>2014</v>
      </c>
      <c r="AA1093" t="s">
        <v>3282</v>
      </c>
      <c r="BG1093" t="s">
        <v>13</v>
      </c>
      <c r="BV1093" t="s">
        <v>13</v>
      </c>
      <c r="BW1093" t="str">
        <f t="shared" si="56"/>
        <v>Intra</v>
      </c>
      <c r="CI1093" s="16" t="s">
        <v>13</v>
      </c>
      <c r="CJ1093" s="16">
        <v>2004</v>
      </c>
      <c r="CK1093" s="16" t="str">
        <f t="shared" si="57"/>
        <v>Intra</v>
      </c>
      <c r="DC1093" s="16">
        <v>10</v>
      </c>
      <c r="DD1093" s="23">
        <v>10</v>
      </c>
      <c r="DE1093" s="23"/>
      <c r="DF1093" s="16">
        <v>2004</v>
      </c>
    </row>
    <row r="1094" spans="2:110" x14ac:dyDescent="0.3">
      <c r="B1094" s="4">
        <v>20</v>
      </c>
      <c r="C1094" s="4">
        <v>6</v>
      </c>
      <c r="D1094" s="5">
        <v>2014</v>
      </c>
      <c r="W1094" s="4">
        <v>6</v>
      </c>
      <c r="Y1094" t="str">
        <f t="shared" si="55"/>
        <v>Jun</v>
      </c>
      <c r="Z1094" s="5">
        <v>2014</v>
      </c>
      <c r="AA1094" t="s">
        <v>3285</v>
      </c>
      <c r="BG1094" t="s">
        <v>13</v>
      </c>
      <c r="BV1094" t="s">
        <v>13</v>
      </c>
      <c r="BW1094" t="str">
        <f t="shared" si="56"/>
        <v>Intra</v>
      </c>
      <c r="CI1094" s="15" t="s">
        <v>13</v>
      </c>
      <c r="CJ1094" s="15">
        <v>2000</v>
      </c>
      <c r="CK1094" s="15" t="str">
        <f t="shared" si="57"/>
        <v>Intra</v>
      </c>
      <c r="DC1094" s="15">
        <v>5</v>
      </c>
      <c r="DD1094" s="21">
        <v>5</v>
      </c>
      <c r="DE1094" s="21"/>
      <c r="DF1094" s="15">
        <v>2000</v>
      </c>
    </row>
    <row r="1095" spans="2:110" x14ac:dyDescent="0.3">
      <c r="B1095" s="4">
        <v>18</v>
      </c>
      <c r="C1095" s="4">
        <v>12</v>
      </c>
      <c r="D1095" s="5">
        <v>2014</v>
      </c>
      <c r="W1095" s="4">
        <v>12</v>
      </c>
      <c r="Y1095" t="str">
        <f t="shared" si="55"/>
        <v>Dec</v>
      </c>
      <c r="Z1095" s="5">
        <v>2014</v>
      </c>
      <c r="AA1095" t="s">
        <v>3288</v>
      </c>
      <c r="BG1095" t="s">
        <v>13</v>
      </c>
      <c r="BV1095" t="s">
        <v>13</v>
      </c>
      <c r="BW1095" t="str">
        <f t="shared" si="56"/>
        <v>Intra</v>
      </c>
      <c r="CI1095" s="16" t="s">
        <v>13</v>
      </c>
      <c r="CJ1095" s="16">
        <v>2006</v>
      </c>
      <c r="CK1095" s="16" t="str">
        <f t="shared" si="57"/>
        <v>Intra</v>
      </c>
      <c r="DC1095" s="16">
        <v>2</v>
      </c>
      <c r="DD1095" s="23">
        <v>2</v>
      </c>
      <c r="DE1095" s="23"/>
      <c r="DF1095" s="16">
        <v>2006</v>
      </c>
    </row>
    <row r="1096" spans="2:110" x14ac:dyDescent="0.3">
      <c r="B1096" s="4">
        <v>1</v>
      </c>
      <c r="C1096" s="4">
        <v>12</v>
      </c>
      <c r="D1096" s="5">
        <v>2014</v>
      </c>
      <c r="W1096" s="4">
        <v>12</v>
      </c>
      <c r="Y1096" t="str">
        <f t="shared" si="55"/>
        <v>Dec</v>
      </c>
      <c r="Z1096" s="5">
        <v>2014</v>
      </c>
      <c r="AA1096" t="s">
        <v>3291</v>
      </c>
      <c r="BG1096" t="s">
        <v>13</v>
      </c>
      <c r="BV1096" t="s">
        <v>13</v>
      </c>
      <c r="BW1096" t="str">
        <f t="shared" si="56"/>
        <v>Intra</v>
      </c>
      <c r="CI1096" s="15" t="s">
        <v>13</v>
      </c>
      <c r="CJ1096" s="15">
        <v>2003</v>
      </c>
      <c r="CK1096" s="15" t="str">
        <f t="shared" si="57"/>
        <v>Intra</v>
      </c>
      <c r="DC1096" s="15">
        <v>2</v>
      </c>
      <c r="DD1096" s="21">
        <v>2</v>
      </c>
      <c r="DE1096" s="21"/>
      <c r="DF1096" s="15">
        <v>2003</v>
      </c>
    </row>
    <row r="1097" spans="2:110" x14ac:dyDescent="0.3">
      <c r="B1097" s="4">
        <v>16</v>
      </c>
      <c r="C1097" s="4">
        <v>10</v>
      </c>
      <c r="D1097" s="5">
        <v>2014</v>
      </c>
      <c r="W1097" s="4">
        <v>10</v>
      </c>
      <c r="Y1097" t="str">
        <f t="shared" si="55"/>
        <v>Oct</v>
      </c>
      <c r="Z1097" s="5">
        <v>2014</v>
      </c>
      <c r="AA1097" t="s">
        <v>3294</v>
      </c>
      <c r="BG1097" t="s">
        <v>9</v>
      </c>
      <c r="BV1097" t="s">
        <v>9</v>
      </c>
      <c r="BW1097" t="str">
        <f t="shared" si="56"/>
        <v>Not</v>
      </c>
      <c r="CI1097" s="16" t="s">
        <v>9</v>
      </c>
      <c r="CJ1097" s="16">
        <v>2004</v>
      </c>
      <c r="CK1097" s="16" t="str">
        <f t="shared" si="57"/>
        <v>Not</v>
      </c>
      <c r="DC1097" s="16">
        <v>10</v>
      </c>
      <c r="DD1097" s="23">
        <v>10</v>
      </c>
      <c r="DE1097" s="23"/>
      <c r="DF1097" s="16">
        <v>2004</v>
      </c>
    </row>
    <row r="1098" spans="2:110" x14ac:dyDescent="0.3">
      <c r="B1098" s="4">
        <v>19</v>
      </c>
      <c r="C1098" s="4">
        <v>12</v>
      </c>
      <c r="D1098" s="5">
        <v>2014</v>
      </c>
      <c r="W1098" s="4">
        <v>12</v>
      </c>
      <c r="Y1098" t="str">
        <f t="shared" si="55"/>
        <v>Dec</v>
      </c>
      <c r="Z1098" s="5">
        <v>2014</v>
      </c>
      <c r="AA1098" t="s">
        <v>3297</v>
      </c>
      <c r="BG1098" t="s">
        <v>13</v>
      </c>
      <c r="BV1098" t="s">
        <v>13</v>
      </c>
      <c r="BW1098" t="str">
        <f t="shared" si="56"/>
        <v>Intra</v>
      </c>
      <c r="CI1098" s="15" t="s">
        <v>13</v>
      </c>
      <c r="CJ1098" s="15">
        <v>2015</v>
      </c>
      <c r="CK1098" s="15" t="str">
        <f t="shared" si="57"/>
        <v>Intra</v>
      </c>
      <c r="DC1098" s="15">
        <v>10</v>
      </c>
      <c r="DD1098" s="21">
        <v>10</v>
      </c>
      <c r="DE1098" s="21"/>
      <c r="DF1098" s="15">
        <v>2015</v>
      </c>
    </row>
    <row r="1099" spans="2:110" x14ac:dyDescent="0.3">
      <c r="B1099" s="6">
        <v>28</v>
      </c>
      <c r="C1099" s="6">
        <v>1</v>
      </c>
      <c r="D1099" s="7">
        <v>2014</v>
      </c>
      <c r="W1099" s="6">
        <v>1</v>
      </c>
      <c r="Y1099" t="str">
        <f t="shared" si="55"/>
        <v>Jan</v>
      </c>
      <c r="Z1099" s="7">
        <v>2014</v>
      </c>
      <c r="AA1099" t="s">
        <v>3300</v>
      </c>
      <c r="AB1099">
        <v>1</v>
      </c>
      <c r="BG1099" t="s">
        <v>13</v>
      </c>
      <c r="BV1099" t="s">
        <v>13</v>
      </c>
      <c r="BW1099" t="str">
        <f t="shared" si="56"/>
        <v>Intra</v>
      </c>
      <c r="CI1099" s="16" t="s">
        <v>13</v>
      </c>
      <c r="CJ1099" s="16">
        <v>2011</v>
      </c>
      <c r="CK1099" s="16" t="str">
        <f t="shared" si="57"/>
        <v>Intra</v>
      </c>
      <c r="DC1099" s="16">
        <v>10</v>
      </c>
      <c r="DD1099" s="23">
        <v>10</v>
      </c>
      <c r="DE1099" s="23"/>
      <c r="DF1099" s="16">
        <v>2011</v>
      </c>
    </row>
    <row r="1100" spans="2:110" x14ac:dyDescent="0.3">
      <c r="B1100" s="6">
        <v>21</v>
      </c>
      <c r="C1100" s="6">
        <v>10</v>
      </c>
      <c r="D1100" s="7">
        <v>2014</v>
      </c>
      <c r="W1100" s="6">
        <v>10</v>
      </c>
      <c r="Y1100" t="str">
        <f t="shared" si="55"/>
        <v>Oct</v>
      </c>
      <c r="Z1100" s="7">
        <v>2014</v>
      </c>
      <c r="AA1100" t="s">
        <v>3303</v>
      </c>
      <c r="BG1100" t="s">
        <v>13</v>
      </c>
      <c r="BV1100" t="s">
        <v>13</v>
      </c>
      <c r="BW1100" t="str">
        <f t="shared" si="56"/>
        <v>Intra</v>
      </c>
      <c r="CI1100" s="15" t="s">
        <v>13</v>
      </c>
      <c r="CJ1100" s="15">
        <v>2017</v>
      </c>
      <c r="CK1100" s="15" t="str">
        <f t="shared" si="57"/>
        <v>Intra</v>
      </c>
      <c r="DC1100" s="15">
        <v>1</v>
      </c>
      <c r="DD1100" s="21">
        <v>1</v>
      </c>
      <c r="DE1100" s="21"/>
      <c r="DF1100" s="15">
        <v>2017</v>
      </c>
    </row>
    <row r="1101" spans="2:110" x14ac:dyDescent="0.3">
      <c r="B1101" s="6">
        <v>18</v>
      </c>
      <c r="C1101" s="6">
        <v>3</v>
      </c>
      <c r="D1101" s="7">
        <v>2014</v>
      </c>
      <c r="W1101" s="6">
        <v>3</v>
      </c>
      <c r="Y1101" t="str">
        <f t="shared" si="55"/>
        <v>Mar</v>
      </c>
      <c r="Z1101" s="7">
        <v>2014</v>
      </c>
      <c r="AA1101" t="s">
        <v>3306</v>
      </c>
      <c r="BG1101" t="s">
        <v>13</v>
      </c>
      <c r="BV1101" t="s">
        <v>13</v>
      </c>
      <c r="BW1101" t="str">
        <f t="shared" si="56"/>
        <v>Intra</v>
      </c>
      <c r="CI1101" s="16" t="s">
        <v>13</v>
      </c>
      <c r="CJ1101" s="16">
        <v>2016</v>
      </c>
      <c r="CK1101" s="16" t="str">
        <f t="shared" si="57"/>
        <v>Intra</v>
      </c>
      <c r="DC1101" s="16">
        <v>1</v>
      </c>
      <c r="DD1101" s="23">
        <v>1</v>
      </c>
      <c r="DE1101" s="23"/>
      <c r="DF1101" s="16">
        <v>2016</v>
      </c>
    </row>
    <row r="1102" spans="2:110" x14ac:dyDescent="0.3">
      <c r="B1102" s="4">
        <v>29</v>
      </c>
      <c r="C1102" s="4">
        <v>1</v>
      </c>
      <c r="D1102" s="5">
        <v>2014</v>
      </c>
      <c r="W1102" s="4">
        <v>1</v>
      </c>
      <c r="Y1102" t="str">
        <f t="shared" si="55"/>
        <v>Jan</v>
      </c>
      <c r="Z1102" s="5">
        <v>2014</v>
      </c>
      <c r="AA1102" t="s">
        <v>3309</v>
      </c>
      <c r="AB1102">
        <v>1</v>
      </c>
      <c r="BG1102" t="s">
        <v>9</v>
      </c>
      <c r="BV1102" t="s">
        <v>9</v>
      </c>
      <c r="BW1102" t="str">
        <f t="shared" si="56"/>
        <v>Not</v>
      </c>
      <c r="CI1102" s="15" t="s">
        <v>9</v>
      </c>
      <c r="CJ1102" s="15">
        <v>2007</v>
      </c>
      <c r="CK1102" s="15" t="str">
        <f t="shared" si="57"/>
        <v>Not</v>
      </c>
      <c r="DC1102" s="15">
        <v>5</v>
      </c>
      <c r="DD1102" s="21">
        <v>5</v>
      </c>
      <c r="DE1102" s="21"/>
      <c r="DF1102" s="15">
        <v>2007</v>
      </c>
    </row>
    <row r="1103" spans="2:110" x14ac:dyDescent="0.3">
      <c r="B1103" s="6">
        <v>23</v>
      </c>
      <c r="C1103" s="6">
        <v>9</v>
      </c>
      <c r="D1103" s="7">
        <v>2014</v>
      </c>
      <c r="W1103" s="6">
        <v>9</v>
      </c>
      <c r="Y1103" t="str">
        <f t="shared" si="55"/>
        <v>Sep</v>
      </c>
      <c r="Z1103" s="7">
        <v>2014</v>
      </c>
      <c r="AA1103" t="s">
        <v>3312</v>
      </c>
      <c r="BG1103" t="s">
        <v>9</v>
      </c>
      <c r="BV1103" t="s">
        <v>9</v>
      </c>
      <c r="BW1103" t="str">
        <f t="shared" si="56"/>
        <v>Not</v>
      </c>
      <c r="CI1103" s="16" t="s">
        <v>9</v>
      </c>
      <c r="CJ1103" s="16">
        <v>2007</v>
      </c>
      <c r="CK1103" s="16" t="str">
        <f t="shared" si="57"/>
        <v>Not</v>
      </c>
      <c r="DC1103" s="16">
        <v>5</v>
      </c>
      <c r="DD1103" s="23">
        <v>5</v>
      </c>
      <c r="DE1103" s="23"/>
      <c r="DF1103" s="16">
        <v>2007</v>
      </c>
    </row>
    <row r="1104" spans="2:110" x14ac:dyDescent="0.3">
      <c r="B1104" s="4">
        <v>1</v>
      </c>
      <c r="C1104" s="4">
        <v>10</v>
      </c>
      <c r="D1104" s="5">
        <v>2014</v>
      </c>
      <c r="W1104" s="4">
        <v>10</v>
      </c>
      <c r="Y1104" t="str">
        <f t="shared" si="55"/>
        <v>Oct</v>
      </c>
      <c r="Z1104" s="5">
        <v>2014</v>
      </c>
      <c r="AA1104" t="s">
        <v>3315</v>
      </c>
      <c r="BG1104" t="s">
        <v>13</v>
      </c>
      <c r="BV1104" t="s">
        <v>13</v>
      </c>
      <c r="BW1104" t="str">
        <f t="shared" si="56"/>
        <v>Intra</v>
      </c>
      <c r="CI1104" s="15" t="s">
        <v>13</v>
      </c>
      <c r="CJ1104" s="15">
        <v>2008</v>
      </c>
      <c r="CK1104" s="15" t="str">
        <f t="shared" si="57"/>
        <v>Intra</v>
      </c>
      <c r="DC1104" s="15">
        <v>5</v>
      </c>
      <c r="DD1104" s="21">
        <v>5</v>
      </c>
      <c r="DE1104" s="21"/>
      <c r="DF1104" s="15">
        <v>2008</v>
      </c>
    </row>
    <row r="1105" spans="2:110" x14ac:dyDescent="0.3">
      <c r="B1105" s="4">
        <v>12</v>
      </c>
      <c r="C1105" s="4">
        <v>9</v>
      </c>
      <c r="D1105" s="5">
        <v>2014</v>
      </c>
      <c r="W1105" s="4">
        <v>9</v>
      </c>
      <c r="Y1105" t="str">
        <f t="shared" si="55"/>
        <v>Sep</v>
      </c>
      <c r="Z1105" s="5">
        <v>2014</v>
      </c>
      <c r="AA1105" t="s">
        <v>3318</v>
      </c>
      <c r="BG1105" t="s">
        <v>13</v>
      </c>
      <c r="BV1105" t="s">
        <v>13</v>
      </c>
      <c r="BW1105" t="str">
        <f t="shared" si="56"/>
        <v>Intra</v>
      </c>
      <c r="CI1105" s="16" t="s">
        <v>13</v>
      </c>
      <c r="CJ1105" s="16">
        <v>2005</v>
      </c>
      <c r="CK1105" s="16" t="str">
        <f t="shared" si="57"/>
        <v>Intra</v>
      </c>
      <c r="DC1105" s="16">
        <v>10</v>
      </c>
      <c r="DD1105" s="23">
        <v>10</v>
      </c>
      <c r="DE1105" s="23"/>
      <c r="DF1105" s="16">
        <v>2005</v>
      </c>
    </row>
    <row r="1106" spans="2:110" x14ac:dyDescent="0.3">
      <c r="B1106" s="4">
        <v>1</v>
      </c>
      <c r="C1106" s="4">
        <v>1</v>
      </c>
      <c r="D1106" s="5">
        <v>2014</v>
      </c>
      <c r="W1106" s="4">
        <v>1</v>
      </c>
      <c r="Y1106" t="str">
        <f t="shared" si="55"/>
        <v>Jan</v>
      </c>
      <c r="Z1106" s="5">
        <v>2014</v>
      </c>
      <c r="AA1106" t="s">
        <v>3321</v>
      </c>
      <c r="AB1106">
        <v>1</v>
      </c>
      <c r="BG1106" t="s">
        <v>13</v>
      </c>
      <c r="BV1106" t="s">
        <v>13</v>
      </c>
      <c r="BW1106" t="str">
        <f t="shared" si="56"/>
        <v>Intra</v>
      </c>
      <c r="CI1106" s="15" t="s">
        <v>13</v>
      </c>
      <c r="CJ1106" s="15">
        <v>2007</v>
      </c>
      <c r="CK1106" s="15" t="str">
        <f t="shared" si="57"/>
        <v>Intra</v>
      </c>
      <c r="DC1106" s="15">
        <v>5</v>
      </c>
      <c r="DD1106" s="21">
        <v>5</v>
      </c>
      <c r="DE1106" s="21"/>
      <c r="DF1106" s="15">
        <v>2007</v>
      </c>
    </row>
    <row r="1107" spans="2:110" x14ac:dyDescent="0.3">
      <c r="B1107" s="4">
        <v>26</v>
      </c>
      <c r="C1107" s="4">
        <v>9</v>
      </c>
      <c r="D1107" s="5">
        <v>2014</v>
      </c>
      <c r="W1107" s="4">
        <v>9</v>
      </c>
      <c r="Y1107" t="str">
        <f t="shared" si="55"/>
        <v>Sep</v>
      </c>
      <c r="Z1107" s="5">
        <v>2014</v>
      </c>
      <c r="AA1107" t="s">
        <v>3324</v>
      </c>
      <c r="BG1107" t="s">
        <v>13</v>
      </c>
      <c r="BV1107" t="s">
        <v>13</v>
      </c>
      <c r="BW1107" t="str">
        <f t="shared" si="56"/>
        <v>Intra</v>
      </c>
      <c r="CI1107" s="16" t="s">
        <v>13</v>
      </c>
      <c r="CJ1107" s="16">
        <v>2007</v>
      </c>
      <c r="CK1107" s="16" t="str">
        <f t="shared" si="57"/>
        <v>Intra</v>
      </c>
      <c r="DC1107" s="16">
        <v>5</v>
      </c>
      <c r="DD1107" s="23">
        <v>5</v>
      </c>
      <c r="DE1107" s="23"/>
      <c r="DF1107" s="16">
        <v>2007</v>
      </c>
    </row>
    <row r="1108" spans="2:110" x14ac:dyDescent="0.3">
      <c r="B1108" s="4">
        <v>9</v>
      </c>
      <c r="C1108" s="4">
        <v>5</v>
      </c>
      <c r="D1108" s="5">
        <v>2014</v>
      </c>
      <c r="W1108" s="4">
        <v>5</v>
      </c>
      <c r="Y1108" t="str">
        <f t="shared" si="55"/>
        <v>May</v>
      </c>
      <c r="Z1108" s="5">
        <v>2014</v>
      </c>
      <c r="AA1108" t="s">
        <v>3327</v>
      </c>
      <c r="BG1108" t="s">
        <v>13</v>
      </c>
      <c r="BV1108" t="s">
        <v>13</v>
      </c>
      <c r="BW1108" t="str">
        <f t="shared" si="56"/>
        <v>Intra</v>
      </c>
      <c r="CI1108" s="15" t="s">
        <v>13</v>
      </c>
      <c r="CJ1108" s="15">
        <v>2017</v>
      </c>
      <c r="CK1108" s="15" t="str">
        <f t="shared" si="57"/>
        <v>Intra</v>
      </c>
      <c r="DC1108" s="15">
        <v>10</v>
      </c>
      <c r="DD1108" s="21">
        <v>10</v>
      </c>
      <c r="DE1108" s="21"/>
      <c r="DF1108" s="15">
        <v>2017</v>
      </c>
    </row>
    <row r="1109" spans="2:110" x14ac:dyDescent="0.3">
      <c r="B1109" s="6">
        <v>31</v>
      </c>
      <c r="C1109" s="6">
        <v>7</v>
      </c>
      <c r="D1109" s="7">
        <v>2015</v>
      </c>
      <c r="W1109" s="6">
        <v>7</v>
      </c>
      <c r="Y1109" t="str">
        <f t="shared" si="55"/>
        <v>Jul</v>
      </c>
      <c r="Z1109" s="7">
        <v>2015</v>
      </c>
      <c r="AA1109" t="s">
        <v>3330</v>
      </c>
      <c r="BG1109" t="s">
        <v>13</v>
      </c>
      <c r="BV1109" t="s">
        <v>13</v>
      </c>
      <c r="BW1109" t="str">
        <f t="shared" si="56"/>
        <v>Intra</v>
      </c>
      <c r="CI1109" s="16" t="s">
        <v>13</v>
      </c>
      <c r="CJ1109" s="16">
        <v>2022</v>
      </c>
      <c r="CK1109" s="16" t="str">
        <f t="shared" si="57"/>
        <v>Intra</v>
      </c>
      <c r="DC1109" s="16">
        <v>10</v>
      </c>
      <c r="DD1109" s="23">
        <v>10</v>
      </c>
      <c r="DE1109" s="23"/>
      <c r="DF1109" s="16">
        <v>2022</v>
      </c>
    </row>
    <row r="1110" spans="2:110" x14ac:dyDescent="0.3">
      <c r="B1110" s="4">
        <v>30</v>
      </c>
      <c r="C1110" s="4">
        <v>6</v>
      </c>
      <c r="D1110" s="5">
        <v>2015</v>
      </c>
      <c r="W1110" s="4">
        <v>6</v>
      </c>
      <c r="Y1110" t="str">
        <f t="shared" si="55"/>
        <v>Jun</v>
      </c>
      <c r="Z1110" s="5">
        <v>2015</v>
      </c>
      <c r="AA1110" t="s">
        <v>3333</v>
      </c>
      <c r="BG1110" t="s">
        <v>13</v>
      </c>
      <c r="BV1110" t="s">
        <v>13</v>
      </c>
      <c r="BW1110" t="str">
        <f t="shared" si="56"/>
        <v>Intra</v>
      </c>
      <c r="CI1110" s="15" t="s">
        <v>13</v>
      </c>
      <c r="CJ1110" s="15">
        <v>1995</v>
      </c>
      <c r="CK1110" s="15" t="str">
        <f t="shared" si="57"/>
        <v>Intra</v>
      </c>
      <c r="DC1110" s="15">
        <v>2</v>
      </c>
      <c r="DD1110" s="21">
        <v>2</v>
      </c>
      <c r="DE1110" s="21"/>
      <c r="DF1110" s="15">
        <v>1995</v>
      </c>
    </row>
    <row r="1111" spans="2:110" x14ac:dyDescent="0.3">
      <c r="B1111" s="6">
        <v>23</v>
      </c>
      <c r="C1111" s="6">
        <v>12</v>
      </c>
      <c r="D1111" s="7">
        <v>2015</v>
      </c>
      <c r="W1111" s="6">
        <v>12</v>
      </c>
      <c r="Y1111" t="str">
        <f t="shared" si="55"/>
        <v>Dec</v>
      </c>
      <c r="Z1111" s="7">
        <v>2015</v>
      </c>
      <c r="AA1111" t="s">
        <v>3336</v>
      </c>
      <c r="BG1111" t="s">
        <v>13</v>
      </c>
      <c r="BV1111" t="s">
        <v>13</v>
      </c>
      <c r="BW1111" t="str">
        <f t="shared" si="56"/>
        <v>Intra</v>
      </c>
      <c r="CI1111" s="16" t="s">
        <v>13</v>
      </c>
      <c r="CJ1111" s="16">
        <v>2014</v>
      </c>
      <c r="CK1111" s="16" t="str">
        <f t="shared" si="57"/>
        <v>Intra</v>
      </c>
      <c r="DC1111" s="16">
        <v>10</v>
      </c>
      <c r="DD1111" s="23">
        <v>10</v>
      </c>
      <c r="DE1111" s="23"/>
      <c r="DF1111" s="16">
        <v>2014</v>
      </c>
    </row>
    <row r="1112" spans="2:110" x14ac:dyDescent="0.3">
      <c r="B1112" s="4">
        <v>2</v>
      </c>
      <c r="C1112" s="4">
        <v>1</v>
      </c>
      <c r="D1112" s="5">
        <v>2015</v>
      </c>
      <c r="W1112" s="4">
        <v>1</v>
      </c>
      <c r="Y1112" t="str">
        <f t="shared" si="55"/>
        <v>Jan</v>
      </c>
      <c r="Z1112" s="5">
        <v>2015</v>
      </c>
      <c r="AA1112" t="s">
        <v>3339</v>
      </c>
      <c r="AB1112">
        <v>1</v>
      </c>
      <c r="BG1112" t="s">
        <v>13</v>
      </c>
      <c r="BV1112" t="s">
        <v>13</v>
      </c>
      <c r="BW1112" t="str">
        <f t="shared" si="56"/>
        <v>Intra</v>
      </c>
      <c r="CI1112" s="15" t="s">
        <v>13</v>
      </c>
      <c r="CJ1112" s="15">
        <v>1999</v>
      </c>
      <c r="CK1112" s="15" t="str">
        <f t="shared" si="57"/>
        <v>Intra</v>
      </c>
      <c r="DC1112" s="15">
        <v>5</v>
      </c>
      <c r="DD1112" s="21">
        <v>5</v>
      </c>
      <c r="DE1112" s="21"/>
      <c r="DF1112" s="15">
        <v>1999</v>
      </c>
    </row>
    <row r="1113" spans="2:110" x14ac:dyDescent="0.3">
      <c r="B1113" s="4">
        <v>28</v>
      </c>
      <c r="C1113" s="4">
        <v>1</v>
      </c>
      <c r="D1113" s="5">
        <v>2015</v>
      </c>
      <c r="W1113" s="4">
        <v>1</v>
      </c>
      <c r="Y1113" t="str">
        <f t="shared" si="55"/>
        <v>Jan</v>
      </c>
      <c r="Z1113" s="5">
        <v>2015</v>
      </c>
      <c r="AA1113" t="s">
        <v>3342</v>
      </c>
      <c r="AB1113">
        <v>1</v>
      </c>
      <c r="BG1113" t="s">
        <v>13</v>
      </c>
      <c r="BV1113" t="s">
        <v>13</v>
      </c>
      <c r="BW1113" t="str">
        <f t="shared" si="56"/>
        <v>Intra</v>
      </c>
      <c r="CI1113" s="16" t="s">
        <v>13</v>
      </c>
      <c r="CJ1113" s="16">
        <v>2006</v>
      </c>
      <c r="CK1113" s="16" t="str">
        <f t="shared" si="57"/>
        <v>Intra</v>
      </c>
      <c r="DC1113" s="16">
        <v>10</v>
      </c>
      <c r="DD1113" s="23">
        <v>10</v>
      </c>
      <c r="DE1113" s="23"/>
      <c r="DF1113" s="16">
        <v>2006</v>
      </c>
    </row>
    <row r="1114" spans="2:110" x14ac:dyDescent="0.3">
      <c r="B1114" s="6">
        <v>21</v>
      </c>
      <c r="C1114" s="6">
        <v>5</v>
      </c>
      <c r="D1114" s="7">
        <v>2015</v>
      </c>
      <c r="W1114" s="6">
        <v>5</v>
      </c>
      <c r="Y1114" t="str">
        <f t="shared" si="55"/>
        <v>May</v>
      </c>
      <c r="Z1114" s="7">
        <v>2015</v>
      </c>
      <c r="AA1114" t="s">
        <v>3345</v>
      </c>
      <c r="BG1114" t="s">
        <v>13</v>
      </c>
      <c r="BV1114" t="s">
        <v>13</v>
      </c>
      <c r="BW1114" t="str">
        <f t="shared" si="56"/>
        <v>Intra</v>
      </c>
      <c r="CI1114" s="15" t="s">
        <v>13</v>
      </c>
      <c r="CJ1114" s="15">
        <v>1996</v>
      </c>
      <c r="CK1114" s="15" t="str">
        <f t="shared" si="57"/>
        <v>Intra</v>
      </c>
      <c r="DC1114" s="15">
        <v>2</v>
      </c>
      <c r="DD1114" s="21">
        <v>2</v>
      </c>
      <c r="DE1114" s="21"/>
      <c r="DF1114" s="15">
        <v>1996</v>
      </c>
    </row>
    <row r="1115" spans="2:110" x14ac:dyDescent="0.3">
      <c r="B1115" s="6">
        <v>26</v>
      </c>
      <c r="C1115" s="6">
        <v>8</v>
      </c>
      <c r="D1115" s="7">
        <v>2015</v>
      </c>
      <c r="W1115" s="6">
        <v>8</v>
      </c>
      <c r="Y1115" t="str">
        <f t="shared" si="55"/>
        <v>Aug</v>
      </c>
      <c r="Z1115" s="7">
        <v>2015</v>
      </c>
      <c r="AA1115" t="s">
        <v>3348</v>
      </c>
      <c r="BG1115" t="s">
        <v>13</v>
      </c>
      <c r="BV1115" t="s">
        <v>13</v>
      </c>
      <c r="BW1115" t="str">
        <f t="shared" si="56"/>
        <v>Intra</v>
      </c>
      <c r="CI1115" s="16" t="s">
        <v>13</v>
      </c>
      <c r="CJ1115" s="16">
        <v>2007</v>
      </c>
      <c r="CK1115" s="16" t="str">
        <f t="shared" si="57"/>
        <v>Intra</v>
      </c>
      <c r="DC1115" s="16">
        <v>2</v>
      </c>
      <c r="DD1115" s="23">
        <v>2</v>
      </c>
      <c r="DE1115" s="23"/>
      <c r="DF1115" s="16">
        <v>2007</v>
      </c>
    </row>
    <row r="1116" spans="2:110" x14ac:dyDescent="0.3">
      <c r="B1116" s="4">
        <v>19</v>
      </c>
      <c r="C1116" s="4">
        <v>8</v>
      </c>
      <c r="D1116" s="5">
        <v>2015</v>
      </c>
      <c r="W1116" s="4">
        <v>8</v>
      </c>
      <c r="Y1116" t="str">
        <f t="shared" si="55"/>
        <v>Aug</v>
      </c>
      <c r="Z1116" s="5">
        <v>2015</v>
      </c>
      <c r="AA1116" t="s">
        <v>3351</v>
      </c>
      <c r="BG1116" t="s">
        <v>13</v>
      </c>
      <c r="BV1116" t="s">
        <v>13</v>
      </c>
      <c r="BW1116" t="str">
        <f t="shared" si="56"/>
        <v>Intra</v>
      </c>
      <c r="CI1116" s="15" t="s">
        <v>13</v>
      </c>
      <c r="CJ1116" s="15">
        <v>2015</v>
      </c>
      <c r="CK1116" s="15" t="str">
        <f t="shared" si="57"/>
        <v>Intra</v>
      </c>
      <c r="DC1116" s="15">
        <v>10</v>
      </c>
      <c r="DD1116" s="21">
        <v>10</v>
      </c>
      <c r="DE1116" s="21"/>
      <c r="DF1116" s="15">
        <v>2015</v>
      </c>
    </row>
    <row r="1117" spans="2:110" x14ac:dyDescent="0.3">
      <c r="B1117" s="4">
        <v>15</v>
      </c>
      <c r="C1117" s="4">
        <v>4</v>
      </c>
      <c r="D1117" s="5">
        <v>2015</v>
      </c>
      <c r="W1117" s="4">
        <v>4</v>
      </c>
      <c r="Y1117" t="str">
        <f t="shared" si="55"/>
        <v>Apr</v>
      </c>
      <c r="Z1117" s="5">
        <v>2015</v>
      </c>
      <c r="AA1117" t="s">
        <v>3354</v>
      </c>
      <c r="BG1117" t="s">
        <v>13</v>
      </c>
      <c r="BV1117" t="s">
        <v>13</v>
      </c>
      <c r="BW1117" t="str">
        <f t="shared" si="56"/>
        <v>Intra</v>
      </c>
      <c r="CI1117" s="16" t="s">
        <v>13</v>
      </c>
      <c r="CJ1117" s="16">
        <v>1995</v>
      </c>
      <c r="CK1117" s="16" t="str">
        <f t="shared" si="57"/>
        <v>Intra</v>
      </c>
      <c r="DC1117" s="16">
        <v>2</v>
      </c>
      <c r="DD1117" s="23">
        <v>2</v>
      </c>
      <c r="DE1117" s="23"/>
      <c r="DF1117" s="16">
        <v>1995</v>
      </c>
    </row>
    <row r="1118" spans="2:110" x14ac:dyDescent="0.3">
      <c r="B1118" s="4">
        <v>14</v>
      </c>
      <c r="C1118" s="4">
        <v>8</v>
      </c>
      <c r="D1118" s="5">
        <v>2015</v>
      </c>
      <c r="W1118" s="4">
        <v>8</v>
      </c>
      <c r="Y1118" t="str">
        <f t="shared" si="55"/>
        <v>Aug</v>
      </c>
      <c r="Z1118" s="5">
        <v>2015</v>
      </c>
      <c r="AA1118" t="s">
        <v>3357</v>
      </c>
      <c r="BG1118" t="s">
        <v>13</v>
      </c>
      <c r="BV1118" t="s">
        <v>13</v>
      </c>
      <c r="BW1118" t="str">
        <f t="shared" si="56"/>
        <v>Intra</v>
      </c>
      <c r="CI1118" s="15" t="s">
        <v>13</v>
      </c>
      <c r="CJ1118" s="15">
        <v>2021</v>
      </c>
      <c r="CK1118" s="15" t="str">
        <f t="shared" si="57"/>
        <v>Intra</v>
      </c>
      <c r="DC1118" s="15">
        <v>4</v>
      </c>
      <c r="DD1118" s="21">
        <v>4</v>
      </c>
      <c r="DE1118" s="21"/>
      <c r="DF1118" s="15">
        <v>2021</v>
      </c>
    </row>
    <row r="1119" spans="2:110" x14ac:dyDescent="0.3">
      <c r="B1119" s="6">
        <v>30</v>
      </c>
      <c r="C1119" s="6">
        <v>11</v>
      </c>
      <c r="D1119" s="7">
        <v>2015</v>
      </c>
      <c r="W1119" s="6">
        <v>11</v>
      </c>
      <c r="Y1119" t="str">
        <f t="shared" si="55"/>
        <v>Nov</v>
      </c>
      <c r="Z1119" s="7">
        <v>2015</v>
      </c>
      <c r="AA1119" t="s">
        <v>3360</v>
      </c>
      <c r="BG1119" t="s">
        <v>13</v>
      </c>
      <c r="BV1119" t="s">
        <v>13</v>
      </c>
      <c r="BW1119" t="str">
        <f t="shared" si="56"/>
        <v>Intra</v>
      </c>
      <c r="CI1119" s="16" t="s">
        <v>13</v>
      </c>
      <c r="CJ1119" s="16">
        <v>2012</v>
      </c>
      <c r="CK1119" s="16" t="str">
        <f t="shared" si="57"/>
        <v>Intra</v>
      </c>
      <c r="DC1119" s="16">
        <v>1</v>
      </c>
      <c r="DD1119" s="23">
        <v>1</v>
      </c>
      <c r="DE1119" s="23"/>
      <c r="DF1119" s="16">
        <v>2012</v>
      </c>
    </row>
    <row r="1120" spans="2:110" x14ac:dyDescent="0.3">
      <c r="B1120" s="4">
        <v>28</v>
      </c>
      <c r="C1120" s="4">
        <v>7</v>
      </c>
      <c r="D1120" s="5">
        <v>2015</v>
      </c>
      <c r="W1120" s="4">
        <v>7</v>
      </c>
      <c r="Y1120" t="str">
        <f t="shared" si="55"/>
        <v>Jul</v>
      </c>
      <c r="Z1120" s="5">
        <v>2015</v>
      </c>
      <c r="AA1120" t="s">
        <v>3363</v>
      </c>
      <c r="BG1120" t="s">
        <v>13</v>
      </c>
      <c r="BV1120" t="s">
        <v>13</v>
      </c>
      <c r="BW1120" t="str">
        <f t="shared" si="56"/>
        <v>Intra</v>
      </c>
      <c r="CI1120" s="15" t="s">
        <v>13</v>
      </c>
      <c r="CJ1120" s="15">
        <v>2016</v>
      </c>
      <c r="CK1120" s="15" t="str">
        <f t="shared" si="57"/>
        <v>Intra</v>
      </c>
      <c r="DC1120" s="15">
        <v>5</v>
      </c>
      <c r="DD1120" s="21">
        <v>5</v>
      </c>
      <c r="DE1120" s="21"/>
      <c r="DF1120" s="15">
        <v>2016</v>
      </c>
    </row>
    <row r="1121" spans="2:110" x14ac:dyDescent="0.3">
      <c r="B1121" s="6">
        <v>8</v>
      </c>
      <c r="C1121" s="6">
        <v>5</v>
      </c>
      <c r="D1121" s="7">
        <v>2015</v>
      </c>
      <c r="W1121" s="6">
        <v>5</v>
      </c>
      <c r="Y1121" t="str">
        <f t="shared" si="55"/>
        <v>May</v>
      </c>
      <c r="Z1121" s="7">
        <v>2015</v>
      </c>
      <c r="AA1121" t="s">
        <v>3366</v>
      </c>
      <c r="BG1121" t="s">
        <v>13</v>
      </c>
      <c r="BV1121" t="s">
        <v>13</v>
      </c>
      <c r="BW1121" t="str">
        <f t="shared" si="56"/>
        <v>Intra</v>
      </c>
      <c r="CI1121" s="16" t="s">
        <v>13</v>
      </c>
      <c r="CJ1121" s="16">
        <v>2003</v>
      </c>
      <c r="CK1121" s="16" t="str">
        <f t="shared" si="57"/>
        <v>Intra</v>
      </c>
      <c r="DC1121" s="16">
        <v>2</v>
      </c>
      <c r="DD1121" s="23">
        <v>2</v>
      </c>
      <c r="DE1121" s="23"/>
      <c r="DF1121" s="16">
        <v>2003</v>
      </c>
    </row>
    <row r="1122" spans="2:110" x14ac:dyDescent="0.3">
      <c r="B1122" s="6">
        <v>13</v>
      </c>
      <c r="C1122" s="6">
        <v>1</v>
      </c>
      <c r="D1122" s="7">
        <v>2015</v>
      </c>
      <c r="W1122" s="6">
        <v>1</v>
      </c>
      <c r="Y1122" t="str">
        <f t="shared" si="55"/>
        <v>Jan</v>
      </c>
      <c r="Z1122" s="7">
        <v>2015</v>
      </c>
      <c r="AA1122" t="s">
        <v>3369</v>
      </c>
      <c r="AB1122">
        <v>1</v>
      </c>
      <c r="BG1122" t="s">
        <v>13</v>
      </c>
      <c r="BV1122" t="s">
        <v>13</v>
      </c>
      <c r="BW1122" t="str">
        <f t="shared" si="56"/>
        <v>Intra</v>
      </c>
      <c r="CI1122" s="15" t="s">
        <v>13</v>
      </c>
      <c r="CJ1122" s="15">
        <v>2007</v>
      </c>
      <c r="CK1122" s="15" t="str">
        <f t="shared" si="57"/>
        <v>Intra</v>
      </c>
      <c r="DC1122" s="15">
        <v>10</v>
      </c>
      <c r="DD1122" s="21">
        <v>10</v>
      </c>
      <c r="DE1122" s="21"/>
      <c r="DF1122" s="15">
        <v>2007</v>
      </c>
    </row>
    <row r="1123" spans="2:110" x14ac:dyDescent="0.3">
      <c r="B1123" s="4">
        <v>30</v>
      </c>
      <c r="C1123" s="4">
        <v>3</v>
      </c>
      <c r="D1123" s="5">
        <v>2015</v>
      </c>
      <c r="W1123" s="4">
        <v>3</v>
      </c>
      <c r="Y1123" t="str">
        <f t="shared" si="55"/>
        <v>Mar</v>
      </c>
      <c r="Z1123" s="5">
        <v>2015</v>
      </c>
      <c r="AA1123" t="s">
        <v>3372</v>
      </c>
      <c r="BG1123" t="s">
        <v>9</v>
      </c>
      <c r="BV1123" t="s">
        <v>9</v>
      </c>
      <c r="BW1123" t="str">
        <f t="shared" si="56"/>
        <v>Not</v>
      </c>
      <c r="CI1123" s="16" t="s">
        <v>9</v>
      </c>
      <c r="CJ1123" s="16">
        <v>2016</v>
      </c>
      <c r="CK1123" s="16" t="str">
        <f t="shared" si="57"/>
        <v>Not</v>
      </c>
      <c r="DC1123" s="16">
        <v>10</v>
      </c>
      <c r="DD1123" s="23">
        <v>10</v>
      </c>
      <c r="DE1123" s="23"/>
      <c r="DF1123" s="16">
        <v>2016</v>
      </c>
    </row>
    <row r="1124" spans="2:110" x14ac:dyDescent="0.3">
      <c r="B1124" s="4">
        <v>15</v>
      </c>
      <c r="C1124" s="4">
        <v>4</v>
      </c>
      <c r="D1124" s="5">
        <v>2015</v>
      </c>
      <c r="W1124" s="4">
        <v>4</v>
      </c>
      <c r="Y1124" t="str">
        <f t="shared" si="55"/>
        <v>Apr</v>
      </c>
      <c r="Z1124" s="5">
        <v>2015</v>
      </c>
      <c r="AA1124" t="s">
        <v>3375</v>
      </c>
      <c r="BG1124" t="s">
        <v>13</v>
      </c>
      <c r="BV1124" t="s">
        <v>13</v>
      </c>
      <c r="BW1124" t="str">
        <f t="shared" si="56"/>
        <v>Intra</v>
      </c>
      <c r="CI1124" s="15" t="s">
        <v>13</v>
      </c>
      <c r="CJ1124" s="15">
        <v>2012</v>
      </c>
      <c r="CK1124" s="15" t="str">
        <f t="shared" si="57"/>
        <v>Intra</v>
      </c>
      <c r="DC1124" s="15">
        <v>10</v>
      </c>
      <c r="DD1124" s="21">
        <v>10</v>
      </c>
      <c r="DE1124" s="21"/>
      <c r="DF1124" s="15">
        <v>2012</v>
      </c>
    </row>
    <row r="1125" spans="2:110" x14ac:dyDescent="0.3">
      <c r="B1125" s="4">
        <v>20</v>
      </c>
      <c r="C1125" s="4">
        <v>1</v>
      </c>
      <c r="D1125" s="5">
        <v>2015</v>
      </c>
      <c r="W1125" s="4">
        <v>1</v>
      </c>
      <c r="Y1125" t="str">
        <f t="shared" si="55"/>
        <v>Jan</v>
      </c>
      <c r="Z1125" s="5">
        <v>2015</v>
      </c>
      <c r="AA1125" t="s">
        <v>3378</v>
      </c>
      <c r="AB1125">
        <v>1</v>
      </c>
      <c r="BG1125" t="s">
        <v>9</v>
      </c>
      <c r="BV1125" t="s">
        <v>9</v>
      </c>
      <c r="BW1125" t="str">
        <f t="shared" si="56"/>
        <v>Not</v>
      </c>
      <c r="CI1125" s="16" t="s">
        <v>9</v>
      </c>
      <c r="CJ1125" s="16">
        <v>2007</v>
      </c>
      <c r="CK1125" s="16" t="str">
        <f t="shared" si="57"/>
        <v>Not</v>
      </c>
      <c r="DC1125" s="16">
        <v>10</v>
      </c>
      <c r="DD1125" s="23">
        <v>10</v>
      </c>
      <c r="DE1125" s="23"/>
      <c r="DF1125" s="16">
        <v>2007</v>
      </c>
    </row>
    <row r="1126" spans="2:110" x14ac:dyDescent="0.3">
      <c r="B1126" s="6">
        <v>3</v>
      </c>
      <c r="C1126" s="6">
        <v>2</v>
      </c>
      <c r="D1126" s="7">
        <v>2015</v>
      </c>
      <c r="W1126" s="6">
        <v>2</v>
      </c>
      <c r="Y1126" t="str">
        <f t="shared" si="55"/>
        <v>Feb</v>
      </c>
      <c r="Z1126" s="7">
        <v>2015</v>
      </c>
      <c r="AA1126" t="s">
        <v>3381</v>
      </c>
      <c r="BG1126" t="s">
        <v>13</v>
      </c>
      <c r="BV1126" t="s">
        <v>13</v>
      </c>
      <c r="BW1126" t="str">
        <f t="shared" si="56"/>
        <v>Intra</v>
      </c>
      <c r="CI1126" s="15" t="s">
        <v>13</v>
      </c>
      <c r="CJ1126" s="15">
        <v>2004</v>
      </c>
      <c r="CK1126" s="15" t="str">
        <f t="shared" si="57"/>
        <v>Intra</v>
      </c>
      <c r="DC1126" s="15">
        <v>4</v>
      </c>
      <c r="DD1126" s="21">
        <v>4</v>
      </c>
      <c r="DE1126" s="21"/>
      <c r="DF1126" s="15">
        <v>2004</v>
      </c>
    </row>
    <row r="1127" spans="2:110" x14ac:dyDescent="0.3">
      <c r="B1127" s="6">
        <v>2</v>
      </c>
      <c r="C1127" s="6">
        <v>11</v>
      </c>
      <c r="D1127" s="7">
        <v>2015</v>
      </c>
      <c r="W1127" s="6">
        <v>11</v>
      </c>
      <c r="Y1127" t="str">
        <f t="shared" si="55"/>
        <v>Nov</v>
      </c>
      <c r="Z1127" s="7">
        <v>2015</v>
      </c>
      <c r="AA1127" t="s">
        <v>3384</v>
      </c>
      <c r="BG1127" t="s">
        <v>13</v>
      </c>
      <c r="BV1127" t="s">
        <v>13</v>
      </c>
      <c r="BW1127" t="str">
        <f t="shared" si="56"/>
        <v>Intra</v>
      </c>
      <c r="CI1127" s="16" t="s">
        <v>13</v>
      </c>
      <c r="CJ1127" s="16">
        <v>2016</v>
      </c>
      <c r="CK1127" s="16" t="str">
        <f t="shared" si="57"/>
        <v>Intra</v>
      </c>
      <c r="DC1127" s="16">
        <v>10</v>
      </c>
      <c r="DD1127" s="23">
        <v>10</v>
      </c>
      <c r="DE1127" s="23"/>
      <c r="DF1127" s="16">
        <v>2016</v>
      </c>
    </row>
    <row r="1128" spans="2:110" x14ac:dyDescent="0.3">
      <c r="B1128" s="6">
        <v>20</v>
      </c>
      <c r="C1128" s="6">
        <v>1</v>
      </c>
      <c r="D1128" s="7">
        <v>2015</v>
      </c>
      <c r="W1128" s="6">
        <v>1</v>
      </c>
      <c r="Y1128" t="str">
        <f t="shared" si="55"/>
        <v>Jan</v>
      </c>
      <c r="Z1128" s="7">
        <v>2015</v>
      </c>
      <c r="AA1128" t="s">
        <v>3387</v>
      </c>
      <c r="AB1128">
        <v>1</v>
      </c>
      <c r="BG1128" t="s">
        <v>13</v>
      </c>
      <c r="BV1128" t="s">
        <v>13</v>
      </c>
      <c r="BW1128" t="str">
        <f t="shared" si="56"/>
        <v>Intra</v>
      </c>
      <c r="CI1128" s="15" t="s">
        <v>13</v>
      </c>
      <c r="CJ1128" s="15">
        <v>2005</v>
      </c>
      <c r="CK1128" s="15" t="str">
        <f t="shared" si="57"/>
        <v>Intra</v>
      </c>
      <c r="DC1128" s="15">
        <v>1</v>
      </c>
      <c r="DD1128" s="21">
        <v>1</v>
      </c>
      <c r="DE1128" s="21"/>
      <c r="DF1128" s="15">
        <v>2005</v>
      </c>
    </row>
    <row r="1129" spans="2:110" x14ac:dyDescent="0.3">
      <c r="B1129" s="4">
        <v>15</v>
      </c>
      <c r="C1129" s="4">
        <v>1</v>
      </c>
      <c r="D1129" s="5">
        <v>2015</v>
      </c>
      <c r="W1129" s="4">
        <v>1</v>
      </c>
      <c r="Y1129" t="str">
        <f t="shared" si="55"/>
        <v>Jan</v>
      </c>
      <c r="Z1129" s="5">
        <v>2015</v>
      </c>
      <c r="AA1129" t="s">
        <v>3390</v>
      </c>
      <c r="AB1129">
        <v>1</v>
      </c>
      <c r="BG1129" t="s">
        <v>13</v>
      </c>
      <c r="BV1129" t="s">
        <v>13</v>
      </c>
      <c r="BW1129" t="str">
        <f t="shared" si="56"/>
        <v>Intra</v>
      </c>
      <c r="CI1129" s="16" t="s">
        <v>13</v>
      </c>
      <c r="CJ1129" s="16">
        <v>2007</v>
      </c>
      <c r="CK1129" s="16" t="str">
        <f t="shared" si="57"/>
        <v>Intra</v>
      </c>
      <c r="DC1129" s="16">
        <v>2</v>
      </c>
      <c r="DD1129" s="23">
        <v>2</v>
      </c>
      <c r="DE1129" s="23"/>
      <c r="DF1129" s="16">
        <v>2007</v>
      </c>
    </row>
    <row r="1130" spans="2:110" x14ac:dyDescent="0.3">
      <c r="B1130" s="4">
        <v>9</v>
      </c>
      <c r="C1130" s="4">
        <v>3</v>
      </c>
      <c r="D1130" s="5">
        <v>2015</v>
      </c>
      <c r="W1130" s="4">
        <v>3</v>
      </c>
      <c r="Y1130" t="str">
        <f t="shared" si="55"/>
        <v>Mar</v>
      </c>
      <c r="Z1130" s="5">
        <v>2015</v>
      </c>
      <c r="AA1130" t="s">
        <v>3393</v>
      </c>
      <c r="BG1130" t="s">
        <v>13</v>
      </c>
      <c r="BV1130" t="s">
        <v>13</v>
      </c>
      <c r="BW1130" t="str">
        <f t="shared" si="56"/>
        <v>Intra</v>
      </c>
      <c r="CI1130" s="15" t="s">
        <v>13</v>
      </c>
      <c r="CJ1130" s="15">
        <v>2003</v>
      </c>
      <c r="CK1130" s="15" t="str">
        <f t="shared" si="57"/>
        <v>Intra</v>
      </c>
      <c r="DC1130" s="15">
        <v>10</v>
      </c>
      <c r="DD1130" s="21">
        <v>10</v>
      </c>
      <c r="DE1130" s="21"/>
      <c r="DF1130" s="15">
        <v>2003</v>
      </c>
    </row>
    <row r="1131" spans="2:110" x14ac:dyDescent="0.3">
      <c r="B1131" s="6">
        <v>16</v>
      </c>
      <c r="C1131" s="6">
        <v>2</v>
      </c>
      <c r="D1131" s="7">
        <v>2015</v>
      </c>
      <c r="W1131" s="6">
        <v>2</v>
      </c>
      <c r="Y1131" t="str">
        <f t="shared" si="55"/>
        <v>Feb</v>
      </c>
      <c r="Z1131" s="7">
        <v>2015</v>
      </c>
      <c r="AA1131" t="s">
        <v>3396</v>
      </c>
      <c r="BG1131" t="s">
        <v>13</v>
      </c>
      <c r="BV1131" t="s">
        <v>13</v>
      </c>
      <c r="BW1131" t="str">
        <f t="shared" si="56"/>
        <v>Intra</v>
      </c>
      <c r="CI1131" s="16" t="s">
        <v>13</v>
      </c>
      <c r="CJ1131" s="16">
        <v>2019</v>
      </c>
      <c r="CK1131" s="16" t="str">
        <f t="shared" si="57"/>
        <v>Intra</v>
      </c>
      <c r="DC1131" s="16">
        <v>10</v>
      </c>
      <c r="DD1131" s="23">
        <v>10</v>
      </c>
      <c r="DE1131" s="23"/>
      <c r="DF1131" s="16">
        <v>2019</v>
      </c>
    </row>
    <row r="1132" spans="2:110" x14ac:dyDescent="0.3">
      <c r="B1132" s="6">
        <v>8</v>
      </c>
      <c r="C1132" s="6">
        <v>1</v>
      </c>
      <c r="D1132" s="7">
        <v>2015</v>
      </c>
      <c r="W1132" s="6">
        <v>1</v>
      </c>
      <c r="Y1132" t="str">
        <f t="shared" si="55"/>
        <v>Jan</v>
      </c>
      <c r="Z1132" s="7">
        <v>2015</v>
      </c>
      <c r="AA1132" t="s">
        <v>3399</v>
      </c>
      <c r="AB1132">
        <v>1</v>
      </c>
      <c r="BG1132" t="s">
        <v>13</v>
      </c>
      <c r="BV1132" t="s">
        <v>13</v>
      </c>
      <c r="BW1132" t="str">
        <f t="shared" si="56"/>
        <v>Intra</v>
      </c>
      <c r="CI1132" s="15" t="s">
        <v>13</v>
      </c>
      <c r="CJ1132" s="15">
        <v>2008</v>
      </c>
      <c r="CK1132" s="15" t="str">
        <f t="shared" si="57"/>
        <v>Intra</v>
      </c>
      <c r="DC1132" s="15">
        <v>2</v>
      </c>
      <c r="DD1132" s="21">
        <v>2</v>
      </c>
      <c r="DE1132" s="21"/>
      <c r="DF1132" s="15">
        <v>2008</v>
      </c>
    </row>
    <row r="1133" spans="2:110" x14ac:dyDescent="0.3">
      <c r="B1133" s="4">
        <v>2</v>
      </c>
      <c r="C1133" s="4">
        <v>3</v>
      </c>
      <c r="D1133" s="5">
        <v>2015</v>
      </c>
      <c r="W1133" s="4">
        <v>3</v>
      </c>
      <c r="Y1133" t="str">
        <f t="shared" si="55"/>
        <v>Mar</v>
      </c>
      <c r="Z1133" s="5">
        <v>2015</v>
      </c>
      <c r="AA1133" t="s">
        <v>3402</v>
      </c>
      <c r="BG1133" t="s">
        <v>13</v>
      </c>
      <c r="BV1133" t="s">
        <v>13</v>
      </c>
      <c r="BW1133" t="str">
        <f t="shared" si="56"/>
        <v>Intra</v>
      </c>
      <c r="CI1133" s="16" t="s">
        <v>13</v>
      </c>
      <c r="CJ1133" s="16">
        <v>2010</v>
      </c>
      <c r="CK1133" s="16" t="str">
        <f t="shared" si="57"/>
        <v>Intra</v>
      </c>
      <c r="DC1133" s="16">
        <v>10</v>
      </c>
      <c r="DD1133" s="23">
        <v>10</v>
      </c>
      <c r="DE1133" s="23"/>
      <c r="DF1133" s="16">
        <v>2010</v>
      </c>
    </row>
    <row r="1134" spans="2:110" x14ac:dyDescent="0.3">
      <c r="B1134" s="4">
        <v>12</v>
      </c>
      <c r="C1134" s="4">
        <v>2</v>
      </c>
      <c r="D1134" s="5">
        <v>2015</v>
      </c>
      <c r="W1134" s="4">
        <v>2</v>
      </c>
      <c r="Y1134" t="str">
        <f t="shared" si="55"/>
        <v>Feb</v>
      </c>
      <c r="Z1134" s="5">
        <v>2015</v>
      </c>
      <c r="AA1134" t="s">
        <v>3405</v>
      </c>
      <c r="BG1134" t="s">
        <v>13</v>
      </c>
      <c r="BV1134" t="s">
        <v>13</v>
      </c>
      <c r="BW1134" t="str">
        <f t="shared" si="56"/>
        <v>Intra</v>
      </c>
      <c r="CI1134" s="15" t="s">
        <v>13</v>
      </c>
      <c r="CJ1134" s="15">
        <v>2007</v>
      </c>
      <c r="CK1134" s="15" t="str">
        <f t="shared" si="57"/>
        <v>Intra</v>
      </c>
      <c r="DC1134" s="15">
        <v>5</v>
      </c>
      <c r="DD1134" s="21">
        <v>5</v>
      </c>
      <c r="DE1134" s="21"/>
      <c r="DF1134" s="15">
        <v>2007</v>
      </c>
    </row>
    <row r="1135" spans="2:110" x14ac:dyDescent="0.3">
      <c r="B1135" s="6">
        <v>15</v>
      </c>
      <c r="C1135" s="6">
        <v>9</v>
      </c>
      <c r="D1135" s="7">
        <v>2015</v>
      </c>
      <c r="W1135" s="6">
        <v>9</v>
      </c>
      <c r="Y1135" t="str">
        <f t="shared" si="55"/>
        <v>Sep</v>
      </c>
      <c r="Z1135" s="7">
        <v>2015</v>
      </c>
      <c r="AA1135" t="s">
        <v>3408</v>
      </c>
      <c r="BG1135" t="s">
        <v>13</v>
      </c>
      <c r="BV1135" t="s">
        <v>13</v>
      </c>
      <c r="BW1135" t="str">
        <f t="shared" si="56"/>
        <v>Intra</v>
      </c>
      <c r="CI1135" s="16" t="s">
        <v>13</v>
      </c>
      <c r="CJ1135" s="16">
        <v>2008</v>
      </c>
      <c r="CK1135" s="16" t="str">
        <f t="shared" si="57"/>
        <v>Intra</v>
      </c>
      <c r="DC1135" s="16">
        <v>10</v>
      </c>
      <c r="DD1135" s="23">
        <v>10</v>
      </c>
      <c r="DE1135" s="23"/>
      <c r="DF1135" s="16">
        <v>2008</v>
      </c>
    </row>
    <row r="1136" spans="2:110" x14ac:dyDescent="0.3">
      <c r="B1136" s="6">
        <v>28</v>
      </c>
      <c r="C1136" s="6">
        <v>1</v>
      </c>
      <c r="D1136" s="7">
        <v>2015</v>
      </c>
      <c r="W1136" s="6">
        <v>1</v>
      </c>
      <c r="Y1136" t="str">
        <f t="shared" si="55"/>
        <v>Jan</v>
      </c>
      <c r="Z1136" s="7">
        <v>2015</v>
      </c>
      <c r="AA1136" t="s">
        <v>3411</v>
      </c>
      <c r="AB1136">
        <v>1</v>
      </c>
      <c r="BG1136" t="s">
        <v>13</v>
      </c>
      <c r="BV1136" t="s">
        <v>13</v>
      </c>
      <c r="BW1136" t="str">
        <f t="shared" si="56"/>
        <v>Intra</v>
      </c>
      <c r="CI1136" s="15" t="s">
        <v>13</v>
      </c>
      <c r="CJ1136" s="15">
        <v>2018</v>
      </c>
      <c r="CK1136" s="15" t="str">
        <f t="shared" si="57"/>
        <v>Intra</v>
      </c>
      <c r="DC1136" s="15">
        <v>10</v>
      </c>
      <c r="DD1136" s="21">
        <v>10</v>
      </c>
      <c r="DE1136" s="21"/>
      <c r="DF1136" s="15">
        <v>2018</v>
      </c>
    </row>
    <row r="1137" spans="2:110" x14ac:dyDescent="0.3">
      <c r="B1137" s="6">
        <v>13</v>
      </c>
      <c r="C1137" s="6">
        <v>3</v>
      </c>
      <c r="D1137" s="7">
        <v>2015</v>
      </c>
      <c r="W1137" s="6">
        <v>3</v>
      </c>
      <c r="Y1137" t="str">
        <f t="shared" si="55"/>
        <v>Mar</v>
      </c>
      <c r="Z1137" s="7">
        <v>2015</v>
      </c>
      <c r="AA1137" t="s">
        <v>3414</v>
      </c>
      <c r="BG1137" t="s">
        <v>13</v>
      </c>
      <c r="BV1137" t="s">
        <v>13</v>
      </c>
      <c r="BW1137" t="str">
        <f t="shared" si="56"/>
        <v>Intra</v>
      </c>
      <c r="CI1137" s="16" t="s">
        <v>13</v>
      </c>
      <c r="CJ1137" s="16">
        <v>2001</v>
      </c>
      <c r="CK1137" s="16" t="str">
        <f t="shared" si="57"/>
        <v>Intra</v>
      </c>
      <c r="DC1137" s="16">
        <v>10</v>
      </c>
      <c r="DD1137" s="23">
        <v>10</v>
      </c>
      <c r="DE1137" s="23"/>
      <c r="DF1137" s="16">
        <v>2001</v>
      </c>
    </row>
    <row r="1138" spans="2:110" x14ac:dyDescent="0.3">
      <c r="B1138" s="4">
        <v>6</v>
      </c>
      <c r="C1138" s="4">
        <v>11</v>
      </c>
      <c r="D1138" s="5">
        <v>2015</v>
      </c>
      <c r="W1138" s="4">
        <v>11</v>
      </c>
      <c r="Y1138" t="str">
        <f t="shared" si="55"/>
        <v>Nov</v>
      </c>
      <c r="Z1138" s="5">
        <v>2015</v>
      </c>
      <c r="AA1138" t="s">
        <v>3417</v>
      </c>
      <c r="BG1138" t="s">
        <v>13</v>
      </c>
      <c r="BV1138" t="s">
        <v>13</v>
      </c>
      <c r="BW1138" t="str">
        <f t="shared" si="56"/>
        <v>Intra</v>
      </c>
      <c r="CI1138" s="15" t="s">
        <v>13</v>
      </c>
      <c r="CJ1138" s="15">
        <v>2006</v>
      </c>
      <c r="CK1138" s="15" t="str">
        <f t="shared" si="57"/>
        <v>Intra</v>
      </c>
      <c r="DC1138" s="15">
        <v>10</v>
      </c>
      <c r="DD1138" s="21">
        <v>10</v>
      </c>
      <c r="DE1138" s="21"/>
      <c r="DF1138" s="15">
        <v>2006</v>
      </c>
    </row>
    <row r="1139" spans="2:110" x14ac:dyDescent="0.3">
      <c r="B1139" s="6">
        <v>6</v>
      </c>
      <c r="C1139" s="6">
        <v>4</v>
      </c>
      <c r="D1139" s="7">
        <v>2015</v>
      </c>
      <c r="W1139" s="6">
        <v>4</v>
      </c>
      <c r="Y1139" t="str">
        <f t="shared" si="55"/>
        <v>Apr</v>
      </c>
      <c r="Z1139" s="7">
        <v>2015</v>
      </c>
      <c r="AA1139" t="s">
        <v>3420</v>
      </c>
      <c r="BG1139" t="s">
        <v>9</v>
      </c>
      <c r="BV1139" t="s">
        <v>9</v>
      </c>
      <c r="BW1139" t="str">
        <f t="shared" si="56"/>
        <v>Not</v>
      </c>
      <c r="CI1139" s="16" t="s">
        <v>9</v>
      </c>
      <c r="CJ1139" s="16">
        <v>2021</v>
      </c>
      <c r="CK1139" s="16" t="str">
        <f t="shared" si="57"/>
        <v>Not</v>
      </c>
      <c r="DC1139" s="16">
        <v>10</v>
      </c>
      <c r="DD1139" s="23">
        <v>10</v>
      </c>
      <c r="DE1139" s="23"/>
      <c r="DF1139" s="16">
        <v>2021</v>
      </c>
    </row>
    <row r="1140" spans="2:110" x14ac:dyDescent="0.3">
      <c r="B1140" s="4">
        <v>10</v>
      </c>
      <c r="C1140" s="4">
        <v>11</v>
      </c>
      <c r="D1140" s="5">
        <v>2015</v>
      </c>
      <c r="W1140" s="4">
        <v>11</v>
      </c>
      <c r="Y1140" t="str">
        <f t="shared" si="55"/>
        <v>Nov</v>
      </c>
      <c r="Z1140" s="5">
        <v>2015</v>
      </c>
      <c r="AA1140" t="s">
        <v>3423</v>
      </c>
      <c r="BG1140" t="s">
        <v>13</v>
      </c>
      <c r="BV1140" t="s">
        <v>13</v>
      </c>
      <c r="BW1140" t="str">
        <f t="shared" si="56"/>
        <v>Intra</v>
      </c>
      <c r="CI1140" s="15" t="s">
        <v>13</v>
      </c>
      <c r="CJ1140" s="15">
        <v>2022</v>
      </c>
      <c r="CK1140" s="15" t="str">
        <f t="shared" si="57"/>
        <v>Intra</v>
      </c>
      <c r="DC1140" s="15">
        <v>5</v>
      </c>
      <c r="DD1140" s="21">
        <v>5</v>
      </c>
      <c r="DE1140" s="21"/>
      <c r="DF1140" s="15">
        <v>2022</v>
      </c>
    </row>
    <row r="1141" spans="2:110" x14ac:dyDescent="0.3">
      <c r="B1141" s="4">
        <v>9</v>
      </c>
      <c r="C1141" s="4">
        <v>4</v>
      </c>
      <c r="D1141" s="5">
        <v>2015</v>
      </c>
      <c r="W1141" s="4">
        <v>4</v>
      </c>
      <c r="Y1141" t="str">
        <f t="shared" si="55"/>
        <v>Apr</v>
      </c>
      <c r="Z1141" s="5">
        <v>2015</v>
      </c>
      <c r="AA1141" t="s">
        <v>3426</v>
      </c>
      <c r="BG1141" t="s">
        <v>13</v>
      </c>
      <c r="BV1141" t="s">
        <v>13</v>
      </c>
      <c r="BW1141" t="str">
        <f t="shared" si="56"/>
        <v>Intra</v>
      </c>
      <c r="CI1141" s="16" t="s">
        <v>13</v>
      </c>
      <c r="CJ1141" s="16">
        <v>2016</v>
      </c>
      <c r="CK1141" s="16" t="str">
        <f t="shared" si="57"/>
        <v>Intra</v>
      </c>
      <c r="DC1141" s="16">
        <v>10</v>
      </c>
      <c r="DD1141" s="23">
        <v>10</v>
      </c>
      <c r="DE1141" s="23"/>
      <c r="DF1141" s="16">
        <v>2016</v>
      </c>
    </row>
    <row r="1142" spans="2:110" x14ac:dyDescent="0.3">
      <c r="B1142" s="4">
        <v>16</v>
      </c>
      <c r="C1142" s="4">
        <v>3</v>
      </c>
      <c r="D1142" s="5">
        <v>2015</v>
      </c>
      <c r="W1142" s="4">
        <v>3</v>
      </c>
      <c r="Y1142" t="str">
        <f t="shared" si="55"/>
        <v>Mar</v>
      </c>
      <c r="Z1142" s="5">
        <v>2015</v>
      </c>
      <c r="AA1142" t="s">
        <v>3429</v>
      </c>
      <c r="BG1142" t="s">
        <v>13</v>
      </c>
      <c r="BV1142" t="s">
        <v>13</v>
      </c>
      <c r="BW1142" t="str">
        <f t="shared" si="56"/>
        <v>Intra</v>
      </c>
      <c r="CI1142" s="15" t="s">
        <v>13</v>
      </c>
      <c r="CJ1142" s="15">
        <v>2009</v>
      </c>
      <c r="CK1142" s="15" t="str">
        <f t="shared" si="57"/>
        <v>Intra</v>
      </c>
      <c r="DC1142" s="15">
        <v>10</v>
      </c>
      <c r="DD1142" s="21">
        <v>10</v>
      </c>
      <c r="DE1142" s="21"/>
      <c r="DF1142" s="15">
        <v>2009</v>
      </c>
    </row>
    <row r="1143" spans="2:110" x14ac:dyDescent="0.3">
      <c r="B1143" s="6">
        <v>14</v>
      </c>
      <c r="C1143" s="6">
        <v>8</v>
      </c>
      <c r="D1143" s="7">
        <v>2015</v>
      </c>
      <c r="W1143" s="6">
        <v>8</v>
      </c>
      <c r="Y1143" t="str">
        <f t="shared" si="55"/>
        <v>Aug</v>
      </c>
      <c r="Z1143" s="7">
        <v>2015</v>
      </c>
      <c r="AA1143" t="s">
        <v>3432</v>
      </c>
      <c r="BG1143" t="s">
        <v>13</v>
      </c>
      <c r="BV1143" t="s">
        <v>13</v>
      </c>
      <c r="BW1143" t="str">
        <f t="shared" si="56"/>
        <v>Intra</v>
      </c>
      <c r="CI1143" s="16" t="s">
        <v>13</v>
      </c>
      <c r="CJ1143" s="16">
        <v>2017</v>
      </c>
      <c r="CK1143" s="16" t="str">
        <f t="shared" si="57"/>
        <v>Intra</v>
      </c>
      <c r="DC1143" s="16">
        <v>5</v>
      </c>
      <c r="DD1143" s="23">
        <v>5</v>
      </c>
      <c r="DE1143" s="23"/>
      <c r="DF1143" s="16">
        <v>2017</v>
      </c>
    </row>
    <row r="1144" spans="2:110" x14ac:dyDescent="0.3">
      <c r="B1144" s="4">
        <v>11</v>
      </c>
      <c r="C1144" s="4">
        <v>12</v>
      </c>
      <c r="D1144" s="5">
        <v>2015</v>
      </c>
      <c r="W1144" s="4">
        <v>12</v>
      </c>
      <c r="Y1144" t="str">
        <f t="shared" si="55"/>
        <v>Dec</v>
      </c>
      <c r="Z1144" s="5">
        <v>2015</v>
      </c>
      <c r="AA1144" t="s">
        <v>3435</v>
      </c>
      <c r="BG1144" t="s">
        <v>9</v>
      </c>
      <c r="BV1144" t="s">
        <v>9</v>
      </c>
      <c r="BW1144" t="str">
        <f t="shared" si="56"/>
        <v>Not</v>
      </c>
      <c r="CI1144" s="15" t="s">
        <v>9</v>
      </c>
      <c r="CJ1144" s="15">
        <v>2013</v>
      </c>
      <c r="CK1144" s="15" t="str">
        <f t="shared" si="57"/>
        <v>Not</v>
      </c>
      <c r="DC1144" s="15">
        <v>2</v>
      </c>
      <c r="DD1144" s="21">
        <v>2</v>
      </c>
      <c r="DE1144" s="21"/>
      <c r="DF1144" s="15">
        <v>2013</v>
      </c>
    </row>
    <row r="1145" spans="2:110" x14ac:dyDescent="0.3">
      <c r="B1145" s="4">
        <v>23</v>
      </c>
      <c r="C1145" s="4">
        <v>12</v>
      </c>
      <c r="D1145" s="5">
        <v>2015</v>
      </c>
      <c r="W1145" s="4">
        <v>12</v>
      </c>
      <c r="Y1145" t="str">
        <f t="shared" si="55"/>
        <v>Dec</v>
      </c>
      <c r="Z1145" s="5">
        <v>2015</v>
      </c>
      <c r="AA1145" t="s">
        <v>3438</v>
      </c>
      <c r="BG1145" t="s">
        <v>13</v>
      </c>
      <c r="BV1145" t="s">
        <v>13</v>
      </c>
      <c r="BW1145" t="str">
        <f t="shared" si="56"/>
        <v>Intra</v>
      </c>
      <c r="CI1145" s="16" t="s">
        <v>13</v>
      </c>
      <c r="CJ1145" s="16">
        <v>2004</v>
      </c>
      <c r="CK1145" s="16" t="str">
        <f t="shared" si="57"/>
        <v>Intra</v>
      </c>
      <c r="DC1145" s="16">
        <v>2</v>
      </c>
      <c r="DD1145" s="23">
        <v>2</v>
      </c>
      <c r="DE1145" s="23"/>
      <c r="DF1145" s="16">
        <v>2004</v>
      </c>
    </row>
    <row r="1146" spans="2:110" x14ac:dyDescent="0.3">
      <c r="B1146" s="6">
        <v>4</v>
      </c>
      <c r="C1146" s="6">
        <v>2</v>
      </c>
      <c r="D1146" s="7">
        <v>2015</v>
      </c>
      <c r="W1146" s="6">
        <v>2</v>
      </c>
      <c r="Y1146" t="str">
        <f t="shared" si="55"/>
        <v>Feb</v>
      </c>
      <c r="Z1146" s="7">
        <v>2015</v>
      </c>
      <c r="AA1146" t="s">
        <v>3441</v>
      </c>
      <c r="BG1146" t="s">
        <v>13</v>
      </c>
      <c r="BV1146" t="s">
        <v>13</v>
      </c>
      <c r="BW1146" t="str">
        <f t="shared" si="56"/>
        <v>Intra</v>
      </c>
      <c r="CI1146" s="15" t="s">
        <v>13</v>
      </c>
      <c r="CJ1146" s="15">
        <v>2015</v>
      </c>
      <c r="CK1146" s="15" t="str">
        <f t="shared" si="57"/>
        <v>Intra</v>
      </c>
      <c r="DC1146" s="15">
        <v>1</v>
      </c>
      <c r="DD1146" s="21">
        <v>1</v>
      </c>
      <c r="DE1146" s="21"/>
      <c r="DF1146" s="15">
        <v>2015</v>
      </c>
    </row>
    <row r="1147" spans="2:110" x14ac:dyDescent="0.3">
      <c r="B1147" s="4">
        <v>15</v>
      </c>
      <c r="C1147" s="4">
        <v>4</v>
      </c>
      <c r="D1147" s="5">
        <v>2015</v>
      </c>
      <c r="W1147" s="4">
        <v>4</v>
      </c>
      <c r="Y1147" t="str">
        <f t="shared" si="55"/>
        <v>Apr</v>
      </c>
      <c r="Z1147" s="5">
        <v>2015</v>
      </c>
      <c r="AA1147" t="s">
        <v>3444</v>
      </c>
      <c r="BG1147" t="s">
        <v>9</v>
      </c>
      <c r="BV1147" t="s">
        <v>9</v>
      </c>
      <c r="BW1147" t="str">
        <f t="shared" si="56"/>
        <v>Not</v>
      </c>
      <c r="CI1147" s="16" t="s">
        <v>9</v>
      </c>
      <c r="CJ1147" s="16">
        <v>2018</v>
      </c>
      <c r="CK1147" s="16" t="str">
        <f t="shared" si="57"/>
        <v>Not</v>
      </c>
      <c r="DC1147" s="16">
        <v>1</v>
      </c>
      <c r="DD1147" s="23">
        <v>1</v>
      </c>
      <c r="DE1147" s="23"/>
      <c r="DF1147" s="16">
        <v>2018</v>
      </c>
    </row>
    <row r="1148" spans="2:110" x14ac:dyDescent="0.3">
      <c r="B1148" s="4">
        <v>9</v>
      </c>
      <c r="C1148" s="4">
        <v>3</v>
      </c>
      <c r="D1148" s="5">
        <v>2015</v>
      </c>
      <c r="W1148" s="4">
        <v>3</v>
      </c>
      <c r="Y1148" t="str">
        <f t="shared" si="55"/>
        <v>Mar</v>
      </c>
      <c r="Z1148" s="5">
        <v>2015</v>
      </c>
      <c r="AA1148" t="s">
        <v>3447</v>
      </c>
      <c r="BG1148" t="s">
        <v>13</v>
      </c>
      <c r="BV1148" t="s">
        <v>13</v>
      </c>
      <c r="BW1148" t="str">
        <f t="shared" si="56"/>
        <v>Intra</v>
      </c>
      <c r="CI1148" s="15" t="s">
        <v>13</v>
      </c>
      <c r="CJ1148" s="15">
        <v>1995</v>
      </c>
      <c r="CK1148" s="15" t="str">
        <f t="shared" si="57"/>
        <v>Intra</v>
      </c>
      <c r="DC1148" s="15">
        <v>10</v>
      </c>
      <c r="DD1148" s="21">
        <v>10</v>
      </c>
      <c r="DE1148" s="21"/>
      <c r="DF1148" s="15">
        <v>1995</v>
      </c>
    </row>
    <row r="1149" spans="2:110" x14ac:dyDescent="0.3">
      <c r="B1149" s="6">
        <v>17</v>
      </c>
      <c r="C1149" s="6">
        <v>12</v>
      </c>
      <c r="D1149" s="7">
        <v>2015</v>
      </c>
      <c r="W1149" s="6">
        <v>12</v>
      </c>
      <c r="Y1149" t="str">
        <f t="shared" si="55"/>
        <v>Dec</v>
      </c>
      <c r="Z1149" s="7">
        <v>2015</v>
      </c>
      <c r="AA1149" t="s">
        <v>3450</v>
      </c>
      <c r="BG1149" t="s">
        <v>13</v>
      </c>
      <c r="BV1149" t="s">
        <v>13</v>
      </c>
      <c r="BW1149" t="str">
        <f t="shared" si="56"/>
        <v>Intra</v>
      </c>
      <c r="CI1149" s="16" t="s">
        <v>13</v>
      </c>
      <c r="CJ1149" s="16">
        <v>1999</v>
      </c>
      <c r="CK1149" s="16" t="str">
        <f t="shared" si="57"/>
        <v>Intra</v>
      </c>
      <c r="DC1149" s="16">
        <v>5</v>
      </c>
      <c r="DD1149" s="23">
        <v>5</v>
      </c>
      <c r="DE1149" s="23"/>
      <c r="DF1149" s="16">
        <v>1999</v>
      </c>
    </row>
    <row r="1150" spans="2:110" x14ac:dyDescent="0.3">
      <c r="B1150" s="6">
        <v>30</v>
      </c>
      <c r="C1150" s="6">
        <v>11</v>
      </c>
      <c r="D1150" s="7">
        <v>2015</v>
      </c>
      <c r="W1150" s="6">
        <v>11</v>
      </c>
      <c r="Y1150" t="str">
        <f t="shared" si="55"/>
        <v>Nov</v>
      </c>
      <c r="Z1150" s="7">
        <v>2015</v>
      </c>
      <c r="AA1150" t="s">
        <v>3453</v>
      </c>
      <c r="BG1150" t="s">
        <v>13</v>
      </c>
      <c r="BV1150" t="s">
        <v>13</v>
      </c>
      <c r="BW1150" t="str">
        <f t="shared" si="56"/>
        <v>Intra</v>
      </c>
      <c r="CI1150" s="15" t="s">
        <v>13</v>
      </c>
      <c r="CJ1150" s="15">
        <v>2020</v>
      </c>
      <c r="CK1150" s="15" t="str">
        <f t="shared" si="57"/>
        <v>Intra</v>
      </c>
      <c r="DC1150" s="15">
        <v>10</v>
      </c>
      <c r="DD1150" s="21">
        <v>10</v>
      </c>
      <c r="DE1150" s="21"/>
      <c r="DF1150" s="15">
        <v>2020</v>
      </c>
    </row>
    <row r="1151" spans="2:110" x14ac:dyDescent="0.3">
      <c r="B1151" s="6">
        <v>30</v>
      </c>
      <c r="C1151" s="6">
        <v>3</v>
      </c>
      <c r="D1151" s="7">
        <v>2015</v>
      </c>
      <c r="W1151" s="6">
        <v>3</v>
      </c>
      <c r="Y1151" t="str">
        <f t="shared" si="55"/>
        <v>Mar</v>
      </c>
      <c r="Z1151" s="7">
        <v>2015</v>
      </c>
      <c r="AA1151" t="s">
        <v>3456</v>
      </c>
      <c r="BG1151" t="s">
        <v>9</v>
      </c>
      <c r="BV1151" t="s">
        <v>9</v>
      </c>
      <c r="BW1151" t="str">
        <f t="shared" si="56"/>
        <v>Not</v>
      </c>
      <c r="CI1151" s="16" t="s">
        <v>9</v>
      </c>
      <c r="CJ1151" s="16">
        <v>2016</v>
      </c>
      <c r="CK1151" s="16" t="str">
        <f t="shared" si="57"/>
        <v>Not</v>
      </c>
      <c r="DC1151" s="16">
        <v>10</v>
      </c>
      <c r="DD1151" s="23">
        <v>10</v>
      </c>
      <c r="DE1151" s="23"/>
      <c r="DF1151" s="16">
        <v>2016</v>
      </c>
    </row>
    <row r="1152" spans="2:110" x14ac:dyDescent="0.3">
      <c r="B1152" s="4">
        <v>30</v>
      </c>
      <c r="C1152" s="4">
        <v>3</v>
      </c>
      <c r="D1152" s="5">
        <v>2015</v>
      </c>
      <c r="W1152" s="4">
        <v>3</v>
      </c>
      <c r="Y1152" t="str">
        <f t="shared" si="55"/>
        <v>Mar</v>
      </c>
      <c r="Z1152" s="5">
        <v>2015</v>
      </c>
      <c r="AA1152" t="s">
        <v>3459</v>
      </c>
      <c r="BG1152" t="s">
        <v>13</v>
      </c>
      <c r="BV1152" t="s">
        <v>13</v>
      </c>
      <c r="BW1152" t="str">
        <f t="shared" si="56"/>
        <v>Intra</v>
      </c>
      <c r="CI1152" s="15" t="s">
        <v>13</v>
      </c>
      <c r="CJ1152" s="15">
        <v>2006</v>
      </c>
      <c r="CK1152" s="15" t="str">
        <f t="shared" si="57"/>
        <v>Intra</v>
      </c>
      <c r="DC1152" s="15">
        <v>10</v>
      </c>
      <c r="DD1152" s="21">
        <v>10</v>
      </c>
      <c r="DE1152" s="21"/>
      <c r="DF1152" s="15">
        <v>2006</v>
      </c>
    </row>
    <row r="1153" spans="2:110" x14ac:dyDescent="0.3">
      <c r="B1153" s="4">
        <v>30</v>
      </c>
      <c r="C1153" s="4">
        <v>3</v>
      </c>
      <c r="D1153" s="5">
        <v>2015</v>
      </c>
      <c r="W1153" s="4">
        <v>3</v>
      </c>
      <c r="Y1153" t="str">
        <f t="shared" si="55"/>
        <v>Mar</v>
      </c>
      <c r="Z1153" s="5">
        <v>2015</v>
      </c>
      <c r="AA1153" t="s">
        <v>3462</v>
      </c>
      <c r="BG1153" t="s">
        <v>13</v>
      </c>
      <c r="BV1153" t="s">
        <v>13</v>
      </c>
      <c r="BW1153" t="str">
        <f t="shared" si="56"/>
        <v>Intra</v>
      </c>
      <c r="CI1153" s="16" t="s">
        <v>13</v>
      </c>
      <c r="CJ1153" s="16">
        <v>2006</v>
      </c>
      <c r="CK1153" s="16" t="str">
        <f t="shared" si="57"/>
        <v>Intra</v>
      </c>
      <c r="DC1153" s="16">
        <v>10</v>
      </c>
      <c r="DD1153" s="23">
        <v>10</v>
      </c>
      <c r="DE1153" s="23"/>
      <c r="DF1153" s="16">
        <v>2006</v>
      </c>
    </row>
    <row r="1154" spans="2:110" x14ac:dyDescent="0.3">
      <c r="B1154" s="4">
        <v>9</v>
      </c>
      <c r="C1154" s="4">
        <v>3</v>
      </c>
      <c r="D1154" s="5">
        <v>2015</v>
      </c>
      <c r="W1154" s="4">
        <v>3</v>
      </c>
      <c r="Y1154" t="str">
        <f t="shared" si="55"/>
        <v>Mar</v>
      </c>
      <c r="Z1154" s="5">
        <v>2015</v>
      </c>
      <c r="AA1154" t="s">
        <v>3465</v>
      </c>
      <c r="BG1154" t="s">
        <v>13</v>
      </c>
      <c r="BV1154" t="s">
        <v>13</v>
      </c>
      <c r="BW1154" t="str">
        <f t="shared" si="56"/>
        <v>Intra</v>
      </c>
      <c r="CI1154" s="15" t="s">
        <v>13</v>
      </c>
      <c r="CJ1154" s="15">
        <v>2021</v>
      </c>
      <c r="CK1154" s="15" t="str">
        <f t="shared" si="57"/>
        <v>Intra</v>
      </c>
      <c r="DC1154" s="15">
        <v>10</v>
      </c>
      <c r="DD1154" s="21">
        <v>10</v>
      </c>
      <c r="DE1154" s="21"/>
      <c r="DF1154" s="15">
        <v>2021</v>
      </c>
    </row>
    <row r="1155" spans="2:110" x14ac:dyDescent="0.3">
      <c r="B1155" s="6">
        <v>6</v>
      </c>
      <c r="C1155" s="6">
        <v>5</v>
      </c>
      <c r="D1155" s="7">
        <v>2015</v>
      </c>
      <c r="W1155" s="6">
        <v>5</v>
      </c>
      <c r="Y1155" t="str">
        <f t="shared" ref="Y1155:Y1218" si="58">_xlfn.IFS(W1155=1,"Jan",W1155=2,"Feb",W1155=3,"Mar",W1155=4,"Apr",W1155=5,"May",W1155=6,"Jun",W1155=7,"Jul",W1155=8,"Aug",W1155=9,"Sep",W1155=10,"Oct",W1155=11,"Nov",W1155=12,"Dec")</f>
        <v>May</v>
      </c>
      <c r="Z1155" s="7">
        <v>2015</v>
      </c>
      <c r="AA1155" t="s">
        <v>3468</v>
      </c>
      <c r="BG1155" t="s">
        <v>13</v>
      </c>
      <c r="BV1155" t="s">
        <v>13</v>
      </c>
      <c r="BW1155" t="str">
        <f t="shared" ref="BW1155:BW1218" si="59">IF(BV1155="EQ","Intra","Not")</f>
        <v>Intra</v>
      </c>
      <c r="CI1155" s="16" t="s">
        <v>13</v>
      </c>
      <c r="CJ1155" s="16">
        <v>1995</v>
      </c>
      <c r="CK1155" s="16" t="str">
        <f t="shared" ref="CK1155:CK1218" si="60">IF(CI1155="EQ","Intra","Not")</f>
        <v>Intra</v>
      </c>
      <c r="DC1155" s="16">
        <v>10</v>
      </c>
      <c r="DD1155" s="23">
        <v>10</v>
      </c>
      <c r="DE1155" s="23"/>
      <c r="DF1155" s="16">
        <v>1995</v>
      </c>
    </row>
    <row r="1156" spans="2:110" x14ac:dyDescent="0.3">
      <c r="B1156" s="4">
        <v>23</v>
      </c>
      <c r="C1156" s="4">
        <v>2</v>
      </c>
      <c r="D1156" s="5">
        <v>2015</v>
      </c>
      <c r="W1156" s="4">
        <v>2</v>
      </c>
      <c r="Y1156" t="str">
        <f t="shared" si="58"/>
        <v>Feb</v>
      </c>
      <c r="Z1156" s="5">
        <v>2015</v>
      </c>
      <c r="AA1156" t="s">
        <v>3471</v>
      </c>
      <c r="BG1156" t="s">
        <v>13</v>
      </c>
      <c r="BV1156" t="s">
        <v>13</v>
      </c>
      <c r="BW1156" t="str">
        <f t="shared" si="59"/>
        <v>Intra</v>
      </c>
      <c r="CI1156" s="15" t="s">
        <v>13</v>
      </c>
      <c r="CJ1156" s="15">
        <v>2000</v>
      </c>
      <c r="CK1156" s="15" t="str">
        <f t="shared" si="60"/>
        <v>Intra</v>
      </c>
      <c r="DC1156" s="15">
        <v>10</v>
      </c>
      <c r="DD1156" s="21">
        <v>10</v>
      </c>
      <c r="DE1156" s="21"/>
      <c r="DF1156" s="15">
        <v>2000</v>
      </c>
    </row>
    <row r="1157" spans="2:110" x14ac:dyDescent="0.3">
      <c r="B1157" s="4">
        <v>24</v>
      </c>
      <c r="C1157" s="4">
        <v>8</v>
      </c>
      <c r="D1157" s="5">
        <v>2015</v>
      </c>
      <c r="W1157" s="4">
        <v>8</v>
      </c>
      <c r="Y1157" t="str">
        <f t="shared" si="58"/>
        <v>Aug</v>
      </c>
      <c r="Z1157" s="5">
        <v>2015</v>
      </c>
      <c r="AA1157" t="s">
        <v>3474</v>
      </c>
      <c r="BG1157" t="s">
        <v>13</v>
      </c>
      <c r="BV1157" t="s">
        <v>13</v>
      </c>
      <c r="BW1157" t="str">
        <f t="shared" si="59"/>
        <v>Intra</v>
      </c>
      <c r="CI1157" s="16" t="s">
        <v>13</v>
      </c>
      <c r="CJ1157" s="16">
        <v>2008</v>
      </c>
      <c r="CK1157" s="16" t="str">
        <f t="shared" si="60"/>
        <v>Intra</v>
      </c>
      <c r="DC1157" s="16">
        <v>1</v>
      </c>
      <c r="DD1157" s="23">
        <v>1</v>
      </c>
      <c r="DE1157" s="23"/>
      <c r="DF1157" s="16">
        <v>2008</v>
      </c>
    </row>
    <row r="1158" spans="2:110" x14ac:dyDescent="0.3">
      <c r="B1158" s="4">
        <v>9</v>
      </c>
      <c r="C1158" s="4">
        <v>9</v>
      </c>
      <c r="D1158" s="5">
        <v>2015</v>
      </c>
      <c r="W1158" s="4">
        <v>9</v>
      </c>
      <c r="Y1158" t="str">
        <f t="shared" si="58"/>
        <v>Sep</v>
      </c>
      <c r="Z1158" s="5">
        <v>2015</v>
      </c>
      <c r="AA1158" t="s">
        <v>3477</v>
      </c>
      <c r="BG1158" t="s">
        <v>13</v>
      </c>
      <c r="BV1158" t="s">
        <v>13</v>
      </c>
      <c r="BW1158" t="str">
        <f t="shared" si="59"/>
        <v>Intra</v>
      </c>
      <c r="CI1158" s="15" t="s">
        <v>13</v>
      </c>
      <c r="CJ1158" s="15">
        <v>1996</v>
      </c>
      <c r="CK1158" s="15" t="str">
        <f t="shared" si="60"/>
        <v>Intra</v>
      </c>
      <c r="DC1158" s="15">
        <v>10</v>
      </c>
      <c r="DD1158" s="21">
        <v>10</v>
      </c>
      <c r="DE1158" s="21"/>
      <c r="DF1158" s="15">
        <v>1996</v>
      </c>
    </row>
    <row r="1159" spans="2:110" x14ac:dyDescent="0.3">
      <c r="B1159" s="4">
        <v>21</v>
      </c>
      <c r="C1159" s="4">
        <v>5</v>
      </c>
      <c r="D1159" s="5">
        <v>2015</v>
      </c>
      <c r="W1159" s="4">
        <v>5</v>
      </c>
      <c r="Y1159" t="str">
        <f t="shared" si="58"/>
        <v>May</v>
      </c>
      <c r="Z1159" s="5">
        <v>2015</v>
      </c>
      <c r="AA1159" t="s">
        <v>3480</v>
      </c>
      <c r="BG1159" t="s">
        <v>13</v>
      </c>
      <c r="BV1159" t="s">
        <v>13</v>
      </c>
      <c r="BW1159" t="str">
        <f t="shared" si="59"/>
        <v>Intra</v>
      </c>
      <c r="CI1159" s="16" t="s">
        <v>13</v>
      </c>
      <c r="CJ1159" s="16">
        <v>2002</v>
      </c>
      <c r="CK1159" s="16" t="str">
        <f t="shared" si="60"/>
        <v>Intra</v>
      </c>
      <c r="DC1159" s="16">
        <v>10</v>
      </c>
      <c r="DD1159" s="23">
        <v>10</v>
      </c>
      <c r="DE1159" s="23"/>
      <c r="DF1159" s="16">
        <v>2002</v>
      </c>
    </row>
    <row r="1160" spans="2:110" x14ac:dyDescent="0.3">
      <c r="B1160" s="4">
        <v>24</v>
      </c>
      <c r="C1160" s="4">
        <v>7</v>
      </c>
      <c r="D1160" s="5">
        <v>2015</v>
      </c>
      <c r="W1160" s="4">
        <v>7</v>
      </c>
      <c r="Y1160" t="str">
        <f t="shared" si="58"/>
        <v>Jul</v>
      </c>
      <c r="Z1160" s="5">
        <v>2015</v>
      </c>
      <c r="AA1160" t="s">
        <v>3483</v>
      </c>
      <c r="BG1160" t="s">
        <v>9</v>
      </c>
      <c r="BV1160" t="s">
        <v>9</v>
      </c>
      <c r="BW1160" t="str">
        <f t="shared" si="59"/>
        <v>Not</v>
      </c>
      <c r="CI1160" s="15" t="s">
        <v>9</v>
      </c>
      <c r="CJ1160" s="15">
        <v>1996</v>
      </c>
      <c r="CK1160" s="15" t="str">
        <f t="shared" si="60"/>
        <v>Not</v>
      </c>
      <c r="DC1160" s="15">
        <v>10</v>
      </c>
      <c r="DD1160" s="21">
        <v>10</v>
      </c>
      <c r="DE1160" s="21"/>
      <c r="DF1160" s="15">
        <v>1996</v>
      </c>
    </row>
    <row r="1161" spans="2:110" x14ac:dyDescent="0.3">
      <c r="B1161" s="4">
        <v>19</v>
      </c>
      <c r="C1161" s="4">
        <v>3</v>
      </c>
      <c r="D1161" s="5">
        <v>2015</v>
      </c>
      <c r="W1161" s="4">
        <v>3</v>
      </c>
      <c r="Y1161" t="str">
        <f t="shared" si="58"/>
        <v>Mar</v>
      </c>
      <c r="Z1161" s="5">
        <v>2015</v>
      </c>
      <c r="AA1161" t="s">
        <v>3486</v>
      </c>
      <c r="BG1161" t="s">
        <v>13</v>
      </c>
      <c r="BV1161" t="s">
        <v>13</v>
      </c>
      <c r="BW1161" t="str">
        <f t="shared" si="59"/>
        <v>Intra</v>
      </c>
      <c r="CI1161" s="16" t="s">
        <v>13</v>
      </c>
      <c r="CJ1161" s="16">
        <v>2000</v>
      </c>
      <c r="CK1161" s="16" t="str">
        <f t="shared" si="60"/>
        <v>Intra</v>
      </c>
      <c r="DC1161" s="16">
        <v>5</v>
      </c>
      <c r="DD1161" s="23">
        <v>5</v>
      </c>
      <c r="DE1161" s="23"/>
      <c r="DF1161" s="16">
        <v>2000</v>
      </c>
    </row>
    <row r="1162" spans="2:110" x14ac:dyDescent="0.3">
      <c r="B1162" s="4">
        <v>8</v>
      </c>
      <c r="C1162" s="4">
        <v>12</v>
      </c>
      <c r="D1162" s="5">
        <v>2015</v>
      </c>
      <c r="W1162" s="4">
        <v>12</v>
      </c>
      <c r="Y1162" t="str">
        <f t="shared" si="58"/>
        <v>Dec</v>
      </c>
      <c r="Z1162" s="5">
        <v>2015</v>
      </c>
      <c r="AA1162" t="s">
        <v>3489</v>
      </c>
      <c r="BG1162" t="s">
        <v>13</v>
      </c>
      <c r="BV1162" t="s">
        <v>13</v>
      </c>
      <c r="BW1162" t="str">
        <f t="shared" si="59"/>
        <v>Intra</v>
      </c>
      <c r="CI1162" s="15" t="s">
        <v>13</v>
      </c>
      <c r="CJ1162" s="15">
        <v>2017</v>
      </c>
      <c r="CK1162" s="15" t="str">
        <f t="shared" si="60"/>
        <v>Intra</v>
      </c>
      <c r="DC1162" s="15">
        <v>10</v>
      </c>
      <c r="DD1162" s="21">
        <v>10</v>
      </c>
      <c r="DE1162" s="21"/>
      <c r="DF1162" s="15">
        <v>2017</v>
      </c>
    </row>
    <row r="1163" spans="2:110" x14ac:dyDescent="0.3">
      <c r="B1163" s="6">
        <v>19</v>
      </c>
      <c r="C1163" s="6">
        <v>8</v>
      </c>
      <c r="D1163" s="7">
        <v>2015</v>
      </c>
      <c r="W1163" s="6">
        <v>8</v>
      </c>
      <c r="Y1163" t="str">
        <f t="shared" si="58"/>
        <v>Aug</v>
      </c>
      <c r="Z1163" s="7">
        <v>2015</v>
      </c>
      <c r="AA1163" t="s">
        <v>3492</v>
      </c>
      <c r="BG1163" t="s">
        <v>13</v>
      </c>
      <c r="BV1163" t="s">
        <v>13</v>
      </c>
      <c r="BW1163" t="str">
        <f t="shared" si="59"/>
        <v>Intra</v>
      </c>
      <c r="CI1163" s="16" t="s">
        <v>13</v>
      </c>
      <c r="CJ1163" s="16">
        <v>2000</v>
      </c>
      <c r="CK1163" s="16" t="str">
        <f t="shared" si="60"/>
        <v>Intra</v>
      </c>
      <c r="DC1163" s="16">
        <v>2</v>
      </c>
      <c r="DD1163" s="23">
        <v>2</v>
      </c>
      <c r="DE1163" s="23"/>
      <c r="DF1163" s="16">
        <v>2000</v>
      </c>
    </row>
    <row r="1164" spans="2:110" x14ac:dyDescent="0.3">
      <c r="B1164" s="6">
        <v>26</v>
      </c>
      <c r="C1164" s="6">
        <v>5</v>
      </c>
      <c r="D1164" s="7">
        <v>2015</v>
      </c>
      <c r="W1164" s="6">
        <v>5</v>
      </c>
      <c r="Y1164" t="str">
        <f t="shared" si="58"/>
        <v>May</v>
      </c>
      <c r="Z1164" s="7">
        <v>2015</v>
      </c>
      <c r="AA1164" t="s">
        <v>3495</v>
      </c>
      <c r="BG1164" t="s">
        <v>13</v>
      </c>
      <c r="BV1164" t="s">
        <v>13</v>
      </c>
      <c r="BW1164" t="str">
        <f t="shared" si="59"/>
        <v>Intra</v>
      </c>
      <c r="CI1164" s="15" t="s">
        <v>13</v>
      </c>
      <c r="CJ1164" s="15">
        <v>2023</v>
      </c>
      <c r="CK1164" s="15" t="str">
        <f t="shared" si="60"/>
        <v>Intra</v>
      </c>
      <c r="DC1164" s="15">
        <v>10</v>
      </c>
      <c r="DD1164" s="21">
        <v>10</v>
      </c>
      <c r="DE1164" s="21"/>
      <c r="DF1164" s="15">
        <v>2023</v>
      </c>
    </row>
    <row r="1165" spans="2:110" x14ac:dyDescent="0.3">
      <c r="B1165" s="4">
        <v>26</v>
      </c>
      <c r="C1165" s="4">
        <v>8</v>
      </c>
      <c r="D1165" s="5">
        <v>2015</v>
      </c>
      <c r="W1165" s="4">
        <v>8</v>
      </c>
      <c r="Y1165" t="str">
        <f t="shared" si="58"/>
        <v>Aug</v>
      </c>
      <c r="Z1165" s="5">
        <v>2015</v>
      </c>
      <c r="AA1165" t="s">
        <v>3498</v>
      </c>
      <c r="BG1165" t="s">
        <v>13</v>
      </c>
      <c r="BV1165" t="s">
        <v>13</v>
      </c>
      <c r="BW1165" t="str">
        <f t="shared" si="59"/>
        <v>Intra</v>
      </c>
      <c r="CI1165" s="16" t="s">
        <v>13</v>
      </c>
      <c r="CJ1165" s="16">
        <v>2003</v>
      </c>
      <c r="CK1165" s="16" t="str">
        <f t="shared" si="60"/>
        <v>Intra</v>
      </c>
      <c r="DC1165" s="16">
        <v>10</v>
      </c>
      <c r="DD1165" s="23">
        <v>10</v>
      </c>
      <c r="DE1165" s="23"/>
      <c r="DF1165" s="16">
        <v>2003</v>
      </c>
    </row>
    <row r="1166" spans="2:110" x14ac:dyDescent="0.3">
      <c r="B1166" s="6">
        <v>8</v>
      </c>
      <c r="C1166" s="6">
        <v>5</v>
      </c>
      <c r="D1166" s="7">
        <v>2015</v>
      </c>
      <c r="W1166" s="6">
        <v>5</v>
      </c>
      <c r="Y1166" t="str">
        <f t="shared" si="58"/>
        <v>May</v>
      </c>
      <c r="Z1166" s="7">
        <v>2015</v>
      </c>
      <c r="AA1166" t="s">
        <v>3501</v>
      </c>
      <c r="BG1166" t="s">
        <v>13</v>
      </c>
      <c r="BV1166" t="s">
        <v>13</v>
      </c>
      <c r="BW1166" t="str">
        <f t="shared" si="59"/>
        <v>Intra</v>
      </c>
      <c r="CI1166" s="15" t="s">
        <v>13</v>
      </c>
      <c r="CJ1166" s="15">
        <v>2023</v>
      </c>
      <c r="CK1166" s="15" t="str">
        <f t="shared" si="60"/>
        <v>Intra</v>
      </c>
      <c r="DC1166" s="15">
        <v>10</v>
      </c>
      <c r="DD1166" s="21">
        <v>10</v>
      </c>
      <c r="DE1166" s="21"/>
      <c r="DF1166" s="15">
        <v>2023</v>
      </c>
    </row>
    <row r="1167" spans="2:110" x14ac:dyDescent="0.3">
      <c r="B1167" s="6">
        <v>19</v>
      </c>
      <c r="C1167" s="6">
        <v>8</v>
      </c>
      <c r="D1167" s="7">
        <v>2015</v>
      </c>
      <c r="W1167" s="6">
        <v>8</v>
      </c>
      <c r="Y1167" t="str">
        <f t="shared" si="58"/>
        <v>Aug</v>
      </c>
      <c r="Z1167" s="7">
        <v>2015</v>
      </c>
      <c r="AA1167" t="s">
        <v>3504</v>
      </c>
      <c r="BG1167" t="s">
        <v>13</v>
      </c>
      <c r="BV1167" t="s">
        <v>13</v>
      </c>
      <c r="BW1167" t="str">
        <f t="shared" si="59"/>
        <v>Intra</v>
      </c>
      <c r="CI1167" s="16" t="s">
        <v>13</v>
      </c>
      <c r="CJ1167" s="16">
        <v>2004</v>
      </c>
      <c r="CK1167" s="16" t="str">
        <f t="shared" si="60"/>
        <v>Intra</v>
      </c>
      <c r="DC1167" s="16">
        <v>10</v>
      </c>
      <c r="DD1167" s="23">
        <v>10</v>
      </c>
      <c r="DE1167" s="23"/>
      <c r="DF1167" s="16">
        <v>2004</v>
      </c>
    </row>
    <row r="1168" spans="2:110" x14ac:dyDescent="0.3">
      <c r="B1168" s="4">
        <v>16</v>
      </c>
      <c r="C1168" s="4">
        <v>9</v>
      </c>
      <c r="D1168" s="5">
        <v>2015</v>
      </c>
      <c r="W1168" s="4">
        <v>9</v>
      </c>
      <c r="Y1168" t="str">
        <f t="shared" si="58"/>
        <v>Sep</v>
      </c>
      <c r="Z1168" s="5">
        <v>2015</v>
      </c>
      <c r="AA1168" t="s">
        <v>3507</v>
      </c>
      <c r="BG1168" t="s">
        <v>13</v>
      </c>
      <c r="BV1168" t="s">
        <v>13</v>
      </c>
      <c r="BW1168" t="str">
        <f t="shared" si="59"/>
        <v>Intra</v>
      </c>
      <c r="CI1168" s="15" t="s">
        <v>13</v>
      </c>
      <c r="CJ1168" s="15">
        <v>2002</v>
      </c>
      <c r="CK1168" s="15" t="str">
        <f t="shared" si="60"/>
        <v>Intra</v>
      </c>
      <c r="DC1168" s="15">
        <v>10</v>
      </c>
      <c r="DD1168" s="21">
        <v>10</v>
      </c>
      <c r="DE1168" s="21"/>
      <c r="DF1168" s="15">
        <v>2002</v>
      </c>
    </row>
    <row r="1169" spans="2:110" x14ac:dyDescent="0.3">
      <c r="B1169" s="6">
        <v>2</v>
      </c>
      <c r="C1169" s="6">
        <v>12</v>
      </c>
      <c r="D1169" s="7">
        <v>2015</v>
      </c>
      <c r="W1169" s="6">
        <v>12</v>
      </c>
      <c r="Y1169" t="str">
        <f t="shared" si="58"/>
        <v>Dec</v>
      </c>
      <c r="Z1169" s="7">
        <v>2015</v>
      </c>
      <c r="AA1169" t="s">
        <v>3510</v>
      </c>
      <c r="BG1169" t="s">
        <v>9</v>
      </c>
      <c r="BV1169" t="s">
        <v>9</v>
      </c>
      <c r="BW1169" t="str">
        <f t="shared" si="59"/>
        <v>Not</v>
      </c>
      <c r="CI1169" s="16" t="s">
        <v>9</v>
      </c>
      <c r="CJ1169" s="16">
        <v>2021</v>
      </c>
      <c r="CK1169" s="16" t="str">
        <f t="shared" si="60"/>
        <v>Not</v>
      </c>
      <c r="DC1169" s="16">
        <v>10</v>
      </c>
      <c r="DD1169" s="23">
        <v>10</v>
      </c>
      <c r="DE1169" s="23"/>
      <c r="DF1169" s="16">
        <v>2021</v>
      </c>
    </row>
    <row r="1170" spans="2:110" x14ac:dyDescent="0.3">
      <c r="B1170" s="6">
        <v>26</v>
      </c>
      <c r="C1170" s="6">
        <v>8</v>
      </c>
      <c r="D1170" s="7">
        <v>2015</v>
      </c>
      <c r="W1170" s="6">
        <v>8</v>
      </c>
      <c r="Y1170" t="str">
        <f t="shared" si="58"/>
        <v>Aug</v>
      </c>
      <c r="Z1170" s="7">
        <v>2015</v>
      </c>
      <c r="AA1170" t="s">
        <v>3513</v>
      </c>
      <c r="BG1170" t="s">
        <v>13</v>
      </c>
      <c r="BV1170" t="s">
        <v>13</v>
      </c>
      <c r="BW1170" t="str">
        <f t="shared" si="59"/>
        <v>Intra</v>
      </c>
      <c r="CI1170" s="15" t="s">
        <v>13</v>
      </c>
      <c r="CJ1170" s="15">
        <v>2021</v>
      </c>
      <c r="CK1170" s="15" t="str">
        <f t="shared" si="60"/>
        <v>Intra</v>
      </c>
      <c r="DC1170" s="15">
        <v>10</v>
      </c>
      <c r="DD1170" s="21">
        <v>10</v>
      </c>
      <c r="DE1170" s="21"/>
      <c r="DF1170" s="15">
        <v>2021</v>
      </c>
    </row>
    <row r="1171" spans="2:110" x14ac:dyDescent="0.3">
      <c r="B1171" s="6">
        <v>29</v>
      </c>
      <c r="C1171" s="6">
        <v>1</v>
      </c>
      <c r="D1171" s="7">
        <v>2015</v>
      </c>
      <c r="W1171" s="6">
        <v>1</v>
      </c>
      <c r="Y1171" t="str">
        <f t="shared" si="58"/>
        <v>Jan</v>
      </c>
      <c r="Z1171" s="7">
        <v>2015</v>
      </c>
      <c r="AA1171" t="s">
        <v>3516</v>
      </c>
      <c r="AB1171">
        <v>1</v>
      </c>
      <c r="BG1171" t="s">
        <v>13</v>
      </c>
      <c r="BV1171" t="s">
        <v>13</v>
      </c>
      <c r="BW1171" t="str">
        <f t="shared" si="59"/>
        <v>Intra</v>
      </c>
      <c r="CI1171" s="16" t="s">
        <v>13</v>
      </c>
      <c r="CJ1171" s="16">
        <v>2021</v>
      </c>
      <c r="CK1171" s="16" t="str">
        <f t="shared" si="60"/>
        <v>Intra</v>
      </c>
      <c r="DC1171" s="16">
        <v>1</v>
      </c>
      <c r="DD1171" s="23">
        <v>1</v>
      </c>
      <c r="DE1171" s="23"/>
      <c r="DF1171" s="16">
        <v>2021</v>
      </c>
    </row>
    <row r="1172" spans="2:110" x14ac:dyDescent="0.3">
      <c r="B1172" s="4">
        <v>3</v>
      </c>
      <c r="C1172" s="4">
        <v>9</v>
      </c>
      <c r="D1172" s="5">
        <v>2015</v>
      </c>
      <c r="W1172" s="4">
        <v>9</v>
      </c>
      <c r="Y1172" t="str">
        <f t="shared" si="58"/>
        <v>Sep</v>
      </c>
      <c r="Z1172" s="5">
        <v>2015</v>
      </c>
      <c r="AA1172" t="s">
        <v>3519</v>
      </c>
      <c r="BG1172" t="s">
        <v>13</v>
      </c>
      <c r="BV1172" t="s">
        <v>13</v>
      </c>
      <c r="BW1172" t="str">
        <f t="shared" si="59"/>
        <v>Intra</v>
      </c>
      <c r="CI1172" s="15" t="s">
        <v>13</v>
      </c>
      <c r="CJ1172" s="15">
        <v>2019</v>
      </c>
      <c r="CK1172" s="15" t="str">
        <f t="shared" si="60"/>
        <v>Intra</v>
      </c>
      <c r="DC1172" s="15">
        <v>5</v>
      </c>
      <c r="DD1172" s="21">
        <v>5</v>
      </c>
      <c r="DE1172" s="21"/>
      <c r="DF1172" s="15">
        <v>2019</v>
      </c>
    </row>
    <row r="1173" spans="2:110" x14ac:dyDescent="0.3">
      <c r="B1173" s="4">
        <v>16</v>
      </c>
      <c r="C1173" s="4">
        <v>11</v>
      </c>
      <c r="D1173" s="5">
        <v>2015</v>
      </c>
      <c r="W1173" s="4">
        <v>11</v>
      </c>
      <c r="Y1173" t="str">
        <f t="shared" si="58"/>
        <v>Nov</v>
      </c>
      <c r="Z1173" s="5">
        <v>2015</v>
      </c>
      <c r="AA1173" t="s">
        <v>3522</v>
      </c>
      <c r="BG1173" t="s">
        <v>13</v>
      </c>
      <c r="BV1173" t="s">
        <v>13</v>
      </c>
      <c r="BW1173" t="str">
        <f t="shared" si="59"/>
        <v>Intra</v>
      </c>
      <c r="CI1173" s="16" t="s">
        <v>13</v>
      </c>
      <c r="CJ1173" s="16">
        <v>2022</v>
      </c>
      <c r="CK1173" s="16" t="str">
        <f t="shared" si="60"/>
        <v>Intra</v>
      </c>
      <c r="DC1173" s="16">
        <v>10</v>
      </c>
      <c r="DD1173" s="23">
        <v>10</v>
      </c>
      <c r="DE1173" s="23"/>
      <c r="DF1173" s="16">
        <v>2022</v>
      </c>
    </row>
    <row r="1174" spans="2:110" x14ac:dyDescent="0.3">
      <c r="B1174" s="6">
        <v>10</v>
      </c>
      <c r="C1174" s="6">
        <v>9</v>
      </c>
      <c r="D1174" s="7">
        <v>2015</v>
      </c>
      <c r="W1174" s="6">
        <v>9</v>
      </c>
      <c r="Y1174" t="str">
        <f t="shared" si="58"/>
        <v>Sep</v>
      </c>
      <c r="Z1174" s="7">
        <v>2015</v>
      </c>
      <c r="AA1174" t="s">
        <v>3525</v>
      </c>
      <c r="BG1174" t="s">
        <v>13</v>
      </c>
      <c r="BV1174" t="s">
        <v>13</v>
      </c>
      <c r="BW1174" t="str">
        <f t="shared" si="59"/>
        <v>Intra</v>
      </c>
      <c r="CI1174" s="15" t="s">
        <v>13</v>
      </c>
      <c r="CJ1174" s="15">
        <v>2010</v>
      </c>
      <c r="CK1174" s="15" t="str">
        <f t="shared" si="60"/>
        <v>Intra</v>
      </c>
      <c r="DC1174" s="15">
        <v>10</v>
      </c>
      <c r="DD1174" s="21">
        <v>10</v>
      </c>
      <c r="DE1174" s="21"/>
      <c r="DF1174" s="15">
        <v>2010</v>
      </c>
    </row>
    <row r="1175" spans="2:110" x14ac:dyDescent="0.3">
      <c r="B1175" s="6">
        <v>28</v>
      </c>
      <c r="C1175" s="6">
        <v>7</v>
      </c>
      <c r="D1175" s="7">
        <v>2015</v>
      </c>
      <c r="W1175" s="6">
        <v>7</v>
      </c>
      <c r="Y1175" t="str">
        <f t="shared" si="58"/>
        <v>Jul</v>
      </c>
      <c r="Z1175" s="7">
        <v>2015</v>
      </c>
      <c r="AA1175" t="s">
        <v>3528</v>
      </c>
      <c r="BG1175" t="s">
        <v>13</v>
      </c>
      <c r="BV1175" t="s">
        <v>13</v>
      </c>
      <c r="BW1175" t="str">
        <f t="shared" si="59"/>
        <v>Intra</v>
      </c>
      <c r="CI1175" s="16" t="s">
        <v>13</v>
      </c>
      <c r="CJ1175" s="16">
        <v>2016</v>
      </c>
      <c r="CK1175" s="16" t="str">
        <f t="shared" si="60"/>
        <v>Intra</v>
      </c>
      <c r="DC1175" s="16">
        <v>10</v>
      </c>
      <c r="DD1175" s="23">
        <v>10</v>
      </c>
      <c r="DE1175" s="23"/>
      <c r="DF1175" s="16">
        <v>2016</v>
      </c>
    </row>
    <row r="1176" spans="2:110" x14ac:dyDescent="0.3">
      <c r="B1176" s="4">
        <v>27</v>
      </c>
      <c r="C1176" s="4">
        <v>5</v>
      </c>
      <c r="D1176" s="5">
        <v>2015</v>
      </c>
      <c r="W1176" s="4">
        <v>5</v>
      </c>
      <c r="Y1176" t="str">
        <f t="shared" si="58"/>
        <v>May</v>
      </c>
      <c r="Z1176" s="5">
        <v>2015</v>
      </c>
      <c r="AA1176" t="s">
        <v>3531</v>
      </c>
      <c r="BG1176" t="s">
        <v>13</v>
      </c>
      <c r="BV1176" t="s">
        <v>13</v>
      </c>
      <c r="BW1176" t="str">
        <f t="shared" si="59"/>
        <v>Intra</v>
      </c>
      <c r="CI1176" s="15" t="s">
        <v>13</v>
      </c>
      <c r="CJ1176" s="15">
        <v>2002</v>
      </c>
      <c r="CK1176" s="15" t="str">
        <f t="shared" si="60"/>
        <v>Intra</v>
      </c>
      <c r="DC1176" s="15">
        <v>5</v>
      </c>
      <c r="DD1176" s="21">
        <v>5</v>
      </c>
      <c r="DE1176" s="21"/>
      <c r="DF1176" s="15">
        <v>2002</v>
      </c>
    </row>
    <row r="1177" spans="2:110" x14ac:dyDescent="0.3">
      <c r="B1177" s="6">
        <v>11</v>
      </c>
      <c r="C1177" s="6">
        <v>8</v>
      </c>
      <c r="D1177" s="7">
        <v>2015</v>
      </c>
      <c r="W1177" s="6">
        <v>8</v>
      </c>
      <c r="Y1177" t="str">
        <f t="shared" si="58"/>
        <v>Aug</v>
      </c>
      <c r="Z1177" s="7">
        <v>2015</v>
      </c>
      <c r="AA1177" t="s">
        <v>3534</v>
      </c>
      <c r="BG1177" t="s">
        <v>13</v>
      </c>
      <c r="BV1177" t="s">
        <v>13</v>
      </c>
      <c r="BW1177" t="str">
        <f t="shared" si="59"/>
        <v>Intra</v>
      </c>
      <c r="CI1177" s="16" t="s">
        <v>13</v>
      </c>
      <c r="CJ1177" s="16">
        <v>2009</v>
      </c>
      <c r="CK1177" s="16" t="str">
        <f t="shared" si="60"/>
        <v>Intra</v>
      </c>
      <c r="DC1177" s="16">
        <v>10</v>
      </c>
      <c r="DD1177" s="23">
        <v>10</v>
      </c>
      <c r="DE1177" s="23"/>
      <c r="DF1177" s="16">
        <v>2009</v>
      </c>
    </row>
    <row r="1178" spans="2:110" x14ac:dyDescent="0.3">
      <c r="B1178" s="6">
        <v>20</v>
      </c>
      <c r="C1178" s="6">
        <v>5</v>
      </c>
      <c r="D1178" s="7">
        <v>2015</v>
      </c>
      <c r="W1178" s="6">
        <v>5</v>
      </c>
      <c r="Y1178" t="str">
        <f t="shared" si="58"/>
        <v>May</v>
      </c>
      <c r="Z1178" s="7">
        <v>2015</v>
      </c>
      <c r="AA1178" t="s">
        <v>3537</v>
      </c>
      <c r="BG1178" t="s">
        <v>13</v>
      </c>
      <c r="BV1178" t="s">
        <v>13</v>
      </c>
      <c r="BW1178" t="str">
        <f t="shared" si="59"/>
        <v>Intra</v>
      </c>
      <c r="CI1178" s="15" t="s">
        <v>13</v>
      </c>
      <c r="CJ1178" s="15">
        <v>2002</v>
      </c>
      <c r="CK1178" s="15" t="str">
        <f t="shared" si="60"/>
        <v>Intra</v>
      </c>
      <c r="DC1178" s="15">
        <v>4</v>
      </c>
      <c r="DD1178" s="21">
        <v>4</v>
      </c>
      <c r="DE1178" s="21"/>
      <c r="DF1178" s="15">
        <v>2002</v>
      </c>
    </row>
    <row r="1179" spans="2:110" x14ac:dyDescent="0.3">
      <c r="B1179" s="6">
        <v>2</v>
      </c>
      <c r="C1179" s="6">
        <v>12</v>
      </c>
      <c r="D1179" s="7">
        <v>2015</v>
      </c>
      <c r="W1179" s="6">
        <v>12</v>
      </c>
      <c r="Y1179" t="str">
        <f t="shared" si="58"/>
        <v>Dec</v>
      </c>
      <c r="Z1179" s="7">
        <v>2015</v>
      </c>
      <c r="AA1179" t="s">
        <v>3540</v>
      </c>
      <c r="BG1179" t="s">
        <v>9</v>
      </c>
      <c r="BV1179" t="s">
        <v>9</v>
      </c>
      <c r="BW1179" t="str">
        <f t="shared" si="59"/>
        <v>Not</v>
      </c>
      <c r="CI1179" s="16" t="s">
        <v>9</v>
      </c>
      <c r="CJ1179" s="16">
        <v>2003</v>
      </c>
      <c r="CK1179" s="16" t="str">
        <f t="shared" si="60"/>
        <v>Not</v>
      </c>
      <c r="DC1179" s="16">
        <v>10</v>
      </c>
      <c r="DD1179" s="23">
        <v>10</v>
      </c>
      <c r="DE1179" s="23"/>
      <c r="DF1179" s="16">
        <v>2003</v>
      </c>
    </row>
    <row r="1180" spans="2:110" x14ac:dyDescent="0.3">
      <c r="B1180" s="4">
        <v>14</v>
      </c>
      <c r="C1180" s="4">
        <v>5</v>
      </c>
      <c r="D1180" s="5">
        <v>2015</v>
      </c>
      <c r="W1180" s="4">
        <v>5</v>
      </c>
      <c r="Y1180" t="str">
        <f t="shared" si="58"/>
        <v>May</v>
      </c>
      <c r="Z1180" s="5">
        <v>2015</v>
      </c>
      <c r="AA1180" t="s">
        <v>3543</v>
      </c>
      <c r="BG1180" t="s">
        <v>13</v>
      </c>
      <c r="BV1180" t="s">
        <v>13</v>
      </c>
      <c r="BW1180" t="str">
        <f t="shared" si="59"/>
        <v>Intra</v>
      </c>
      <c r="CI1180" s="15" t="s">
        <v>13</v>
      </c>
      <c r="CJ1180" s="15">
        <v>2007</v>
      </c>
      <c r="CK1180" s="15" t="str">
        <f t="shared" si="60"/>
        <v>Intra</v>
      </c>
      <c r="DC1180" s="15">
        <v>10</v>
      </c>
      <c r="DD1180" s="21">
        <v>10</v>
      </c>
      <c r="DE1180" s="21"/>
      <c r="DF1180" s="15">
        <v>2007</v>
      </c>
    </row>
    <row r="1181" spans="2:110" x14ac:dyDescent="0.3">
      <c r="B1181" s="4">
        <v>2</v>
      </c>
      <c r="C1181" s="4">
        <v>12</v>
      </c>
      <c r="D1181" s="5">
        <v>2015</v>
      </c>
      <c r="W1181" s="4">
        <v>12</v>
      </c>
      <c r="Y1181" t="str">
        <f t="shared" si="58"/>
        <v>Dec</v>
      </c>
      <c r="Z1181" s="5">
        <v>2015</v>
      </c>
      <c r="AA1181" t="s">
        <v>3546</v>
      </c>
      <c r="BG1181" t="s">
        <v>9</v>
      </c>
      <c r="BV1181" t="s">
        <v>9</v>
      </c>
      <c r="BW1181" t="str">
        <f t="shared" si="59"/>
        <v>Not</v>
      </c>
      <c r="CI1181" s="16" t="s">
        <v>9</v>
      </c>
      <c r="CJ1181" s="16">
        <v>2011</v>
      </c>
      <c r="CK1181" s="16" t="str">
        <f t="shared" si="60"/>
        <v>Not</v>
      </c>
      <c r="DC1181" s="16">
        <v>1</v>
      </c>
      <c r="DD1181" s="23">
        <v>1</v>
      </c>
      <c r="DE1181" s="23"/>
      <c r="DF1181" s="16">
        <v>2011</v>
      </c>
    </row>
    <row r="1182" spans="2:110" x14ac:dyDescent="0.3">
      <c r="B1182" s="4">
        <v>28</v>
      </c>
      <c r="C1182" s="4">
        <v>1</v>
      </c>
      <c r="D1182" s="5">
        <v>2015</v>
      </c>
      <c r="W1182" s="4">
        <v>1</v>
      </c>
      <c r="Y1182" t="str">
        <f t="shared" si="58"/>
        <v>Jan</v>
      </c>
      <c r="Z1182" s="5">
        <v>2015</v>
      </c>
      <c r="AA1182" t="s">
        <v>3549</v>
      </c>
      <c r="AB1182">
        <v>1</v>
      </c>
      <c r="BG1182" t="s">
        <v>13</v>
      </c>
      <c r="BV1182" t="s">
        <v>13</v>
      </c>
      <c r="BW1182" t="str">
        <f t="shared" si="59"/>
        <v>Intra</v>
      </c>
      <c r="CI1182" s="15" t="s">
        <v>13</v>
      </c>
      <c r="CJ1182" s="15">
        <v>2011</v>
      </c>
      <c r="CK1182" s="15" t="str">
        <f t="shared" si="60"/>
        <v>Intra</v>
      </c>
      <c r="DC1182" s="15">
        <v>10</v>
      </c>
      <c r="DD1182" s="21">
        <v>10</v>
      </c>
      <c r="DE1182" s="21"/>
      <c r="DF1182" s="15">
        <v>2011</v>
      </c>
    </row>
    <row r="1183" spans="2:110" x14ac:dyDescent="0.3">
      <c r="B1183" s="4">
        <v>29</v>
      </c>
      <c r="C1183" s="4">
        <v>4</v>
      </c>
      <c r="D1183" s="5">
        <v>2015</v>
      </c>
      <c r="W1183" s="4">
        <v>4</v>
      </c>
      <c r="Y1183" t="str">
        <f t="shared" si="58"/>
        <v>Apr</v>
      </c>
      <c r="Z1183" s="5">
        <v>2015</v>
      </c>
      <c r="AA1183" t="s">
        <v>3552</v>
      </c>
      <c r="BG1183" t="s">
        <v>9</v>
      </c>
      <c r="BV1183" t="s">
        <v>9</v>
      </c>
      <c r="BW1183" t="str">
        <f t="shared" si="59"/>
        <v>Not</v>
      </c>
      <c r="CI1183" s="16" t="s">
        <v>9</v>
      </c>
      <c r="CJ1183" s="16">
        <v>2019</v>
      </c>
      <c r="CK1183" s="16" t="str">
        <f t="shared" si="60"/>
        <v>Not</v>
      </c>
      <c r="DC1183" s="16">
        <v>2</v>
      </c>
      <c r="DD1183" s="23">
        <v>2</v>
      </c>
      <c r="DE1183" s="23"/>
      <c r="DF1183" s="16">
        <v>2019</v>
      </c>
    </row>
    <row r="1184" spans="2:110" x14ac:dyDescent="0.3">
      <c r="B1184" s="4">
        <v>23</v>
      </c>
      <c r="C1184" s="4">
        <v>4</v>
      </c>
      <c r="D1184" s="5">
        <v>2015</v>
      </c>
      <c r="W1184" s="4">
        <v>4</v>
      </c>
      <c r="Y1184" t="str">
        <f t="shared" si="58"/>
        <v>Apr</v>
      </c>
      <c r="Z1184" s="5">
        <v>2015</v>
      </c>
      <c r="AA1184" t="s">
        <v>3555</v>
      </c>
      <c r="BG1184" t="s">
        <v>13</v>
      </c>
      <c r="BV1184" t="s">
        <v>13</v>
      </c>
      <c r="BW1184" t="str">
        <f t="shared" si="59"/>
        <v>Intra</v>
      </c>
      <c r="CI1184" s="15" t="s">
        <v>13</v>
      </c>
      <c r="CJ1184" s="15">
        <v>1995</v>
      </c>
      <c r="CK1184" s="15" t="str">
        <f t="shared" si="60"/>
        <v>Intra</v>
      </c>
      <c r="DC1184" s="15">
        <v>5</v>
      </c>
      <c r="DD1184" s="21">
        <v>5</v>
      </c>
      <c r="DE1184" s="21"/>
      <c r="DF1184" s="15">
        <v>1995</v>
      </c>
    </row>
    <row r="1185" spans="2:110" x14ac:dyDescent="0.3">
      <c r="B1185" s="4">
        <v>5</v>
      </c>
      <c r="C1185" s="4">
        <v>3</v>
      </c>
      <c r="D1185" s="5">
        <v>2015</v>
      </c>
      <c r="W1185" s="4">
        <v>3</v>
      </c>
      <c r="Y1185" t="str">
        <f t="shared" si="58"/>
        <v>Mar</v>
      </c>
      <c r="Z1185" s="5">
        <v>2015</v>
      </c>
      <c r="AA1185" t="s">
        <v>3558</v>
      </c>
      <c r="BG1185" t="s">
        <v>13</v>
      </c>
      <c r="BV1185" t="s">
        <v>13</v>
      </c>
      <c r="BW1185" t="str">
        <f t="shared" si="59"/>
        <v>Intra</v>
      </c>
      <c r="CI1185" s="16" t="s">
        <v>13</v>
      </c>
      <c r="CJ1185" s="16">
        <v>2008</v>
      </c>
      <c r="CK1185" s="16" t="str">
        <f t="shared" si="60"/>
        <v>Intra</v>
      </c>
      <c r="DC1185" s="16">
        <v>10</v>
      </c>
      <c r="DD1185" s="23">
        <v>10</v>
      </c>
      <c r="DE1185" s="23"/>
      <c r="DF1185" s="16">
        <v>2008</v>
      </c>
    </row>
    <row r="1186" spans="2:110" x14ac:dyDescent="0.3">
      <c r="B1186" s="6">
        <v>30</v>
      </c>
      <c r="C1186" s="6">
        <v>4</v>
      </c>
      <c r="D1186" s="7">
        <v>2015</v>
      </c>
      <c r="W1186" s="6">
        <v>4</v>
      </c>
      <c r="Y1186" t="str">
        <f t="shared" si="58"/>
        <v>Apr</v>
      </c>
      <c r="Z1186" s="7">
        <v>2015</v>
      </c>
      <c r="AA1186" t="s">
        <v>3561</v>
      </c>
      <c r="BG1186" t="s">
        <v>13</v>
      </c>
      <c r="BV1186" t="s">
        <v>13</v>
      </c>
      <c r="BW1186" t="str">
        <f t="shared" si="59"/>
        <v>Intra</v>
      </c>
      <c r="CI1186" s="15" t="s">
        <v>13</v>
      </c>
      <c r="CJ1186" s="15">
        <v>2001</v>
      </c>
      <c r="CK1186" s="15" t="str">
        <f t="shared" si="60"/>
        <v>Intra</v>
      </c>
      <c r="DC1186" s="15">
        <v>10</v>
      </c>
      <c r="DD1186" s="21">
        <v>10</v>
      </c>
      <c r="DE1186" s="21"/>
      <c r="DF1186" s="15">
        <v>2001</v>
      </c>
    </row>
    <row r="1187" spans="2:110" x14ac:dyDescent="0.3">
      <c r="B1187" s="4">
        <v>30</v>
      </c>
      <c r="C1187" s="4">
        <v>3</v>
      </c>
      <c r="D1187" s="5">
        <v>2015</v>
      </c>
      <c r="W1187" s="4">
        <v>3</v>
      </c>
      <c r="Y1187" t="str">
        <f t="shared" si="58"/>
        <v>Mar</v>
      </c>
      <c r="Z1187" s="5">
        <v>2015</v>
      </c>
      <c r="AA1187" t="s">
        <v>3564</v>
      </c>
      <c r="BG1187" t="s">
        <v>13</v>
      </c>
      <c r="BV1187" t="s">
        <v>13</v>
      </c>
      <c r="BW1187" t="str">
        <f t="shared" si="59"/>
        <v>Intra</v>
      </c>
      <c r="CI1187" s="16" t="s">
        <v>13</v>
      </c>
      <c r="CJ1187" s="16">
        <v>2017</v>
      </c>
      <c r="CK1187" s="16" t="str">
        <f t="shared" si="60"/>
        <v>Intra</v>
      </c>
      <c r="DC1187" s="16">
        <v>10</v>
      </c>
      <c r="DD1187" s="23">
        <v>10</v>
      </c>
      <c r="DE1187" s="23"/>
      <c r="DF1187" s="16">
        <v>2017</v>
      </c>
    </row>
    <row r="1188" spans="2:110" x14ac:dyDescent="0.3">
      <c r="B1188" s="4">
        <v>1</v>
      </c>
      <c r="C1188" s="4">
        <v>8</v>
      </c>
      <c r="D1188" s="5">
        <v>2016</v>
      </c>
      <c r="W1188" s="4">
        <v>8</v>
      </c>
      <c r="Y1188" t="str">
        <f t="shared" si="58"/>
        <v>Aug</v>
      </c>
      <c r="Z1188" s="5">
        <v>2016</v>
      </c>
      <c r="AA1188" t="s">
        <v>3567</v>
      </c>
      <c r="BG1188" t="s">
        <v>9</v>
      </c>
      <c r="BV1188" t="s">
        <v>9</v>
      </c>
      <c r="BW1188" t="str">
        <f t="shared" si="59"/>
        <v>Not</v>
      </c>
      <c r="CI1188" s="15" t="s">
        <v>9</v>
      </c>
      <c r="CJ1188" s="15">
        <v>2013</v>
      </c>
      <c r="CK1188" s="15" t="str">
        <f t="shared" si="60"/>
        <v>Not</v>
      </c>
      <c r="DC1188" s="15">
        <v>10</v>
      </c>
      <c r="DD1188" s="21">
        <v>10</v>
      </c>
      <c r="DE1188" s="21"/>
      <c r="DF1188" s="15">
        <v>2013</v>
      </c>
    </row>
    <row r="1189" spans="2:110" x14ac:dyDescent="0.3">
      <c r="B1189" s="6">
        <v>14</v>
      </c>
      <c r="C1189" s="6">
        <v>6</v>
      </c>
      <c r="D1189" s="7">
        <v>2016</v>
      </c>
      <c r="W1189" s="6">
        <v>6</v>
      </c>
      <c r="Y1189" t="str">
        <f t="shared" si="58"/>
        <v>Jun</v>
      </c>
      <c r="Z1189" s="7">
        <v>2016</v>
      </c>
      <c r="AA1189" t="s">
        <v>3570</v>
      </c>
      <c r="BG1189" t="s">
        <v>9</v>
      </c>
      <c r="BV1189" t="s">
        <v>9</v>
      </c>
      <c r="BW1189" t="str">
        <f t="shared" si="59"/>
        <v>Not</v>
      </c>
      <c r="CI1189" s="16" t="s">
        <v>9</v>
      </c>
      <c r="CJ1189" s="16">
        <v>2020</v>
      </c>
      <c r="CK1189" s="16" t="str">
        <f t="shared" si="60"/>
        <v>Not</v>
      </c>
      <c r="DC1189" s="16">
        <v>10</v>
      </c>
      <c r="DD1189" s="23">
        <v>10</v>
      </c>
      <c r="DE1189" s="23"/>
      <c r="DF1189" s="16">
        <v>2020</v>
      </c>
    </row>
    <row r="1190" spans="2:110" x14ac:dyDescent="0.3">
      <c r="B1190" s="6">
        <v>14</v>
      </c>
      <c r="C1190" s="6">
        <v>6</v>
      </c>
      <c r="D1190" s="7">
        <v>2016</v>
      </c>
      <c r="W1190" s="6">
        <v>6</v>
      </c>
      <c r="Y1190" t="str">
        <f t="shared" si="58"/>
        <v>Jun</v>
      </c>
      <c r="Z1190" s="7">
        <v>2016</v>
      </c>
      <c r="AA1190" t="s">
        <v>3573</v>
      </c>
      <c r="BG1190" t="s">
        <v>9</v>
      </c>
      <c r="BV1190" t="s">
        <v>9</v>
      </c>
      <c r="BW1190" t="str">
        <f t="shared" si="59"/>
        <v>Not</v>
      </c>
      <c r="CI1190" s="15" t="s">
        <v>9</v>
      </c>
      <c r="CJ1190" s="15">
        <v>2015</v>
      </c>
      <c r="CK1190" s="15" t="str">
        <f t="shared" si="60"/>
        <v>Not</v>
      </c>
      <c r="DC1190" s="15">
        <v>2</v>
      </c>
      <c r="DD1190" s="21">
        <v>2</v>
      </c>
      <c r="DE1190" s="21"/>
      <c r="DF1190" s="15">
        <v>2015</v>
      </c>
    </row>
    <row r="1191" spans="2:110" x14ac:dyDescent="0.3">
      <c r="B1191" s="6">
        <v>14</v>
      </c>
      <c r="C1191" s="6">
        <v>6</v>
      </c>
      <c r="D1191" s="7">
        <v>2016</v>
      </c>
      <c r="W1191" s="6">
        <v>6</v>
      </c>
      <c r="Y1191" t="str">
        <f t="shared" si="58"/>
        <v>Jun</v>
      </c>
      <c r="Z1191" s="7">
        <v>2016</v>
      </c>
      <c r="AA1191" t="s">
        <v>3576</v>
      </c>
      <c r="BG1191" t="s">
        <v>9</v>
      </c>
      <c r="BV1191" t="s">
        <v>9</v>
      </c>
      <c r="BW1191" t="str">
        <f t="shared" si="59"/>
        <v>Not</v>
      </c>
      <c r="CI1191" s="16" t="s">
        <v>9</v>
      </c>
      <c r="CJ1191" s="16">
        <v>2005</v>
      </c>
      <c r="CK1191" s="16" t="str">
        <f t="shared" si="60"/>
        <v>Not</v>
      </c>
      <c r="DC1191" s="16">
        <v>1</v>
      </c>
      <c r="DD1191" s="23">
        <v>1</v>
      </c>
      <c r="DE1191" s="23"/>
      <c r="DF1191" s="16">
        <v>2005</v>
      </c>
    </row>
    <row r="1192" spans="2:110" x14ac:dyDescent="0.3">
      <c r="B1192" s="6">
        <v>2</v>
      </c>
      <c r="C1192" s="6">
        <v>3</v>
      </c>
      <c r="D1192" s="7">
        <v>2016</v>
      </c>
      <c r="W1192" s="6">
        <v>3</v>
      </c>
      <c r="Y1192" t="str">
        <f t="shared" si="58"/>
        <v>Mar</v>
      </c>
      <c r="Z1192" s="7">
        <v>2016</v>
      </c>
      <c r="AA1192" t="s">
        <v>3579</v>
      </c>
      <c r="BG1192" t="s">
        <v>13</v>
      </c>
      <c r="BV1192" t="s">
        <v>13</v>
      </c>
      <c r="BW1192" t="str">
        <f t="shared" si="59"/>
        <v>Intra</v>
      </c>
      <c r="CI1192" s="15" t="s">
        <v>13</v>
      </c>
      <c r="CJ1192" s="15">
        <v>2007</v>
      </c>
      <c r="CK1192" s="15" t="str">
        <f t="shared" si="60"/>
        <v>Intra</v>
      </c>
      <c r="DC1192" s="15">
        <v>10</v>
      </c>
      <c r="DD1192" s="21">
        <v>10</v>
      </c>
      <c r="DE1192" s="21"/>
      <c r="DF1192" s="15">
        <v>2007</v>
      </c>
    </row>
    <row r="1193" spans="2:110" x14ac:dyDescent="0.3">
      <c r="B1193" s="6">
        <v>1</v>
      </c>
      <c r="C1193" s="6">
        <v>4</v>
      </c>
      <c r="D1193" s="7">
        <v>2016</v>
      </c>
      <c r="W1193" s="6">
        <v>4</v>
      </c>
      <c r="Y1193" t="str">
        <f t="shared" si="58"/>
        <v>Apr</v>
      </c>
      <c r="Z1193" s="7">
        <v>2016</v>
      </c>
      <c r="AA1193" t="s">
        <v>3582</v>
      </c>
      <c r="BG1193" t="s">
        <v>13</v>
      </c>
      <c r="BV1193" t="s">
        <v>13</v>
      </c>
      <c r="BW1193" t="str">
        <f t="shared" si="59"/>
        <v>Intra</v>
      </c>
      <c r="CI1193" s="16" t="s">
        <v>13</v>
      </c>
      <c r="CJ1193" s="16">
        <v>2007</v>
      </c>
      <c r="CK1193" s="16" t="str">
        <f t="shared" si="60"/>
        <v>Intra</v>
      </c>
      <c r="DC1193" s="16">
        <v>10</v>
      </c>
      <c r="DD1193" s="23">
        <v>10</v>
      </c>
      <c r="DE1193" s="23"/>
      <c r="DF1193" s="16">
        <v>2007</v>
      </c>
    </row>
    <row r="1194" spans="2:110" x14ac:dyDescent="0.3">
      <c r="B1194" s="4">
        <v>2</v>
      </c>
      <c r="C1194" s="4">
        <v>9</v>
      </c>
      <c r="D1194" s="5">
        <v>2016</v>
      </c>
      <c r="W1194" s="4">
        <v>9</v>
      </c>
      <c r="Y1194" t="str">
        <f t="shared" si="58"/>
        <v>Sep</v>
      </c>
      <c r="Z1194" s="5">
        <v>2016</v>
      </c>
      <c r="AA1194" t="s">
        <v>3585</v>
      </c>
      <c r="BG1194" t="s">
        <v>13</v>
      </c>
      <c r="BV1194" t="s">
        <v>13</v>
      </c>
      <c r="BW1194" t="str">
        <f t="shared" si="59"/>
        <v>Intra</v>
      </c>
      <c r="CI1194" s="15" t="s">
        <v>13</v>
      </c>
      <c r="CJ1194" s="15">
        <v>2013</v>
      </c>
      <c r="CK1194" s="15" t="str">
        <f t="shared" si="60"/>
        <v>Intra</v>
      </c>
      <c r="DC1194" s="15">
        <v>1</v>
      </c>
      <c r="DD1194" s="21">
        <v>1</v>
      </c>
      <c r="DE1194" s="21"/>
      <c r="DF1194" s="15">
        <v>2013</v>
      </c>
    </row>
    <row r="1195" spans="2:110" x14ac:dyDescent="0.3">
      <c r="B1195" s="6">
        <v>14</v>
      </c>
      <c r="C1195" s="6">
        <v>6</v>
      </c>
      <c r="D1195" s="7">
        <v>2016</v>
      </c>
      <c r="W1195" s="6">
        <v>6</v>
      </c>
      <c r="Y1195" t="str">
        <f t="shared" si="58"/>
        <v>Jun</v>
      </c>
      <c r="Z1195" s="7">
        <v>2016</v>
      </c>
      <c r="AA1195" t="s">
        <v>3588</v>
      </c>
      <c r="BG1195" t="s">
        <v>13</v>
      </c>
      <c r="BV1195" t="s">
        <v>13</v>
      </c>
      <c r="BW1195" t="str">
        <f t="shared" si="59"/>
        <v>Intra</v>
      </c>
      <c r="CI1195" s="16" t="s">
        <v>13</v>
      </c>
      <c r="CJ1195" s="16">
        <v>2018</v>
      </c>
      <c r="CK1195" s="16" t="str">
        <f t="shared" si="60"/>
        <v>Intra</v>
      </c>
      <c r="DC1195" s="16">
        <v>1</v>
      </c>
      <c r="DD1195" s="23">
        <v>1</v>
      </c>
      <c r="DE1195" s="23"/>
      <c r="DF1195" s="16">
        <v>2018</v>
      </c>
    </row>
    <row r="1196" spans="2:110" x14ac:dyDescent="0.3">
      <c r="B1196" s="4">
        <v>7</v>
      </c>
      <c r="C1196" s="4">
        <v>7</v>
      </c>
      <c r="D1196" s="5">
        <v>2016</v>
      </c>
      <c r="W1196" s="4">
        <v>7</v>
      </c>
      <c r="Y1196" t="str">
        <f t="shared" si="58"/>
        <v>Jul</v>
      </c>
      <c r="Z1196" s="5">
        <v>2016</v>
      </c>
      <c r="AA1196" t="s">
        <v>3591</v>
      </c>
      <c r="BG1196" t="s">
        <v>13</v>
      </c>
      <c r="BV1196" t="s">
        <v>13</v>
      </c>
      <c r="BW1196" t="str">
        <f t="shared" si="59"/>
        <v>Intra</v>
      </c>
      <c r="CI1196" s="15" t="s">
        <v>13</v>
      </c>
      <c r="CJ1196" s="15">
        <v>1998</v>
      </c>
      <c r="CK1196" s="15" t="str">
        <f t="shared" si="60"/>
        <v>Intra</v>
      </c>
      <c r="DC1196" s="15">
        <v>1</v>
      </c>
      <c r="DD1196" s="21">
        <v>1</v>
      </c>
      <c r="DE1196" s="21"/>
      <c r="DF1196" s="15">
        <v>1998</v>
      </c>
    </row>
    <row r="1197" spans="2:110" x14ac:dyDescent="0.3">
      <c r="B1197" s="6">
        <v>24</v>
      </c>
      <c r="C1197" s="6">
        <v>6</v>
      </c>
      <c r="D1197" s="7">
        <v>2016</v>
      </c>
      <c r="W1197" s="6">
        <v>6</v>
      </c>
      <c r="Y1197" t="str">
        <f t="shared" si="58"/>
        <v>Jun</v>
      </c>
      <c r="Z1197" s="7">
        <v>2016</v>
      </c>
      <c r="AA1197" t="s">
        <v>3594</v>
      </c>
      <c r="BG1197" t="s">
        <v>13</v>
      </c>
      <c r="BV1197" t="s">
        <v>13</v>
      </c>
      <c r="BW1197" t="str">
        <f t="shared" si="59"/>
        <v>Intra</v>
      </c>
      <c r="CI1197" s="16" t="s">
        <v>13</v>
      </c>
      <c r="CJ1197" s="16">
        <v>2010</v>
      </c>
      <c r="CK1197" s="16" t="str">
        <f t="shared" si="60"/>
        <v>Intra</v>
      </c>
      <c r="DC1197" s="16">
        <v>10</v>
      </c>
      <c r="DD1197" s="23">
        <v>10</v>
      </c>
      <c r="DE1197" s="23"/>
      <c r="DF1197" s="16">
        <v>2010</v>
      </c>
    </row>
    <row r="1198" spans="2:110" x14ac:dyDescent="0.3">
      <c r="B1198" s="6">
        <v>13</v>
      </c>
      <c r="C1198" s="6">
        <v>5</v>
      </c>
      <c r="D1198" s="7">
        <v>2016</v>
      </c>
      <c r="W1198" s="6">
        <v>5</v>
      </c>
      <c r="Y1198" t="str">
        <f t="shared" si="58"/>
        <v>May</v>
      </c>
      <c r="Z1198" s="7">
        <v>2016</v>
      </c>
      <c r="AA1198" t="s">
        <v>3597</v>
      </c>
      <c r="BG1198" t="s">
        <v>13</v>
      </c>
      <c r="BV1198" t="s">
        <v>13</v>
      </c>
      <c r="BW1198" t="str">
        <f t="shared" si="59"/>
        <v>Intra</v>
      </c>
      <c r="CI1198" s="15" t="s">
        <v>13</v>
      </c>
      <c r="CJ1198" s="15">
        <v>1995</v>
      </c>
      <c r="CK1198" s="15" t="str">
        <f t="shared" si="60"/>
        <v>Intra</v>
      </c>
      <c r="DC1198" s="15">
        <v>1</v>
      </c>
      <c r="DD1198" s="21">
        <v>1</v>
      </c>
      <c r="DE1198" s="21"/>
      <c r="DF1198" s="15">
        <v>1995</v>
      </c>
    </row>
    <row r="1199" spans="2:110" x14ac:dyDescent="0.3">
      <c r="B1199" s="6">
        <v>16</v>
      </c>
      <c r="C1199" s="6">
        <v>9</v>
      </c>
      <c r="D1199" s="7">
        <v>2016</v>
      </c>
      <c r="W1199" s="6">
        <v>9</v>
      </c>
      <c r="Y1199" t="str">
        <f t="shared" si="58"/>
        <v>Sep</v>
      </c>
      <c r="Z1199" s="7">
        <v>2016</v>
      </c>
      <c r="AA1199" t="s">
        <v>3600</v>
      </c>
      <c r="BG1199" t="s">
        <v>13</v>
      </c>
      <c r="BV1199" t="s">
        <v>13</v>
      </c>
      <c r="BW1199" t="str">
        <f t="shared" si="59"/>
        <v>Intra</v>
      </c>
      <c r="CI1199" s="16" t="s">
        <v>13</v>
      </c>
      <c r="CJ1199" s="16">
        <v>2010</v>
      </c>
      <c r="CK1199" s="16" t="str">
        <f t="shared" si="60"/>
        <v>Intra</v>
      </c>
      <c r="DC1199" s="16">
        <v>1</v>
      </c>
      <c r="DD1199" s="23">
        <v>1</v>
      </c>
      <c r="DE1199" s="23"/>
      <c r="DF1199" s="16">
        <v>2010</v>
      </c>
    </row>
    <row r="1200" spans="2:110" x14ac:dyDescent="0.3">
      <c r="B1200" s="4">
        <v>4</v>
      </c>
      <c r="C1200" s="4">
        <v>7</v>
      </c>
      <c r="D1200" s="5">
        <v>2016</v>
      </c>
      <c r="W1200" s="4">
        <v>7</v>
      </c>
      <c r="Y1200" t="str">
        <f t="shared" si="58"/>
        <v>Jul</v>
      </c>
      <c r="Z1200" s="5">
        <v>2016</v>
      </c>
      <c r="AA1200" t="s">
        <v>3603</v>
      </c>
      <c r="BG1200" t="s">
        <v>779</v>
      </c>
      <c r="BV1200" t="s">
        <v>779</v>
      </c>
      <c r="BW1200" t="str">
        <f t="shared" si="59"/>
        <v>Not</v>
      </c>
      <c r="CI1200" s="15" t="s">
        <v>779</v>
      </c>
      <c r="CJ1200" s="15">
        <v>2015</v>
      </c>
      <c r="CK1200" s="15" t="str">
        <f t="shared" si="60"/>
        <v>Not</v>
      </c>
      <c r="DC1200" s="15">
        <v>10</v>
      </c>
      <c r="DD1200" s="21">
        <v>10</v>
      </c>
      <c r="DE1200" s="21"/>
      <c r="DF1200" s="15">
        <v>2015</v>
      </c>
    </row>
    <row r="1201" spans="2:110" x14ac:dyDescent="0.3">
      <c r="B1201" s="6">
        <v>11</v>
      </c>
      <c r="C1201" s="6">
        <v>8</v>
      </c>
      <c r="D1201" s="7">
        <v>2016</v>
      </c>
      <c r="W1201" s="6">
        <v>8</v>
      </c>
      <c r="Y1201" t="str">
        <f t="shared" si="58"/>
        <v>Aug</v>
      </c>
      <c r="Z1201" s="7">
        <v>2016</v>
      </c>
      <c r="AA1201" t="s">
        <v>3606</v>
      </c>
      <c r="BG1201" t="s">
        <v>9</v>
      </c>
      <c r="BV1201" t="s">
        <v>9</v>
      </c>
      <c r="BW1201" t="str">
        <f t="shared" si="59"/>
        <v>Not</v>
      </c>
      <c r="CI1201" s="16" t="s">
        <v>9</v>
      </c>
      <c r="CJ1201" s="16">
        <v>2021</v>
      </c>
      <c r="CK1201" s="16" t="str">
        <f t="shared" si="60"/>
        <v>Not</v>
      </c>
      <c r="DC1201" s="16">
        <v>10</v>
      </c>
      <c r="DD1201" s="23">
        <v>10</v>
      </c>
      <c r="DE1201" s="23"/>
      <c r="DF1201" s="16">
        <v>2021</v>
      </c>
    </row>
    <row r="1202" spans="2:110" x14ac:dyDescent="0.3">
      <c r="B1202" s="4">
        <v>19</v>
      </c>
      <c r="C1202" s="4">
        <v>10</v>
      </c>
      <c r="D1202" s="5">
        <v>2016</v>
      </c>
      <c r="W1202" s="4">
        <v>10</v>
      </c>
      <c r="Y1202" t="str">
        <f t="shared" si="58"/>
        <v>Oct</v>
      </c>
      <c r="Z1202" s="5">
        <v>2016</v>
      </c>
      <c r="AA1202" t="s">
        <v>3609</v>
      </c>
      <c r="BG1202" t="s">
        <v>9</v>
      </c>
      <c r="BV1202" t="s">
        <v>9</v>
      </c>
      <c r="BW1202" t="str">
        <f t="shared" si="59"/>
        <v>Not</v>
      </c>
      <c r="CI1202" s="15" t="s">
        <v>9</v>
      </c>
      <c r="CJ1202" s="15">
        <v>2022</v>
      </c>
      <c r="CK1202" s="15" t="str">
        <f t="shared" si="60"/>
        <v>Not</v>
      </c>
      <c r="DC1202" s="15">
        <v>1</v>
      </c>
      <c r="DD1202" s="21">
        <v>1</v>
      </c>
      <c r="DE1202" s="21"/>
      <c r="DF1202" s="15">
        <v>2022</v>
      </c>
    </row>
    <row r="1203" spans="2:110" x14ac:dyDescent="0.3">
      <c r="B1203" s="6">
        <v>29</v>
      </c>
      <c r="C1203" s="6">
        <v>8</v>
      </c>
      <c r="D1203" s="7">
        <v>2016</v>
      </c>
      <c r="W1203" s="6">
        <v>8</v>
      </c>
      <c r="Y1203" t="str">
        <f t="shared" si="58"/>
        <v>Aug</v>
      </c>
      <c r="Z1203" s="7">
        <v>2016</v>
      </c>
      <c r="AA1203" t="s">
        <v>3612</v>
      </c>
      <c r="BG1203" t="s">
        <v>13</v>
      </c>
      <c r="BV1203" t="s">
        <v>13</v>
      </c>
      <c r="BW1203" t="str">
        <f t="shared" si="59"/>
        <v>Intra</v>
      </c>
      <c r="CI1203" s="16" t="s">
        <v>13</v>
      </c>
      <c r="CJ1203" s="16">
        <v>1995</v>
      </c>
      <c r="CK1203" s="16" t="str">
        <f t="shared" si="60"/>
        <v>Intra</v>
      </c>
      <c r="DC1203" s="16">
        <v>10</v>
      </c>
      <c r="DD1203" s="23">
        <v>10</v>
      </c>
      <c r="DE1203" s="23"/>
      <c r="DF1203" s="16">
        <v>1995</v>
      </c>
    </row>
    <row r="1204" spans="2:110" x14ac:dyDescent="0.3">
      <c r="B1204" s="4">
        <v>26</v>
      </c>
      <c r="C1204" s="4">
        <v>9</v>
      </c>
      <c r="D1204" s="5">
        <v>2016</v>
      </c>
      <c r="W1204" s="4">
        <v>9</v>
      </c>
      <c r="Y1204" t="str">
        <f t="shared" si="58"/>
        <v>Sep</v>
      </c>
      <c r="Z1204" s="5">
        <v>2016</v>
      </c>
      <c r="AA1204" t="s">
        <v>3615</v>
      </c>
      <c r="BG1204" t="s">
        <v>13</v>
      </c>
      <c r="BV1204" t="s">
        <v>13</v>
      </c>
      <c r="BW1204" t="str">
        <f t="shared" si="59"/>
        <v>Intra</v>
      </c>
      <c r="CI1204" s="15" t="s">
        <v>13</v>
      </c>
      <c r="CJ1204" s="15">
        <v>1996</v>
      </c>
      <c r="CK1204" s="15" t="str">
        <f t="shared" si="60"/>
        <v>Intra</v>
      </c>
      <c r="DC1204" s="15">
        <v>10</v>
      </c>
      <c r="DD1204" s="21">
        <v>10</v>
      </c>
      <c r="DE1204" s="21"/>
      <c r="DF1204" s="15">
        <v>1996</v>
      </c>
    </row>
    <row r="1205" spans="2:110" x14ac:dyDescent="0.3">
      <c r="B1205" s="4">
        <v>11</v>
      </c>
      <c r="C1205" s="4">
        <v>3</v>
      </c>
      <c r="D1205" s="5">
        <v>2016</v>
      </c>
      <c r="W1205" s="4">
        <v>3</v>
      </c>
      <c r="Y1205" t="str">
        <f t="shared" si="58"/>
        <v>Mar</v>
      </c>
      <c r="Z1205" s="5">
        <v>2016</v>
      </c>
      <c r="AA1205" t="s">
        <v>3618</v>
      </c>
      <c r="BG1205" t="s">
        <v>13</v>
      </c>
      <c r="BV1205" t="s">
        <v>13</v>
      </c>
      <c r="BW1205" t="str">
        <f t="shared" si="59"/>
        <v>Intra</v>
      </c>
      <c r="CI1205" s="16" t="s">
        <v>13</v>
      </c>
      <c r="CJ1205" s="16">
        <v>2023</v>
      </c>
      <c r="CK1205" s="16" t="str">
        <f t="shared" si="60"/>
        <v>Intra</v>
      </c>
      <c r="DC1205" s="16">
        <v>10</v>
      </c>
      <c r="DD1205" s="23">
        <v>10</v>
      </c>
      <c r="DE1205" s="23"/>
      <c r="DF1205" s="16">
        <v>2023</v>
      </c>
    </row>
    <row r="1206" spans="2:110" x14ac:dyDescent="0.3">
      <c r="B1206" s="6">
        <v>11</v>
      </c>
      <c r="C1206" s="6">
        <v>7</v>
      </c>
      <c r="D1206" s="7">
        <v>2016</v>
      </c>
      <c r="W1206" s="6">
        <v>7</v>
      </c>
      <c r="Y1206" t="str">
        <f t="shared" si="58"/>
        <v>Jul</v>
      </c>
      <c r="Z1206" s="7">
        <v>2016</v>
      </c>
      <c r="AA1206" t="s">
        <v>3621</v>
      </c>
      <c r="BG1206" t="s">
        <v>13</v>
      </c>
      <c r="BV1206" t="s">
        <v>13</v>
      </c>
      <c r="BW1206" t="str">
        <f t="shared" si="59"/>
        <v>Intra</v>
      </c>
      <c r="CI1206" s="15" t="s">
        <v>13</v>
      </c>
      <c r="CJ1206" s="15">
        <v>2007</v>
      </c>
      <c r="CK1206" s="15" t="str">
        <f t="shared" si="60"/>
        <v>Intra</v>
      </c>
      <c r="DC1206" s="15">
        <v>10</v>
      </c>
      <c r="DD1206" s="21">
        <v>10</v>
      </c>
      <c r="DE1206" s="21"/>
      <c r="DF1206" s="15">
        <v>2007</v>
      </c>
    </row>
    <row r="1207" spans="2:110" x14ac:dyDescent="0.3">
      <c r="B1207" s="6">
        <v>14</v>
      </c>
      <c r="C1207" s="6">
        <v>7</v>
      </c>
      <c r="D1207" s="7">
        <v>2016</v>
      </c>
      <c r="W1207" s="6">
        <v>7</v>
      </c>
      <c r="Y1207" t="str">
        <f t="shared" si="58"/>
        <v>Jul</v>
      </c>
      <c r="Z1207" s="7">
        <v>2016</v>
      </c>
      <c r="AA1207" t="s">
        <v>3624</v>
      </c>
      <c r="BG1207" t="s">
        <v>13</v>
      </c>
      <c r="BV1207" t="s">
        <v>13</v>
      </c>
      <c r="BW1207" t="str">
        <f t="shared" si="59"/>
        <v>Intra</v>
      </c>
      <c r="CI1207" s="16" t="s">
        <v>13</v>
      </c>
      <c r="CJ1207" s="16">
        <v>2011</v>
      </c>
      <c r="CK1207" s="16" t="str">
        <f t="shared" si="60"/>
        <v>Intra</v>
      </c>
      <c r="DC1207" s="16">
        <v>1</v>
      </c>
      <c r="DD1207" s="23">
        <v>1</v>
      </c>
      <c r="DE1207" s="23"/>
      <c r="DF1207" s="16">
        <v>2011</v>
      </c>
    </row>
    <row r="1208" spans="2:110" x14ac:dyDescent="0.3">
      <c r="B1208" s="4">
        <v>30</v>
      </c>
      <c r="C1208" s="4">
        <v>3</v>
      </c>
      <c r="D1208" s="5">
        <v>2016</v>
      </c>
      <c r="W1208" s="4">
        <v>3</v>
      </c>
      <c r="Y1208" t="str">
        <f t="shared" si="58"/>
        <v>Mar</v>
      </c>
      <c r="Z1208" s="5">
        <v>2016</v>
      </c>
      <c r="AA1208" t="s">
        <v>3627</v>
      </c>
      <c r="BG1208" t="s">
        <v>13</v>
      </c>
      <c r="BV1208" t="s">
        <v>13</v>
      </c>
      <c r="BW1208" t="str">
        <f t="shared" si="59"/>
        <v>Intra</v>
      </c>
      <c r="CI1208" s="15" t="s">
        <v>13</v>
      </c>
      <c r="CJ1208" s="15">
        <v>2023</v>
      </c>
      <c r="CK1208" s="15" t="str">
        <f t="shared" si="60"/>
        <v>Intra</v>
      </c>
      <c r="DC1208" s="15">
        <v>10</v>
      </c>
      <c r="DD1208" s="21">
        <v>10</v>
      </c>
      <c r="DE1208" s="21"/>
      <c r="DF1208" s="15">
        <v>2023</v>
      </c>
    </row>
    <row r="1209" spans="2:110" x14ac:dyDescent="0.3">
      <c r="B1209" s="4">
        <v>14</v>
      </c>
      <c r="C1209" s="4">
        <v>12</v>
      </c>
      <c r="D1209" s="5">
        <v>2016</v>
      </c>
      <c r="W1209" s="4">
        <v>12</v>
      </c>
      <c r="Y1209" t="str">
        <f t="shared" si="58"/>
        <v>Dec</v>
      </c>
      <c r="Z1209" s="5">
        <v>2016</v>
      </c>
      <c r="AA1209" t="s">
        <v>3630</v>
      </c>
      <c r="BG1209" t="s">
        <v>9</v>
      </c>
      <c r="BV1209" t="s">
        <v>9</v>
      </c>
      <c r="BW1209" t="str">
        <f t="shared" si="59"/>
        <v>Not</v>
      </c>
      <c r="CI1209" s="16" t="s">
        <v>9</v>
      </c>
      <c r="CJ1209" s="16">
        <v>2017</v>
      </c>
      <c r="CK1209" s="16" t="str">
        <f t="shared" si="60"/>
        <v>Not</v>
      </c>
      <c r="DC1209" s="16">
        <v>10</v>
      </c>
      <c r="DD1209" s="23">
        <v>10</v>
      </c>
      <c r="DE1209" s="23"/>
      <c r="DF1209" s="16">
        <v>2017</v>
      </c>
    </row>
    <row r="1210" spans="2:110" x14ac:dyDescent="0.3">
      <c r="B1210" s="4">
        <v>4</v>
      </c>
      <c r="C1210" s="4">
        <v>10</v>
      </c>
      <c r="D1210" s="5">
        <v>2016</v>
      </c>
      <c r="W1210" s="4">
        <v>10</v>
      </c>
      <c r="Y1210" t="str">
        <f t="shared" si="58"/>
        <v>Oct</v>
      </c>
      <c r="Z1210" s="5">
        <v>2016</v>
      </c>
      <c r="AA1210" t="s">
        <v>3633</v>
      </c>
      <c r="BG1210" t="s">
        <v>13</v>
      </c>
      <c r="BV1210" t="s">
        <v>13</v>
      </c>
      <c r="BW1210" t="str">
        <f t="shared" si="59"/>
        <v>Intra</v>
      </c>
      <c r="CI1210" s="15" t="s">
        <v>13</v>
      </c>
      <c r="CJ1210" s="15">
        <v>2016</v>
      </c>
      <c r="CK1210" s="15" t="str">
        <f t="shared" si="60"/>
        <v>Intra</v>
      </c>
      <c r="DC1210" s="15">
        <v>10</v>
      </c>
      <c r="DD1210" s="21">
        <v>10</v>
      </c>
      <c r="DE1210" s="21"/>
      <c r="DF1210" s="15">
        <v>2016</v>
      </c>
    </row>
    <row r="1211" spans="2:110" x14ac:dyDescent="0.3">
      <c r="B1211" s="6">
        <v>29</v>
      </c>
      <c r="C1211" s="6">
        <v>9</v>
      </c>
      <c r="D1211" s="7">
        <v>2016</v>
      </c>
      <c r="W1211" s="6">
        <v>9</v>
      </c>
      <c r="Y1211" t="str">
        <f t="shared" si="58"/>
        <v>Sep</v>
      </c>
      <c r="Z1211" s="7">
        <v>2016</v>
      </c>
      <c r="AA1211" t="s">
        <v>3636</v>
      </c>
      <c r="BG1211" t="s">
        <v>13</v>
      </c>
      <c r="BV1211" t="s">
        <v>13</v>
      </c>
      <c r="BW1211" t="str">
        <f t="shared" si="59"/>
        <v>Intra</v>
      </c>
      <c r="CI1211" s="16" t="s">
        <v>13</v>
      </c>
      <c r="CJ1211" s="16">
        <v>1996</v>
      </c>
      <c r="CK1211" s="16" t="str">
        <f t="shared" si="60"/>
        <v>Intra</v>
      </c>
      <c r="DC1211" s="16">
        <v>1</v>
      </c>
      <c r="DD1211" s="23">
        <v>1</v>
      </c>
      <c r="DE1211" s="23"/>
      <c r="DF1211" s="16">
        <v>1996</v>
      </c>
    </row>
    <row r="1212" spans="2:110" x14ac:dyDescent="0.3">
      <c r="B1212" s="6">
        <v>1</v>
      </c>
      <c r="C1212" s="6">
        <v>7</v>
      </c>
      <c r="D1212" s="7">
        <v>2016</v>
      </c>
      <c r="W1212" s="6">
        <v>7</v>
      </c>
      <c r="Y1212" t="str">
        <f t="shared" si="58"/>
        <v>Jul</v>
      </c>
      <c r="Z1212" s="7">
        <v>2016</v>
      </c>
      <c r="AA1212" t="s">
        <v>3639</v>
      </c>
      <c r="BG1212" t="s">
        <v>13</v>
      </c>
      <c r="BV1212" t="s">
        <v>13</v>
      </c>
      <c r="BW1212" t="str">
        <f t="shared" si="59"/>
        <v>Intra</v>
      </c>
      <c r="CI1212" s="15" t="s">
        <v>13</v>
      </c>
      <c r="CJ1212" s="15">
        <v>2020</v>
      </c>
      <c r="CK1212" s="15" t="str">
        <f t="shared" si="60"/>
        <v>Intra</v>
      </c>
      <c r="DC1212" s="15">
        <v>10</v>
      </c>
      <c r="DD1212" s="21">
        <v>10</v>
      </c>
      <c r="DE1212" s="21"/>
      <c r="DF1212" s="15">
        <v>2020</v>
      </c>
    </row>
    <row r="1213" spans="2:110" x14ac:dyDescent="0.3">
      <c r="B1213" s="4">
        <v>4</v>
      </c>
      <c r="C1213" s="4">
        <v>4</v>
      </c>
      <c r="D1213" s="5">
        <v>2016</v>
      </c>
      <c r="W1213" s="4">
        <v>4</v>
      </c>
      <c r="Y1213" t="str">
        <f t="shared" si="58"/>
        <v>Apr</v>
      </c>
      <c r="Z1213" s="5">
        <v>2016</v>
      </c>
      <c r="AA1213" t="s">
        <v>3642</v>
      </c>
      <c r="BG1213" t="s">
        <v>13</v>
      </c>
      <c r="BV1213" t="s">
        <v>13</v>
      </c>
      <c r="BW1213" t="str">
        <f t="shared" si="59"/>
        <v>Intra</v>
      </c>
      <c r="CI1213" s="16" t="s">
        <v>13</v>
      </c>
      <c r="CJ1213" s="16">
        <v>2011</v>
      </c>
      <c r="CK1213" s="16" t="str">
        <f t="shared" si="60"/>
        <v>Intra</v>
      </c>
      <c r="DC1213" s="16">
        <v>2</v>
      </c>
      <c r="DD1213" s="23">
        <v>2</v>
      </c>
      <c r="DE1213" s="23"/>
      <c r="DF1213" s="16">
        <v>2011</v>
      </c>
    </row>
    <row r="1214" spans="2:110" x14ac:dyDescent="0.3">
      <c r="B1214" s="6">
        <v>30</v>
      </c>
      <c r="C1214" s="6">
        <v>12</v>
      </c>
      <c r="D1214" s="7">
        <v>2016</v>
      </c>
      <c r="W1214" s="6">
        <v>12</v>
      </c>
      <c r="Y1214" t="str">
        <f t="shared" si="58"/>
        <v>Dec</v>
      </c>
      <c r="Z1214" s="7">
        <v>2016</v>
      </c>
      <c r="AA1214" t="s">
        <v>3645</v>
      </c>
      <c r="BG1214" t="s">
        <v>13</v>
      </c>
      <c r="BV1214" t="s">
        <v>13</v>
      </c>
      <c r="BW1214" t="str">
        <f t="shared" si="59"/>
        <v>Intra</v>
      </c>
      <c r="CI1214" s="15" t="s">
        <v>13</v>
      </c>
      <c r="CJ1214" s="15">
        <v>2021</v>
      </c>
      <c r="CK1214" s="15" t="str">
        <f t="shared" si="60"/>
        <v>Intra</v>
      </c>
      <c r="DC1214" s="15">
        <v>10</v>
      </c>
      <c r="DD1214" s="21">
        <v>10</v>
      </c>
      <c r="DE1214" s="21"/>
      <c r="DF1214" s="15">
        <v>2021</v>
      </c>
    </row>
    <row r="1215" spans="2:110" x14ac:dyDescent="0.3">
      <c r="B1215" s="4">
        <v>23</v>
      </c>
      <c r="C1215" s="4">
        <v>3</v>
      </c>
      <c r="D1215" s="5">
        <v>2016</v>
      </c>
      <c r="W1215" s="4">
        <v>3</v>
      </c>
      <c r="Y1215" t="str">
        <f t="shared" si="58"/>
        <v>Mar</v>
      </c>
      <c r="Z1215" s="5">
        <v>2016</v>
      </c>
      <c r="AA1215" t="s">
        <v>3648</v>
      </c>
      <c r="BG1215" t="s">
        <v>9</v>
      </c>
      <c r="BV1215" t="s">
        <v>9</v>
      </c>
      <c r="BW1215" t="str">
        <f t="shared" si="59"/>
        <v>Not</v>
      </c>
      <c r="CI1215" s="16" t="s">
        <v>9</v>
      </c>
      <c r="CJ1215" s="16">
        <v>2021</v>
      </c>
      <c r="CK1215" s="16" t="str">
        <f t="shared" si="60"/>
        <v>Not</v>
      </c>
      <c r="DC1215" s="16">
        <v>10</v>
      </c>
      <c r="DD1215" s="23">
        <v>10</v>
      </c>
      <c r="DE1215" s="23"/>
      <c r="DF1215" s="16">
        <v>2021</v>
      </c>
    </row>
    <row r="1216" spans="2:110" x14ac:dyDescent="0.3">
      <c r="B1216" s="4">
        <v>2</v>
      </c>
      <c r="C1216" s="4">
        <v>3</v>
      </c>
      <c r="D1216" s="5">
        <v>2016</v>
      </c>
      <c r="W1216" s="4">
        <v>3</v>
      </c>
      <c r="Y1216" t="str">
        <f t="shared" si="58"/>
        <v>Mar</v>
      </c>
      <c r="Z1216" s="5">
        <v>2016</v>
      </c>
      <c r="AA1216" t="s">
        <v>3651</v>
      </c>
      <c r="BG1216" t="s">
        <v>13</v>
      </c>
      <c r="BV1216" t="s">
        <v>13</v>
      </c>
      <c r="BW1216" t="str">
        <f t="shared" si="59"/>
        <v>Intra</v>
      </c>
      <c r="CI1216" s="15" t="s">
        <v>13</v>
      </c>
      <c r="CJ1216" s="15">
        <v>2007</v>
      </c>
      <c r="CK1216" s="15" t="str">
        <f t="shared" si="60"/>
        <v>Intra</v>
      </c>
      <c r="DC1216" s="15">
        <v>2</v>
      </c>
      <c r="DD1216" s="21">
        <v>2</v>
      </c>
      <c r="DE1216" s="21"/>
      <c r="DF1216" s="15">
        <v>2007</v>
      </c>
    </row>
    <row r="1217" spans="2:110" x14ac:dyDescent="0.3">
      <c r="B1217" s="6">
        <v>15</v>
      </c>
      <c r="C1217" s="6">
        <v>11</v>
      </c>
      <c r="D1217" s="7">
        <v>2016</v>
      </c>
      <c r="W1217" s="6">
        <v>11</v>
      </c>
      <c r="Y1217" t="str">
        <f t="shared" si="58"/>
        <v>Nov</v>
      </c>
      <c r="Z1217" s="7">
        <v>2016</v>
      </c>
      <c r="AA1217" t="s">
        <v>3654</v>
      </c>
      <c r="BG1217" t="s">
        <v>13</v>
      </c>
      <c r="BV1217" t="s">
        <v>13</v>
      </c>
      <c r="BW1217" t="str">
        <f t="shared" si="59"/>
        <v>Intra</v>
      </c>
      <c r="CI1217" s="16" t="s">
        <v>13</v>
      </c>
      <c r="CJ1217" s="16">
        <v>2022</v>
      </c>
      <c r="CK1217" s="16" t="str">
        <f t="shared" si="60"/>
        <v>Intra</v>
      </c>
      <c r="DC1217" s="16">
        <v>10</v>
      </c>
      <c r="DD1217" s="23">
        <v>10</v>
      </c>
      <c r="DE1217" s="23"/>
      <c r="DF1217" s="16">
        <v>2022</v>
      </c>
    </row>
    <row r="1218" spans="2:110" x14ac:dyDescent="0.3">
      <c r="B1218" s="4">
        <v>29</v>
      </c>
      <c r="C1218" s="4">
        <v>11</v>
      </c>
      <c r="D1218" s="5">
        <v>2016</v>
      </c>
      <c r="W1218" s="4">
        <v>11</v>
      </c>
      <c r="Y1218" t="str">
        <f t="shared" si="58"/>
        <v>Nov</v>
      </c>
      <c r="Z1218" s="5">
        <v>2016</v>
      </c>
      <c r="AA1218" t="s">
        <v>3657</v>
      </c>
      <c r="BG1218" t="s">
        <v>13</v>
      </c>
      <c r="BV1218" t="s">
        <v>13</v>
      </c>
      <c r="BW1218" t="str">
        <f t="shared" si="59"/>
        <v>Intra</v>
      </c>
      <c r="CI1218" s="15" t="s">
        <v>13</v>
      </c>
      <c r="CJ1218" s="15">
        <v>2016</v>
      </c>
      <c r="CK1218" s="15" t="str">
        <f t="shared" si="60"/>
        <v>Intra</v>
      </c>
      <c r="DC1218" s="15">
        <v>10</v>
      </c>
      <c r="DD1218" s="21">
        <v>10</v>
      </c>
      <c r="DE1218" s="21"/>
      <c r="DF1218" s="15">
        <v>2016</v>
      </c>
    </row>
    <row r="1219" spans="2:110" x14ac:dyDescent="0.3">
      <c r="B1219" s="6">
        <v>19</v>
      </c>
      <c r="C1219" s="6">
        <v>12</v>
      </c>
      <c r="D1219" s="7">
        <v>2016</v>
      </c>
      <c r="W1219" s="6">
        <v>12</v>
      </c>
      <c r="Y1219" t="str">
        <f t="shared" ref="Y1219:Y1282" si="61">_xlfn.IFS(W1219=1,"Jan",W1219=2,"Feb",W1219=3,"Mar",W1219=4,"Apr",W1219=5,"May",W1219=6,"Jun",W1219=7,"Jul",W1219=8,"Aug",W1219=9,"Sep",W1219=10,"Oct",W1219=11,"Nov",W1219=12,"Dec")</f>
        <v>Dec</v>
      </c>
      <c r="Z1219" s="7">
        <v>2016</v>
      </c>
      <c r="AA1219" t="s">
        <v>3660</v>
      </c>
      <c r="BG1219" t="s">
        <v>13</v>
      </c>
      <c r="BV1219" t="s">
        <v>13</v>
      </c>
      <c r="BW1219" t="str">
        <f t="shared" ref="BW1219:BW1282" si="62">IF(BV1219="EQ","Intra","Not")</f>
        <v>Intra</v>
      </c>
      <c r="CI1219" s="16" t="s">
        <v>13</v>
      </c>
      <c r="CJ1219" s="16">
        <v>2021</v>
      </c>
      <c r="CK1219" s="16" t="str">
        <f t="shared" ref="CK1219:CK1282" si="63">IF(CI1219="EQ","Intra","Not")</f>
        <v>Intra</v>
      </c>
      <c r="DC1219" s="16">
        <v>10</v>
      </c>
      <c r="DD1219" s="23">
        <v>10</v>
      </c>
      <c r="DE1219" s="23"/>
      <c r="DF1219" s="16">
        <v>2021</v>
      </c>
    </row>
    <row r="1220" spans="2:110" x14ac:dyDescent="0.3">
      <c r="B1220" s="4">
        <v>18</v>
      </c>
      <c r="C1220" s="4">
        <v>7</v>
      </c>
      <c r="D1220" s="5">
        <v>2016</v>
      </c>
      <c r="W1220" s="4">
        <v>7</v>
      </c>
      <c r="Y1220" t="str">
        <f t="shared" si="61"/>
        <v>Jul</v>
      </c>
      <c r="Z1220" s="5">
        <v>2016</v>
      </c>
      <c r="AA1220" t="s">
        <v>3663</v>
      </c>
      <c r="BG1220" t="s">
        <v>9</v>
      </c>
      <c r="BV1220" t="s">
        <v>9</v>
      </c>
      <c r="BW1220" t="str">
        <f t="shared" si="62"/>
        <v>Not</v>
      </c>
      <c r="CI1220" s="15" t="s">
        <v>9</v>
      </c>
      <c r="CJ1220" s="15">
        <v>1996</v>
      </c>
      <c r="CK1220" s="15" t="str">
        <f t="shared" si="63"/>
        <v>Not</v>
      </c>
      <c r="DC1220" s="15">
        <v>1</v>
      </c>
      <c r="DD1220" s="21">
        <v>1</v>
      </c>
      <c r="DE1220" s="21"/>
      <c r="DF1220" s="15">
        <v>1996</v>
      </c>
    </row>
    <row r="1221" spans="2:110" x14ac:dyDescent="0.3">
      <c r="B1221" s="4">
        <v>21</v>
      </c>
      <c r="C1221" s="4">
        <v>7</v>
      </c>
      <c r="D1221" s="5">
        <v>2016</v>
      </c>
      <c r="W1221" s="4">
        <v>7</v>
      </c>
      <c r="Y1221" t="str">
        <f t="shared" si="61"/>
        <v>Jul</v>
      </c>
      <c r="Z1221" s="5">
        <v>2016</v>
      </c>
      <c r="AA1221" t="s">
        <v>3666</v>
      </c>
      <c r="BG1221" t="s">
        <v>13</v>
      </c>
      <c r="BV1221" t="s">
        <v>13</v>
      </c>
      <c r="BW1221" t="str">
        <f t="shared" si="62"/>
        <v>Intra</v>
      </c>
      <c r="CI1221" s="16" t="s">
        <v>13</v>
      </c>
      <c r="CJ1221" s="16">
        <v>2006</v>
      </c>
      <c r="CK1221" s="16" t="str">
        <f t="shared" si="63"/>
        <v>Intra</v>
      </c>
      <c r="DC1221" s="16">
        <v>5</v>
      </c>
      <c r="DD1221" s="23">
        <v>5</v>
      </c>
      <c r="DE1221" s="23"/>
      <c r="DF1221" s="16">
        <v>2006</v>
      </c>
    </row>
    <row r="1222" spans="2:110" x14ac:dyDescent="0.3">
      <c r="B1222" s="6">
        <v>23</v>
      </c>
      <c r="C1222" s="6">
        <v>9</v>
      </c>
      <c r="D1222" s="7">
        <v>2016</v>
      </c>
      <c r="W1222" s="6">
        <v>9</v>
      </c>
      <c r="Y1222" t="str">
        <f t="shared" si="61"/>
        <v>Sep</v>
      </c>
      <c r="Z1222" s="7">
        <v>2016</v>
      </c>
      <c r="AA1222" t="s">
        <v>3669</v>
      </c>
      <c r="BG1222" t="s">
        <v>13</v>
      </c>
      <c r="BV1222" t="s">
        <v>13</v>
      </c>
      <c r="BW1222" t="str">
        <f t="shared" si="62"/>
        <v>Intra</v>
      </c>
      <c r="CI1222" s="15" t="s">
        <v>13</v>
      </c>
      <c r="CJ1222" s="15">
        <v>2021</v>
      </c>
      <c r="CK1222" s="15" t="str">
        <f t="shared" si="63"/>
        <v>Intra</v>
      </c>
      <c r="DC1222" s="15">
        <v>10</v>
      </c>
      <c r="DD1222" s="21">
        <v>10</v>
      </c>
      <c r="DE1222" s="21"/>
      <c r="DF1222" s="15">
        <v>2021</v>
      </c>
    </row>
    <row r="1223" spans="2:110" x14ac:dyDescent="0.3">
      <c r="B1223" s="6">
        <v>1</v>
      </c>
      <c r="C1223" s="6">
        <v>7</v>
      </c>
      <c r="D1223" s="7">
        <v>2016</v>
      </c>
      <c r="W1223" s="6">
        <v>7</v>
      </c>
      <c r="Y1223" t="str">
        <f t="shared" si="61"/>
        <v>Jul</v>
      </c>
      <c r="Z1223" s="7">
        <v>2016</v>
      </c>
      <c r="AA1223" t="s">
        <v>3672</v>
      </c>
      <c r="BG1223" t="s">
        <v>9</v>
      </c>
      <c r="BV1223" t="s">
        <v>9</v>
      </c>
      <c r="BW1223" t="str">
        <f t="shared" si="62"/>
        <v>Not</v>
      </c>
      <c r="CI1223" s="16" t="s">
        <v>9</v>
      </c>
      <c r="CJ1223" s="16">
        <v>2020</v>
      </c>
      <c r="CK1223" s="16" t="str">
        <f t="shared" si="63"/>
        <v>Not</v>
      </c>
      <c r="DC1223" s="16">
        <v>2</v>
      </c>
      <c r="DD1223" s="23">
        <v>2</v>
      </c>
      <c r="DE1223" s="23"/>
      <c r="DF1223" s="16">
        <v>2020</v>
      </c>
    </row>
    <row r="1224" spans="2:110" x14ac:dyDescent="0.3">
      <c r="B1224" s="4">
        <v>29</v>
      </c>
      <c r="C1224" s="4">
        <v>9</v>
      </c>
      <c r="D1224" s="5">
        <v>2016</v>
      </c>
      <c r="W1224" s="4">
        <v>9</v>
      </c>
      <c r="Y1224" t="str">
        <f t="shared" si="61"/>
        <v>Sep</v>
      </c>
      <c r="Z1224" s="5">
        <v>2016</v>
      </c>
      <c r="AA1224" t="s">
        <v>3675</v>
      </c>
      <c r="BG1224" t="s">
        <v>9</v>
      </c>
      <c r="BV1224" t="s">
        <v>9</v>
      </c>
      <c r="BW1224" t="str">
        <f t="shared" si="62"/>
        <v>Not</v>
      </c>
      <c r="CI1224" s="15" t="s">
        <v>9</v>
      </c>
      <c r="CJ1224" s="15">
        <v>2005</v>
      </c>
      <c r="CK1224" s="15" t="str">
        <f t="shared" si="63"/>
        <v>Not</v>
      </c>
      <c r="DC1224" s="15">
        <v>1</v>
      </c>
      <c r="DD1224" s="21">
        <v>1</v>
      </c>
      <c r="DE1224" s="21"/>
      <c r="DF1224" s="15">
        <v>2005</v>
      </c>
    </row>
    <row r="1225" spans="2:110" x14ac:dyDescent="0.3">
      <c r="B1225" s="6">
        <v>14</v>
      </c>
      <c r="C1225" s="6">
        <v>10</v>
      </c>
      <c r="D1225" s="7">
        <v>2016</v>
      </c>
      <c r="W1225" s="6">
        <v>10</v>
      </c>
      <c r="Y1225" t="str">
        <f t="shared" si="61"/>
        <v>Oct</v>
      </c>
      <c r="Z1225" s="7">
        <v>2016</v>
      </c>
      <c r="AA1225" t="s">
        <v>3678</v>
      </c>
      <c r="BG1225" t="s">
        <v>13</v>
      </c>
      <c r="BV1225" t="s">
        <v>13</v>
      </c>
      <c r="BW1225" t="str">
        <f t="shared" si="62"/>
        <v>Intra</v>
      </c>
      <c r="CI1225" s="16" t="s">
        <v>13</v>
      </c>
      <c r="CJ1225" s="16">
        <v>2008</v>
      </c>
      <c r="CK1225" s="16" t="str">
        <f t="shared" si="63"/>
        <v>Intra</v>
      </c>
      <c r="DC1225" s="16">
        <v>10</v>
      </c>
      <c r="DD1225" s="23">
        <v>10</v>
      </c>
      <c r="DE1225" s="23"/>
      <c r="DF1225" s="16">
        <v>2008</v>
      </c>
    </row>
    <row r="1226" spans="2:110" x14ac:dyDescent="0.3">
      <c r="B1226" s="6">
        <v>22</v>
      </c>
      <c r="C1226" s="6">
        <v>6</v>
      </c>
      <c r="D1226" s="7">
        <v>2016</v>
      </c>
      <c r="W1226" s="6">
        <v>6</v>
      </c>
      <c r="Y1226" t="str">
        <f t="shared" si="61"/>
        <v>Jun</v>
      </c>
      <c r="Z1226" s="7">
        <v>2016</v>
      </c>
      <c r="AA1226" t="s">
        <v>3681</v>
      </c>
      <c r="BG1226" t="s">
        <v>13</v>
      </c>
      <c r="BV1226" t="s">
        <v>13</v>
      </c>
      <c r="BW1226" t="str">
        <f t="shared" si="62"/>
        <v>Intra</v>
      </c>
      <c r="CI1226" s="15" t="s">
        <v>13</v>
      </c>
      <c r="CJ1226" s="15">
        <v>2023</v>
      </c>
      <c r="CK1226" s="15" t="str">
        <f t="shared" si="63"/>
        <v>Intra</v>
      </c>
      <c r="DC1226" s="15">
        <v>10</v>
      </c>
      <c r="DD1226" s="21">
        <v>10</v>
      </c>
      <c r="DE1226" s="21"/>
      <c r="DF1226" s="15">
        <v>2023</v>
      </c>
    </row>
    <row r="1227" spans="2:110" x14ac:dyDescent="0.3">
      <c r="B1227" s="6">
        <v>1</v>
      </c>
      <c r="C1227" s="6">
        <v>11</v>
      </c>
      <c r="D1227" s="7">
        <v>2016</v>
      </c>
      <c r="W1227" s="6">
        <v>11</v>
      </c>
      <c r="Y1227" t="str">
        <f t="shared" si="61"/>
        <v>Nov</v>
      </c>
      <c r="Z1227" s="7">
        <v>2016</v>
      </c>
      <c r="AA1227" t="s">
        <v>3684</v>
      </c>
      <c r="BG1227" t="s">
        <v>13</v>
      </c>
      <c r="BV1227" t="s">
        <v>13</v>
      </c>
      <c r="BW1227" t="str">
        <f t="shared" si="62"/>
        <v>Intra</v>
      </c>
      <c r="CI1227" s="16" t="s">
        <v>13</v>
      </c>
      <c r="CJ1227" s="16">
        <v>2021</v>
      </c>
      <c r="CK1227" s="16" t="str">
        <f t="shared" si="63"/>
        <v>Intra</v>
      </c>
      <c r="DC1227" s="16">
        <v>1</v>
      </c>
      <c r="DD1227" s="23">
        <v>1</v>
      </c>
      <c r="DE1227" s="23"/>
      <c r="DF1227" s="16">
        <v>2021</v>
      </c>
    </row>
    <row r="1228" spans="2:110" x14ac:dyDescent="0.3">
      <c r="B1228" s="4">
        <v>1</v>
      </c>
      <c r="C1228" s="4">
        <v>7</v>
      </c>
      <c r="D1228" s="5">
        <v>2016</v>
      </c>
      <c r="W1228" s="4">
        <v>7</v>
      </c>
      <c r="Y1228" t="str">
        <f t="shared" si="61"/>
        <v>Jul</v>
      </c>
      <c r="Z1228" s="5">
        <v>2016</v>
      </c>
      <c r="AA1228" t="s">
        <v>3687</v>
      </c>
      <c r="BG1228" t="s">
        <v>13</v>
      </c>
      <c r="BV1228" t="s">
        <v>13</v>
      </c>
      <c r="BW1228" t="str">
        <f t="shared" si="62"/>
        <v>Intra</v>
      </c>
      <c r="CI1228" s="15" t="s">
        <v>13</v>
      </c>
      <c r="CJ1228" s="15">
        <v>1995</v>
      </c>
      <c r="CK1228" s="15" t="str">
        <f t="shared" si="63"/>
        <v>Intra</v>
      </c>
      <c r="DC1228" s="15">
        <v>1</v>
      </c>
      <c r="DD1228" s="21">
        <v>1</v>
      </c>
      <c r="DE1228" s="21"/>
      <c r="DF1228" s="15">
        <v>1995</v>
      </c>
    </row>
    <row r="1229" spans="2:110" x14ac:dyDescent="0.3">
      <c r="B1229" s="6">
        <v>2</v>
      </c>
      <c r="C1229" s="6">
        <v>8</v>
      </c>
      <c r="D1229" s="7">
        <v>2016</v>
      </c>
      <c r="W1229" s="6">
        <v>8</v>
      </c>
      <c r="Y1229" t="str">
        <f t="shared" si="61"/>
        <v>Aug</v>
      </c>
      <c r="Z1229" s="7">
        <v>2016</v>
      </c>
      <c r="AA1229" t="s">
        <v>3690</v>
      </c>
      <c r="BG1229" t="s">
        <v>13</v>
      </c>
      <c r="BV1229" t="s">
        <v>13</v>
      </c>
      <c r="BW1229" t="str">
        <f t="shared" si="62"/>
        <v>Intra</v>
      </c>
      <c r="CI1229" s="16" t="s">
        <v>13</v>
      </c>
      <c r="CJ1229" s="16">
        <v>2012</v>
      </c>
      <c r="CK1229" s="16" t="str">
        <f t="shared" si="63"/>
        <v>Intra</v>
      </c>
      <c r="DC1229" s="16">
        <v>10</v>
      </c>
      <c r="DD1229" s="23">
        <v>10</v>
      </c>
      <c r="DE1229" s="23"/>
      <c r="DF1229" s="16">
        <v>2012</v>
      </c>
    </row>
    <row r="1230" spans="2:110" x14ac:dyDescent="0.3">
      <c r="B1230" s="6">
        <v>7</v>
      </c>
      <c r="C1230" s="6">
        <v>7</v>
      </c>
      <c r="D1230" s="7">
        <v>2016</v>
      </c>
      <c r="W1230" s="6">
        <v>7</v>
      </c>
      <c r="Y1230" t="str">
        <f t="shared" si="61"/>
        <v>Jul</v>
      </c>
      <c r="Z1230" s="7">
        <v>2016</v>
      </c>
      <c r="AA1230" t="s">
        <v>3693</v>
      </c>
      <c r="BG1230" t="s">
        <v>13</v>
      </c>
      <c r="BV1230" t="s">
        <v>13</v>
      </c>
      <c r="BW1230" t="str">
        <f t="shared" si="62"/>
        <v>Intra</v>
      </c>
      <c r="CI1230" s="15" t="s">
        <v>13</v>
      </c>
      <c r="CJ1230" s="15">
        <v>2016</v>
      </c>
      <c r="CK1230" s="15" t="str">
        <f t="shared" si="63"/>
        <v>Intra</v>
      </c>
      <c r="DC1230" s="15">
        <v>1</v>
      </c>
      <c r="DD1230" s="21">
        <v>1</v>
      </c>
      <c r="DE1230" s="21"/>
      <c r="DF1230" s="15">
        <v>2016</v>
      </c>
    </row>
    <row r="1231" spans="2:110" x14ac:dyDescent="0.3">
      <c r="B1231" s="6">
        <v>15</v>
      </c>
      <c r="C1231" s="6">
        <v>6</v>
      </c>
      <c r="D1231" s="7">
        <v>2016</v>
      </c>
      <c r="W1231" s="6">
        <v>6</v>
      </c>
      <c r="Y1231" t="str">
        <f t="shared" si="61"/>
        <v>Jun</v>
      </c>
      <c r="Z1231" s="7">
        <v>2016</v>
      </c>
      <c r="AA1231" t="s">
        <v>3696</v>
      </c>
      <c r="BG1231" t="s">
        <v>13</v>
      </c>
      <c r="BV1231" t="s">
        <v>13</v>
      </c>
      <c r="BW1231" t="str">
        <f t="shared" si="62"/>
        <v>Intra</v>
      </c>
      <c r="CI1231" s="16" t="s">
        <v>13</v>
      </c>
      <c r="CJ1231" s="16">
        <v>2014</v>
      </c>
      <c r="CK1231" s="16" t="str">
        <f t="shared" si="63"/>
        <v>Intra</v>
      </c>
      <c r="DC1231" s="16">
        <v>2</v>
      </c>
      <c r="DD1231" s="23">
        <v>2</v>
      </c>
      <c r="DE1231" s="23"/>
      <c r="DF1231" s="16">
        <v>2014</v>
      </c>
    </row>
    <row r="1232" spans="2:110" x14ac:dyDescent="0.3">
      <c r="B1232" s="4">
        <v>23</v>
      </c>
      <c r="C1232" s="4">
        <v>11</v>
      </c>
      <c r="D1232" s="5">
        <v>2016</v>
      </c>
      <c r="W1232" s="4">
        <v>11</v>
      </c>
      <c r="Y1232" t="str">
        <f t="shared" si="61"/>
        <v>Nov</v>
      </c>
      <c r="Z1232" s="5">
        <v>2016</v>
      </c>
      <c r="AA1232" t="s">
        <v>3699</v>
      </c>
      <c r="BG1232" t="s">
        <v>13</v>
      </c>
      <c r="BV1232" t="s">
        <v>13</v>
      </c>
      <c r="BW1232" t="str">
        <f t="shared" si="62"/>
        <v>Intra</v>
      </c>
      <c r="CI1232" s="15" t="s">
        <v>13</v>
      </c>
      <c r="CJ1232" s="15">
        <v>1995</v>
      </c>
      <c r="CK1232" s="15" t="str">
        <f t="shared" si="63"/>
        <v>Intra</v>
      </c>
      <c r="DC1232" s="15">
        <v>10</v>
      </c>
      <c r="DD1232" s="21">
        <v>10</v>
      </c>
      <c r="DE1232" s="21"/>
      <c r="DF1232" s="15">
        <v>1995</v>
      </c>
    </row>
    <row r="1233" spans="2:110" x14ac:dyDescent="0.3">
      <c r="B1233" s="6">
        <v>29</v>
      </c>
      <c r="C1233" s="6">
        <v>8</v>
      </c>
      <c r="D1233" s="7">
        <v>2016</v>
      </c>
      <c r="W1233" s="6">
        <v>8</v>
      </c>
      <c r="Y1233" t="str">
        <f t="shared" si="61"/>
        <v>Aug</v>
      </c>
      <c r="Z1233" s="7">
        <v>2016</v>
      </c>
      <c r="AA1233" t="s">
        <v>3702</v>
      </c>
      <c r="BG1233" t="s">
        <v>13</v>
      </c>
      <c r="BV1233" t="s">
        <v>13</v>
      </c>
      <c r="BW1233" t="str">
        <f t="shared" si="62"/>
        <v>Intra</v>
      </c>
      <c r="CI1233" s="16" t="s">
        <v>13</v>
      </c>
      <c r="CJ1233" s="16">
        <v>1995</v>
      </c>
      <c r="CK1233" s="16" t="str">
        <f t="shared" si="63"/>
        <v>Intra</v>
      </c>
      <c r="DC1233" s="16">
        <v>2</v>
      </c>
      <c r="DD1233" s="23">
        <v>2</v>
      </c>
      <c r="DE1233" s="23"/>
      <c r="DF1233" s="16">
        <v>1995</v>
      </c>
    </row>
    <row r="1234" spans="2:110" x14ac:dyDescent="0.3">
      <c r="B1234" s="6">
        <v>2</v>
      </c>
      <c r="C1234" s="6">
        <v>3</v>
      </c>
      <c r="D1234" s="7">
        <v>2016</v>
      </c>
      <c r="W1234" s="6">
        <v>3</v>
      </c>
      <c r="Y1234" t="str">
        <f t="shared" si="61"/>
        <v>Mar</v>
      </c>
      <c r="Z1234" s="7">
        <v>2016</v>
      </c>
      <c r="AA1234" t="s">
        <v>3705</v>
      </c>
      <c r="BG1234" t="s">
        <v>13</v>
      </c>
      <c r="BV1234" t="s">
        <v>13</v>
      </c>
      <c r="BW1234" t="str">
        <f t="shared" si="62"/>
        <v>Intra</v>
      </c>
      <c r="CI1234" s="15" t="s">
        <v>13</v>
      </c>
      <c r="CJ1234" s="15">
        <v>2010</v>
      </c>
      <c r="CK1234" s="15" t="str">
        <f t="shared" si="63"/>
        <v>Intra</v>
      </c>
      <c r="DC1234" s="15">
        <v>5</v>
      </c>
      <c r="DD1234" s="21">
        <v>5</v>
      </c>
      <c r="DE1234" s="21"/>
      <c r="DF1234" s="15">
        <v>2010</v>
      </c>
    </row>
    <row r="1235" spans="2:110" x14ac:dyDescent="0.3">
      <c r="B1235" s="6">
        <v>6</v>
      </c>
      <c r="C1235" s="6">
        <v>1</v>
      </c>
      <c r="D1235" s="7">
        <v>2016</v>
      </c>
      <c r="W1235" s="6">
        <v>1</v>
      </c>
      <c r="Y1235" t="str">
        <f t="shared" si="61"/>
        <v>Jan</v>
      </c>
      <c r="Z1235" s="7">
        <v>2016</v>
      </c>
      <c r="AA1235" t="s">
        <v>3708</v>
      </c>
      <c r="AB1235">
        <v>1</v>
      </c>
      <c r="BG1235" t="s">
        <v>13</v>
      </c>
      <c r="BV1235" t="s">
        <v>13</v>
      </c>
      <c r="BW1235" t="str">
        <f t="shared" si="62"/>
        <v>Intra</v>
      </c>
      <c r="CI1235" s="16" t="s">
        <v>13</v>
      </c>
      <c r="CJ1235" s="16">
        <v>1995</v>
      </c>
      <c r="CK1235" s="16" t="str">
        <f t="shared" si="63"/>
        <v>Intra</v>
      </c>
      <c r="DC1235" s="16">
        <v>2</v>
      </c>
      <c r="DD1235" s="23">
        <v>2</v>
      </c>
      <c r="DE1235" s="23"/>
      <c r="DF1235" s="16">
        <v>1995</v>
      </c>
    </row>
    <row r="1236" spans="2:110" x14ac:dyDescent="0.3">
      <c r="B1236" s="6">
        <v>27</v>
      </c>
      <c r="C1236" s="6">
        <v>10</v>
      </c>
      <c r="D1236" s="7">
        <v>2016</v>
      </c>
      <c r="W1236" s="6">
        <v>10</v>
      </c>
      <c r="Y1236" t="str">
        <f t="shared" si="61"/>
        <v>Oct</v>
      </c>
      <c r="Z1236" s="7">
        <v>2016</v>
      </c>
      <c r="AA1236" t="s">
        <v>3711</v>
      </c>
      <c r="BG1236" t="s">
        <v>13</v>
      </c>
      <c r="BV1236" t="s">
        <v>13</v>
      </c>
      <c r="BW1236" t="str">
        <f t="shared" si="62"/>
        <v>Intra</v>
      </c>
      <c r="CI1236" s="15" t="s">
        <v>13</v>
      </c>
      <c r="CJ1236" s="15">
        <v>2010</v>
      </c>
      <c r="CK1236" s="15" t="str">
        <f t="shared" si="63"/>
        <v>Intra</v>
      </c>
      <c r="DC1236" s="15">
        <v>10</v>
      </c>
      <c r="DD1236" s="21">
        <v>10</v>
      </c>
      <c r="DE1236" s="21"/>
      <c r="DF1236" s="15">
        <v>2010</v>
      </c>
    </row>
    <row r="1237" spans="2:110" x14ac:dyDescent="0.3">
      <c r="B1237" s="6">
        <v>27</v>
      </c>
      <c r="C1237" s="6">
        <v>1</v>
      </c>
      <c r="D1237" s="7">
        <v>2016</v>
      </c>
      <c r="W1237" s="6">
        <v>1</v>
      </c>
      <c r="Y1237" t="str">
        <f t="shared" si="61"/>
        <v>Jan</v>
      </c>
      <c r="Z1237" s="7">
        <v>2016</v>
      </c>
      <c r="AA1237" t="s">
        <v>3714</v>
      </c>
      <c r="AB1237">
        <v>1</v>
      </c>
      <c r="BG1237" t="s">
        <v>13</v>
      </c>
      <c r="BV1237" t="s">
        <v>13</v>
      </c>
      <c r="BW1237" t="str">
        <f t="shared" si="62"/>
        <v>Intra</v>
      </c>
      <c r="CI1237" s="16" t="s">
        <v>13</v>
      </c>
      <c r="CJ1237" s="16">
        <v>2004</v>
      </c>
      <c r="CK1237" s="16" t="str">
        <f t="shared" si="63"/>
        <v>Intra</v>
      </c>
      <c r="DC1237" s="16">
        <v>10</v>
      </c>
      <c r="DD1237" s="23">
        <v>10</v>
      </c>
      <c r="DE1237" s="23"/>
      <c r="DF1237" s="16">
        <v>2004</v>
      </c>
    </row>
    <row r="1238" spans="2:110" x14ac:dyDescent="0.3">
      <c r="B1238" s="4">
        <v>9</v>
      </c>
      <c r="C1238" s="4">
        <v>5</v>
      </c>
      <c r="D1238" s="5">
        <v>2016</v>
      </c>
      <c r="W1238" s="4">
        <v>5</v>
      </c>
      <c r="Y1238" t="str">
        <f t="shared" si="61"/>
        <v>May</v>
      </c>
      <c r="Z1238" s="5">
        <v>2016</v>
      </c>
      <c r="AA1238" t="s">
        <v>3717</v>
      </c>
      <c r="BG1238" t="s">
        <v>13</v>
      </c>
      <c r="BV1238" t="s">
        <v>13</v>
      </c>
      <c r="BW1238" t="str">
        <f t="shared" si="62"/>
        <v>Intra</v>
      </c>
      <c r="CI1238" s="15" t="s">
        <v>13</v>
      </c>
      <c r="CJ1238" s="15">
        <v>2007</v>
      </c>
      <c r="CK1238" s="15" t="str">
        <f t="shared" si="63"/>
        <v>Intra</v>
      </c>
      <c r="DC1238" s="15">
        <v>10</v>
      </c>
      <c r="DD1238" s="21">
        <v>10</v>
      </c>
      <c r="DE1238" s="21"/>
      <c r="DF1238" s="15">
        <v>2007</v>
      </c>
    </row>
    <row r="1239" spans="2:110" x14ac:dyDescent="0.3">
      <c r="B1239" s="4">
        <v>19</v>
      </c>
      <c r="C1239" s="4">
        <v>5</v>
      </c>
      <c r="D1239" s="5">
        <v>2016</v>
      </c>
      <c r="W1239" s="4">
        <v>5</v>
      </c>
      <c r="Y1239" t="str">
        <f t="shared" si="61"/>
        <v>May</v>
      </c>
      <c r="Z1239" s="5">
        <v>2016</v>
      </c>
      <c r="AA1239" t="s">
        <v>3720</v>
      </c>
      <c r="BG1239" t="s">
        <v>13</v>
      </c>
      <c r="BV1239" t="s">
        <v>13</v>
      </c>
      <c r="BW1239" t="str">
        <f t="shared" si="62"/>
        <v>Intra</v>
      </c>
      <c r="CI1239" s="16" t="s">
        <v>13</v>
      </c>
      <c r="CJ1239" s="16">
        <v>1999</v>
      </c>
      <c r="CK1239" s="16" t="str">
        <f t="shared" si="63"/>
        <v>Intra</v>
      </c>
      <c r="DC1239" s="16">
        <v>10</v>
      </c>
      <c r="DD1239" s="23">
        <v>10</v>
      </c>
      <c r="DE1239" s="23"/>
      <c r="DF1239" s="16">
        <v>1999</v>
      </c>
    </row>
    <row r="1240" spans="2:110" x14ac:dyDescent="0.3">
      <c r="B1240" s="4">
        <v>30</v>
      </c>
      <c r="C1240" s="4">
        <v>3</v>
      </c>
      <c r="D1240" s="5">
        <v>2016</v>
      </c>
      <c r="W1240" s="4">
        <v>3</v>
      </c>
      <c r="Y1240" t="str">
        <f t="shared" si="61"/>
        <v>Mar</v>
      </c>
      <c r="Z1240" s="5">
        <v>2016</v>
      </c>
      <c r="AA1240" t="s">
        <v>3723</v>
      </c>
      <c r="BG1240" t="s">
        <v>13</v>
      </c>
      <c r="BV1240" t="s">
        <v>13</v>
      </c>
      <c r="BW1240" t="str">
        <f t="shared" si="62"/>
        <v>Intra</v>
      </c>
      <c r="CI1240" s="15" t="s">
        <v>13</v>
      </c>
      <c r="CJ1240" s="15">
        <v>2006</v>
      </c>
      <c r="CK1240" s="15" t="str">
        <f t="shared" si="63"/>
        <v>Intra</v>
      </c>
      <c r="DC1240" s="15">
        <v>1</v>
      </c>
      <c r="DD1240" s="21">
        <v>1</v>
      </c>
      <c r="DE1240" s="21"/>
      <c r="DF1240" s="15">
        <v>2006</v>
      </c>
    </row>
    <row r="1241" spans="2:110" x14ac:dyDescent="0.3">
      <c r="B1241" s="6">
        <v>7</v>
      </c>
      <c r="C1241" s="6">
        <v>11</v>
      </c>
      <c r="D1241" s="7">
        <v>2016</v>
      </c>
      <c r="W1241" s="6">
        <v>11</v>
      </c>
      <c r="Y1241" t="str">
        <f t="shared" si="61"/>
        <v>Nov</v>
      </c>
      <c r="Z1241" s="7">
        <v>2016</v>
      </c>
      <c r="AA1241" t="s">
        <v>3726</v>
      </c>
      <c r="BG1241" t="s">
        <v>13</v>
      </c>
      <c r="BV1241" t="s">
        <v>13</v>
      </c>
      <c r="BW1241" t="str">
        <f t="shared" si="62"/>
        <v>Intra</v>
      </c>
      <c r="CI1241" s="16" t="s">
        <v>13</v>
      </c>
      <c r="CJ1241" s="16">
        <v>2011</v>
      </c>
      <c r="CK1241" s="16" t="str">
        <f t="shared" si="63"/>
        <v>Intra</v>
      </c>
      <c r="DC1241" s="16">
        <v>10</v>
      </c>
      <c r="DD1241" s="23">
        <v>10</v>
      </c>
      <c r="DE1241" s="23"/>
      <c r="DF1241" s="16">
        <v>2011</v>
      </c>
    </row>
    <row r="1242" spans="2:110" x14ac:dyDescent="0.3">
      <c r="B1242" s="4">
        <v>22</v>
      </c>
      <c r="C1242" s="4">
        <v>11</v>
      </c>
      <c r="D1242" s="5">
        <v>2016</v>
      </c>
      <c r="W1242" s="4">
        <v>11</v>
      </c>
      <c r="Y1242" t="str">
        <f t="shared" si="61"/>
        <v>Nov</v>
      </c>
      <c r="Z1242" s="5">
        <v>2016</v>
      </c>
      <c r="AA1242" t="s">
        <v>3729</v>
      </c>
      <c r="BG1242" t="s">
        <v>13</v>
      </c>
      <c r="BV1242" t="s">
        <v>13</v>
      </c>
      <c r="BW1242" t="str">
        <f t="shared" si="62"/>
        <v>Intra</v>
      </c>
      <c r="CI1242" s="15" t="s">
        <v>13</v>
      </c>
      <c r="CJ1242" s="15">
        <v>2011</v>
      </c>
      <c r="CK1242" s="15" t="str">
        <f t="shared" si="63"/>
        <v>Intra</v>
      </c>
      <c r="DC1242" s="15">
        <v>10</v>
      </c>
      <c r="DD1242" s="21">
        <v>10</v>
      </c>
      <c r="DE1242" s="21"/>
      <c r="DF1242" s="15">
        <v>2011</v>
      </c>
    </row>
    <row r="1243" spans="2:110" x14ac:dyDescent="0.3">
      <c r="B1243" s="6">
        <v>7</v>
      </c>
      <c r="C1243" s="6">
        <v>7</v>
      </c>
      <c r="D1243" s="7">
        <v>2016</v>
      </c>
      <c r="W1243" s="6">
        <v>7</v>
      </c>
      <c r="Y1243" t="str">
        <f t="shared" si="61"/>
        <v>Jul</v>
      </c>
      <c r="Z1243" s="7">
        <v>2016</v>
      </c>
      <c r="AA1243" t="s">
        <v>3732</v>
      </c>
      <c r="BG1243" t="s">
        <v>13</v>
      </c>
      <c r="BV1243" t="s">
        <v>13</v>
      </c>
      <c r="BW1243" t="str">
        <f t="shared" si="62"/>
        <v>Intra</v>
      </c>
      <c r="CI1243" s="16" t="s">
        <v>13</v>
      </c>
      <c r="CJ1243" s="16">
        <v>2004</v>
      </c>
      <c r="CK1243" s="16" t="str">
        <f t="shared" si="63"/>
        <v>Intra</v>
      </c>
      <c r="DC1243" s="16">
        <v>10</v>
      </c>
      <c r="DD1243" s="23">
        <v>10</v>
      </c>
      <c r="DE1243" s="23"/>
      <c r="DF1243" s="16">
        <v>2004</v>
      </c>
    </row>
    <row r="1244" spans="2:110" x14ac:dyDescent="0.3">
      <c r="B1244" s="4">
        <v>8</v>
      </c>
      <c r="C1244" s="4">
        <v>2</v>
      </c>
      <c r="D1244" s="5">
        <v>2016</v>
      </c>
      <c r="W1244" s="4">
        <v>2</v>
      </c>
      <c r="Y1244" t="str">
        <f t="shared" si="61"/>
        <v>Feb</v>
      </c>
      <c r="Z1244" s="5">
        <v>2016</v>
      </c>
      <c r="AA1244" t="s">
        <v>3735</v>
      </c>
      <c r="BG1244" t="s">
        <v>13</v>
      </c>
      <c r="BV1244" t="s">
        <v>13</v>
      </c>
      <c r="BW1244" t="str">
        <f t="shared" si="62"/>
        <v>Intra</v>
      </c>
      <c r="CI1244" s="15" t="s">
        <v>13</v>
      </c>
      <c r="CJ1244" s="15">
        <v>1996</v>
      </c>
      <c r="CK1244" s="15" t="str">
        <f t="shared" si="63"/>
        <v>Intra</v>
      </c>
      <c r="DC1244" s="15">
        <v>10</v>
      </c>
      <c r="DD1244" s="21">
        <v>10</v>
      </c>
      <c r="DE1244" s="21"/>
      <c r="DF1244" s="15">
        <v>1996</v>
      </c>
    </row>
    <row r="1245" spans="2:110" x14ac:dyDescent="0.3">
      <c r="B1245" s="6">
        <v>17</v>
      </c>
      <c r="C1245" s="6">
        <v>6</v>
      </c>
      <c r="D1245" s="7">
        <v>2016</v>
      </c>
      <c r="W1245" s="6">
        <v>6</v>
      </c>
      <c r="Y1245" t="str">
        <f t="shared" si="61"/>
        <v>Jun</v>
      </c>
      <c r="Z1245" s="7">
        <v>2016</v>
      </c>
      <c r="AA1245" t="s">
        <v>3738</v>
      </c>
      <c r="BG1245" t="s">
        <v>13</v>
      </c>
      <c r="BV1245" t="s">
        <v>13</v>
      </c>
      <c r="BW1245" t="str">
        <f t="shared" si="62"/>
        <v>Intra</v>
      </c>
      <c r="CI1245" s="16" t="s">
        <v>13</v>
      </c>
      <c r="CJ1245" s="16">
        <v>2007</v>
      </c>
      <c r="CK1245" s="16" t="str">
        <f t="shared" si="63"/>
        <v>Intra</v>
      </c>
      <c r="DC1245" s="16">
        <v>10</v>
      </c>
      <c r="DD1245" s="23">
        <v>10</v>
      </c>
      <c r="DE1245" s="23"/>
      <c r="DF1245" s="16">
        <v>2007</v>
      </c>
    </row>
    <row r="1246" spans="2:110" x14ac:dyDescent="0.3">
      <c r="B1246" s="4">
        <v>12</v>
      </c>
      <c r="C1246" s="4">
        <v>7</v>
      </c>
      <c r="D1246" s="5">
        <v>2016</v>
      </c>
      <c r="W1246" s="4">
        <v>7</v>
      </c>
      <c r="Y1246" t="str">
        <f t="shared" si="61"/>
        <v>Jul</v>
      </c>
      <c r="Z1246" s="5">
        <v>2016</v>
      </c>
      <c r="AA1246" t="s">
        <v>3741</v>
      </c>
      <c r="BG1246" t="s">
        <v>13</v>
      </c>
      <c r="BV1246" t="s">
        <v>13</v>
      </c>
      <c r="BW1246" t="str">
        <f t="shared" si="62"/>
        <v>Intra</v>
      </c>
      <c r="CI1246" s="15" t="s">
        <v>13</v>
      </c>
      <c r="CJ1246" s="15">
        <v>2007</v>
      </c>
      <c r="CK1246" s="15" t="str">
        <f t="shared" si="63"/>
        <v>Intra</v>
      </c>
      <c r="DC1246" s="15">
        <v>2</v>
      </c>
      <c r="DD1246" s="21">
        <v>2</v>
      </c>
      <c r="DE1246" s="21"/>
      <c r="DF1246" s="15">
        <v>2007</v>
      </c>
    </row>
    <row r="1247" spans="2:110" x14ac:dyDescent="0.3">
      <c r="B1247" s="6">
        <v>18</v>
      </c>
      <c r="C1247" s="6">
        <v>2</v>
      </c>
      <c r="D1247" s="7">
        <v>2016</v>
      </c>
      <c r="W1247" s="6">
        <v>2</v>
      </c>
      <c r="Y1247" t="str">
        <f t="shared" si="61"/>
        <v>Feb</v>
      </c>
      <c r="Z1247" s="7">
        <v>2016</v>
      </c>
      <c r="AA1247" t="s">
        <v>3744</v>
      </c>
      <c r="BG1247" t="s">
        <v>13</v>
      </c>
      <c r="BV1247" t="s">
        <v>13</v>
      </c>
      <c r="BW1247" t="str">
        <f t="shared" si="62"/>
        <v>Intra</v>
      </c>
      <c r="CI1247" s="16" t="s">
        <v>13</v>
      </c>
      <c r="CJ1247" s="16">
        <v>1995</v>
      </c>
      <c r="CK1247" s="16" t="str">
        <f t="shared" si="63"/>
        <v>Intra</v>
      </c>
      <c r="DC1247" s="16">
        <v>1</v>
      </c>
      <c r="DD1247" s="23">
        <v>1</v>
      </c>
      <c r="DE1247" s="23"/>
      <c r="DF1247" s="16">
        <v>1995</v>
      </c>
    </row>
    <row r="1248" spans="2:110" x14ac:dyDescent="0.3">
      <c r="B1248" s="6">
        <v>31</v>
      </c>
      <c r="C1248" s="6">
        <v>8</v>
      </c>
      <c r="D1248" s="7">
        <v>2016</v>
      </c>
      <c r="W1248" s="6">
        <v>8</v>
      </c>
      <c r="Y1248" t="str">
        <f t="shared" si="61"/>
        <v>Aug</v>
      </c>
      <c r="Z1248" s="7">
        <v>2016</v>
      </c>
      <c r="AA1248" t="s">
        <v>3747</v>
      </c>
      <c r="BG1248" t="s">
        <v>9</v>
      </c>
      <c r="BV1248" t="s">
        <v>9</v>
      </c>
      <c r="BW1248" t="str">
        <f t="shared" si="62"/>
        <v>Not</v>
      </c>
      <c r="CI1248" s="15" t="s">
        <v>9</v>
      </c>
      <c r="CJ1248" s="15">
        <v>2023</v>
      </c>
      <c r="CK1248" s="15" t="str">
        <f t="shared" si="63"/>
        <v>Not</v>
      </c>
      <c r="DC1248" s="15">
        <v>10</v>
      </c>
      <c r="DD1248" s="21">
        <v>10</v>
      </c>
      <c r="DE1248" s="21"/>
      <c r="DF1248" s="15">
        <v>2023</v>
      </c>
    </row>
    <row r="1249" spans="2:110" x14ac:dyDescent="0.3">
      <c r="B1249" s="6">
        <v>15</v>
      </c>
      <c r="C1249" s="6">
        <v>9</v>
      </c>
      <c r="D1249" s="7">
        <v>2016</v>
      </c>
      <c r="W1249" s="6">
        <v>9</v>
      </c>
      <c r="Y1249" t="str">
        <f t="shared" si="61"/>
        <v>Sep</v>
      </c>
      <c r="Z1249" s="7">
        <v>2016</v>
      </c>
      <c r="AA1249" t="s">
        <v>3750</v>
      </c>
      <c r="BG1249" t="s">
        <v>13</v>
      </c>
      <c r="BV1249" t="s">
        <v>13</v>
      </c>
      <c r="BW1249" t="str">
        <f t="shared" si="62"/>
        <v>Intra</v>
      </c>
      <c r="CI1249" s="16" t="s">
        <v>13</v>
      </c>
      <c r="CJ1249" s="16">
        <v>2011</v>
      </c>
      <c r="CK1249" s="16" t="str">
        <f t="shared" si="63"/>
        <v>Intra</v>
      </c>
      <c r="DC1249" s="16">
        <v>1</v>
      </c>
      <c r="DD1249" s="23">
        <v>1</v>
      </c>
      <c r="DE1249" s="23"/>
      <c r="DF1249" s="16">
        <v>2011</v>
      </c>
    </row>
    <row r="1250" spans="2:110" x14ac:dyDescent="0.3">
      <c r="B1250" s="6">
        <v>16</v>
      </c>
      <c r="C1250" s="6">
        <v>6</v>
      </c>
      <c r="D1250" s="7">
        <v>2016</v>
      </c>
      <c r="W1250" s="6">
        <v>6</v>
      </c>
      <c r="Y1250" t="str">
        <f t="shared" si="61"/>
        <v>Jun</v>
      </c>
      <c r="Z1250" s="7">
        <v>2016</v>
      </c>
      <c r="AA1250" t="s">
        <v>3753</v>
      </c>
      <c r="BG1250" t="s">
        <v>13</v>
      </c>
      <c r="BV1250" t="s">
        <v>13</v>
      </c>
      <c r="BW1250" t="str">
        <f t="shared" si="62"/>
        <v>Intra</v>
      </c>
      <c r="CI1250" s="15" t="s">
        <v>13</v>
      </c>
      <c r="CJ1250" s="15">
        <v>2015</v>
      </c>
      <c r="CK1250" s="15" t="str">
        <f t="shared" si="63"/>
        <v>Intra</v>
      </c>
      <c r="DC1250" s="15">
        <v>10</v>
      </c>
      <c r="DD1250" s="21">
        <v>10</v>
      </c>
      <c r="DE1250" s="21"/>
      <c r="DF1250" s="15">
        <v>2015</v>
      </c>
    </row>
    <row r="1251" spans="2:110" x14ac:dyDescent="0.3">
      <c r="B1251" s="6">
        <v>10</v>
      </c>
      <c r="C1251" s="6">
        <v>3</v>
      </c>
      <c r="D1251" s="7">
        <v>2016</v>
      </c>
      <c r="W1251" s="6">
        <v>3</v>
      </c>
      <c r="Y1251" t="str">
        <f t="shared" si="61"/>
        <v>Mar</v>
      </c>
      <c r="Z1251" s="7">
        <v>2016</v>
      </c>
      <c r="AA1251" t="s">
        <v>3756</v>
      </c>
      <c r="BG1251" t="s">
        <v>9</v>
      </c>
      <c r="BV1251" t="s">
        <v>9</v>
      </c>
      <c r="BW1251" t="str">
        <f t="shared" si="62"/>
        <v>Not</v>
      </c>
      <c r="CI1251" s="16" t="s">
        <v>9</v>
      </c>
      <c r="CJ1251" s="16">
        <v>2013</v>
      </c>
      <c r="CK1251" s="16" t="str">
        <f t="shared" si="63"/>
        <v>Not</v>
      </c>
      <c r="DC1251" s="16">
        <v>1</v>
      </c>
      <c r="DD1251" s="23">
        <v>1</v>
      </c>
      <c r="DE1251" s="23"/>
      <c r="DF1251" s="16">
        <v>2013</v>
      </c>
    </row>
    <row r="1252" spans="2:110" x14ac:dyDescent="0.3">
      <c r="B1252" s="4">
        <v>1</v>
      </c>
      <c r="C1252" s="4">
        <v>7</v>
      </c>
      <c r="D1252" s="5">
        <v>2016</v>
      </c>
      <c r="W1252" s="4">
        <v>7</v>
      </c>
      <c r="Y1252" t="str">
        <f t="shared" si="61"/>
        <v>Jul</v>
      </c>
      <c r="Z1252" s="5">
        <v>2016</v>
      </c>
      <c r="AA1252" t="s">
        <v>3759</v>
      </c>
      <c r="BG1252" t="s">
        <v>13</v>
      </c>
      <c r="BV1252" t="s">
        <v>13</v>
      </c>
      <c r="BW1252" t="str">
        <f t="shared" si="62"/>
        <v>Intra</v>
      </c>
      <c r="CI1252" s="15" t="s">
        <v>13</v>
      </c>
      <c r="CJ1252" s="15">
        <v>2006</v>
      </c>
      <c r="CK1252" s="15" t="str">
        <f t="shared" si="63"/>
        <v>Intra</v>
      </c>
      <c r="DC1252" s="15">
        <v>10</v>
      </c>
      <c r="DD1252" s="21">
        <v>10</v>
      </c>
      <c r="DE1252" s="21"/>
      <c r="DF1252" s="15">
        <v>2006</v>
      </c>
    </row>
    <row r="1253" spans="2:110" x14ac:dyDescent="0.3">
      <c r="B1253" s="6">
        <v>9</v>
      </c>
      <c r="C1253" s="6">
        <v>12</v>
      </c>
      <c r="D1253" s="7">
        <v>2016</v>
      </c>
      <c r="W1253" s="6">
        <v>12</v>
      </c>
      <c r="Y1253" t="str">
        <f t="shared" si="61"/>
        <v>Dec</v>
      </c>
      <c r="Z1253" s="7">
        <v>2016</v>
      </c>
      <c r="AA1253" t="s">
        <v>3762</v>
      </c>
      <c r="BG1253" t="s">
        <v>13</v>
      </c>
      <c r="BV1253" t="s">
        <v>13</v>
      </c>
      <c r="BW1253" t="str">
        <f t="shared" si="62"/>
        <v>Intra</v>
      </c>
      <c r="CI1253" s="16" t="s">
        <v>13</v>
      </c>
      <c r="CJ1253" s="16">
        <v>2007</v>
      </c>
      <c r="CK1253" s="16" t="str">
        <f t="shared" si="63"/>
        <v>Intra</v>
      </c>
      <c r="DC1253" s="16">
        <v>5</v>
      </c>
      <c r="DD1253" s="23">
        <v>5</v>
      </c>
      <c r="DE1253" s="23"/>
      <c r="DF1253" s="16">
        <v>2007</v>
      </c>
    </row>
    <row r="1254" spans="2:110" x14ac:dyDescent="0.3">
      <c r="B1254" s="4">
        <v>2</v>
      </c>
      <c r="C1254" s="4">
        <v>6</v>
      </c>
      <c r="D1254" s="5">
        <v>2016</v>
      </c>
      <c r="W1254" s="4">
        <v>6</v>
      </c>
      <c r="Y1254" t="str">
        <f t="shared" si="61"/>
        <v>Jun</v>
      </c>
      <c r="Z1254" s="5">
        <v>2016</v>
      </c>
      <c r="AA1254" t="s">
        <v>3765</v>
      </c>
      <c r="BG1254" t="s">
        <v>13</v>
      </c>
      <c r="BV1254" t="s">
        <v>13</v>
      </c>
      <c r="BW1254" t="str">
        <f t="shared" si="62"/>
        <v>Intra</v>
      </c>
      <c r="CI1254" s="15" t="s">
        <v>13</v>
      </c>
      <c r="CJ1254" s="15">
        <v>2022</v>
      </c>
      <c r="CK1254" s="15" t="str">
        <f t="shared" si="63"/>
        <v>Intra</v>
      </c>
      <c r="DC1254" s="15">
        <v>10</v>
      </c>
      <c r="DD1254" s="21">
        <v>10</v>
      </c>
      <c r="DE1254" s="21"/>
      <c r="DF1254" s="15">
        <v>2022</v>
      </c>
    </row>
    <row r="1255" spans="2:110" x14ac:dyDescent="0.3">
      <c r="B1255" s="4">
        <v>14</v>
      </c>
      <c r="C1255" s="4">
        <v>3</v>
      </c>
      <c r="D1255" s="5">
        <v>2016</v>
      </c>
      <c r="W1255" s="4">
        <v>3</v>
      </c>
      <c r="Y1255" t="str">
        <f t="shared" si="61"/>
        <v>Mar</v>
      </c>
      <c r="Z1255" s="5">
        <v>2016</v>
      </c>
      <c r="AA1255" t="s">
        <v>3768</v>
      </c>
      <c r="BG1255" t="s">
        <v>9</v>
      </c>
      <c r="BV1255" t="s">
        <v>9</v>
      </c>
      <c r="BW1255" t="str">
        <f t="shared" si="62"/>
        <v>Not</v>
      </c>
      <c r="CI1255" s="16" t="s">
        <v>9</v>
      </c>
      <c r="CJ1255" s="16">
        <v>2015</v>
      </c>
      <c r="CK1255" s="16" t="str">
        <f t="shared" si="63"/>
        <v>Not</v>
      </c>
      <c r="DC1255" s="16">
        <v>10</v>
      </c>
      <c r="DD1255" s="23">
        <v>10</v>
      </c>
      <c r="DE1255" s="23"/>
      <c r="DF1255" s="16">
        <v>2015</v>
      </c>
    </row>
    <row r="1256" spans="2:110" x14ac:dyDescent="0.3">
      <c r="B1256" s="6">
        <v>12</v>
      </c>
      <c r="C1256" s="6">
        <v>8</v>
      </c>
      <c r="D1256" s="7">
        <v>2016</v>
      </c>
      <c r="W1256" s="6">
        <v>8</v>
      </c>
      <c r="Y1256" t="str">
        <f t="shared" si="61"/>
        <v>Aug</v>
      </c>
      <c r="Z1256" s="7">
        <v>2016</v>
      </c>
      <c r="AA1256" t="s">
        <v>3771</v>
      </c>
      <c r="BG1256" t="s">
        <v>13</v>
      </c>
      <c r="BV1256" t="s">
        <v>13</v>
      </c>
      <c r="BW1256" t="str">
        <f t="shared" si="62"/>
        <v>Intra</v>
      </c>
      <c r="CI1256" s="15" t="s">
        <v>13</v>
      </c>
      <c r="CJ1256" s="15">
        <v>2006</v>
      </c>
      <c r="CK1256" s="15" t="str">
        <f t="shared" si="63"/>
        <v>Intra</v>
      </c>
      <c r="DC1256" s="15">
        <v>5</v>
      </c>
      <c r="DD1256" s="21">
        <v>5</v>
      </c>
      <c r="DE1256" s="21"/>
      <c r="DF1256" s="15">
        <v>2006</v>
      </c>
    </row>
    <row r="1257" spans="2:110" x14ac:dyDescent="0.3">
      <c r="B1257" s="6">
        <v>15</v>
      </c>
      <c r="C1257" s="6">
        <v>12</v>
      </c>
      <c r="D1257" s="7">
        <v>2016</v>
      </c>
      <c r="W1257" s="6">
        <v>12</v>
      </c>
      <c r="Y1257" t="str">
        <f t="shared" si="61"/>
        <v>Dec</v>
      </c>
      <c r="Z1257" s="7">
        <v>2016</v>
      </c>
      <c r="AA1257" t="s">
        <v>3774</v>
      </c>
      <c r="BG1257" t="s">
        <v>13</v>
      </c>
      <c r="BV1257" t="s">
        <v>13</v>
      </c>
      <c r="BW1257" t="str">
        <f t="shared" si="62"/>
        <v>Intra</v>
      </c>
      <c r="CI1257" s="16" t="s">
        <v>13</v>
      </c>
      <c r="CJ1257" s="16">
        <v>2002</v>
      </c>
      <c r="CK1257" s="16" t="str">
        <f t="shared" si="63"/>
        <v>Intra</v>
      </c>
      <c r="DC1257" s="16">
        <v>2</v>
      </c>
      <c r="DD1257" s="23">
        <v>2</v>
      </c>
      <c r="DE1257" s="23"/>
      <c r="DF1257" s="16">
        <v>2002</v>
      </c>
    </row>
    <row r="1258" spans="2:110" x14ac:dyDescent="0.3">
      <c r="B1258" s="4">
        <v>12</v>
      </c>
      <c r="C1258" s="4">
        <v>2</v>
      </c>
      <c r="D1258" s="5">
        <v>2016</v>
      </c>
      <c r="W1258" s="4">
        <v>2</v>
      </c>
      <c r="Y1258" t="str">
        <f t="shared" si="61"/>
        <v>Feb</v>
      </c>
      <c r="Z1258" s="5">
        <v>2016</v>
      </c>
      <c r="AA1258" t="s">
        <v>3777</v>
      </c>
      <c r="BG1258" t="s">
        <v>13</v>
      </c>
      <c r="BV1258" t="s">
        <v>13</v>
      </c>
      <c r="BW1258" t="str">
        <f t="shared" si="62"/>
        <v>Intra</v>
      </c>
      <c r="CI1258" s="15" t="s">
        <v>13</v>
      </c>
      <c r="CJ1258" s="15">
        <v>2000</v>
      </c>
      <c r="CK1258" s="15" t="str">
        <f t="shared" si="63"/>
        <v>Intra</v>
      </c>
      <c r="DC1258" s="15">
        <v>10</v>
      </c>
      <c r="DD1258" s="21">
        <v>10</v>
      </c>
      <c r="DE1258" s="21"/>
      <c r="DF1258" s="15">
        <v>2000</v>
      </c>
    </row>
    <row r="1259" spans="2:110" x14ac:dyDescent="0.3">
      <c r="B1259" s="4">
        <v>29</v>
      </c>
      <c r="C1259" s="4">
        <v>12</v>
      </c>
      <c r="D1259" s="5">
        <v>2016</v>
      </c>
      <c r="W1259" s="4">
        <v>12</v>
      </c>
      <c r="Y1259" t="str">
        <f t="shared" si="61"/>
        <v>Dec</v>
      </c>
      <c r="Z1259" s="5">
        <v>2016</v>
      </c>
      <c r="AA1259" t="s">
        <v>3780</v>
      </c>
      <c r="BG1259" t="s">
        <v>13</v>
      </c>
      <c r="BV1259" t="s">
        <v>13</v>
      </c>
      <c r="BW1259" t="str">
        <f t="shared" si="62"/>
        <v>Intra</v>
      </c>
      <c r="CI1259" s="16" t="s">
        <v>13</v>
      </c>
      <c r="CJ1259" s="16">
        <v>2016</v>
      </c>
      <c r="CK1259" s="16" t="str">
        <f t="shared" si="63"/>
        <v>Intra</v>
      </c>
      <c r="DC1259" s="16">
        <v>10</v>
      </c>
      <c r="DD1259" s="23">
        <v>10</v>
      </c>
      <c r="DE1259" s="23"/>
      <c r="DF1259" s="16">
        <v>2016</v>
      </c>
    </row>
    <row r="1260" spans="2:110" x14ac:dyDescent="0.3">
      <c r="B1260" s="6">
        <v>9</v>
      </c>
      <c r="C1260" s="6">
        <v>5</v>
      </c>
      <c r="D1260" s="7">
        <v>2016</v>
      </c>
      <c r="W1260" s="6">
        <v>5</v>
      </c>
      <c r="Y1260" t="str">
        <f t="shared" si="61"/>
        <v>May</v>
      </c>
      <c r="Z1260" s="7">
        <v>2016</v>
      </c>
      <c r="AA1260" t="s">
        <v>3783</v>
      </c>
      <c r="BG1260" t="s">
        <v>13</v>
      </c>
      <c r="BV1260" t="s">
        <v>13</v>
      </c>
      <c r="BW1260" t="str">
        <f t="shared" si="62"/>
        <v>Intra</v>
      </c>
      <c r="CI1260" s="15" t="s">
        <v>13</v>
      </c>
      <c r="CJ1260" s="15">
        <v>2000</v>
      </c>
      <c r="CK1260" s="15" t="str">
        <f t="shared" si="63"/>
        <v>Intra</v>
      </c>
      <c r="DC1260" s="15">
        <v>10</v>
      </c>
      <c r="DD1260" s="21">
        <v>10</v>
      </c>
      <c r="DE1260" s="21"/>
      <c r="DF1260" s="15">
        <v>2000</v>
      </c>
    </row>
    <row r="1261" spans="2:110" x14ac:dyDescent="0.3">
      <c r="B1261" s="4">
        <v>15</v>
      </c>
      <c r="C1261" s="4">
        <v>9</v>
      </c>
      <c r="D1261" s="5">
        <v>2016</v>
      </c>
      <c r="W1261" s="4">
        <v>9</v>
      </c>
      <c r="Y1261" t="str">
        <f t="shared" si="61"/>
        <v>Sep</v>
      </c>
      <c r="Z1261" s="5">
        <v>2016</v>
      </c>
      <c r="AA1261" t="s">
        <v>3786</v>
      </c>
      <c r="BG1261" t="s">
        <v>13</v>
      </c>
      <c r="BV1261" t="s">
        <v>13</v>
      </c>
      <c r="BW1261" t="str">
        <f t="shared" si="62"/>
        <v>Intra</v>
      </c>
      <c r="CI1261" s="16" t="s">
        <v>13</v>
      </c>
      <c r="CJ1261" s="16">
        <v>2015</v>
      </c>
      <c r="CK1261" s="16" t="str">
        <f t="shared" si="63"/>
        <v>Intra</v>
      </c>
      <c r="DC1261" s="16">
        <v>2</v>
      </c>
      <c r="DD1261" s="23">
        <v>2</v>
      </c>
      <c r="DE1261" s="23"/>
      <c r="DF1261" s="16">
        <v>2015</v>
      </c>
    </row>
    <row r="1262" spans="2:110" x14ac:dyDescent="0.3">
      <c r="B1262" s="4">
        <v>10</v>
      </c>
      <c r="C1262" s="4">
        <v>5</v>
      </c>
      <c r="D1262" s="5">
        <v>2016</v>
      </c>
      <c r="W1262" s="4">
        <v>5</v>
      </c>
      <c r="Y1262" t="str">
        <f t="shared" si="61"/>
        <v>May</v>
      </c>
      <c r="Z1262" s="5">
        <v>2016</v>
      </c>
      <c r="AA1262" t="s">
        <v>3789</v>
      </c>
      <c r="BG1262" t="s">
        <v>13</v>
      </c>
      <c r="BV1262" t="s">
        <v>13</v>
      </c>
      <c r="BW1262" t="str">
        <f t="shared" si="62"/>
        <v>Intra</v>
      </c>
      <c r="CI1262" s="15" t="s">
        <v>13</v>
      </c>
      <c r="CJ1262" s="15">
        <v>2023</v>
      </c>
      <c r="CK1262" s="15" t="str">
        <f t="shared" si="63"/>
        <v>Intra</v>
      </c>
      <c r="DC1262" s="15">
        <v>10</v>
      </c>
      <c r="DD1262" s="21">
        <v>10</v>
      </c>
      <c r="DE1262" s="21"/>
      <c r="DF1262" s="15">
        <v>2023</v>
      </c>
    </row>
    <row r="1263" spans="2:110" x14ac:dyDescent="0.3">
      <c r="B1263" s="4">
        <v>8</v>
      </c>
      <c r="C1263" s="4">
        <v>11</v>
      </c>
      <c r="D1263" s="5">
        <v>2016</v>
      </c>
      <c r="W1263" s="4">
        <v>11</v>
      </c>
      <c r="Y1263" t="str">
        <f t="shared" si="61"/>
        <v>Nov</v>
      </c>
      <c r="Z1263" s="5">
        <v>2016</v>
      </c>
      <c r="AA1263" t="s">
        <v>3792</v>
      </c>
      <c r="BG1263" t="s">
        <v>9</v>
      </c>
      <c r="BV1263" t="s">
        <v>9</v>
      </c>
      <c r="BW1263" t="str">
        <f t="shared" si="62"/>
        <v>Not</v>
      </c>
      <c r="CI1263" s="16" t="s">
        <v>9</v>
      </c>
      <c r="CJ1263" s="16">
        <v>2017</v>
      </c>
      <c r="CK1263" s="16" t="str">
        <f t="shared" si="63"/>
        <v>Not</v>
      </c>
      <c r="DC1263" s="16">
        <v>10</v>
      </c>
      <c r="DD1263" s="23">
        <v>10</v>
      </c>
      <c r="DE1263" s="23"/>
      <c r="DF1263" s="16">
        <v>2017</v>
      </c>
    </row>
    <row r="1264" spans="2:110" x14ac:dyDescent="0.3">
      <c r="B1264" s="6">
        <v>2</v>
      </c>
      <c r="C1264" s="6">
        <v>3</v>
      </c>
      <c r="D1264" s="7">
        <v>2016</v>
      </c>
      <c r="W1264" s="6">
        <v>3</v>
      </c>
      <c r="Y1264" t="str">
        <f t="shared" si="61"/>
        <v>Mar</v>
      </c>
      <c r="Z1264" s="7">
        <v>2016</v>
      </c>
      <c r="AA1264" t="s">
        <v>3795</v>
      </c>
      <c r="BG1264" t="s">
        <v>13</v>
      </c>
      <c r="BV1264" t="s">
        <v>13</v>
      </c>
      <c r="BW1264" t="str">
        <f t="shared" si="62"/>
        <v>Intra</v>
      </c>
      <c r="CI1264" s="15" t="s">
        <v>13</v>
      </c>
      <c r="CJ1264" s="15">
        <v>2016</v>
      </c>
      <c r="CK1264" s="15" t="str">
        <f t="shared" si="63"/>
        <v>Intra</v>
      </c>
      <c r="DC1264" s="15">
        <v>10</v>
      </c>
      <c r="DD1264" s="21">
        <v>10</v>
      </c>
      <c r="DE1264" s="21"/>
      <c r="DF1264" s="15">
        <v>2016</v>
      </c>
    </row>
    <row r="1265" spans="2:110" x14ac:dyDescent="0.3">
      <c r="B1265" s="6">
        <v>11</v>
      </c>
      <c r="C1265" s="6">
        <v>7</v>
      </c>
      <c r="D1265" s="7">
        <v>2016</v>
      </c>
      <c r="W1265" s="6">
        <v>7</v>
      </c>
      <c r="Y1265" t="str">
        <f t="shared" si="61"/>
        <v>Jul</v>
      </c>
      <c r="Z1265" s="7">
        <v>2016</v>
      </c>
      <c r="AA1265" t="s">
        <v>3798</v>
      </c>
      <c r="BG1265" t="s">
        <v>13</v>
      </c>
      <c r="BV1265" t="s">
        <v>13</v>
      </c>
      <c r="BW1265" t="str">
        <f t="shared" si="62"/>
        <v>Intra</v>
      </c>
      <c r="CI1265" s="16" t="s">
        <v>13</v>
      </c>
      <c r="CJ1265" s="16">
        <v>2016</v>
      </c>
      <c r="CK1265" s="16" t="str">
        <f t="shared" si="63"/>
        <v>Intra</v>
      </c>
      <c r="DC1265" s="16">
        <v>2</v>
      </c>
      <c r="DD1265" s="23">
        <v>2</v>
      </c>
      <c r="DE1265" s="23"/>
      <c r="DF1265" s="16">
        <v>2016</v>
      </c>
    </row>
    <row r="1266" spans="2:110" x14ac:dyDescent="0.3">
      <c r="B1266" s="6">
        <v>16</v>
      </c>
      <c r="C1266" s="6">
        <v>11</v>
      </c>
      <c r="D1266" s="7">
        <v>2017</v>
      </c>
      <c r="W1266" s="6">
        <v>11</v>
      </c>
      <c r="Y1266" t="str">
        <f t="shared" si="61"/>
        <v>Nov</v>
      </c>
      <c r="Z1266" s="7">
        <v>2017</v>
      </c>
      <c r="AA1266" t="s">
        <v>3801</v>
      </c>
      <c r="BG1266" t="s">
        <v>13</v>
      </c>
      <c r="BV1266" t="s">
        <v>13</v>
      </c>
      <c r="BW1266" t="str">
        <f t="shared" si="62"/>
        <v>Intra</v>
      </c>
      <c r="CI1266" s="15" t="s">
        <v>13</v>
      </c>
      <c r="CJ1266" s="15">
        <v>2021</v>
      </c>
      <c r="CK1266" s="15" t="str">
        <f t="shared" si="63"/>
        <v>Intra</v>
      </c>
      <c r="DC1266" s="15">
        <v>2</v>
      </c>
      <c r="DD1266" s="21">
        <v>2</v>
      </c>
      <c r="DE1266" s="21"/>
      <c r="DF1266" s="15">
        <v>2021</v>
      </c>
    </row>
    <row r="1267" spans="2:110" x14ac:dyDescent="0.3">
      <c r="B1267" s="6">
        <v>1</v>
      </c>
      <c r="C1267" s="6">
        <v>9</v>
      </c>
      <c r="D1267" s="7">
        <v>2017</v>
      </c>
      <c r="W1267" s="6">
        <v>9</v>
      </c>
      <c r="Y1267" t="str">
        <f t="shared" si="61"/>
        <v>Sep</v>
      </c>
      <c r="Z1267" s="7">
        <v>2017</v>
      </c>
      <c r="AA1267" t="s">
        <v>3804</v>
      </c>
      <c r="BG1267" t="s">
        <v>13</v>
      </c>
      <c r="BV1267" t="s">
        <v>13</v>
      </c>
      <c r="BW1267" t="str">
        <f t="shared" si="62"/>
        <v>Intra</v>
      </c>
      <c r="CI1267" s="16" t="s">
        <v>13</v>
      </c>
      <c r="CJ1267" s="16">
        <v>2019</v>
      </c>
      <c r="CK1267" s="16" t="str">
        <f t="shared" si="63"/>
        <v>Intra</v>
      </c>
      <c r="DC1267" s="16">
        <v>10</v>
      </c>
      <c r="DD1267" s="23">
        <v>10</v>
      </c>
      <c r="DE1267" s="23"/>
      <c r="DF1267" s="16">
        <v>2019</v>
      </c>
    </row>
    <row r="1268" spans="2:110" x14ac:dyDescent="0.3">
      <c r="B1268" s="6">
        <v>28</v>
      </c>
      <c r="C1268" s="6">
        <v>3</v>
      </c>
      <c r="D1268" s="7">
        <v>2017</v>
      </c>
      <c r="W1268" s="6">
        <v>3</v>
      </c>
      <c r="Y1268" t="str">
        <f t="shared" si="61"/>
        <v>Mar</v>
      </c>
      <c r="Z1268" s="7">
        <v>2017</v>
      </c>
      <c r="AA1268" t="s">
        <v>3807</v>
      </c>
      <c r="BG1268" t="s">
        <v>13</v>
      </c>
      <c r="BV1268" t="s">
        <v>13</v>
      </c>
      <c r="BW1268" t="str">
        <f t="shared" si="62"/>
        <v>Intra</v>
      </c>
      <c r="CI1268" s="15" t="s">
        <v>13</v>
      </c>
      <c r="CJ1268" s="15">
        <v>2011</v>
      </c>
      <c r="CK1268" s="15" t="str">
        <f t="shared" si="63"/>
        <v>Intra</v>
      </c>
      <c r="DC1268" s="15">
        <v>5</v>
      </c>
      <c r="DD1268" s="21">
        <v>5</v>
      </c>
      <c r="DE1268" s="21"/>
      <c r="DF1268" s="15">
        <v>2011</v>
      </c>
    </row>
    <row r="1269" spans="2:110" x14ac:dyDescent="0.3">
      <c r="B1269" s="6">
        <v>10</v>
      </c>
      <c r="C1269" s="6">
        <v>4</v>
      </c>
      <c r="D1269" s="7">
        <v>2017</v>
      </c>
      <c r="W1269" s="6">
        <v>4</v>
      </c>
      <c r="Y1269" t="str">
        <f t="shared" si="61"/>
        <v>Apr</v>
      </c>
      <c r="Z1269" s="7">
        <v>2017</v>
      </c>
      <c r="AA1269" t="s">
        <v>3810</v>
      </c>
      <c r="BG1269" t="s">
        <v>13</v>
      </c>
      <c r="BV1269" t="s">
        <v>13</v>
      </c>
      <c r="BW1269" t="str">
        <f t="shared" si="62"/>
        <v>Intra</v>
      </c>
      <c r="CI1269" s="16" t="s">
        <v>13</v>
      </c>
      <c r="CJ1269" s="16">
        <v>2003</v>
      </c>
      <c r="CK1269" s="16" t="str">
        <f t="shared" si="63"/>
        <v>Intra</v>
      </c>
      <c r="DC1269" s="16">
        <v>10</v>
      </c>
      <c r="DD1269" s="23">
        <v>10</v>
      </c>
      <c r="DE1269" s="23"/>
      <c r="DF1269" s="16">
        <v>2003</v>
      </c>
    </row>
    <row r="1270" spans="2:110" x14ac:dyDescent="0.3">
      <c r="B1270" s="6">
        <v>4</v>
      </c>
      <c r="C1270" s="6">
        <v>9</v>
      </c>
      <c r="D1270" s="7">
        <v>2017</v>
      </c>
      <c r="W1270" s="6">
        <v>9</v>
      </c>
      <c r="Y1270" t="str">
        <f t="shared" si="61"/>
        <v>Sep</v>
      </c>
      <c r="Z1270" s="7">
        <v>2017</v>
      </c>
      <c r="AA1270" t="s">
        <v>3813</v>
      </c>
      <c r="BG1270" t="s">
        <v>13</v>
      </c>
      <c r="BV1270" t="s">
        <v>13</v>
      </c>
      <c r="BW1270" t="str">
        <f t="shared" si="62"/>
        <v>Intra</v>
      </c>
      <c r="CI1270" s="15" t="s">
        <v>13</v>
      </c>
      <c r="CJ1270" s="15">
        <v>2002</v>
      </c>
      <c r="CK1270" s="15" t="str">
        <f t="shared" si="63"/>
        <v>Intra</v>
      </c>
      <c r="DC1270" s="15">
        <v>10</v>
      </c>
      <c r="DD1270" s="21">
        <v>10</v>
      </c>
      <c r="DE1270" s="21"/>
      <c r="DF1270" s="15">
        <v>2002</v>
      </c>
    </row>
    <row r="1271" spans="2:110" x14ac:dyDescent="0.3">
      <c r="B1271" s="4">
        <v>28</v>
      </c>
      <c r="C1271" s="4">
        <v>3</v>
      </c>
      <c r="D1271" s="5">
        <v>2017</v>
      </c>
      <c r="W1271" s="4">
        <v>3</v>
      </c>
      <c r="Y1271" t="str">
        <f t="shared" si="61"/>
        <v>Mar</v>
      </c>
      <c r="Z1271" s="5">
        <v>2017</v>
      </c>
      <c r="AA1271" t="s">
        <v>3816</v>
      </c>
      <c r="BG1271" t="s">
        <v>13</v>
      </c>
      <c r="BV1271" t="s">
        <v>13</v>
      </c>
      <c r="BW1271" t="str">
        <f t="shared" si="62"/>
        <v>Intra</v>
      </c>
      <c r="CI1271" s="16" t="s">
        <v>13</v>
      </c>
      <c r="CJ1271" s="16">
        <v>2004</v>
      </c>
      <c r="CK1271" s="16" t="str">
        <f t="shared" si="63"/>
        <v>Intra</v>
      </c>
      <c r="DC1271" s="16">
        <v>2</v>
      </c>
      <c r="DD1271" s="23">
        <v>2</v>
      </c>
      <c r="DE1271" s="23"/>
      <c r="DF1271" s="16">
        <v>2004</v>
      </c>
    </row>
    <row r="1272" spans="2:110" x14ac:dyDescent="0.3">
      <c r="B1272" s="6">
        <v>29</v>
      </c>
      <c r="C1272" s="6">
        <v>12</v>
      </c>
      <c r="D1272" s="7">
        <v>2017</v>
      </c>
      <c r="W1272" s="6">
        <v>12</v>
      </c>
      <c r="Y1272" t="str">
        <f t="shared" si="61"/>
        <v>Dec</v>
      </c>
      <c r="Z1272" s="7">
        <v>2017</v>
      </c>
      <c r="AA1272" t="s">
        <v>3819</v>
      </c>
      <c r="BG1272" t="s">
        <v>13</v>
      </c>
      <c r="BV1272" t="s">
        <v>13</v>
      </c>
      <c r="BW1272" t="str">
        <f t="shared" si="62"/>
        <v>Intra</v>
      </c>
      <c r="CI1272" s="15" t="s">
        <v>13</v>
      </c>
      <c r="CJ1272" s="15">
        <v>2007</v>
      </c>
      <c r="CK1272" s="15" t="str">
        <f t="shared" si="63"/>
        <v>Intra</v>
      </c>
      <c r="DC1272" s="15">
        <v>10</v>
      </c>
      <c r="DD1272" s="21">
        <v>10</v>
      </c>
      <c r="DE1272" s="21"/>
      <c r="DF1272" s="15">
        <v>2007</v>
      </c>
    </row>
    <row r="1273" spans="2:110" x14ac:dyDescent="0.3">
      <c r="B1273" s="6">
        <v>10</v>
      </c>
      <c r="C1273" s="6">
        <v>7</v>
      </c>
      <c r="D1273" s="7">
        <v>2017</v>
      </c>
      <c r="W1273" s="6">
        <v>7</v>
      </c>
      <c r="Y1273" t="str">
        <f t="shared" si="61"/>
        <v>Jul</v>
      </c>
      <c r="Z1273" s="7">
        <v>2017</v>
      </c>
      <c r="AA1273" t="s">
        <v>3822</v>
      </c>
      <c r="BG1273" t="s">
        <v>13</v>
      </c>
      <c r="BV1273" t="s">
        <v>13</v>
      </c>
      <c r="BW1273" t="str">
        <f t="shared" si="62"/>
        <v>Intra</v>
      </c>
      <c r="CI1273" s="16" t="s">
        <v>13</v>
      </c>
      <c r="CJ1273" s="16">
        <v>2020</v>
      </c>
      <c r="CK1273" s="16" t="str">
        <f t="shared" si="63"/>
        <v>Intra</v>
      </c>
      <c r="DC1273" s="16">
        <v>2</v>
      </c>
      <c r="DD1273" s="23">
        <v>2</v>
      </c>
      <c r="DE1273" s="23"/>
      <c r="DF1273" s="16">
        <v>2020</v>
      </c>
    </row>
    <row r="1274" spans="2:110" x14ac:dyDescent="0.3">
      <c r="B1274" s="4">
        <v>28</v>
      </c>
      <c r="C1274" s="4">
        <v>7</v>
      </c>
      <c r="D1274" s="5">
        <v>2017</v>
      </c>
      <c r="W1274" s="4">
        <v>7</v>
      </c>
      <c r="Y1274" t="str">
        <f t="shared" si="61"/>
        <v>Jul</v>
      </c>
      <c r="Z1274" s="5">
        <v>2017</v>
      </c>
      <c r="AA1274" t="s">
        <v>3825</v>
      </c>
      <c r="BG1274" t="s">
        <v>13</v>
      </c>
      <c r="BV1274" t="s">
        <v>13</v>
      </c>
      <c r="BW1274" t="str">
        <f t="shared" si="62"/>
        <v>Intra</v>
      </c>
      <c r="CI1274" s="15" t="s">
        <v>13</v>
      </c>
      <c r="CJ1274" s="15">
        <v>2015</v>
      </c>
      <c r="CK1274" s="15" t="str">
        <f t="shared" si="63"/>
        <v>Intra</v>
      </c>
      <c r="DC1274" s="15">
        <v>10</v>
      </c>
      <c r="DD1274" s="21">
        <v>10</v>
      </c>
      <c r="DE1274" s="21"/>
      <c r="DF1274" s="15">
        <v>2015</v>
      </c>
    </row>
    <row r="1275" spans="2:110" x14ac:dyDescent="0.3">
      <c r="B1275" s="4">
        <v>17</v>
      </c>
      <c r="C1275" s="4">
        <v>5</v>
      </c>
      <c r="D1275" s="5">
        <v>2017</v>
      </c>
      <c r="W1275" s="4">
        <v>5</v>
      </c>
      <c r="Y1275" t="str">
        <f t="shared" si="61"/>
        <v>May</v>
      </c>
      <c r="Z1275" s="5">
        <v>2017</v>
      </c>
      <c r="AA1275" t="s">
        <v>3828</v>
      </c>
      <c r="BG1275" t="s">
        <v>13</v>
      </c>
      <c r="BV1275" t="s">
        <v>13</v>
      </c>
      <c r="BW1275" t="str">
        <f t="shared" si="62"/>
        <v>Intra</v>
      </c>
      <c r="CI1275" s="16" t="s">
        <v>13</v>
      </c>
      <c r="CJ1275" s="16">
        <v>2008</v>
      </c>
      <c r="CK1275" s="16" t="str">
        <f t="shared" si="63"/>
        <v>Intra</v>
      </c>
      <c r="DC1275" s="16">
        <v>10</v>
      </c>
      <c r="DD1275" s="23">
        <v>10</v>
      </c>
      <c r="DE1275" s="23"/>
      <c r="DF1275" s="16">
        <v>2008</v>
      </c>
    </row>
    <row r="1276" spans="2:110" x14ac:dyDescent="0.3">
      <c r="B1276" s="6">
        <v>30</v>
      </c>
      <c r="C1276" s="6">
        <v>1</v>
      </c>
      <c r="D1276" s="7">
        <v>2017</v>
      </c>
      <c r="W1276" s="6">
        <v>1</v>
      </c>
      <c r="Y1276" t="str">
        <f t="shared" si="61"/>
        <v>Jan</v>
      </c>
      <c r="Z1276" s="7">
        <v>2017</v>
      </c>
      <c r="AA1276" t="s">
        <v>3831</v>
      </c>
      <c r="AB1276">
        <v>1</v>
      </c>
      <c r="BG1276" t="s">
        <v>13</v>
      </c>
      <c r="BV1276" t="s">
        <v>13</v>
      </c>
      <c r="BW1276" t="str">
        <f t="shared" si="62"/>
        <v>Intra</v>
      </c>
      <c r="CI1276" s="15" t="s">
        <v>13</v>
      </c>
      <c r="CJ1276" s="15">
        <v>2019</v>
      </c>
      <c r="CK1276" s="15" t="str">
        <f t="shared" si="63"/>
        <v>Intra</v>
      </c>
      <c r="DC1276" s="15">
        <v>10</v>
      </c>
      <c r="DD1276" s="21">
        <v>10</v>
      </c>
      <c r="DE1276" s="21"/>
      <c r="DF1276" s="15">
        <v>2019</v>
      </c>
    </row>
    <row r="1277" spans="2:110" x14ac:dyDescent="0.3">
      <c r="B1277" s="4">
        <v>18</v>
      </c>
      <c r="C1277" s="4">
        <v>9</v>
      </c>
      <c r="D1277" s="5">
        <v>2017</v>
      </c>
      <c r="W1277" s="4">
        <v>9</v>
      </c>
      <c r="Y1277" t="str">
        <f t="shared" si="61"/>
        <v>Sep</v>
      </c>
      <c r="Z1277" s="5">
        <v>2017</v>
      </c>
      <c r="AA1277" t="s">
        <v>3834</v>
      </c>
      <c r="BG1277" t="s">
        <v>13</v>
      </c>
      <c r="BV1277" t="s">
        <v>13</v>
      </c>
      <c r="BW1277" t="str">
        <f t="shared" si="62"/>
        <v>Intra</v>
      </c>
      <c r="CI1277" s="16" t="s">
        <v>13</v>
      </c>
      <c r="CJ1277" s="16">
        <v>2022</v>
      </c>
      <c r="CK1277" s="16" t="str">
        <f t="shared" si="63"/>
        <v>Intra</v>
      </c>
      <c r="DC1277" s="16">
        <v>10</v>
      </c>
      <c r="DD1277" s="23">
        <v>10</v>
      </c>
      <c r="DE1277" s="23"/>
      <c r="DF1277" s="16">
        <v>2022</v>
      </c>
    </row>
    <row r="1278" spans="2:110" x14ac:dyDescent="0.3">
      <c r="B1278" s="4">
        <v>3</v>
      </c>
      <c r="C1278" s="4">
        <v>2</v>
      </c>
      <c r="D1278" s="5">
        <v>2017</v>
      </c>
      <c r="W1278" s="4">
        <v>2</v>
      </c>
      <c r="Y1278" t="str">
        <f t="shared" si="61"/>
        <v>Feb</v>
      </c>
      <c r="Z1278" s="5">
        <v>2017</v>
      </c>
      <c r="AA1278" t="s">
        <v>3837</v>
      </c>
      <c r="BG1278" t="s">
        <v>13</v>
      </c>
      <c r="BV1278" t="s">
        <v>13</v>
      </c>
      <c r="BW1278" t="str">
        <f t="shared" si="62"/>
        <v>Intra</v>
      </c>
      <c r="CI1278" s="15" t="s">
        <v>13</v>
      </c>
      <c r="CJ1278" s="15">
        <v>2007</v>
      </c>
      <c r="CK1278" s="15" t="str">
        <f t="shared" si="63"/>
        <v>Intra</v>
      </c>
      <c r="DC1278" s="15">
        <v>10</v>
      </c>
      <c r="DD1278" s="21">
        <v>10</v>
      </c>
      <c r="DE1278" s="21"/>
      <c r="DF1278" s="15">
        <v>2007</v>
      </c>
    </row>
    <row r="1279" spans="2:110" x14ac:dyDescent="0.3">
      <c r="B1279" s="4">
        <v>25</v>
      </c>
      <c r="C1279" s="4">
        <v>9</v>
      </c>
      <c r="D1279" s="5">
        <v>2017</v>
      </c>
      <c r="W1279" s="4">
        <v>9</v>
      </c>
      <c r="Y1279" t="str">
        <f t="shared" si="61"/>
        <v>Sep</v>
      </c>
      <c r="Z1279" s="5">
        <v>2017</v>
      </c>
      <c r="AA1279" t="s">
        <v>3840</v>
      </c>
      <c r="BG1279" t="s">
        <v>13</v>
      </c>
      <c r="BV1279" t="s">
        <v>13</v>
      </c>
      <c r="BW1279" t="str">
        <f t="shared" si="62"/>
        <v>Intra</v>
      </c>
      <c r="CI1279" s="16" t="s">
        <v>13</v>
      </c>
      <c r="CJ1279" s="16">
        <v>1995</v>
      </c>
      <c r="CK1279" s="16" t="str">
        <f t="shared" si="63"/>
        <v>Intra</v>
      </c>
      <c r="DC1279" s="16">
        <v>2</v>
      </c>
      <c r="DD1279" s="23">
        <v>2</v>
      </c>
      <c r="DE1279" s="23"/>
      <c r="DF1279" s="16">
        <v>1995</v>
      </c>
    </row>
    <row r="1280" spans="2:110" x14ac:dyDescent="0.3">
      <c r="B1280" s="4">
        <v>16</v>
      </c>
      <c r="C1280" s="4">
        <v>1</v>
      </c>
      <c r="D1280" s="5">
        <v>2017</v>
      </c>
      <c r="W1280" s="4">
        <v>1</v>
      </c>
      <c r="Y1280" t="str">
        <f t="shared" si="61"/>
        <v>Jan</v>
      </c>
      <c r="Z1280" s="5">
        <v>2017</v>
      </c>
      <c r="AA1280" t="s">
        <v>3843</v>
      </c>
      <c r="AB1280">
        <v>1</v>
      </c>
      <c r="BG1280" t="s">
        <v>13</v>
      </c>
      <c r="BV1280" t="s">
        <v>13</v>
      </c>
      <c r="BW1280" t="str">
        <f t="shared" si="62"/>
        <v>Intra</v>
      </c>
      <c r="CI1280" s="15" t="s">
        <v>13</v>
      </c>
      <c r="CJ1280" s="15">
        <v>1995</v>
      </c>
      <c r="CK1280" s="15" t="str">
        <f t="shared" si="63"/>
        <v>Intra</v>
      </c>
      <c r="DC1280" s="15">
        <v>10</v>
      </c>
      <c r="DD1280" s="21">
        <v>10</v>
      </c>
      <c r="DE1280" s="21"/>
      <c r="DF1280" s="15">
        <v>1995</v>
      </c>
    </row>
    <row r="1281" spans="2:110" x14ac:dyDescent="0.3">
      <c r="B1281" s="6">
        <v>30</v>
      </c>
      <c r="C1281" s="6">
        <v>6</v>
      </c>
      <c r="D1281" s="7">
        <v>2017</v>
      </c>
      <c r="W1281" s="6">
        <v>6</v>
      </c>
      <c r="Y1281" t="str">
        <f t="shared" si="61"/>
        <v>Jun</v>
      </c>
      <c r="Z1281" s="7">
        <v>2017</v>
      </c>
      <c r="AA1281" t="s">
        <v>3846</v>
      </c>
      <c r="BG1281" t="s">
        <v>13</v>
      </c>
      <c r="BV1281" t="s">
        <v>13</v>
      </c>
      <c r="BW1281" t="str">
        <f t="shared" si="62"/>
        <v>Intra</v>
      </c>
      <c r="CI1281" s="16" t="s">
        <v>13</v>
      </c>
      <c r="CJ1281" s="16">
        <v>2010</v>
      </c>
      <c r="CK1281" s="16" t="str">
        <f t="shared" si="63"/>
        <v>Intra</v>
      </c>
      <c r="DC1281" s="16">
        <v>1</v>
      </c>
      <c r="DD1281" s="23">
        <v>1</v>
      </c>
      <c r="DE1281" s="23"/>
      <c r="DF1281" s="16">
        <v>2010</v>
      </c>
    </row>
    <row r="1282" spans="2:110" x14ac:dyDescent="0.3">
      <c r="B1282" s="4">
        <v>25</v>
      </c>
      <c r="C1282" s="4">
        <v>9</v>
      </c>
      <c r="D1282" s="5">
        <v>2017</v>
      </c>
      <c r="W1282" s="4">
        <v>9</v>
      </c>
      <c r="Y1282" t="str">
        <f t="shared" si="61"/>
        <v>Sep</v>
      </c>
      <c r="Z1282" s="5">
        <v>2017</v>
      </c>
      <c r="AA1282" t="s">
        <v>3849</v>
      </c>
      <c r="BG1282" t="s">
        <v>13</v>
      </c>
      <c r="BV1282" t="s">
        <v>13</v>
      </c>
      <c r="BW1282" t="str">
        <f t="shared" si="62"/>
        <v>Intra</v>
      </c>
      <c r="CI1282" s="15" t="s">
        <v>13</v>
      </c>
      <c r="CJ1282" s="15">
        <v>2016</v>
      </c>
      <c r="CK1282" s="15" t="str">
        <f t="shared" si="63"/>
        <v>Intra</v>
      </c>
      <c r="DC1282" s="15">
        <v>10</v>
      </c>
      <c r="DD1282" s="21">
        <v>10</v>
      </c>
      <c r="DE1282" s="21"/>
      <c r="DF1282" s="15">
        <v>2016</v>
      </c>
    </row>
    <row r="1283" spans="2:110" x14ac:dyDescent="0.3">
      <c r="B1283" s="6">
        <v>31</v>
      </c>
      <c r="C1283" s="6">
        <v>3</v>
      </c>
      <c r="D1283" s="7">
        <v>2017</v>
      </c>
      <c r="W1283" s="6">
        <v>3</v>
      </c>
      <c r="Y1283" t="str">
        <f t="shared" ref="Y1283:Y1346" si="64">_xlfn.IFS(W1283=1,"Jan",W1283=2,"Feb",W1283=3,"Mar",W1283=4,"Apr",W1283=5,"May",W1283=6,"Jun",W1283=7,"Jul",W1283=8,"Aug",W1283=9,"Sep",W1283=10,"Oct",W1283=11,"Nov",W1283=12,"Dec")</f>
        <v>Mar</v>
      </c>
      <c r="Z1283" s="7">
        <v>2017</v>
      </c>
      <c r="AA1283" t="s">
        <v>3852</v>
      </c>
      <c r="BG1283" t="s">
        <v>13</v>
      </c>
      <c r="BV1283" t="s">
        <v>13</v>
      </c>
      <c r="BW1283" t="str">
        <f t="shared" ref="BW1283:BW1346" si="65">IF(BV1283="EQ","Intra","Not")</f>
        <v>Intra</v>
      </c>
      <c r="CI1283" s="16" t="s">
        <v>13</v>
      </c>
      <c r="CJ1283" s="16">
        <v>2005</v>
      </c>
      <c r="CK1283" s="16" t="str">
        <f t="shared" ref="CK1283:CK1346" si="66">IF(CI1283="EQ","Intra","Not")</f>
        <v>Intra</v>
      </c>
      <c r="DC1283" s="16">
        <v>10</v>
      </c>
      <c r="DD1283" s="23">
        <v>10</v>
      </c>
      <c r="DE1283" s="23"/>
      <c r="DF1283" s="16">
        <v>2005</v>
      </c>
    </row>
    <row r="1284" spans="2:110" x14ac:dyDescent="0.3">
      <c r="B1284" s="4">
        <v>11</v>
      </c>
      <c r="C1284" s="4">
        <v>8</v>
      </c>
      <c r="D1284" s="5">
        <v>2017</v>
      </c>
      <c r="W1284" s="4">
        <v>8</v>
      </c>
      <c r="Y1284" t="str">
        <f t="shared" si="64"/>
        <v>Aug</v>
      </c>
      <c r="Z1284" s="5">
        <v>2017</v>
      </c>
      <c r="AA1284" t="s">
        <v>3855</v>
      </c>
      <c r="BG1284" t="s">
        <v>13</v>
      </c>
      <c r="BV1284" t="s">
        <v>13</v>
      </c>
      <c r="BW1284" t="str">
        <f t="shared" si="65"/>
        <v>Intra</v>
      </c>
      <c r="CI1284" s="15" t="s">
        <v>13</v>
      </c>
      <c r="CJ1284" s="15">
        <v>1995</v>
      </c>
      <c r="CK1284" s="15" t="str">
        <f t="shared" si="66"/>
        <v>Intra</v>
      </c>
      <c r="DC1284" s="15">
        <v>1</v>
      </c>
      <c r="DD1284" s="21">
        <v>1</v>
      </c>
      <c r="DE1284" s="21"/>
      <c r="DF1284" s="15">
        <v>1995</v>
      </c>
    </row>
    <row r="1285" spans="2:110" x14ac:dyDescent="0.3">
      <c r="B1285" s="6">
        <v>21</v>
      </c>
      <c r="C1285" s="6">
        <v>9</v>
      </c>
      <c r="D1285" s="7">
        <v>2017</v>
      </c>
      <c r="W1285" s="6">
        <v>9</v>
      </c>
      <c r="Y1285" t="str">
        <f t="shared" si="64"/>
        <v>Sep</v>
      </c>
      <c r="Z1285" s="7">
        <v>2017</v>
      </c>
      <c r="AA1285" t="s">
        <v>3858</v>
      </c>
      <c r="BG1285" t="s">
        <v>13</v>
      </c>
      <c r="BV1285" t="s">
        <v>13</v>
      </c>
      <c r="BW1285" t="str">
        <f t="shared" si="65"/>
        <v>Intra</v>
      </c>
      <c r="CI1285" s="16" t="s">
        <v>13</v>
      </c>
      <c r="CJ1285" s="16">
        <v>2016</v>
      </c>
      <c r="CK1285" s="16" t="str">
        <f t="shared" si="66"/>
        <v>Intra</v>
      </c>
      <c r="DC1285" s="16">
        <v>10</v>
      </c>
      <c r="DD1285" s="23">
        <v>10</v>
      </c>
      <c r="DE1285" s="23"/>
      <c r="DF1285" s="16">
        <v>2016</v>
      </c>
    </row>
    <row r="1286" spans="2:110" x14ac:dyDescent="0.3">
      <c r="B1286" s="4">
        <v>5</v>
      </c>
      <c r="C1286" s="4">
        <v>10</v>
      </c>
      <c r="D1286" s="5">
        <v>2017</v>
      </c>
      <c r="W1286" s="4">
        <v>10</v>
      </c>
      <c r="Y1286" t="str">
        <f t="shared" si="64"/>
        <v>Oct</v>
      </c>
      <c r="Z1286" s="5">
        <v>2017</v>
      </c>
      <c r="AA1286" t="s">
        <v>3861</v>
      </c>
      <c r="BG1286" t="s">
        <v>9</v>
      </c>
      <c r="BV1286" t="s">
        <v>9</v>
      </c>
      <c r="BW1286" t="str">
        <f t="shared" si="65"/>
        <v>Not</v>
      </c>
      <c r="CI1286" s="15" t="s">
        <v>9</v>
      </c>
      <c r="CJ1286" s="15">
        <v>1995</v>
      </c>
      <c r="CK1286" s="15" t="str">
        <f t="shared" si="66"/>
        <v>Not</v>
      </c>
      <c r="DC1286" s="15">
        <v>5</v>
      </c>
      <c r="DD1286" s="21">
        <v>5</v>
      </c>
      <c r="DE1286" s="21"/>
      <c r="DF1286" s="15">
        <v>1995</v>
      </c>
    </row>
    <row r="1287" spans="2:110" x14ac:dyDescent="0.3">
      <c r="B1287" s="4">
        <v>18</v>
      </c>
      <c r="C1287" s="4">
        <v>9</v>
      </c>
      <c r="D1287" s="5">
        <v>2017</v>
      </c>
      <c r="W1287" s="4">
        <v>9</v>
      </c>
      <c r="Y1287" t="str">
        <f t="shared" si="64"/>
        <v>Sep</v>
      </c>
      <c r="Z1287" s="5">
        <v>2017</v>
      </c>
      <c r="AA1287" t="s">
        <v>3864</v>
      </c>
      <c r="BG1287" t="s">
        <v>13</v>
      </c>
      <c r="BV1287" t="s">
        <v>13</v>
      </c>
      <c r="BW1287" t="str">
        <f t="shared" si="65"/>
        <v>Intra</v>
      </c>
      <c r="CI1287" s="16" t="s">
        <v>13</v>
      </c>
      <c r="CJ1287" s="16">
        <v>2010</v>
      </c>
      <c r="CK1287" s="16" t="str">
        <f t="shared" si="66"/>
        <v>Intra</v>
      </c>
      <c r="DC1287" s="16">
        <v>10</v>
      </c>
      <c r="DD1287" s="23">
        <v>10</v>
      </c>
      <c r="DE1287" s="23"/>
      <c r="DF1287" s="16">
        <v>2010</v>
      </c>
    </row>
    <row r="1288" spans="2:110" x14ac:dyDescent="0.3">
      <c r="B1288" s="4">
        <v>21</v>
      </c>
      <c r="C1288" s="4">
        <v>3</v>
      </c>
      <c r="D1288" s="5">
        <v>2017</v>
      </c>
      <c r="W1288" s="4">
        <v>3</v>
      </c>
      <c r="Y1288" t="str">
        <f t="shared" si="64"/>
        <v>Mar</v>
      </c>
      <c r="Z1288" s="5">
        <v>2017</v>
      </c>
      <c r="AA1288" t="s">
        <v>3867</v>
      </c>
      <c r="BG1288" t="s">
        <v>13</v>
      </c>
      <c r="BV1288" t="s">
        <v>13</v>
      </c>
      <c r="BW1288" t="str">
        <f t="shared" si="65"/>
        <v>Intra</v>
      </c>
      <c r="CI1288" s="15" t="s">
        <v>13</v>
      </c>
      <c r="CJ1288" s="15">
        <v>2017</v>
      </c>
      <c r="CK1288" s="15" t="str">
        <f t="shared" si="66"/>
        <v>Intra</v>
      </c>
      <c r="DC1288" s="15">
        <v>1</v>
      </c>
      <c r="DD1288" s="21">
        <v>1</v>
      </c>
      <c r="DE1288" s="21"/>
      <c r="DF1288" s="15">
        <v>2017</v>
      </c>
    </row>
    <row r="1289" spans="2:110" x14ac:dyDescent="0.3">
      <c r="B1289" s="4">
        <v>11</v>
      </c>
      <c r="C1289" s="4">
        <v>12</v>
      </c>
      <c r="D1289" s="5">
        <v>2017</v>
      </c>
      <c r="W1289" s="4">
        <v>12</v>
      </c>
      <c r="Y1289" t="str">
        <f t="shared" si="64"/>
        <v>Dec</v>
      </c>
      <c r="Z1289" s="5">
        <v>2017</v>
      </c>
      <c r="AA1289" t="s">
        <v>3870</v>
      </c>
      <c r="BG1289" t="s">
        <v>13</v>
      </c>
      <c r="BV1289" t="s">
        <v>13</v>
      </c>
      <c r="BW1289" t="str">
        <f t="shared" si="65"/>
        <v>Intra</v>
      </c>
      <c r="CI1289" s="16" t="s">
        <v>13</v>
      </c>
      <c r="CJ1289" s="16">
        <v>2005</v>
      </c>
      <c r="CK1289" s="16" t="str">
        <f t="shared" si="66"/>
        <v>Intra</v>
      </c>
      <c r="DC1289" s="16">
        <v>5</v>
      </c>
      <c r="DD1289" s="23">
        <v>5</v>
      </c>
      <c r="DE1289" s="23"/>
      <c r="DF1289" s="16">
        <v>2005</v>
      </c>
    </row>
    <row r="1290" spans="2:110" x14ac:dyDescent="0.3">
      <c r="B1290" s="6">
        <v>21</v>
      </c>
      <c r="C1290" s="6">
        <v>4</v>
      </c>
      <c r="D1290" s="7">
        <v>2017</v>
      </c>
      <c r="W1290" s="6">
        <v>4</v>
      </c>
      <c r="Y1290" t="str">
        <f t="shared" si="64"/>
        <v>Apr</v>
      </c>
      <c r="Z1290" s="7">
        <v>2017</v>
      </c>
      <c r="AA1290" t="s">
        <v>3873</v>
      </c>
      <c r="BG1290" t="s">
        <v>13</v>
      </c>
      <c r="BV1290" t="s">
        <v>13</v>
      </c>
      <c r="BW1290" t="str">
        <f t="shared" si="65"/>
        <v>Intra</v>
      </c>
      <c r="CI1290" s="15" t="s">
        <v>13</v>
      </c>
      <c r="CJ1290" s="15">
        <v>2019</v>
      </c>
      <c r="CK1290" s="15" t="str">
        <f t="shared" si="66"/>
        <v>Intra</v>
      </c>
      <c r="DC1290" s="15">
        <v>10</v>
      </c>
      <c r="DD1290" s="21">
        <v>10</v>
      </c>
      <c r="DE1290" s="21"/>
      <c r="DF1290" s="15">
        <v>2019</v>
      </c>
    </row>
    <row r="1291" spans="2:110" x14ac:dyDescent="0.3">
      <c r="B1291" s="6">
        <v>19</v>
      </c>
      <c r="C1291" s="6">
        <v>7</v>
      </c>
      <c r="D1291" s="7">
        <v>2017</v>
      </c>
      <c r="W1291" s="6">
        <v>7</v>
      </c>
      <c r="Y1291" t="str">
        <f t="shared" si="64"/>
        <v>Jul</v>
      </c>
      <c r="Z1291" s="7">
        <v>2017</v>
      </c>
      <c r="AA1291" t="s">
        <v>3876</v>
      </c>
      <c r="BG1291" t="s">
        <v>9</v>
      </c>
      <c r="BV1291" t="s">
        <v>9</v>
      </c>
      <c r="BW1291" t="str">
        <f t="shared" si="65"/>
        <v>Not</v>
      </c>
      <c r="CI1291" s="16" t="s">
        <v>9</v>
      </c>
      <c r="CJ1291" s="16">
        <v>2022</v>
      </c>
      <c r="CK1291" s="16" t="str">
        <f t="shared" si="66"/>
        <v>Not</v>
      </c>
      <c r="DC1291" s="16">
        <v>10</v>
      </c>
      <c r="DD1291" s="23">
        <v>10</v>
      </c>
      <c r="DE1291" s="23"/>
      <c r="DF1291" s="16">
        <v>2022</v>
      </c>
    </row>
    <row r="1292" spans="2:110" x14ac:dyDescent="0.3">
      <c r="B1292" s="6">
        <v>29</v>
      </c>
      <c r="C1292" s="6">
        <v>6</v>
      </c>
      <c r="D1292" s="7">
        <v>2017</v>
      </c>
      <c r="W1292" s="6">
        <v>6</v>
      </c>
      <c r="Y1292" t="str">
        <f t="shared" si="64"/>
        <v>Jun</v>
      </c>
      <c r="Z1292" s="7">
        <v>2017</v>
      </c>
      <c r="AA1292" t="s">
        <v>3879</v>
      </c>
      <c r="BG1292" t="s">
        <v>13</v>
      </c>
      <c r="BV1292" t="s">
        <v>13</v>
      </c>
      <c r="BW1292" t="str">
        <f t="shared" si="65"/>
        <v>Intra</v>
      </c>
      <c r="CI1292" s="15" t="s">
        <v>13</v>
      </c>
      <c r="CJ1292" s="15">
        <v>2021</v>
      </c>
      <c r="CK1292" s="15" t="str">
        <f t="shared" si="66"/>
        <v>Intra</v>
      </c>
      <c r="DC1292" s="15">
        <v>2</v>
      </c>
      <c r="DD1292" s="21">
        <v>2</v>
      </c>
      <c r="DE1292" s="21"/>
      <c r="DF1292" s="15">
        <v>2021</v>
      </c>
    </row>
    <row r="1293" spans="2:110" x14ac:dyDescent="0.3">
      <c r="B1293" s="6">
        <v>28</v>
      </c>
      <c r="C1293" s="6">
        <v>7</v>
      </c>
      <c r="D1293" s="7">
        <v>2017</v>
      </c>
      <c r="W1293" s="6">
        <v>7</v>
      </c>
      <c r="Y1293" t="str">
        <f t="shared" si="64"/>
        <v>Jul</v>
      </c>
      <c r="Z1293" s="7">
        <v>2017</v>
      </c>
      <c r="AA1293" t="s">
        <v>3882</v>
      </c>
      <c r="BG1293" t="s">
        <v>13</v>
      </c>
      <c r="BV1293" t="s">
        <v>13</v>
      </c>
      <c r="BW1293" t="str">
        <f t="shared" si="65"/>
        <v>Intra</v>
      </c>
      <c r="CI1293" s="16" t="s">
        <v>13</v>
      </c>
      <c r="CJ1293" s="16">
        <v>2015</v>
      </c>
      <c r="CK1293" s="16" t="str">
        <f t="shared" si="66"/>
        <v>Intra</v>
      </c>
      <c r="DC1293" s="16">
        <v>10</v>
      </c>
      <c r="DD1293" s="23">
        <v>10</v>
      </c>
      <c r="DE1293" s="23"/>
      <c r="DF1293" s="16">
        <v>2015</v>
      </c>
    </row>
    <row r="1294" spans="2:110" x14ac:dyDescent="0.3">
      <c r="B1294" s="6">
        <v>25</v>
      </c>
      <c r="C1294" s="6">
        <v>10</v>
      </c>
      <c r="D1294" s="7">
        <v>2017</v>
      </c>
      <c r="W1294" s="6">
        <v>10</v>
      </c>
      <c r="Y1294" t="str">
        <f t="shared" si="64"/>
        <v>Oct</v>
      </c>
      <c r="Z1294" s="7">
        <v>2017</v>
      </c>
      <c r="AA1294" t="s">
        <v>3885</v>
      </c>
      <c r="BG1294" t="s">
        <v>13</v>
      </c>
      <c r="BV1294" t="s">
        <v>13</v>
      </c>
      <c r="BW1294" t="str">
        <f t="shared" si="65"/>
        <v>Intra</v>
      </c>
      <c r="CI1294" s="15" t="s">
        <v>13</v>
      </c>
      <c r="CJ1294" s="15">
        <v>2012</v>
      </c>
      <c r="CK1294" s="15" t="str">
        <f t="shared" si="66"/>
        <v>Intra</v>
      </c>
      <c r="DC1294" s="15">
        <v>2</v>
      </c>
      <c r="DD1294" s="21">
        <v>2</v>
      </c>
      <c r="DE1294" s="21"/>
      <c r="DF1294" s="15">
        <v>2012</v>
      </c>
    </row>
    <row r="1295" spans="2:110" x14ac:dyDescent="0.3">
      <c r="B1295" s="6">
        <v>16</v>
      </c>
      <c r="C1295" s="6">
        <v>10</v>
      </c>
      <c r="D1295" s="7">
        <v>2017</v>
      </c>
      <c r="W1295" s="6">
        <v>10</v>
      </c>
      <c r="Y1295" t="str">
        <f t="shared" si="64"/>
        <v>Oct</v>
      </c>
      <c r="Z1295" s="7">
        <v>2017</v>
      </c>
      <c r="AA1295" t="s">
        <v>3888</v>
      </c>
      <c r="BG1295" t="s">
        <v>13</v>
      </c>
      <c r="BV1295" t="s">
        <v>13</v>
      </c>
      <c r="BW1295" t="str">
        <f t="shared" si="65"/>
        <v>Intra</v>
      </c>
      <c r="CI1295" s="16" t="s">
        <v>13</v>
      </c>
      <c r="CJ1295" s="16">
        <v>2003</v>
      </c>
      <c r="CK1295" s="16" t="str">
        <f t="shared" si="66"/>
        <v>Intra</v>
      </c>
      <c r="DC1295" s="16">
        <v>10</v>
      </c>
      <c r="DD1295" s="23">
        <v>10</v>
      </c>
      <c r="DE1295" s="23"/>
      <c r="DF1295" s="16">
        <v>2003</v>
      </c>
    </row>
    <row r="1296" spans="2:110" x14ac:dyDescent="0.3">
      <c r="B1296" s="6">
        <v>4</v>
      </c>
      <c r="C1296" s="6">
        <v>7</v>
      </c>
      <c r="D1296" s="7">
        <v>2017</v>
      </c>
      <c r="W1296" s="6">
        <v>7</v>
      </c>
      <c r="Y1296" t="str">
        <f t="shared" si="64"/>
        <v>Jul</v>
      </c>
      <c r="Z1296" s="7">
        <v>2017</v>
      </c>
      <c r="AA1296" t="s">
        <v>3891</v>
      </c>
      <c r="BG1296" t="s">
        <v>13</v>
      </c>
      <c r="BV1296" t="s">
        <v>13</v>
      </c>
      <c r="BW1296" t="str">
        <f t="shared" si="65"/>
        <v>Intra</v>
      </c>
      <c r="CI1296" s="15" t="s">
        <v>13</v>
      </c>
      <c r="CJ1296" s="15">
        <v>2022</v>
      </c>
      <c r="CK1296" s="15" t="str">
        <f t="shared" si="66"/>
        <v>Intra</v>
      </c>
      <c r="DC1296" s="15">
        <v>5</v>
      </c>
      <c r="DD1296" s="21">
        <v>5</v>
      </c>
      <c r="DE1296" s="21"/>
      <c r="DF1296" s="15">
        <v>2022</v>
      </c>
    </row>
    <row r="1297" spans="2:110" x14ac:dyDescent="0.3">
      <c r="B1297" s="6">
        <v>17</v>
      </c>
      <c r="C1297" s="6">
        <v>11</v>
      </c>
      <c r="D1297" s="7">
        <v>2017</v>
      </c>
      <c r="W1297" s="6">
        <v>11</v>
      </c>
      <c r="Y1297" t="str">
        <f t="shared" si="64"/>
        <v>Nov</v>
      </c>
      <c r="Z1297" s="7">
        <v>2017</v>
      </c>
      <c r="AA1297" t="s">
        <v>3894</v>
      </c>
      <c r="BG1297" t="s">
        <v>13</v>
      </c>
      <c r="BV1297" t="s">
        <v>13</v>
      </c>
      <c r="BW1297" t="str">
        <f t="shared" si="65"/>
        <v>Intra</v>
      </c>
      <c r="CI1297" s="16" t="s">
        <v>13</v>
      </c>
      <c r="CJ1297" s="16">
        <v>2010</v>
      </c>
      <c r="CK1297" s="16" t="str">
        <f t="shared" si="66"/>
        <v>Intra</v>
      </c>
      <c r="DC1297" s="16">
        <v>10</v>
      </c>
      <c r="DD1297" s="23">
        <v>10</v>
      </c>
      <c r="DE1297" s="23"/>
      <c r="DF1297" s="16">
        <v>2010</v>
      </c>
    </row>
    <row r="1298" spans="2:110" x14ac:dyDescent="0.3">
      <c r="B1298" s="4">
        <v>5</v>
      </c>
      <c r="C1298" s="4">
        <v>1</v>
      </c>
      <c r="D1298" s="5">
        <v>2017</v>
      </c>
      <c r="W1298" s="4">
        <v>1</v>
      </c>
      <c r="Y1298" t="str">
        <f t="shared" si="64"/>
        <v>Jan</v>
      </c>
      <c r="Z1298" s="5">
        <v>2017</v>
      </c>
      <c r="AA1298" t="s">
        <v>3897</v>
      </c>
      <c r="AB1298">
        <v>1</v>
      </c>
      <c r="BG1298" t="s">
        <v>13</v>
      </c>
      <c r="BV1298" t="s">
        <v>13</v>
      </c>
      <c r="BW1298" t="str">
        <f t="shared" si="65"/>
        <v>Intra</v>
      </c>
      <c r="CI1298" s="15" t="s">
        <v>13</v>
      </c>
      <c r="CJ1298" s="15">
        <v>2017</v>
      </c>
      <c r="CK1298" s="15" t="str">
        <f t="shared" si="66"/>
        <v>Intra</v>
      </c>
      <c r="DC1298" s="15">
        <v>10</v>
      </c>
      <c r="DD1298" s="21">
        <v>10</v>
      </c>
      <c r="DE1298" s="21"/>
      <c r="DF1298" s="15">
        <v>2017</v>
      </c>
    </row>
    <row r="1299" spans="2:110" x14ac:dyDescent="0.3">
      <c r="B1299" s="4">
        <v>19</v>
      </c>
      <c r="C1299" s="4">
        <v>5</v>
      </c>
      <c r="D1299" s="5">
        <v>2017</v>
      </c>
      <c r="W1299" s="4">
        <v>5</v>
      </c>
      <c r="Y1299" t="str">
        <f t="shared" si="64"/>
        <v>May</v>
      </c>
      <c r="Z1299" s="5">
        <v>2017</v>
      </c>
      <c r="AA1299" t="s">
        <v>3900</v>
      </c>
      <c r="BG1299" t="s">
        <v>13</v>
      </c>
      <c r="BV1299" t="s">
        <v>13</v>
      </c>
      <c r="BW1299" t="str">
        <f t="shared" si="65"/>
        <v>Intra</v>
      </c>
      <c r="CI1299" s="16" t="s">
        <v>13</v>
      </c>
      <c r="CJ1299" s="16">
        <v>2004</v>
      </c>
      <c r="CK1299" s="16" t="str">
        <f t="shared" si="66"/>
        <v>Intra</v>
      </c>
      <c r="DC1299" s="16">
        <v>10</v>
      </c>
      <c r="DD1299" s="23">
        <v>10</v>
      </c>
      <c r="DE1299" s="23"/>
      <c r="DF1299" s="16">
        <v>2004</v>
      </c>
    </row>
    <row r="1300" spans="2:110" x14ac:dyDescent="0.3">
      <c r="B1300" s="4">
        <v>27</v>
      </c>
      <c r="C1300" s="4">
        <v>9</v>
      </c>
      <c r="D1300" s="5">
        <v>2017</v>
      </c>
      <c r="W1300" s="4">
        <v>9</v>
      </c>
      <c r="Y1300" t="str">
        <f t="shared" si="64"/>
        <v>Sep</v>
      </c>
      <c r="Z1300" s="5">
        <v>2017</v>
      </c>
      <c r="AA1300" t="s">
        <v>3903</v>
      </c>
      <c r="BG1300" t="s">
        <v>13</v>
      </c>
      <c r="BV1300" t="s">
        <v>13</v>
      </c>
      <c r="BW1300" t="str">
        <f t="shared" si="65"/>
        <v>Intra</v>
      </c>
      <c r="CI1300" s="15" t="s">
        <v>13</v>
      </c>
      <c r="CJ1300" s="15">
        <v>2023</v>
      </c>
      <c r="CK1300" s="15" t="str">
        <f t="shared" si="66"/>
        <v>Intra</v>
      </c>
      <c r="DC1300" s="15">
        <v>10</v>
      </c>
      <c r="DD1300" s="21">
        <v>10</v>
      </c>
      <c r="DE1300" s="21"/>
      <c r="DF1300" s="15">
        <v>2023</v>
      </c>
    </row>
    <row r="1301" spans="2:110" x14ac:dyDescent="0.3">
      <c r="B1301" s="6">
        <v>23</v>
      </c>
      <c r="C1301" s="6">
        <v>10</v>
      </c>
      <c r="D1301" s="7">
        <v>2017</v>
      </c>
      <c r="W1301" s="6">
        <v>10</v>
      </c>
      <c r="Y1301" t="str">
        <f t="shared" si="64"/>
        <v>Oct</v>
      </c>
      <c r="Z1301" s="7">
        <v>2017</v>
      </c>
      <c r="AA1301" t="s">
        <v>3906</v>
      </c>
      <c r="BG1301" t="s">
        <v>13</v>
      </c>
      <c r="BV1301" t="s">
        <v>13</v>
      </c>
      <c r="BW1301" t="str">
        <f t="shared" si="65"/>
        <v>Intra</v>
      </c>
      <c r="CI1301" s="16" t="s">
        <v>13</v>
      </c>
      <c r="CJ1301" s="16">
        <v>2007</v>
      </c>
      <c r="CK1301" s="16" t="str">
        <f t="shared" si="66"/>
        <v>Intra</v>
      </c>
      <c r="DC1301" s="16">
        <v>1</v>
      </c>
      <c r="DD1301" s="23">
        <v>1</v>
      </c>
      <c r="DE1301" s="23"/>
      <c r="DF1301" s="16">
        <v>2007</v>
      </c>
    </row>
    <row r="1302" spans="2:110" x14ac:dyDescent="0.3">
      <c r="B1302" s="6">
        <v>14</v>
      </c>
      <c r="C1302" s="6">
        <v>11</v>
      </c>
      <c r="D1302" s="7">
        <v>2017</v>
      </c>
      <c r="W1302" s="6">
        <v>11</v>
      </c>
      <c r="Y1302" t="str">
        <f t="shared" si="64"/>
        <v>Nov</v>
      </c>
      <c r="Z1302" s="7">
        <v>2017</v>
      </c>
      <c r="AA1302" t="s">
        <v>3909</v>
      </c>
      <c r="BG1302" t="s">
        <v>13</v>
      </c>
      <c r="BV1302" t="s">
        <v>13</v>
      </c>
      <c r="BW1302" t="str">
        <f t="shared" si="65"/>
        <v>Intra</v>
      </c>
      <c r="CI1302" s="15" t="s">
        <v>13</v>
      </c>
      <c r="CJ1302" s="15">
        <v>2007</v>
      </c>
      <c r="CK1302" s="15" t="str">
        <f t="shared" si="66"/>
        <v>Intra</v>
      </c>
      <c r="DC1302" s="15">
        <v>10</v>
      </c>
      <c r="DD1302" s="21">
        <v>10</v>
      </c>
      <c r="DE1302" s="21"/>
      <c r="DF1302" s="15">
        <v>2007</v>
      </c>
    </row>
    <row r="1303" spans="2:110" x14ac:dyDescent="0.3">
      <c r="B1303" s="6">
        <v>23</v>
      </c>
      <c r="C1303" s="6">
        <v>3</v>
      </c>
      <c r="D1303" s="7">
        <v>2017</v>
      </c>
      <c r="W1303" s="6">
        <v>3</v>
      </c>
      <c r="Y1303" t="str">
        <f t="shared" si="64"/>
        <v>Mar</v>
      </c>
      <c r="Z1303" s="7">
        <v>2017</v>
      </c>
      <c r="AA1303" t="s">
        <v>3912</v>
      </c>
      <c r="BG1303" t="s">
        <v>13</v>
      </c>
      <c r="BV1303" t="s">
        <v>13</v>
      </c>
      <c r="BW1303" t="str">
        <f t="shared" si="65"/>
        <v>Intra</v>
      </c>
      <c r="CI1303" s="16" t="s">
        <v>13</v>
      </c>
      <c r="CJ1303" s="16">
        <v>2007</v>
      </c>
      <c r="CK1303" s="16" t="str">
        <f t="shared" si="66"/>
        <v>Intra</v>
      </c>
      <c r="DC1303" s="16">
        <v>5</v>
      </c>
      <c r="DD1303" s="23">
        <v>5</v>
      </c>
      <c r="DE1303" s="23"/>
      <c r="DF1303" s="16">
        <v>2007</v>
      </c>
    </row>
    <row r="1304" spans="2:110" x14ac:dyDescent="0.3">
      <c r="B1304" s="4">
        <v>27</v>
      </c>
      <c r="C1304" s="4">
        <v>2</v>
      </c>
      <c r="D1304" s="5">
        <v>2017</v>
      </c>
      <c r="W1304" s="4">
        <v>2</v>
      </c>
      <c r="Y1304" t="str">
        <f t="shared" si="64"/>
        <v>Feb</v>
      </c>
      <c r="Z1304" s="5">
        <v>2017</v>
      </c>
      <c r="AA1304" t="s">
        <v>3915</v>
      </c>
      <c r="BG1304" t="s">
        <v>9</v>
      </c>
      <c r="BV1304" t="s">
        <v>9</v>
      </c>
      <c r="BW1304" t="str">
        <f t="shared" si="65"/>
        <v>Not</v>
      </c>
      <c r="CI1304" s="15" t="s">
        <v>9</v>
      </c>
      <c r="CJ1304" s="15">
        <v>1996</v>
      </c>
      <c r="CK1304" s="15" t="str">
        <f t="shared" si="66"/>
        <v>Not</v>
      </c>
      <c r="DC1304" s="15">
        <v>10</v>
      </c>
      <c r="DD1304" s="21">
        <v>10</v>
      </c>
      <c r="DE1304" s="21"/>
      <c r="DF1304" s="15">
        <v>1996</v>
      </c>
    </row>
    <row r="1305" spans="2:110" x14ac:dyDescent="0.3">
      <c r="B1305" s="4">
        <v>13</v>
      </c>
      <c r="C1305" s="4">
        <v>2</v>
      </c>
      <c r="D1305" s="5">
        <v>2017</v>
      </c>
      <c r="W1305" s="4">
        <v>2</v>
      </c>
      <c r="Y1305" t="str">
        <f t="shared" si="64"/>
        <v>Feb</v>
      </c>
      <c r="Z1305" s="5">
        <v>2017</v>
      </c>
      <c r="AA1305" t="s">
        <v>3918</v>
      </c>
      <c r="BG1305" t="s">
        <v>13</v>
      </c>
      <c r="BV1305" t="s">
        <v>13</v>
      </c>
      <c r="BW1305" t="str">
        <f t="shared" si="65"/>
        <v>Intra</v>
      </c>
      <c r="CI1305" s="16" t="s">
        <v>13</v>
      </c>
      <c r="CJ1305" s="16">
        <v>2006</v>
      </c>
      <c r="CK1305" s="16" t="str">
        <f t="shared" si="66"/>
        <v>Intra</v>
      </c>
      <c r="DC1305" s="16">
        <v>10</v>
      </c>
      <c r="DD1305" s="23">
        <v>10</v>
      </c>
      <c r="DE1305" s="23"/>
      <c r="DF1305" s="16">
        <v>2006</v>
      </c>
    </row>
    <row r="1306" spans="2:110" x14ac:dyDescent="0.3">
      <c r="B1306" s="4">
        <v>14</v>
      </c>
      <c r="C1306" s="4">
        <v>11</v>
      </c>
      <c r="D1306" s="5">
        <v>2017</v>
      </c>
      <c r="W1306" s="4">
        <v>11</v>
      </c>
      <c r="Y1306" t="str">
        <f t="shared" si="64"/>
        <v>Nov</v>
      </c>
      <c r="Z1306" s="5">
        <v>2017</v>
      </c>
      <c r="AA1306" t="s">
        <v>3921</v>
      </c>
      <c r="BG1306" t="s">
        <v>13</v>
      </c>
      <c r="BV1306" t="s">
        <v>13</v>
      </c>
      <c r="BW1306" t="str">
        <f t="shared" si="65"/>
        <v>Intra</v>
      </c>
      <c r="CI1306" s="15" t="s">
        <v>13</v>
      </c>
      <c r="CJ1306" s="15">
        <v>2016</v>
      </c>
      <c r="CK1306" s="15" t="str">
        <f t="shared" si="66"/>
        <v>Intra</v>
      </c>
      <c r="DC1306" s="15">
        <v>10</v>
      </c>
      <c r="DD1306" s="21">
        <v>10</v>
      </c>
      <c r="DE1306" s="21"/>
      <c r="DF1306" s="15">
        <v>2016</v>
      </c>
    </row>
    <row r="1307" spans="2:110" x14ac:dyDescent="0.3">
      <c r="B1307" s="4">
        <v>21</v>
      </c>
      <c r="C1307" s="4">
        <v>9</v>
      </c>
      <c r="D1307" s="5">
        <v>2017</v>
      </c>
      <c r="W1307" s="4">
        <v>9</v>
      </c>
      <c r="Y1307" t="str">
        <f t="shared" si="64"/>
        <v>Sep</v>
      </c>
      <c r="Z1307" s="5">
        <v>2017</v>
      </c>
      <c r="AA1307" t="s">
        <v>3924</v>
      </c>
      <c r="BG1307" t="s">
        <v>13</v>
      </c>
      <c r="BV1307" t="s">
        <v>13</v>
      </c>
      <c r="BW1307" t="str">
        <f t="shared" si="65"/>
        <v>Intra</v>
      </c>
      <c r="CI1307" s="16" t="s">
        <v>13</v>
      </c>
      <c r="CJ1307" s="16">
        <v>2016</v>
      </c>
      <c r="CK1307" s="16" t="str">
        <f t="shared" si="66"/>
        <v>Intra</v>
      </c>
      <c r="DC1307" s="16">
        <v>10</v>
      </c>
      <c r="DD1307" s="23">
        <v>10</v>
      </c>
      <c r="DE1307" s="23"/>
      <c r="DF1307" s="16">
        <v>2016</v>
      </c>
    </row>
    <row r="1308" spans="2:110" x14ac:dyDescent="0.3">
      <c r="B1308" s="4">
        <v>28</v>
      </c>
      <c r="C1308" s="4">
        <v>7</v>
      </c>
      <c r="D1308" s="5">
        <v>2017</v>
      </c>
      <c r="W1308" s="4">
        <v>7</v>
      </c>
      <c r="Y1308" t="str">
        <f t="shared" si="64"/>
        <v>Jul</v>
      </c>
      <c r="Z1308" s="5">
        <v>2017</v>
      </c>
      <c r="AA1308" t="s">
        <v>3927</v>
      </c>
      <c r="BG1308" t="s">
        <v>13</v>
      </c>
      <c r="BV1308" t="s">
        <v>13</v>
      </c>
      <c r="BW1308" t="str">
        <f t="shared" si="65"/>
        <v>Intra</v>
      </c>
      <c r="CI1308" s="15" t="s">
        <v>13</v>
      </c>
      <c r="CJ1308" s="15">
        <v>2023</v>
      </c>
      <c r="CK1308" s="15" t="str">
        <f t="shared" si="66"/>
        <v>Intra</v>
      </c>
      <c r="DC1308" s="15">
        <v>10</v>
      </c>
      <c r="DD1308" s="21">
        <v>10</v>
      </c>
      <c r="DE1308" s="21"/>
      <c r="DF1308" s="15">
        <v>2023</v>
      </c>
    </row>
    <row r="1309" spans="2:110" x14ac:dyDescent="0.3">
      <c r="B1309" s="6">
        <v>10</v>
      </c>
      <c r="C1309" s="6">
        <v>11</v>
      </c>
      <c r="D1309" s="7">
        <v>2017</v>
      </c>
      <c r="W1309" s="6">
        <v>11</v>
      </c>
      <c r="Y1309" t="str">
        <f t="shared" si="64"/>
        <v>Nov</v>
      </c>
      <c r="Z1309" s="7">
        <v>2017</v>
      </c>
      <c r="AA1309" t="s">
        <v>3930</v>
      </c>
      <c r="BG1309" t="s">
        <v>9</v>
      </c>
      <c r="BV1309" t="s">
        <v>9</v>
      </c>
      <c r="BW1309" t="str">
        <f t="shared" si="65"/>
        <v>Not</v>
      </c>
      <c r="CI1309" s="16" t="s">
        <v>9</v>
      </c>
      <c r="CJ1309" s="16">
        <v>2003</v>
      </c>
      <c r="CK1309" s="16" t="str">
        <f t="shared" si="66"/>
        <v>Not</v>
      </c>
      <c r="DC1309" s="16">
        <v>2</v>
      </c>
      <c r="DD1309" s="23">
        <v>2</v>
      </c>
      <c r="DE1309" s="23"/>
      <c r="DF1309" s="16">
        <v>2003</v>
      </c>
    </row>
    <row r="1310" spans="2:110" x14ac:dyDescent="0.3">
      <c r="B1310" s="4">
        <v>18</v>
      </c>
      <c r="C1310" s="4">
        <v>10</v>
      </c>
      <c r="D1310" s="5">
        <v>2017</v>
      </c>
      <c r="W1310" s="4">
        <v>10</v>
      </c>
      <c r="Y1310" t="str">
        <f t="shared" si="64"/>
        <v>Oct</v>
      </c>
      <c r="Z1310" s="5">
        <v>2017</v>
      </c>
      <c r="AA1310" t="s">
        <v>3933</v>
      </c>
      <c r="BG1310" t="s">
        <v>13</v>
      </c>
      <c r="BV1310" t="s">
        <v>13</v>
      </c>
      <c r="BW1310" t="str">
        <f t="shared" si="65"/>
        <v>Intra</v>
      </c>
      <c r="CI1310" s="15" t="s">
        <v>13</v>
      </c>
      <c r="CJ1310" s="15">
        <v>2022</v>
      </c>
      <c r="CK1310" s="15" t="str">
        <f t="shared" si="66"/>
        <v>Intra</v>
      </c>
      <c r="DC1310" s="15">
        <v>2</v>
      </c>
      <c r="DD1310" s="21">
        <v>2</v>
      </c>
      <c r="DE1310" s="21"/>
      <c r="DF1310" s="15">
        <v>2022</v>
      </c>
    </row>
    <row r="1311" spans="2:110" x14ac:dyDescent="0.3">
      <c r="B1311" s="6">
        <v>21</v>
      </c>
      <c r="C1311" s="6">
        <v>9</v>
      </c>
      <c r="D1311" s="7">
        <v>2017</v>
      </c>
      <c r="W1311" s="6">
        <v>9</v>
      </c>
      <c r="Y1311" t="str">
        <f t="shared" si="64"/>
        <v>Sep</v>
      </c>
      <c r="Z1311" s="7">
        <v>2017</v>
      </c>
      <c r="AA1311" t="s">
        <v>3936</v>
      </c>
      <c r="BG1311" t="s">
        <v>13</v>
      </c>
      <c r="BV1311" t="s">
        <v>13</v>
      </c>
      <c r="BW1311" t="str">
        <f t="shared" si="65"/>
        <v>Intra</v>
      </c>
      <c r="CI1311" s="16" t="s">
        <v>13</v>
      </c>
      <c r="CJ1311" s="16">
        <v>2023</v>
      </c>
      <c r="CK1311" s="16" t="str">
        <f t="shared" si="66"/>
        <v>Intra</v>
      </c>
      <c r="DC1311" s="16">
        <v>1</v>
      </c>
      <c r="DD1311" s="23">
        <v>1</v>
      </c>
      <c r="DE1311" s="23"/>
      <c r="DF1311" s="16">
        <v>2023</v>
      </c>
    </row>
    <row r="1312" spans="2:110" x14ac:dyDescent="0.3">
      <c r="B1312" s="4">
        <v>7</v>
      </c>
      <c r="C1312" s="4">
        <v>4</v>
      </c>
      <c r="D1312" s="5">
        <v>2017</v>
      </c>
      <c r="W1312" s="4">
        <v>4</v>
      </c>
      <c r="Y1312" t="str">
        <f t="shared" si="64"/>
        <v>Apr</v>
      </c>
      <c r="Z1312" s="5">
        <v>2017</v>
      </c>
      <c r="AA1312" t="s">
        <v>3939</v>
      </c>
      <c r="BG1312" t="s">
        <v>13</v>
      </c>
      <c r="BV1312" t="s">
        <v>13</v>
      </c>
      <c r="BW1312" t="str">
        <f t="shared" si="65"/>
        <v>Intra</v>
      </c>
      <c r="CI1312" s="15" t="s">
        <v>13</v>
      </c>
      <c r="CJ1312" s="15">
        <v>2003</v>
      </c>
      <c r="CK1312" s="15" t="str">
        <f t="shared" si="66"/>
        <v>Intra</v>
      </c>
      <c r="DC1312" s="15">
        <v>2</v>
      </c>
      <c r="DD1312" s="21">
        <v>2</v>
      </c>
      <c r="DE1312" s="21"/>
      <c r="DF1312" s="15">
        <v>2003</v>
      </c>
    </row>
    <row r="1313" spans="2:110" x14ac:dyDescent="0.3">
      <c r="B1313" s="4">
        <v>6</v>
      </c>
      <c r="C1313" s="4">
        <v>11</v>
      </c>
      <c r="D1313" s="5">
        <v>2017</v>
      </c>
      <c r="W1313" s="4">
        <v>11</v>
      </c>
      <c r="Y1313" t="str">
        <f t="shared" si="64"/>
        <v>Nov</v>
      </c>
      <c r="Z1313" s="5">
        <v>2017</v>
      </c>
      <c r="AA1313" t="s">
        <v>3942</v>
      </c>
      <c r="BG1313" t="s">
        <v>13</v>
      </c>
      <c r="BV1313" t="s">
        <v>13</v>
      </c>
      <c r="BW1313" t="str">
        <f t="shared" si="65"/>
        <v>Intra</v>
      </c>
      <c r="CI1313" s="16" t="s">
        <v>13</v>
      </c>
      <c r="CJ1313" s="16">
        <v>2021</v>
      </c>
      <c r="CK1313" s="16" t="str">
        <f t="shared" si="66"/>
        <v>Intra</v>
      </c>
      <c r="DC1313" s="16">
        <v>10</v>
      </c>
      <c r="DD1313" s="23">
        <v>10</v>
      </c>
      <c r="DE1313" s="23"/>
      <c r="DF1313" s="16">
        <v>2021</v>
      </c>
    </row>
    <row r="1314" spans="2:110" x14ac:dyDescent="0.3">
      <c r="B1314" s="6">
        <v>13</v>
      </c>
      <c r="C1314" s="6">
        <v>11</v>
      </c>
      <c r="D1314" s="7">
        <v>2017</v>
      </c>
      <c r="W1314" s="6">
        <v>11</v>
      </c>
      <c r="Y1314" t="str">
        <f t="shared" si="64"/>
        <v>Nov</v>
      </c>
      <c r="Z1314" s="7">
        <v>2017</v>
      </c>
      <c r="AA1314" t="s">
        <v>3945</v>
      </c>
      <c r="BG1314" t="s">
        <v>13</v>
      </c>
      <c r="BV1314" t="s">
        <v>13</v>
      </c>
      <c r="BW1314" t="str">
        <f t="shared" si="65"/>
        <v>Intra</v>
      </c>
      <c r="CI1314" s="15" t="s">
        <v>13</v>
      </c>
      <c r="CJ1314" s="15">
        <v>2008</v>
      </c>
      <c r="CK1314" s="15" t="str">
        <f t="shared" si="66"/>
        <v>Intra</v>
      </c>
      <c r="DC1314" s="15">
        <v>2</v>
      </c>
      <c r="DD1314" s="21">
        <v>2</v>
      </c>
      <c r="DE1314" s="21"/>
      <c r="DF1314" s="15">
        <v>2008</v>
      </c>
    </row>
    <row r="1315" spans="2:110" x14ac:dyDescent="0.3">
      <c r="B1315" s="4">
        <v>5</v>
      </c>
      <c r="C1315" s="4">
        <v>4</v>
      </c>
      <c r="D1315" s="5">
        <v>2017</v>
      </c>
      <c r="W1315" s="4">
        <v>4</v>
      </c>
      <c r="Y1315" t="str">
        <f t="shared" si="64"/>
        <v>Apr</v>
      </c>
      <c r="Z1315" s="5">
        <v>2017</v>
      </c>
      <c r="AA1315" t="s">
        <v>3948</v>
      </c>
      <c r="BG1315" t="s">
        <v>13</v>
      </c>
      <c r="BV1315" t="s">
        <v>13</v>
      </c>
      <c r="BW1315" t="str">
        <f t="shared" si="65"/>
        <v>Intra</v>
      </c>
      <c r="CI1315" s="16" t="s">
        <v>13</v>
      </c>
      <c r="CJ1315" s="16">
        <v>2022</v>
      </c>
      <c r="CK1315" s="16" t="str">
        <f t="shared" si="66"/>
        <v>Intra</v>
      </c>
      <c r="DC1315" s="16">
        <v>10</v>
      </c>
      <c r="DD1315" s="23">
        <v>10</v>
      </c>
      <c r="DE1315" s="23"/>
      <c r="DF1315" s="16">
        <v>2022</v>
      </c>
    </row>
    <row r="1316" spans="2:110" x14ac:dyDescent="0.3">
      <c r="B1316" s="6">
        <v>8</v>
      </c>
      <c r="C1316" s="6">
        <v>8</v>
      </c>
      <c r="D1316" s="7">
        <v>2017</v>
      </c>
      <c r="W1316" s="6">
        <v>8</v>
      </c>
      <c r="Y1316" t="str">
        <f t="shared" si="64"/>
        <v>Aug</v>
      </c>
      <c r="Z1316" s="7">
        <v>2017</v>
      </c>
      <c r="AA1316" t="s">
        <v>3951</v>
      </c>
      <c r="BG1316" t="s">
        <v>13</v>
      </c>
      <c r="BV1316" t="s">
        <v>13</v>
      </c>
      <c r="BW1316" t="str">
        <f t="shared" si="65"/>
        <v>Intra</v>
      </c>
      <c r="CI1316" s="15" t="s">
        <v>13</v>
      </c>
      <c r="CJ1316" s="15">
        <v>2000</v>
      </c>
      <c r="CK1316" s="15" t="str">
        <f t="shared" si="66"/>
        <v>Intra</v>
      </c>
      <c r="DC1316" s="15">
        <v>1</v>
      </c>
      <c r="DD1316" s="21">
        <v>1</v>
      </c>
      <c r="DE1316" s="21"/>
      <c r="DF1316" s="15">
        <v>2000</v>
      </c>
    </row>
    <row r="1317" spans="2:110" x14ac:dyDescent="0.3">
      <c r="B1317" s="6">
        <v>28</v>
      </c>
      <c r="C1317" s="6">
        <v>7</v>
      </c>
      <c r="D1317" s="7">
        <v>2017</v>
      </c>
      <c r="W1317" s="6">
        <v>7</v>
      </c>
      <c r="Y1317" t="str">
        <f t="shared" si="64"/>
        <v>Jul</v>
      </c>
      <c r="Z1317" s="7">
        <v>2017</v>
      </c>
      <c r="AA1317" t="s">
        <v>3954</v>
      </c>
      <c r="BG1317" t="s">
        <v>9</v>
      </c>
      <c r="BV1317" t="s">
        <v>9</v>
      </c>
      <c r="BW1317" t="str">
        <f t="shared" si="65"/>
        <v>Not</v>
      </c>
      <c r="CI1317" s="16" t="s">
        <v>9</v>
      </c>
      <c r="CJ1317" s="16">
        <v>2021</v>
      </c>
      <c r="CK1317" s="16" t="str">
        <f t="shared" si="66"/>
        <v>Not</v>
      </c>
      <c r="DC1317" s="16">
        <v>1</v>
      </c>
      <c r="DD1317" s="23">
        <v>1</v>
      </c>
      <c r="DE1317" s="23"/>
      <c r="DF1317" s="16">
        <v>2021</v>
      </c>
    </row>
    <row r="1318" spans="2:110" x14ac:dyDescent="0.3">
      <c r="B1318" s="6">
        <v>10</v>
      </c>
      <c r="C1318" s="6">
        <v>4</v>
      </c>
      <c r="D1318" s="7">
        <v>2017</v>
      </c>
      <c r="W1318" s="6">
        <v>4</v>
      </c>
      <c r="Y1318" t="str">
        <f t="shared" si="64"/>
        <v>Apr</v>
      </c>
      <c r="Z1318" s="7">
        <v>2017</v>
      </c>
      <c r="AA1318" t="s">
        <v>3957</v>
      </c>
      <c r="BG1318" t="s">
        <v>13</v>
      </c>
      <c r="BV1318" t="s">
        <v>13</v>
      </c>
      <c r="BW1318" t="str">
        <f t="shared" si="65"/>
        <v>Intra</v>
      </c>
      <c r="CI1318" s="15" t="s">
        <v>13</v>
      </c>
      <c r="CJ1318" s="15">
        <v>2020</v>
      </c>
      <c r="CK1318" s="15" t="str">
        <f t="shared" si="66"/>
        <v>Intra</v>
      </c>
      <c r="DC1318" s="15">
        <v>2</v>
      </c>
      <c r="DD1318" s="21">
        <v>2</v>
      </c>
      <c r="DE1318" s="21"/>
      <c r="DF1318" s="15">
        <v>2020</v>
      </c>
    </row>
    <row r="1319" spans="2:110" x14ac:dyDescent="0.3">
      <c r="B1319" s="4">
        <v>10</v>
      </c>
      <c r="C1319" s="4">
        <v>2</v>
      </c>
      <c r="D1319" s="5">
        <v>2017</v>
      </c>
      <c r="W1319" s="4">
        <v>2</v>
      </c>
      <c r="Y1319" t="str">
        <f t="shared" si="64"/>
        <v>Feb</v>
      </c>
      <c r="Z1319" s="5">
        <v>2017</v>
      </c>
      <c r="AA1319" t="s">
        <v>3960</v>
      </c>
      <c r="BG1319" t="s">
        <v>9</v>
      </c>
      <c r="BV1319" t="s">
        <v>9</v>
      </c>
      <c r="BW1319" t="str">
        <f t="shared" si="65"/>
        <v>Not</v>
      </c>
      <c r="CI1319" s="16" t="s">
        <v>9</v>
      </c>
      <c r="CJ1319" s="16">
        <v>2022</v>
      </c>
      <c r="CK1319" s="16" t="str">
        <f t="shared" si="66"/>
        <v>Not</v>
      </c>
      <c r="DC1319" s="16">
        <v>1</v>
      </c>
      <c r="DD1319" s="23">
        <v>1</v>
      </c>
      <c r="DE1319" s="23"/>
      <c r="DF1319" s="16">
        <v>2022</v>
      </c>
    </row>
    <row r="1320" spans="2:110" x14ac:dyDescent="0.3">
      <c r="B1320" s="4">
        <v>29</v>
      </c>
      <c r="C1320" s="4">
        <v>5</v>
      </c>
      <c r="D1320" s="5">
        <v>2017</v>
      </c>
      <c r="W1320" s="4">
        <v>5</v>
      </c>
      <c r="Y1320" t="str">
        <f t="shared" si="64"/>
        <v>May</v>
      </c>
      <c r="Z1320" s="5">
        <v>2017</v>
      </c>
      <c r="AA1320" t="s">
        <v>3963</v>
      </c>
      <c r="BG1320" t="s">
        <v>13</v>
      </c>
      <c r="BV1320" t="s">
        <v>13</v>
      </c>
      <c r="BW1320" t="str">
        <f t="shared" si="65"/>
        <v>Intra</v>
      </c>
      <c r="CI1320" s="15" t="s">
        <v>13</v>
      </c>
      <c r="CJ1320" s="15">
        <v>1995</v>
      </c>
      <c r="CK1320" s="15" t="str">
        <f t="shared" si="66"/>
        <v>Intra</v>
      </c>
      <c r="DC1320" s="15">
        <v>10</v>
      </c>
      <c r="DD1320" s="21">
        <v>10</v>
      </c>
      <c r="DE1320" s="21"/>
      <c r="DF1320" s="15">
        <v>1995</v>
      </c>
    </row>
    <row r="1321" spans="2:110" x14ac:dyDescent="0.3">
      <c r="B1321" s="4">
        <v>22</v>
      </c>
      <c r="C1321" s="4">
        <v>9</v>
      </c>
      <c r="D1321" s="5">
        <v>2017</v>
      </c>
      <c r="W1321" s="4">
        <v>9</v>
      </c>
      <c r="Y1321" t="str">
        <f t="shared" si="64"/>
        <v>Sep</v>
      </c>
      <c r="Z1321" s="5">
        <v>2017</v>
      </c>
      <c r="AA1321" t="s">
        <v>3966</v>
      </c>
      <c r="BG1321" t="s">
        <v>9</v>
      </c>
      <c r="BV1321" t="s">
        <v>9</v>
      </c>
      <c r="BW1321" t="str">
        <f t="shared" si="65"/>
        <v>Not</v>
      </c>
      <c r="CI1321" s="16" t="s">
        <v>9</v>
      </c>
      <c r="CJ1321" s="16">
        <v>2007</v>
      </c>
      <c r="CK1321" s="16" t="str">
        <f t="shared" si="66"/>
        <v>Not</v>
      </c>
      <c r="DC1321" s="16">
        <v>5</v>
      </c>
      <c r="DD1321" s="23">
        <v>5</v>
      </c>
      <c r="DE1321" s="23"/>
      <c r="DF1321" s="16">
        <v>2007</v>
      </c>
    </row>
    <row r="1322" spans="2:110" x14ac:dyDescent="0.3">
      <c r="B1322" s="4">
        <v>25</v>
      </c>
      <c r="C1322" s="4">
        <v>7</v>
      </c>
      <c r="D1322" s="5">
        <v>2017</v>
      </c>
      <c r="W1322" s="4">
        <v>7</v>
      </c>
      <c r="Y1322" t="str">
        <f t="shared" si="64"/>
        <v>Jul</v>
      </c>
      <c r="Z1322" s="5">
        <v>2017</v>
      </c>
      <c r="AA1322" t="s">
        <v>3969</v>
      </c>
      <c r="BG1322" t="s">
        <v>13</v>
      </c>
      <c r="BV1322" t="s">
        <v>13</v>
      </c>
      <c r="BW1322" t="str">
        <f t="shared" si="65"/>
        <v>Intra</v>
      </c>
      <c r="CI1322" s="15" t="s">
        <v>13</v>
      </c>
      <c r="CJ1322" s="15">
        <v>1999</v>
      </c>
      <c r="CK1322" s="15" t="str">
        <f t="shared" si="66"/>
        <v>Intra</v>
      </c>
      <c r="DC1322" s="15">
        <v>1</v>
      </c>
      <c r="DD1322" s="21">
        <v>1</v>
      </c>
      <c r="DE1322" s="21"/>
      <c r="DF1322" s="15">
        <v>1999</v>
      </c>
    </row>
    <row r="1323" spans="2:110" x14ac:dyDescent="0.3">
      <c r="B1323" s="6">
        <v>3</v>
      </c>
      <c r="C1323" s="6">
        <v>10</v>
      </c>
      <c r="D1323" s="7">
        <v>2017</v>
      </c>
      <c r="W1323" s="6">
        <v>10</v>
      </c>
      <c r="Y1323" t="str">
        <f t="shared" si="64"/>
        <v>Oct</v>
      </c>
      <c r="Z1323" s="7">
        <v>2017</v>
      </c>
      <c r="AA1323" t="s">
        <v>3972</v>
      </c>
      <c r="BG1323" t="s">
        <v>13</v>
      </c>
      <c r="BV1323" t="s">
        <v>13</v>
      </c>
      <c r="BW1323" t="str">
        <f t="shared" si="65"/>
        <v>Intra</v>
      </c>
      <c r="CI1323" s="16" t="s">
        <v>13</v>
      </c>
      <c r="CJ1323" s="16">
        <v>2006</v>
      </c>
      <c r="CK1323" s="16" t="str">
        <f t="shared" si="66"/>
        <v>Intra</v>
      </c>
      <c r="DC1323" s="16">
        <v>10</v>
      </c>
      <c r="DD1323" s="23">
        <v>10</v>
      </c>
      <c r="DE1323" s="23"/>
      <c r="DF1323" s="16">
        <v>2006</v>
      </c>
    </row>
    <row r="1324" spans="2:110" x14ac:dyDescent="0.3">
      <c r="B1324" s="6">
        <v>10</v>
      </c>
      <c r="C1324" s="6">
        <v>10</v>
      </c>
      <c r="D1324" s="7">
        <v>2017</v>
      </c>
      <c r="W1324" s="6">
        <v>10</v>
      </c>
      <c r="Y1324" t="str">
        <f t="shared" si="64"/>
        <v>Oct</v>
      </c>
      <c r="Z1324" s="7">
        <v>2017</v>
      </c>
      <c r="AA1324" t="s">
        <v>3975</v>
      </c>
      <c r="BG1324" t="s">
        <v>13</v>
      </c>
      <c r="BV1324" t="s">
        <v>13</v>
      </c>
      <c r="BW1324" t="str">
        <f t="shared" si="65"/>
        <v>Intra</v>
      </c>
      <c r="CI1324" s="15" t="s">
        <v>13</v>
      </c>
      <c r="CJ1324" s="15">
        <v>2022</v>
      </c>
      <c r="CK1324" s="15" t="str">
        <f t="shared" si="66"/>
        <v>Intra</v>
      </c>
      <c r="DC1324" s="15">
        <v>10</v>
      </c>
      <c r="DD1324" s="21">
        <v>10</v>
      </c>
      <c r="DE1324" s="21"/>
      <c r="DF1324" s="15">
        <v>2022</v>
      </c>
    </row>
    <row r="1325" spans="2:110" x14ac:dyDescent="0.3">
      <c r="B1325" s="6">
        <v>9</v>
      </c>
      <c r="C1325" s="6">
        <v>5</v>
      </c>
      <c r="D1325" s="7">
        <v>2017</v>
      </c>
      <c r="W1325" s="6">
        <v>5</v>
      </c>
      <c r="Y1325" t="str">
        <f t="shared" si="64"/>
        <v>May</v>
      </c>
      <c r="Z1325" s="7">
        <v>2017</v>
      </c>
      <c r="AA1325" t="s">
        <v>3978</v>
      </c>
      <c r="BG1325" t="s">
        <v>13</v>
      </c>
      <c r="BV1325" t="s">
        <v>13</v>
      </c>
      <c r="BW1325" t="str">
        <f t="shared" si="65"/>
        <v>Intra</v>
      </c>
      <c r="CI1325" s="16" t="s">
        <v>13</v>
      </c>
      <c r="CJ1325" s="16">
        <v>2015</v>
      </c>
      <c r="CK1325" s="16" t="str">
        <f t="shared" si="66"/>
        <v>Intra</v>
      </c>
      <c r="DC1325" s="16">
        <v>1</v>
      </c>
      <c r="DD1325" s="23">
        <v>1</v>
      </c>
      <c r="DE1325" s="23"/>
      <c r="DF1325" s="16">
        <v>2015</v>
      </c>
    </row>
    <row r="1326" spans="2:110" x14ac:dyDescent="0.3">
      <c r="B1326" s="4">
        <v>15</v>
      </c>
      <c r="C1326" s="4">
        <v>12</v>
      </c>
      <c r="D1326" s="5">
        <v>2017</v>
      </c>
      <c r="W1326" s="4">
        <v>12</v>
      </c>
      <c r="Y1326" t="str">
        <f t="shared" si="64"/>
        <v>Dec</v>
      </c>
      <c r="Z1326" s="5">
        <v>2017</v>
      </c>
      <c r="AA1326" t="s">
        <v>3981</v>
      </c>
      <c r="BG1326" t="s">
        <v>13</v>
      </c>
      <c r="BV1326" t="s">
        <v>13</v>
      </c>
      <c r="BW1326" t="str">
        <f t="shared" si="65"/>
        <v>Intra</v>
      </c>
      <c r="CI1326" s="15" t="s">
        <v>13</v>
      </c>
      <c r="CJ1326" s="15">
        <v>1997</v>
      </c>
      <c r="CK1326" s="15" t="str">
        <f t="shared" si="66"/>
        <v>Intra</v>
      </c>
      <c r="DC1326" s="15">
        <v>1</v>
      </c>
      <c r="DD1326" s="21">
        <v>1</v>
      </c>
      <c r="DE1326" s="21"/>
      <c r="DF1326" s="15">
        <v>1997</v>
      </c>
    </row>
    <row r="1327" spans="2:110" x14ac:dyDescent="0.3">
      <c r="B1327" s="4">
        <v>5</v>
      </c>
      <c r="C1327" s="4">
        <v>4</v>
      </c>
      <c r="D1327" s="5">
        <v>2017</v>
      </c>
      <c r="W1327" s="4">
        <v>4</v>
      </c>
      <c r="Y1327" t="str">
        <f t="shared" si="64"/>
        <v>Apr</v>
      </c>
      <c r="Z1327" s="5">
        <v>2017</v>
      </c>
      <c r="AA1327" t="s">
        <v>3984</v>
      </c>
      <c r="BG1327" t="s">
        <v>13</v>
      </c>
      <c r="BV1327" t="s">
        <v>13</v>
      </c>
      <c r="BW1327" t="str">
        <f t="shared" si="65"/>
        <v>Intra</v>
      </c>
      <c r="CI1327" s="16" t="s">
        <v>13</v>
      </c>
      <c r="CJ1327" s="16">
        <v>1996</v>
      </c>
      <c r="CK1327" s="16" t="str">
        <f t="shared" si="66"/>
        <v>Intra</v>
      </c>
      <c r="DC1327" s="16">
        <v>1</v>
      </c>
      <c r="DD1327" s="23">
        <v>1</v>
      </c>
      <c r="DE1327" s="23"/>
      <c r="DF1327" s="16">
        <v>1996</v>
      </c>
    </row>
    <row r="1328" spans="2:110" x14ac:dyDescent="0.3">
      <c r="B1328" s="6">
        <v>26</v>
      </c>
      <c r="C1328" s="6">
        <v>12</v>
      </c>
      <c r="D1328" s="7">
        <v>2017</v>
      </c>
      <c r="W1328" s="6">
        <v>12</v>
      </c>
      <c r="Y1328" t="str">
        <f t="shared" si="64"/>
        <v>Dec</v>
      </c>
      <c r="Z1328" s="7">
        <v>2017</v>
      </c>
      <c r="AA1328" t="s">
        <v>3987</v>
      </c>
      <c r="BG1328" t="s">
        <v>13</v>
      </c>
      <c r="BV1328" t="s">
        <v>13</v>
      </c>
      <c r="BW1328" t="str">
        <f t="shared" si="65"/>
        <v>Intra</v>
      </c>
      <c r="CI1328" s="15" t="s">
        <v>13</v>
      </c>
      <c r="CJ1328" s="15">
        <v>2000</v>
      </c>
      <c r="CK1328" s="15" t="str">
        <f t="shared" si="66"/>
        <v>Intra</v>
      </c>
      <c r="DC1328" s="15">
        <v>10</v>
      </c>
      <c r="DD1328" s="21">
        <v>10</v>
      </c>
      <c r="DE1328" s="21"/>
      <c r="DF1328" s="15">
        <v>2000</v>
      </c>
    </row>
    <row r="1329" spans="2:110" x14ac:dyDescent="0.3">
      <c r="B1329" s="6">
        <v>10</v>
      </c>
      <c r="C1329" s="6">
        <v>8</v>
      </c>
      <c r="D1329" s="7">
        <v>2017</v>
      </c>
      <c r="W1329" s="6">
        <v>8</v>
      </c>
      <c r="Y1329" t="str">
        <f t="shared" si="64"/>
        <v>Aug</v>
      </c>
      <c r="Z1329" s="7">
        <v>2017</v>
      </c>
      <c r="AA1329" t="s">
        <v>3990</v>
      </c>
      <c r="BG1329" t="s">
        <v>13</v>
      </c>
      <c r="BV1329" t="s">
        <v>13</v>
      </c>
      <c r="BW1329" t="str">
        <f t="shared" si="65"/>
        <v>Intra</v>
      </c>
      <c r="CI1329" s="16" t="s">
        <v>13</v>
      </c>
      <c r="CJ1329" s="16">
        <v>2010</v>
      </c>
      <c r="CK1329" s="16" t="str">
        <f t="shared" si="66"/>
        <v>Intra</v>
      </c>
      <c r="DC1329" s="16">
        <v>10</v>
      </c>
      <c r="DD1329" s="23">
        <v>10</v>
      </c>
      <c r="DE1329" s="23"/>
      <c r="DF1329" s="16">
        <v>2010</v>
      </c>
    </row>
    <row r="1330" spans="2:110" x14ac:dyDescent="0.3">
      <c r="B1330" s="4">
        <v>17</v>
      </c>
      <c r="C1330" s="4">
        <v>8</v>
      </c>
      <c r="D1330" s="5">
        <v>2017</v>
      </c>
      <c r="W1330" s="4">
        <v>8</v>
      </c>
      <c r="Y1330" t="str">
        <f t="shared" si="64"/>
        <v>Aug</v>
      </c>
      <c r="Z1330" s="5">
        <v>2017</v>
      </c>
      <c r="AA1330" t="s">
        <v>3993</v>
      </c>
      <c r="BG1330" t="s">
        <v>13</v>
      </c>
      <c r="BV1330" t="s">
        <v>13</v>
      </c>
      <c r="BW1330" t="str">
        <f t="shared" si="65"/>
        <v>Intra</v>
      </c>
      <c r="CI1330" s="15" t="s">
        <v>13</v>
      </c>
      <c r="CJ1330" s="15">
        <v>2022</v>
      </c>
      <c r="CK1330" s="15" t="str">
        <f t="shared" si="66"/>
        <v>Intra</v>
      </c>
      <c r="DC1330" s="15">
        <v>5</v>
      </c>
      <c r="DD1330" s="21">
        <v>5</v>
      </c>
      <c r="DE1330" s="21"/>
      <c r="DF1330" s="15">
        <v>2022</v>
      </c>
    </row>
    <row r="1331" spans="2:110" x14ac:dyDescent="0.3">
      <c r="B1331" s="4">
        <v>10</v>
      </c>
      <c r="C1331" s="4">
        <v>1</v>
      </c>
      <c r="D1331" s="5">
        <v>2017</v>
      </c>
      <c r="W1331" s="4">
        <v>1</v>
      </c>
      <c r="Y1331" t="str">
        <f t="shared" si="64"/>
        <v>Jan</v>
      </c>
      <c r="Z1331" s="5">
        <v>2017</v>
      </c>
      <c r="AA1331" t="s">
        <v>3996</v>
      </c>
      <c r="AB1331">
        <v>1</v>
      </c>
      <c r="BG1331" t="s">
        <v>13</v>
      </c>
      <c r="BV1331" t="s">
        <v>13</v>
      </c>
      <c r="BW1331" t="str">
        <f t="shared" si="65"/>
        <v>Intra</v>
      </c>
      <c r="CI1331" s="16" t="s">
        <v>13</v>
      </c>
      <c r="CJ1331" s="16">
        <v>2005</v>
      </c>
      <c r="CK1331" s="16" t="str">
        <f t="shared" si="66"/>
        <v>Intra</v>
      </c>
      <c r="DC1331" s="16">
        <v>10</v>
      </c>
      <c r="DD1331" s="23">
        <v>10</v>
      </c>
      <c r="DE1331" s="23"/>
      <c r="DF1331" s="16">
        <v>2005</v>
      </c>
    </row>
    <row r="1332" spans="2:110" x14ac:dyDescent="0.3">
      <c r="B1332" s="4">
        <v>16</v>
      </c>
      <c r="C1332" s="4">
        <v>6</v>
      </c>
      <c r="D1332" s="5">
        <v>2017</v>
      </c>
      <c r="W1332" s="4">
        <v>6</v>
      </c>
      <c r="Y1332" t="str">
        <f t="shared" si="64"/>
        <v>Jun</v>
      </c>
      <c r="Z1332" s="5">
        <v>2017</v>
      </c>
      <c r="AA1332" t="s">
        <v>3999</v>
      </c>
      <c r="BG1332" t="s">
        <v>9</v>
      </c>
      <c r="BV1332" t="s">
        <v>9</v>
      </c>
      <c r="BW1332" t="str">
        <f t="shared" si="65"/>
        <v>Not</v>
      </c>
      <c r="CI1332" s="15" t="s">
        <v>9</v>
      </c>
      <c r="CJ1332" s="15">
        <v>2008</v>
      </c>
      <c r="CK1332" s="15" t="str">
        <f t="shared" si="66"/>
        <v>Not</v>
      </c>
      <c r="DC1332" s="15">
        <v>10</v>
      </c>
      <c r="DD1332" s="21">
        <v>10</v>
      </c>
      <c r="DE1332" s="21"/>
      <c r="DF1332" s="15">
        <v>2008</v>
      </c>
    </row>
    <row r="1333" spans="2:110" x14ac:dyDescent="0.3">
      <c r="B1333" s="6">
        <v>20</v>
      </c>
      <c r="C1333" s="6">
        <v>7</v>
      </c>
      <c r="D1333" s="7">
        <v>2017</v>
      </c>
      <c r="W1333" s="6">
        <v>7</v>
      </c>
      <c r="Y1333" t="str">
        <f t="shared" si="64"/>
        <v>Jul</v>
      </c>
      <c r="Z1333" s="7">
        <v>2017</v>
      </c>
      <c r="AA1333" t="s">
        <v>4002</v>
      </c>
      <c r="BG1333" t="s">
        <v>13</v>
      </c>
      <c r="BV1333" t="s">
        <v>13</v>
      </c>
      <c r="BW1333" t="str">
        <f t="shared" si="65"/>
        <v>Intra</v>
      </c>
      <c r="CI1333" s="16" t="s">
        <v>13</v>
      </c>
      <c r="CJ1333" s="16">
        <v>1997</v>
      </c>
      <c r="CK1333" s="16" t="str">
        <f t="shared" si="66"/>
        <v>Intra</v>
      </c>
      <c r="DC1333" s="16">
        <v>10</v>
      </c>
      <c r="DD1333" s="23">
        <v>10</v>
      </c>
      <c r="DE1333" s="23"/>
      <c r="DF1333" s="16">
        <v>1997</v>
      </c>
    </row>
    <row r="1334" spans="2:110" x14ac:dyDescent="0.3">
      <c r="B1334" s="6">
        <v>23</v>
      </c>
      <c r="C1334" s="6">
        <v>3</v>
      </c>
      <c r="D1334" s="7">
        <v>2017</v>
      </c>
      <c r="W1334" s="6">
        <v>3</v>
      </c>
      <c r="Y1334" t="str">
        <f t="shared" si="64"/>
        <v>Mar</v>
      </c>
      <c r="Z1334" s="7">
        <v>2017</v>
      </c>
      <c r="AA1334" t="s">
        <v>4005</v>
      </c>
      <c r="BG1334" t="s">
        <v>13</v>
      </c>
      <c r="BV1334" t="s">
        <v>13</v>
      </c>
      <c r="BW1334" t="str">
        <f t="shared" si="65"/>
        <v>Intra</v>
      </c>
      <c r="CI1334" s="15" t="s">
        <v>13</v>
      </c>
      <c r="CJ1334" s="15">
        <v>2021</v>
      </c>
      <c r="CK1334" s="15" t="str">
        <f t="shared" si="66"/>
        <v>Intra</v>
      </c>
      <c r="DC1334" s="15">
        <v>1</v>
      </c>
      <c r="DD1334" s="21">
        <v>1</v>
      </c>
      <c r="DE1334" s="21"/>
      <c r="DF1334" s="15">
        <v>2021</v>
      </c>
    </row>
    <row r="1335" spans="2:110" x14ac:dyDescent="0.3">
      <c r="B1335" s="6">
        <v>17</v>
      </c>
      <c r="C1335" s="6">
        <v>10</v>
      </c>
      <c r="D1335" s="7">
        <v>2017</v>
      </c>
      <c r="W1335" s="6">
        <v>10</v>
      </c>
      <c r="Y1335" t="str">
        <f t="shared" si="64"/>
        <v>Oct</v>
      </c>
      <c r="Z1335" s="7">
        <v>2017</v>
      </c>
      <c r="AA1335" t="s">
        <v>4008</v>
      </c>
      <c r="BG1335" t="s">
        <v>13</v>
      </c>
      <c r="BV1335" t="s">
        <v>13</v>
      </c>
      <c r="BW1335" t="str">
        <f t="shared" si="65"/>
        <v>Intra</v>
      </c>
      <c r="CI1335" s="16" t="s">
        <v>13</v>
      </c>
      <c r="CJ1335" s="16">
        <v>2006</v>
      </c>
      <c r="CK1335" s="16" t="str">
        <f t="shared" si="66"/>
        <v>Intra</v>
      </c>
      <c r="DC1335" s="16">
        <v>2</v>
      </c>
      <c r="DD1335" s="23">
        <v>2</v>
      </c>
      <c r="DE1335" s="23"/>
      <c r="DF1335" s="16">
        <v>2006</v>
      </c>
    </row>
    <row r="1336" spans="2:110" x14ac:dyDescent="0.3">
      <c r="B1336" s="4">
        <v>27</v>
      </c>
      <c r="C1336" s="4">
        <v>6</v>
      </c>
      <c r="D1336" s="5">
        <v>2017</v>
      </c>
      <c r="W1336" s="4">
        <v>6</v>
      </c>
      <c r="Y1336" t="str">
        <f t="shared" si="64"/>
        <v>Jun</v>
      </c>
      <c r="Z1336" s="5">
        <v>2017</v>
      </c>
      <c r="AA1336" t="s">
        <v>4011</v>
      </c>
      <c r="BG1336" t="s">
        <v>13</v>
      </c>
      <c r="BV1336" t="s">
        <v>13</v>
      </c>
      <c r="BW1336" t="str">
        <f t="shared" si="65"/>
        <v>Intra</v>
      </c>
      <c r="CI1336" s="15" t="s">
        <v>13</v>
      </c>
      <c r="CJ1336" s="15">
        <v>1995</v>
      </c>
      <c r="CK1336" s="15" t="str">
        <f t="shared" si="66"/>
        <v>Intra</v>
      </c>
      <c r="DC1336" s="15">
        <v>10</v>
      </c>
      <c r="DD1336" s="21">
        <v>10</v>
      </c>
      <c r="DE1336" s="21"/>
      <c r="DF1336" s="15">
        <v>1995</v>
      </c>
    </row>
    <row r="1337" spans="2:110" x14ac:dyDescent="0.3">
      <c r="B1337" s="4">
        <v>2</v>
      </c>
      <c r="C1337" s="4">
        <v>8</v>
      </c>
      <c r="D1337" s="5">
        <v>2017</v>
      </c>
      <c r="W1337" s="4">
        <v>8</v>
      </c>
      <c r="Y1337" t="str">
        <f t="shared" si="64"/>
        <v>Aug</v>
      </c>
      <c r="Z1337" s="5">
        <v>2017</v>
      </c>
      <c r="AA1337" t="s">
        <v>4014</v>
      </c>
      <c r="BG1337" t="s">
        <v>13</v>
      </c>
      <c r="BV1337" t="s">
        <v>13</v>
      </c>
      <c r="BW1337" t="str">
        <f t="shared" si="65"/>
        <v>Intra</v>
      </c>
      <c r="CI1337" s="16" t="s">
        <v>13</v>
      </c>
      <c r="CJ1337" s="16">
        <v>2020</v>
      </c>
      <c r="CK1337" s="16" t="str">
        <f t="shared" si="66"/>
        <v>Intra</v>
      </c>
      <c r="DC1337" s="16">
        <v>10</v>
      </c>
      <c r="DD1337" s="23">
        <v>10</v>
      </c>
      <c r="DE1337" s="23"/>
      <c r="DF1337" s="16">
        <v>2020</v>
      </c>
    </row>
    <row r="1338" spans="2:110" x14ac:dyDescent="0.3">
      <c r="B1338" s="6">
        <v>2</v>
      </c>
      <c r="C1338" s="6">
        <v>11</v>
      </c>
      <c r="D1338" s="7">
        <v>2017</v>
      </c>
      <c r="W1338" s="6">
        <v>11</v>
      </c>
      <c r="Y1338" t="str">
        <f t="shared" si="64"/>
        <v>Nov</v>
      </c>
      <c r="Z1338" s="7">
        <v>2017</v>
      </c>
      <c r="AA1338" t="s">
        <v>4017</v>
      </c>
      <c r="BG1338" t="s">
        <v>13</v>
      </c>
      <c r="BV1338" t="s">
        <v>13</v>
      </c>
      <c r="BW1338" t="str">
        <f t="shared" si="65"/>
        <v>Intra</v>
      </c>
      <c r="CI1338" s="15" t="s">
        <v>13</v>
      </c>
      <c r="CJ1338" s="15">
        <v>2008</v>
      </c>
      <c r="CK1338" s="15" t="str">
        <f t="shared" si="66"/>
        <v>Intra</v>
      </c>
      <c r="DC1338" s="15">
        <v>10</v>
      </c>
      <c r="DD1338" s="21">
        <v>10</v>
      </c>
      <c r="DE1338" s="21"/>
      <c r="DF1338" s="15">
        <v>2008</v>
      </c>
    </row>
    <row r="1339" spans="2:110" x14ac:dyDescent="0.3">
      <c r="B1339" s="6">
        <v>28</v>
      </c>
      <c r="C1339" s="6">
        <v>3</v>
      </c>
      <c r="D1339" s="7">
        <v>2017</v>
      </c>
      <c r="W1339" s="6">
        <v>3</v>
      </c>
      <c r="Y1339" t="str">
        <f t="shared" si="64"/>
        <v>Mar</v>
      </c>
      <c r="Z1339" s="7">
        <v>2017</v>
      </c>
      <c r="AA1339" t="s">
        <v>4020</v>
      </c>
      <c r="BG1339" t="s">
        <v>13</v>
      </c>
      <c r="BV1339" t="s">
        <v>13</v>
      </c>
      <c r="BW1339" t="str">
        <f t="shared" si="65"/>
        <v>Intra</v>
      </c>
      <c r="CI1339" s="16" t="s">
        <v>13</v>
      </c>
      <c r="CJ1339" s="16">
        <v>2016</v>
      </c>
      <c r="CK1339" s="16" t="str">
        <f t="shared" si="66"/>
        <v>Intra</v>
      </c>
      <c r="DC1339" s="16">
        <v>10</v>
      </c>
      <c r="DD1339" s="23">
        <v>10</v>
      </c>
      <c r="DE1339" s="23"/>
      <c r="DF1339" s="16">
        <v>2016</v>
      </c>
    </row>
    <row r="1340" spans="2:110" x14ac:dyDescent="0.3">
      <c r="B1340" s="6">
        <v>17</v>
      </c>
      <c r="C1340" s="6">
        <v>4</v>
      </c>
      <c r="D1340" s="7">
        <v>2017</v>
      </c>
      <c r="W1340" s="6">
        <v>4</v>
      </c>
      <c r="Y1340" t="str">
        <f t="shared" si="64"/>
        <v>Apr</v>
      </c>
      <c r="Z1340" s="7">
        <v>2017</v>
      </c>
      <c r="AA1340" t="s">
        <v>4023</v>
      </c>
      <c r="BG1340" t="s">
        <v>13</v>
      </c>
      <c r="BV1340" t="s">
        <v>13</v>
      </c>
      <c r="BW1340" t="str">
        <f t="shared" si="65"/>
        <v>Intra</v>
      </c>
      <c r="CI1340" s="15" t="s">
        <v>13</v>
      </c>
      <c r="CJ1340" s="15">
        <v>1998</v>
      </c>
      <c r="CK1340" s="15" t="str">
        <f t="shared" si="66"/>
        <v>Intra</v>
      </c>
      <c r="DC1340" s="15">
        <v>10</v>
      </c>
      <c r="DD1340" s="21">
        <v>10</v>
      </c>
      <c r="DE1340" s="21"/>
      <c r="DF1340" s="15">
        <v>1998</v>
      </c>
    </row>
    <row r="1341" spans="2:110" x14ac:dyDescent="0.3">
      <c r="B1341" s="6">
        <v>8</v>
      </c>
      <c r="C1341" s="6">
        <v>10</v>
      </c>
      <c r="D1341" s="7">
        <v>2018</v>
      </c>
      <c r="W1341" s="6">
        <v>10</v>
      </c>
      <c r="Y1341" t="str">
        <f t="shared" si="64"/>
        <v>Oct</v>
      </c>
      <c r="Z1341" s="7">
        <v>2018</v>
      </c>
      <c r="AA1341" t="s">
        <v>4026</v>
      </c>
      <c r="BG1341" t="s">
        <v>9</v>
      </c>
      <c r="BV1341" t="s">
        <v>9</v>
      </c>
      <c r="BW1341" t="str">
        <f t="shared" si="65"/>
        <v>Not</v>
      </c>
      <c r="CI1341" s="16" t="s">
        <v>9</v>
      </c>
      <c r="CJ1341" s="16">
        <v>2006</v>
      </c>
      <c r="CK1341" s="16" t="str">
        <f t="shared" si="66"/>
        <v>Not</v>
      </c>
      <c r="DC1341" s="16">
        <v>5</v>
      </c>
      <c r="DD1341" s="23">
        <v>5</v>
      </c>
      <c r="DE1341" s="23"/>
      <c r="DF1341" s="16">
        <v>2006</v>
      </c>
    </row>
    <row r="1342" spans="2:110" x14ac:dyDescent="0.3">
      <c r="B1342" s="4">
        <v>18</v>
      </c>
      <c r="C1342" s="4">
        <v>6</v>
      </c>
      <c r="D1342" s="5">
        <v>2018</v>
      </c>
      <c r="W1342" s="4">
        <v>6</v>
      </c>
      <c r="Y1342" t="str">
        <f t="shared" si="64"/>
        <v>Jun</v>
      </c>
      <c r="Z1342" s="5">
        <v>2018</v>
      </c>
      <c r="AA1342" t="s">
        <v>4029</v>
      </c>
      <c r="BG1342" t="s">
        <v>13</v>
      </c>
      <c r="BV1342" t="s">
        <v>13</v>
      </c>
      <c r="BW1342" t="str">
        <f t="shared" si="65"/>
        <v>Intra</v>
      </c>
      <c r="CI1342" s="15" t="s">
        <v>13</v>
      </c>
      <c r="CJ1342" s="15">
        <v>2008</v>
      </c>
      <c r="CK1342" s="15" t="str">
        <f t="shared" si="66"/>
        <v>Intra</v>
      </c>
      <c r="DC1342" s="15">
        <v>10</v>
      </c>
      <c r="DD1342" s="21">
        <v>10</v>
      </c>
      <c r="DE1342" s="21"/>
      <c r="DF1342" s="15">
        <v>2008</v>
      </c>
    </row>
    <row r="1343" spans="2:110" x14ac:dyDescent="0.3">
      <c r="B1343" s="6">
        <v>30</v>
      </c>
      <c r="C1343" s="6">
        <v>1</v>
      </c>
      <c r="D1343" s="7">
        <v>2018</v>
      </c>
      <c r="W1343" s="6">
        <v>1</v>
      </c>
      <c r="Y1343" t="str">
        <f t="shared" si="64"/>
        <v>Jan</v>
      </c>
      <c r="Z1343" s="7">
        <v>2018</v>
      </c>
      <c r="AA1343" t="s">
        <v>4032</v>
      </c>
      <c r="AB1343">
        <v>1</v>
      </c>
      <c r="BG1343" t="s">
        <v>13</v>
      </c>
      <c r="BV1343" t="s">
        <v>13</v>
      </c>
      <c r="BW1343" t="str">
        <f t="shared" si="65"/>
        <v>Intra</v>
      </c>
      <c r="CI1343" s="16" t="s">
        <v>13</v>
      </c>
      <c r="CJ1343" s="16">
        <v>2007</v>
      </c>
      <c r="CK1343" s="16" t="str">
        <f t="shared" si="66"/>
        <v>Intra</v>
      </c>
      <c r="DC1343" s="16">
        <v>2</v>
      </c>
      <c r="DD1343" s="23">
        <v>2</v>
      </c>
      <c r="DE1343" s="23"/>
      <c r="DF1343" s="16">
        <v>2007</v>
      </c>
    </row>
    <row r="1344" spans="2:110" x14ac:dyDescent="0.3">
      <c r="B1344" s="4">
        <v>22</v>
      </c>
      <c r="C1344" s="4">
        <v>1</v>
      </c>
      <c r="D1344" s="5">
        <v>2018</v>
      </c>
      <c r="W1344" s="4">
        <v>1</v>
      </c>
      <c r="Y1344" t="str">
        <f t="shared" si="64"/>
        <v>Jan</v>
      </c>
      <c r="Z1344" s="5">
        <v>2018</v>
      </c>
      <c r="AA1344" t="s">
        <v>4035</v>
      </c>
      <c r="AB1344">
        <v>1</v>
      </c>
      <c r="BG1344" t="s">
        <v>13</v>
      </c>
      <c r="BV1344" t="s">
        <v>13</v>
      </c>
      <c r="BW1344" t="str">
        <f t="shared" si="65"/>
        <v>Intra</v>
      </c>
      <c r="CI1344" s="15" t="s">
        <v>13</v>
      </c>
      <c r="CJ1344" s="15">
        <v>2009</v>
      </c>
      <c r="CK1344" s="15" t="str">
        <f t="shared" si="66"/>
        <v>Intra</v>
      </c>
      <c r="DC1344" s="15">
        <v>10</v>
      </c>
      <c r="DD1344" s="21">
        <v>10</v>
      </c>
      <c r="DE1344" s="21"/>
      <c r="DF1344" s="15">
        <v>2009</v>
      </c>
    </row>
    <row r="1345" spans="2:110" x14ac:dyDescent="0.3">
      <c r="B1345" s="6">
        <v>26</v>
      </c>
      <c r="C1345" s="6">
        <v>2</v>
      </c>
      <c r="D1345" s="7">
        <v>2018</v>
      </c>
      <c r="W1345" s="6">
        <v>2</v>
      </c>
      <c r="Y1345" t="str">
        <f t="shared" si="64"/>
        <v>Feb</v>
      </c>
      <c r="Z1345" s="7">
        <v>2018</v>
      </c>
      <c r="AA1345" t="s">
        <v>4038</v>
      </c>
      <c r="BG1345" t="s">
        <v>13</v>
      </c>
      <c r="BV1345" t="s">
        <v>13</v>
      </c>
      <c r="BW1345" t="str">
        <f t="shared" si="65"/>
        <v>Intra</v>
      </c>
      <c r="CI1345" s="16" t="s">
        <v>13</v>
      </c>
      <c r="CJ1345" s="16">
        <v>2011</v>
      </c>
      <c r="CK1345" s="16" t="str">
        <f t="shared" si="66"/>
        <v>Intra</v>
      </c>
      <c r="DC1345" s="16">
        <v>1</v>
      </c>
      <c r="DD1345" s="23">
        <v>1</v>
      </c>
      <c r="DE1345" s="23"/>
      <c r="DF1345" s="16">
        <v>2011</v>
      </c>
    </row>
    <row r="1346" spans="2:110" x14ac:dyDescent="0.3">
      <c r="B1346" s="6">
        <v>5</v>
      </c>
      <c r="C1346" s="6">
        <v>11</v>
      </c>
      <c r="D1346" s="7">
        <v>2018</v>
      </c>
      <c r="W1346" s="6">
        <v>11</v>
      </c>
      <c r="Y1346" t="str">
        <f t="shared" si="64"/>
        <v>Nov</v>
      </c>
      <c r="Z1346" s="7">
        <v>2018</v>
      </c>
      <c r="AA1346" t="s">
        <v>4041</v>
      </c>
      <c r="BG1346" t="s">
        <v>13</v>
      </c>
      <c r="BV1346" t="s">
        <v>13</v>
      </c>
      <c r="BW1346" t="str">
        <f t="shared" si="65"/>
        <v>Intra</v>
      </c>
      <c r="CI1346" s="15" t="s">
        <v>13</v>
      </c>
      <c r="CJ1346" s="15">
        <v>2022</v>
      </c>
      <c r="CK1346" s="15" t="str">
        <f t="shared" si="66"/>
        <v>Intra</v>
      </c>
      <c r="DC1346" s="15">
        <v>10</v>
      </c>
      <c r="DD1346" s="21">
        <v>10</v>
      </c>
      <c r="DE1346" s="21"/>
      <c r="DF1346" s="15">
        <v>2022</v>
      </c>
    </row>
    <row r="1347" spans="2:110" x14ac:dyDescent="0.3">
      <c r="B1347" s="4">
        <v>27</v>
      </c>
      <c r="C1347" s="4">
        <v>3</v>
      </c>
      <c r="D1347" s="5">
        <v>2018</v>
      </c>
      <c r="W1347" s="4">
        <v>3</v>
      </c>
      <c r="Y1347" t="str">
        <f t="shared" ref="Y1347:Y1410" si="67">_xlfn.IFS(W1347=1,"Jan",W1347=2,"Feb",W1347=3,"Mar",W1347=4,"Apr",W1347=5,"May",W1347=6,"Jun",W1347=7,"Jul",W1347=8,"Aug",W1347=9,"Sep",W1347=10,"Oct",W1347=11,"Nov",W1347=12,"Dec")</f>
        <v>Mar</v>
      </c>
      <c r="Z1347" s="5">
        <v>2018</v>
      </c>
      <c r="AA1347" t="s">
        <v>4044</v>
      </c>
      <c r="BG1347" t="s">
        <v>13</v>
      </c>
      <c r="BV1347" t="s">
        <v>13</v>
      </c>
      <c r="BW1347" t="str">
        <f t="shared" ref="BW1347:BW1410" si="68">IF(BV1347="EQ","Intra","Not")</f>
        <v>Intra</v>
      </c>
      <c r="CI1347" s="16" t="s">
        <v>13</v>
      </c>
      <c r="CJ1347" s="16">
        <v>1995</v>
      </c>
      <c r="CK1347" s="16" t="str">
        <f t="shared" ref="CK1347:CK1410" si="69">IF(CI1347="EQ","Intra","Not")</f>
        <v>Intra</v>
      </c>
      <c r="DC1347" s="16">
        <v>10</v>
      </c>
      <c r="DD1347" s="23">
        <v>10</v>
      </c>
      <c r="DE1347" s="23"/>
      <c r="DF1347" s="16">
        <v>1995</v>
      </c>
    </row>
    <row r="1348" spans="2:110" x14ac:dyDescent="0.3">
      <c r="B1348" s="4">
        <v>23</v>
      </c>
      <c r="C1348" s="4">
        <v>3</v>
      </c>
      <c r="D1348" s="5">
        <v>2018</v>
      </c>
      <c r="W1348" s="4">
        <v>3</v>
      </c>
      <c r="Y1348" t="str">
        <f t="shared" si="67"/>
        <v>Mar</v>
      </c>
      <c r="Z1348" s="5">
        <v>2018</v>
      </c>
      <c r="AA1348" t="s">
        <v>4047</v>
      </c>
      <c r="BG1348" t="s">
        <v>13</v>
      </c>
      <c r="BV1348" t="s">
        <v>13</v>
      </c>
      <c r="BW1348" t="str">
        <f t="shared" si="68"/>
        <v>Intra</v>
      </c>
      <c r="CI1348" s="15" t="s">
        <v>13</v>
      </c>
      <c r="CJ1348" s="15">
        <v>2007</v>
      </c>
      <c r="CK1348" s="15" t="str">
        <f t="shared" si="69"/>
        <v>Intra</v>
      </c>
      <c r="DC1348" s="15">
        <v>10</v>
      </c>
      <c r="DD1348" s="21">
        <v>10</v>
      </c>
      <c r="DE1348" s="21"/>
      <c r="DF1348" s="15">
        <v>2007</v>
      </c>
    </row>
    <row r="1349" spans="2:110" x14ac:dyDescent="0.3">
      <c r="B1349" s="4">
        <v>25</v>
      </c>
      <c r="C1349" s="4">
        <v>5</v>
      </c>
      <c r="D1349" s="5">
        <v>2018</v>
      </c>
      <c r="W1349" s="4">
        <v>5</v>
      </c>
      <c r="Y1349" t="str">
        <f t="shared" si="67"/>
        <v>May</v>
      </c>
      <c r="Z1349" s="5">
        <v>2018</v>
      </c>
      <c r="AA1349" t="s">
        <v>4050</v>
      </c>
      <c r="BG1349" t="s">
        <v>13</v>
      </c>
      <c r="BV1349" t="s">
        <v>13</v>
      </c>
      <c r="BW1349" t="str">
        <f t="shared" si="68"/>
        <v>Intra</v>
      </c>
      <c r="CI1349" s="16" t="s">
        <v>13</v>
      </c>
      <c r="CJ1349" s="16">
        <v>1995</v>
      </c>
      <c r="CK1349" s="16" t="str">
        <f t="shared" si="69"/>
        <v>Intra</v>
      </c>
      <c r="DC1349" s="16">
        <v>10</v>
      </c>
      <c r="DD1349" s="23">
        <v>10</v>
      </c>
      <c r="DE1349" s="23"/>
      <c r="DF1349" s="16">
        <v>1995</v>
      </c>
    </row>
    <row r="1350" spans="2:110" x14ac:dyDescent="0.3">
      <c r="B1350" s="6">
        <v>4</v>
      </c>
      <c r="C1350" s="6">
        <v>4</v>
      </c>
      <c r="D1350" s="7">
        <v>2018</v>
      </c>
      <c r="W1350" s="6">
        <v>4</v>
      </c>
      <c r="Y1350" t="str">
        <f t="shared" si="67"/>
        <v>Apr</v>
      </c>
      <c r="Z1350" s="7">
        <v>2018</v>
      </c>
      <c r="AA1350" t="s">
        <v>4053</v>
      </c>
      <c r="BG1350" t="s">
        <v>13</v>
      </c>
      <c r="BV1350" t="s">
        <v>13</v>
      </c>
      <c r="BW1350" t="str">
        <f t="shared" si="68"/>
        <v>Intra</v>
      </c>
      <c r="CI1350" s="15" t="s">
        <v>13</v>
      </c>
      <c r="CJ1350" s="15">
        <v>1996</v>
      </c>
      <c r="CK1350" s="15" t="str">
        <f t="shared" si="69"/>
        <v>Intra</v>
      </c>
      <c r="DC1350" s="15">
        <v>10</v>
      </c>
      <c r="DD1350" s="21">
        <v>10</v>
      </c>
      <c r="DE1350" s="21"/>
      <c r="DF1350" s="15">
        <v>1996</v>
      </c>
    </row>
    <row r="1351" spans="2:110" x14ac:dyDescent="0.3">
      <c r="B1351" s="4">
        <v>25</v>
      </c>
      <c r="C1351" s="4">
        <v>4</v>
      </c>
      <c r="D1351" s="5">
        <v>2018</v>
      </c>
      <c r="W1351" s="4">
        <v>4</v>
      </c>
      <c r="Y1351" t="str">
        <f t="shared" si="67"/>
        <v>Apr</v>
      </c>
      <c r="Z1351" s="5">
        <v>2018</v>
      </c>
      <c r="AA1351" t="s">
        <v>4056</v>
      </c>
      <c r="BG1351" t="s">
        <v>13</v>
      </c>
      <c r="BV1351" t="s">
        <v>13</v>
      </c>
      <c r="BW1351" t="str">
        <f t="shared" si="68"/>
        <v>Intra</v>
      </c>
      <c r="CI1351" s="16" t="s">
        <v>13</v>
      </c>
      <c r="CJ1351" s="16">
        <v>2005</v>
      </c>
      <c r="CK1351" s="16" t="str">
        <f t="shared" si="69"/>
        <v>Intra</v>
      </c>
      <c r="DC1351" s="16">
        <v>1</v>
      </c>
      <c r="DD1351" s="23">
        <v>1</v>
      </c>
      <c r="DE1351" s="23"/>
      <c r="DF1351" s="16">
        <v>2005</v>
      </c>
    </row>
    <row r="1352" spans="2:110" x14ac:dyDescent="0.3">
      <c r="B1352" s="4">
        <v>23</v>
      </c>
      <c r="C1352" s="4">
        <v>8</v>
      </c>
      <c r="D1352" s="5">
        <v>2018</v>
      </c>
      <c r="W1352" s="4">
        <v>8</v>
      </c>
      <c r="Y1352" t="str">
        <f t="shared" si="67"/>
        <v>Aug</v>
      </c>
      <c r="Z1352" s="5">
        <v>2018</v>
      </c>
      <c r="AA1352" t="s">
        <v>4059</v>
      </c>
      <c r="BG1352" t="s">
        <v>13</v>
      </c>
      <c r="BV1352" t="s">
        <v>13</v>
      </c>
      <c r="BW1352" t="str">
        <f t="shared" si="68"/>
        <v>Intra</v>
      </c>
      <c r="CI1352" s="15" t="s">
        <v>13</v>
      </c>
      <c r="CJ1352" s="15">
        <v>2013</v>
      </c>
      <c r="CK1352" s="15" t="str">
        <f t="shared" si="69"/>
        <v>Intra</v>
      </c>
      <c r="DC1352" s="15">
        <v>10</v>
      </c>
      <c r="DD1352" s="21">
        <v>10</v>
      </c>
      <c r="DE1352" s="21"/>
      <c r="DF1352" s="15">
        <v>2013</v>
      </c>
    </row>
    <row r="1353" spans="2:110" x14ac:dyDescent="0.3">
      <c r="B1353" s="6">
        <v>2</v>
      </c>
      <c r="C1353" s="6">
        <v>7</v>
      </c>
      <c r="D1353" s="7">
        <v>2018</v>
      </c>
      <c r="W1353" s="6">
        <v>7</v>
      </c>
      <c r="Y1353" t="str">
        <f t="shared" si="67"/>
        <v>Jul</v>
      </c>
      <c r="Z1353" s="7">
        <v>2018</v>
      </c>
      <c r="AA1353" t="s">
        <v>4062</v>
      </c>
      <c r="BG1353" t="s">
        <v>13</v>
      </c>
      <c r="BV1353" t="s">
        <v>13</v>
      </c>
      <c r="BW1353" t="str">
        <f t="shared" si="68"/>
        <v>Intra</v>
      </c>
      <c r="CI1353" s="16" t="s">
        <v>13</v>
      </c>
      <c r="CJ1353" s="16">
        <v>2020</v>
      </c>
      <c r="CK1353" s="16" t="str">
        <f t="shared" si="69"/>
        <v>Intra</v>
      </c>
      <c r="DC1353" s="16">
        <v>10</v>
      </c>
      <c r="DD1353" s="23">
        <v>10</v>
      </c>
      <c r="DE1353" s="23"/>
      <c r="DF1353" s="16">
        <v>2020</v>
      </c>
    </row>
    <row r="1354" spans="2:110" x14ac:dyDescent="0.3">
      <c r="B1354" s="6">
        <v>8</v>
      </c>
      <c r="C1354" s="6">
        <v>2</v>
      </c>
      <c r="D1354" s="7">
        <v>2018</v>
      </c>
      <c r="W1354" s="6">
        <v>2</v>
      </c>
      <c r="Y1354" t="str">
        <f t="shared" si="67"/>
        <v>Feb</v>
      </c>
      <c r="Z1354" s="7">
        <v>2018</v>
      </c>
      <c r="AA1354" t="s">
        <v>4065</v>
      </c>
      <c r="BG1354" t="s">
        <v>13</v>
      </c>
      <c r="BV1354" t="s">
        <v>13</v>
      </c>
      <c r="BW1354" t="str">
        <f t="shared" si="68"/>
        <v>Intra</v>
      </c>
      <c r="CI1354" s="15" t="s">
        <v>13</v>
      </c>
      <c r="CJ1354" s="15">
        <v>2005</v>
      </c>
      <c r="CK1354" s="15" t="str">
        <f t="shared" si="69"/>
        <v>Intra</v>
      </c>
      <c r="DC1354" s="15">
        <v>10</v>
      </c>
      <c r="DD1354" s="21">
        <v>10</v>
      </c>
      <c r="DE1354" s="21"/>
      <c r="DF1354" s="15">
        <v>2005</v>
      </c>
    </row>
    <row r="1355" spans="2:110" x14ac:dyDescent="0.3">
      <c r="B1355" s="6">
        <v>5</v>
      </c>
      <c r="C1355" s="6">
        <v>3</v>
      </c>
      <c r="D1355" s="7">
        <v>2018</v>
      </c>
      <c r="W1355" s="6">
        <v>3</v>
      </c>
      <c r="Y1355" t="str">
        <f t="shared" si="67"/>
        <v>Mar</v>
      </c>
      <c r="Z1355" s="7">
        <v>2018</v>
      </c>
      <c r="AA1355" t="s">
        <v>4068</v>
      </c>
      <c r="BG1355" t="s">
        <v>13</v>
      </c>
      <c r="BV1355" t="s">
        <v>13</v>
      </c>
      <c r="BW1355" t="str">
        <f t="shared" si="68"/>
        <v>Intra</v>
      </c>
      <c r="CI1355" s="16" t="s">
        <v>13</v>
      </c>
      <c r="CJ1355" s="16">
        <v>2010</v>
      </c>
      <c r="CK1355" s="16" t="str">
        <f t="shared" si="69"/>
        <v>Intra</v>
      </c>
      <c r="DC1355" s="16">
        <v>1</v>
      </c>
      <c r="DD1355" s="23">
        <v>1</v>
      </c>
      <c r="DE1355" s="23"/>
      <c r="DF1355" s="16">
        <v>2010</v>
      </c>
    </row>
    <row r="1356" spans="2:110" x14ac:dyDescent="0.3">
      <c r="B1356" s="6">
        <v>10</v>
      </c>
      <c r="C1356" s="6">
        <v>10</v>
      </c>
      <c r="D1356" s="7">
        <v>2018</v>
      </c>
      <c r="W1356" s="6">
        <v>10</v>
      </c>
      <c r="Y1356" t="str">
        <f t="shared" si="67"/>
        <v>Oct</v>
      </c>
      <c r="Z1356" s="7">
        <v>2018</v>
      </c>
      <c r="AA1356" t="s">
        <v>4071</v>
      </c>
      <c r="BG1356" t="s">
        <v>9</v>
      </c>
      <c r="BV1356" t="s">
        <v>9</v>
      </c>
      <c r="BW1356" t="str">
        <f t="shared" si="68"/>
        <v>Not</v>
      </c>
      <c r="CI1356" s="15" t="s">
        <v>9</v>
      </c>
      <c r="CJ1356" s="15">
        <v>2005</v>
      </c>
      <c r="CK1356" s="15" t="str">
        <f t="shared" si="69"/>
        <v>Not</v>
      </c>
      <c r="DC1356" s="15">
        <v>10</v>
      </c>
      <c r="DD1356" s="21">
        <v>10</v>
      </c>
      <c r="DE1356" s="21"/>
      <c r="DF1356" s="15">
        <v>2005</v>
      </c>
    </row>
    <row r="1357" spans="2:110" x14ac:dyDescent="0.3">
      <c r="B1357" s="6">
        <v>28</v>
      </c>
      <c r="C1357" s="6">
        <v>3</v>
      </c>
      <c r="D1357" s="7">
        <v>2018</v>
      </c>
      <c r="W1357" s="6">
        <v>3</v>
      </c>
      <c r="Y1357" t="str">
        <f t="shared" si="67"/>
        <v>Mar</v>
      </c>
      <c r="Z1357" s="7">
        <v>2018</v>
      </c>
      <c r="AA1357" t="s">
        <v>4074</v>
      </c>
      <c r="BG1357" t="s">
        <v>13</v>
      </c>
      <c r="BV1357" t="s">
        <v>13</v>
      </c>
      <c r="BW1357" t="str">
        <f t="shared" si="68"/>
        <v>Intra</v>
      </c>
      <c r="CI1357" s="16" t="s">
        <v>13</v>
      </c>
      <c r="CJ1357" s="16">
        <v>2007</v>
      </c>
      <c r="CK1357" s="16" t="str">
        <f t="shared" si="69"/>
        <v>Intra</v>
      </c>
      <c r="DC1357" s="16">
        <v>2</v>
      </c>
      <c r="DD1357" s="23">
        <v>2</v>
      </c>
      <c r="DE1357" s="23"/>
      <c r="DF1357" s="16">
        <v>2007</v>
      </c>
    </row>
    <row r="1358" spans="2:110" x14ac:dyDescent="0.3">
      <c r="B1358" s="4">
        <v>23</v>
      </c>
      <c r="C1358" s="4">
        <v>7</v>
      </c>
      <c r="D1358" s="5">
        <v>2018</v>
      </c>
      <c r="W1358" s="4">
        <v>7</v>
      </c>
      <c r="Y1358" t="str">
        <f t="shared" si="67"/>
        <v>Jul</v>
      </c>
      <c r="Z1358" s="5">
        <v>2018</v>
      </c>
      <c r="AA1358" t="s">
        <v>4077</v>
      </c>
      <c r="BG1358" t="s">
        <v>13</v>
      </c>
      <c r="BV1358" t="s">
        <v>13</v>
      </c>
      <c r="BW1358" t="str">
        <f t="shared" si="68"/>
        <v>Intra</v>
      </c>
      <c r="CI1358" s="15" t="s">
        <v>13</v>
      </c>
      <c r="CJ1358" s="15">
        <v>2017</v>
      </c>
      <c r="CK1358" s="15" t="str">
        <f t="shared" si="69"/>
        <v>Intra</v>
      </c>
      <c r="DC1358" s="15">
        <v>10</v>
      </c>
      <c r="DD1358" s="21">
        <v>10</v>
      </c>
      <c r="DE1358" s="21"/>
      <c r="DF1358" s="15">
        <v>2017</v>
      </c>
    </row>
    <row r="1359" spans="2:110" x14ac:dyDescent="0.3">
      <c r="B1359" s="6">
        <v>6</v>
      </c>
      <c r="C1359" s="6">
        <v>8</v>
      </c>
      <c r="D1359" s="7">
        <v>2018</v>
      </c>
      <c r="W1359" s="6">
        <v>8</v>
      </c>
      <c r="Y1359" t="str">
        <f t="shared" si="67"/>
        <v>Aug</v>
      </c>
      <c r="Z1359" s="7">
        <v>2018</v>
      </c>
      <c r="AA1359" t="s">
        <v>4080</v>
      </c>
      <c r="BG1359" t="s">
        <v>13</v>
      </c>
      <c r="BV1359" t="s">
        <v>13</v>
      </c>
      <c r="BW1359" t="str">
        <f t="shared" si="68"/>
        <v>Intra</v>
      </c>
      <c r="CI1359" s="16" t="s">
        <v>13</v>
      </c>
      <c r="CJ1359" s="16">
        <v>2012</v>
      </c>
      <c r="CK1359" s="16" t="str">
        <f t="shared" si="69"/>
        <v>Intra</v>
      </c>
      <c r="DC1359" s="16">
        <v>1</v>
      </c>
      <c r="DD1359" s="23">
        <v>1</v>
      </c>
      <c r="DE1359" s="23"/>
      <c r="DF1359" s="16">
        <v>2012</v>
      </c>
    </row>
    <row r="1360" spans="2:110" x14ac:dyDescent="0.3">
      <c r="B1360" s="6">
        <v>9</v>
      </c>
      <c r="C1360" s="6">
        <v>3</v>
      </c>
      <c r="D1360" s="7">
        <v>2018</v>
      </c>
      <c r="W1360" s="6">
        <v>3</v>
      </c>
      <c r="Y1360" t="str">
        <f t="shared" si="67"/>
        <v>Mar</v>
      </c>
      <c r="Z1360" s="7">
        <v>2018</v>
      </c>
      <c r="AA1360" t="s">
        <v>4083</v>
      </c>
      <c r="BG1360" t="s">
        <v>13</v>
      </c>
      <c r="BV1360" t="s">
        <v>13</v>
      </c>
      <c r="BW1360" t="str">
        <f t="shared" si="68"/>
        <v>Intra</v>
      </c>
      <c r="CI1360" s="15" t="s">
        <v>13</v>
      </c>
      <c r="CJ1360" s="15">
        <v>2023</v>
      </c>
      <c r="CK1360" s="15" t="str">
        <f t="shared" si="69"/>
        <v>Intra</v>
      </c>
      <c r="DC1360" s="15">
        <v>10</v>
      </c>
      <c r="DD1360" s="21">
        <v>10</v>
      </c>
      <c r="DE1360" s="21"/>
      <c r="DF1360" s="15">
        <v>2023</v>
      </c>
    </row>
    <row r="1361" spans="2:110" x14ac:dyDescent="0.3">
      <c r="B1361" s="6">
        <v>7</v>
      </c>
      <c r="C1361" s="6">
        <v>5</v>
      </c>
      <c r="D1361" s="7">
        <v>2018</v>
      </c>
      <c r="W1361" s="6">
        <v>5</v>
      </c>
      <c r="Y1361" t="str">
        <f t="shared" si="67"/>
        <v>May</v>
      </c>
      <c r="Z1361" s="7">
        <v>2018</v>
      </c>
      <c r="AA1361" t="s">
        <v>4086</v>
      </c>
      <c r="BG1361" t="s">
        <v>13</v>
      </c>
      <c r="BV1361" t="s">
        <v>13</v>
      </c>
      <c r="BW1361" t="str">
        <f t="shared" si="68"/>
        <v>Intra</v>
      </c>
      <c r="CI1361" s="16" t="s">
        <v>13</v>
      </c>
      <c r="CJ1361" s="16">
        <v>2003</v>
      </c>
      <c r="CK1361" s="16" t="str">
        <f t="shared" si="69"/>
        <v>Intra</v>
      </c>
      <c r="DC1361" s="16">
        <v>1</v>
      </c>
      <c r="DD1361" s="23">
        <v>1</v>
      </c>
      <c r="DE1361" s="23"/>
      <c r="DF1361" s="16">
        <v>2003</v>
      </c>
    </row>
    <row r="1362" spans="2:110" x14ac:dyDescent="0.3">
      <c r="B1362" s="4">
        <v>21</v>
      </c>
      <c r="C1362" s="4">
        <v>5</v>
      </c>
      <c r="D1362" s="5">
        <v>2018</v>
      </c>
      <c r="W1362" s="4">
        <v>5</v>
      </c>
      <c r="Y1362" t="str">
        <f t="shared" si="67"/>
        <v>May</v>
      </c>
      <c r="Z1362" s="5">
        <v>2018</v>
      </c>
      <c r="AA1362" t="s">
        <v>4089</v>
      </c>
      <c r="BG1362" t="s">
        <v>13</v>
      </c>
      <c r="BV1362" t="s">
        <v>13</v>
      </c>
      <c r="BW1362" t="str">
        <f t="shared" si="68"/>
        <v>Intra</v>
      </c>
      <c r="CI1362" s="15" t="s">
        <v>13</v>
      </c>
      <c r="CJ1362" s="15">
        <v>1995</v>
      </c>
      <c r="CK1362" s="15" t="str">
        <f t="shared" si="69"/>
        <v>Intra</v>
      </c>
      <c r="DC1362" s="15">
        <v>10</v>
      </c>
      <c r="DD1362" s="21">
        <v>10</v>
      </c>
      <c r="DE1362" s="21"/>
      <c r="DF1362" s="15">
        <v>1995</v>
      </c>
    </row>
    <row r="1363" spans="2:110" x14ac:dyDescent="0.3">
      <c r="B1363" s="6">
        <v>28</v>
      </c>
      <c r="C1363" s="6">
        <v>9</v>
      </c>
      <c r="D1363" s="7">
        <v>2018</v>
      </c>
      <c r="W1363" s="6">
        <v>9</v>
      </c>
      <c r="Y1363" t="str">
        <f t="shared" si="67"/>
        <v>Sep</v>
      </c>
      <c r="Z1363" s="7">
        <v>2018</v>
      </c>
      <c r="AA1363" t="s">
        <v>4092</v>
      </c>
      <c r="BG1363" t="s">
        <v>13</v>
      </c>
      <c r="BV1363" t="s">
        <v>13</v>
      </c>
      <c r="BW1363" t="str">
        <f t="shared" si="68"/>
        <v>Intra</v>
      </c>
      <c r="CI1363" s="16" t="s">
        <v>13</v>
      </c>
      <c r="CJ1363" s="16">
        <v>2022</v>
      </c>
      <c r="CK1363" s="16" t="str">
        <f t="shared" si="69"/>
        <v>Intra</v>
      </c>
      <c r="DC1363" s="16">
        <v>10</v>
      </c>
      <c r="DD1363" s="23">
        <v>10</v>
      </c>
      <c r="DE1363" s="23"/>
      <c r="DF1363" s="16">
        <v>2022</v>
      </c>
    </row>
    <row r="1364" spans="2:110" x14ac:dyDescent="0.3">
      <c r="B1364" s="4">
        <v>4</v>
      </c>
      <c r="C1364" s="4">
        <v>4</v>
      </c>
      <c r="D1364" s="5">
        <v>2018</v>
      </c>
      <c r="W1364" s="4">
        <v>4</v>
      </c>
      <c r="Y1364" t="str">
        <f t="shared" si="67"/>
        <v>Apr</v>
      </c>
      <c r="Z1364" s="5">
        <v>2018</v>
      </c>
      <c r="AA1364" t="s">
        <v>4095</v>
      </c>
      <c r="BG1364" t="s">
        <v>13</v>
      </c>
      <c r="BV1364" t="s">
        <v>13</v>
      </c>
      <c r="BW1364" t="str">
        <f t="shared" si="68"/>
        <v>Intra</v>
      </c>
      <c r="CI1364" s="15" t="s">
        <v>13</v>
      </c>
      <c r="CJ1364" s="15">
        <v>2018</v>
      </c>
      <c r="CK1364" s="15" t="str">
        <f t="shared" si="69"/>
        <v>Intra</v>
      </c>
      <c r="DC1364" s="15">
        <v>10</v>
      </c>
      <c r="DD1364" s="21">
        <v>10</v>
      </c>
      <c r="DE1364" s="21"/>
      <c r="DF1364" s="15">
        <v>2018</v>
      </c>
    </row>
    <row r="1365" spans="2:110" x14ac:dyDescent="0.3">
      <c r="B1365" s="6">
        <v>12</v>
      </c>
      <c r="C1365" s="6">
        <v>9</v>
      </c>
      <c r="D1365" s="7">
        <v>2018</v>
      </c>
      <c r="W1365" s="6">
        <v>9</v>
      </c>
      <c r="Y1365" t="str">
        <f t="shared" si="67"/>
        <v>Sep</v>
      </c>
      <c r="Z1365" s="7">
        <v>2018</v>
      </c>
      <c r="AA1365" t="s">
        <v>4098</v>
      </c>
      <c r="BG1365" t="s">
        <v>13</v>
      </c>
      <c r="BV1365" t="s">
        <v>13</v>
      </c>
      <c r="BW1365" t="str">
        <f t="shared" si="68"/>
        <v>Intra</v>
      </c>
      <c r="CI1365" s="16" t="s">
        <v>13</v>
      </c>
      <c r="CJ1365" s="16">
        <v>2020</v>
      </c>
      <c r="CK1365" s="16" t="str">
        <f t="shared" si="69"/>
        <v>Intra</v>
      </c>
      <c r="DC1365" s="16">
        <v>10</v>
      </c>
      <c r="DD1365" s="23">
        <v>10</v>
      </c>
      <c r="DE1365" s="23"/>
      <c r="DF1365" s="16">
        <v>2020</v>
      </c>
    </row>
    <row r="1366" spans="2:110" x14ac:dyDescent="0.3">
      <c r="B1366" s="6">
        <v>2</v>
      </c>
      <c r="C1366" s="6">
        <v>4</v>
      </c>
      <c r="D1366" s="7">
        <v>2018</v>
      </c>
      <c r="W1366" s="6">
        <v>4</v>
      </c>
      <c r="Y1366" t="str">
        <f t="shared" si="67"/>
        <v>Apr</v>
      </c>
      <c r="Z1366" s="7">
        <v>2018</v>
      </c>
      <c r="AA1366" t="s">
        <v>4101</v>
      </c>
      <c r="BG1366" t="s">
        <v>13</v>
      </c>
      <c r="BV1366" t="s">
        <v>13</v>
      </c>
      <c r="BW1366" t="str">
        <f t="shared" si="68"/>
        <v>Intra</v>
      </c>
      <c r="CI1366" s="15" t="s">
        <v>13</v>
      </c>
      <c r="CJ1366" s="15">
        <v>2004</v>
      </c>
      <c r="CK1366" s="15" t="str">
        <f t="shared" si="69"/>
        <v>Intra</v>
      </c>
      <c r="DC1366" s="15">
        <v>2</v>
      </c>
      <c r="DD1366" s="21">
        <v>2</v>
      </c>
      <c r="DE1366" s="21"/>
      <c r="DF1366" s="15">
        <v>2004</v>
      </c>
    </row>
    <row r="1367" spans="2:110" x14ac:dyDescent="0.3">
      <c r="B1367" s="4">
        <v>9</v>
      </c>
      <c r="C1367" s="4">
        <v>4</v>
      </c>
      <c r="D1367" s="5">
        <v>2018</v>
      </c>
      <c r="W1367" s="4">
        <v>4</v>
      </c>
      <c r="Y1367" t="str">
        <f t="shared" si="67"/>
        <v>Apr</v>
      </c>
      <c r="Z1367" s="5">
        <v>2018</v>
      </c>
      <c r="AA1367" t="s">
        <v>4104</v>
      </c>
      <c r="BG1367" t="s">
        <v>779</v>
      </c>
      <c r="BV1367" t="s">
        <v>779</v>
      </c>
      <c r="BW1367" t="str">
        <f t="shared" si="68"/>
        <v>Not</v>
      </c>
      <c r="CI1367" s="16" t="s">
        <v>779</v>
      </c>
      <c r="CJ1367" s="16">
        <v>2007</v>
      </c>
      <c r="CK1367" s="16" t="str">
        <f t="shared" si="69"/>
        <v>Not</v>
      </c>
      <c r="DC1367" s="16">
        <v>10</v>
      </c>
      <c r="DD1367" s="23">
        <v>10</v>
      </c>
      <c r="DE1367" s="23"/>
      <c r="DF1367" s="16">
        <v>2007</v>
      </c>
    </row>
    <row r="1368" spans="2:110" x14ac:dyDescent="0.3">
      <c r="B1368" s="6">
        <v>4</v>
      </c>
      <c r="C1368" s="6">
        <v>4</v>
      </c>
      <c r="D1368" s="7">
        <v>2018</v>
      </c>
      <c r="W1368" s="6">
        <v>4</v>
      </c>
      <c r="Y1368" t="str">
        <f t="shared" si="67"/>
        <v>Apr</v>
      </c>
      <c r="Z1368" s="7">
        <v>2018</v>
      </c>
      <c r="AA1368" t="s">
        <v>4107</v>
      </c>
      <c r="BG1368" t="s">
        <v>13</v>
      </c>
      <c r="BV1368" t="s">
        <v>13</v>
      </c>
      <c r="BW1368" t="str">
        <f t="shared" si="68"/>
        <v>Intra</v>
      </c>
      <c r="CI1368" s="15" t="s">
        <v>13</v>
      </c>
      <c r="CJ1368" s="15">
        <v>2005</v>
      </c>
      <c r="CK1368" s="15" t="str">
        <f t="shared" si="69"/>
        <v>Intra</v>
      </c>
      <c r="DC1368" s="15">
        <v>10</v>
      </c>
      <c r="DD1368" s="21">
        <v>10</v>
      </c>
      <c r="DE1368" s="21"/>
      <c r="DF1368" s="15">
        <v>2005</v>
      </c>
    </row>
    <row r="1369" spans="2:110" x14ac:dyDescent="0.3">
      <c r="B1369" s="4">
        <v>29</v>
      </c>
      <c r="C1369" s="4">
        <v>1</v>
      </c>
      <c r="D1369" s="5">
        <v>2018</v>
      </c>
      <c r="W1369" s="4">
        <v>1</v>
      </c>
      <c r="Y1369" t="str">
        <f t="shared" si="67"/>
        <v>Jan</v>
      </c>
      <c r="Z1369" s="5">
        <v>2018</v>
      </c>
      <c r="AA1369" t="s">
        <v>4110</v>
      </c>
      <c r="AB1369">
        <v>1</v>
      </c>
      <c r="BG1369" t="s">
        <v>13</v>
      </c>
      <c r="BV1369" t="s">
        <v>13</v>
      </c>
      <c r="BW1369" t="str">
        <f t="shared" si="68"/>
        <v>Intra</v>
      </c>
      <c r="CI1369" s="16" t="s">
        <v>13</v>
      </c>
      <c r="CJ1369" s="16">
        <v>2006</v>
      </c>
      <c r="CK1369" s="16" t="str">
        <f t="shared" si="69"/>
        <v>Intra</v>
      </c>
      <c r="DC1369" s="16">
        <v>10</v>
      </c>
      <c r="DD1369" s="23">
        <v>10</v>
      </c>
      <c r="DE1369" s="23"/>
      <c r="DF1369" s="16">
        <v>2006</v>
      </c>
    </row>
    <row r="1370" spans="2:110" x14ac:dyDescent="0.3">
      <c r="B1370" s="6">
        <v>28</v>
      </c>
      <c r="C1370" s="6">
        <v>12</v>
      </c>
      <c r="D1370" s="7">
        <v>2018</v>
      </c>
      <c r="W1370" s="6">
        <v>12</v>
      </c>
      <c r="Y1370" t="str">
        <f t="shared" si="67"/>
        <v>Dec</v>
      </c>
      <c r="Z1370" s="7">
        <v>2018</v>
      </c>
      <c r="AA1370" t="s">
        <v>4113</v>
      </c>
      <c r="BG1370" t="s">
        <v>13</v>
      </c>
      <c r="BV1370" t="s">
        <v>13</v>
      </c>
      <c r="BW1370" t="str">
        <f t="shared" si="68"/>
        <v>Intra</v>
      </c>
      <c r="CI1370" s="15" t="s">
        <v>13</v>
      </c>
      <c r="CJ1370" s="15">
        <v>2021</v>
      </c>
      <c r="CK1370" s="15" t="str">
        <f t="shared" si="69"/>
        <v>Intra</v>
      </c>
      <c r="DC1370" s="15">
        <v>10</v>
      </c>
      <c r="DD1370" s="21">
        <v>10</v>
      </c>
      <c r="DE1370" s="21"/>
      <c r="DF1370" s="15">
        <v>2021</v>
      </c>
    </row>
    <row r="1371" spans="2:110" x14ac:dyDescent="0.3">
      <c r="B1371" s="6">
        <v>14</v>
      </c>
      <c r="C1371" s="6">
        <v>5</v>
      </c>
      <c r="D1371" s="7">
        <v>2018</v>
      </c>
      <c r="W1371" s="6">
        <v>5</v>
      </c>
      <c r="Y1371" t="str">
        <f t="shared" si="67"/>
        <v>May</v>
      </c>
      <c r="Z1371" s="7">
        <v>2018</v>
      </c>
      <c r="AA1371" t="s">
        <v>4116</v>
      </c>
      <c r="BG1371" t="s">
        <v>13</v>
      </c>
      <c r="BV1371" t="s">
        <v>13</v>
      </c>
      <c r="BW1371" t="str">
        <f t="shared" si="68"/>
        <v>Intra</v>
      </c>
      <c r="CI1371" s="16" t="s">
        <v>13</v>
      </c>
      <c r="CJ1371" s="16">
        <v>2020</v>
      </c>
      <c r="CK1371" s="16" t="str">
        <f t="shared" si="69"/>
        <v>Intra</v>
      </c>
      <c r="DC1371" s="16">
        <v>10</v>
      </c>
      <c r="DD1371" s="23">
        <v>10</v>
      </c>
      <c r="DE1371" s="23"/>
      <c r="DF1371" s="16">
        <v>2020</v>
      </c>
    </row>
    <row r="1372" spans="2:110" x14ac:dyDescent="0.3">
      <c r="B1372" s="4">
        <v>2</v>
      </c>
      <c r="C1372" s="4">
        <v>7</v>
      </c>
      <c r="D1372" s="5">
        <v>2018</v>
      </c>
      <c r="W1372" s="4">
        <v>7</v>
      </c>
      <c r="Y1372" t="str">
        <f t="shared" si="67"/>
        <v>Jul</v>
      </c>
      <c r="Z1372" s="5">
        <v>2018</v>
      </c>
      <c r="AA1372" t="s">
        <v>4119</v>
      </c>
      <c r="BG1372" t="s">
        <v>13</v>
      </c>
      <c r="BV1372" t="s">
        <v>13</v>
      </c>
      <c r="BW1372" t="str">
        <f t="shared" si="68"/>
        <v>Intra</v>
      </c>
      <c r="CI1372" s="15" t="s">
        <v>13</v>
      </c>
      <c r="CJ1372" s="15">
        <v>2020</v>
      </c>
      <c r="CK1372" s="15" t="str">
        <f t="shared" si="69"/>
        <v>Intra</v>
      </c>
      <c r="DC1372" s="15">
        <v>2</v>
      </c>
      <c r="DD1372" s="21">
        <v>2</v>
      </c>
      <c r="DE1372" s="21"/>
      <c r="DF1372" s="15">
        <v>2020</v>
      </c>
    </row>
    <row r="1373" spans="2:110" x14ac:dyDescent="0.3">
      <c r="B1373" s="4">
        <v>2</v>
      </c>
      <c r="C1373" s="4">
        <v>4</v>
      </c>
      <c r="D1373" s="5">
        <v>2018</v>
      </c>
      <c r="W1373" s="4">
        <v>4</v>
      </c>
      <c r="Y1373" t="str">
        <f t="shared" si="67"/>
        <v>Apr</v>
      </c>
      <c r="Z1373" s="5">
        <v>2018</v>
      </c>
      <c r="AA1373" t="s">
        <v>4122</v>
      </c>
      <c r="BG1373" t="s">
        <v>13</v>
      </c>
      <c r="BV1373" t="s">
        <v>13</v>
      </c>
      <c r="BW1373" t="str">
        <f t="shared" si="68"/>
        <v>Intra</v>
      </c>
      <c r="CI1373" s="16" t="s">
        <v>13</v>
      </c>
      <c r="CJ1373" s="16">
        <v>2012</v>
      </c>
      <c r="CK1373" s="16" t="str">
        <f t="shared" si="69"/>
        <v>Intra</v>
      </c>
      <c r="DC1373" s="16">
        <v>2</v>
      </c>
      <c r="DD1373" s="23">
        <v>2</v>
      </c>
      <c r="DE1373" s="23"/>
      <c r="DF1373" s="16">
        <v>2012</v>
      </c>
    </row>
    <row r="1374" spans="2:110" x14ac:dyDescent="0.3">
      <c r="B1374" s="4">
        <v>26</v>
      </c>
      <c r="C1374" s="4">
        <v>2</v>
      </c>
      <c r="D1374" s="5">
        <v>2018</v>
      </c>
      <c r="W1374" s="4">
        <v>2</v>
      </c>
      <c r="Y1374" t="str">
        <f t="shared" si="67"/>
        <v>Feb</v>
      </c>
      <c r="Z1374" s="5">
        <v>2018</v>
      </c>
      <c r="AA1374" t="s">
        <v>4125</v>
      </c>
      <c r="BG1374" t="s">
        <v>13</v>
      </c>
      <c r="BV1374" t="s">
        <v>13</v>
      </c>
      <c r="BW1374" t="str">
        <f t="shared" si="68"/>
        <v>Intra</v>
      </c>
      <c r="CI1374" s="15" t="s">
        <v>13</v>
      </c>
      <c r="CJ1374" s="15">
        <v>2022</v>
      </c>
      <c r="CK1374" s="15" t="str">
        <f t="shared" si="69"/>
        <v>Intra</v>
      </c>
      <c r="DC1374" s="15">
        <v>2</v>
      </c>
      <c r="DD1374" s="21">
        <v>2</v>
      </c>
      <c r="DE1374" s="21"/>
      <c r="DF1374" s="15">
        <v>2022</v>
      </c>
    </row>
    <row r="1375" spans="2:110" x14ac:dyDescent="0.3">
      <c r="B1375" s="4">
        <v>29</v>
      </c>
      <c r="C1375" s="4">
        <v>8</v>
      </c>
      <c r="D1375" s="5">
        <v>2018</v>
      </c>
      <c r="W1375" s="4">
        <v>8</v>
      </c>
      <c r="Y1375" t="str">
        <f t="shared" si="67"/>
        <v>Aug</v>
      </c>
      <c r="Z1375" s="5">
        <v>2018</v>
      </c>
      <c r="AA1375" t="s">
        <v>4128</v>
      </c>
      <c r="BG1375" t="s">
        <v>13</v>
      </c>
      <c r="BV1375" t="s">
        <v>13</v>
      </c>
      <c r="BW1375" t="str">
        <f t="shared" si="68"/>
        <v>Intra</v>
      </c>
      <c r="CI1375" s="16" t="s">
        <v>13</v>
      </c>
      <c r="CJ1375" s="16">
        <v>2020</v>
      </c>
      <c r="CK1375" s="16" t="str">
        <f t="shared" si="69"/>
        <v>Intra</v>
      </c>
      <c r="DC1375" s="16">
        <v>10</v>
      </c>
      <c r="DD1375" s="23">
        <v>10</v>
      </c>
      <c r="DE1375" s="23"/>
      <c r="DF1375" s="16">
        <v>2020</v>
      </c>
    </row>
    <row r="1376" spans="2:110" x14ac:dyDescent="0.3">
      <c r="B1376" s="6">
        <v>27</v>
      </c>
      <c r="C1376" s="6">
        <v>6</v>
      </c>
      <c r="D1376" s="7">
        <v>2018</v>
      </c>
      <c r="W1376" s="6">
        <v>6</v>
      </c>
      <c r="Y1376" t="str">
        <f t="shared" si="67"/>
        <v>Jun</v>
      </c>
      <c r="Z1376" s="7">
        <v>2018</v>
      </c>
      <c r="AA1376" t="s">
        <v>4131</v>
      </c>
      <c r="BG1376" t="s">
        <v>13</v>
      </c>
      <c r="BV1376" t="s">
        <v>13</v>
      </c>
      <c r="BW1376" t="str">
        <f t="shared" si="68"/>
        <v>Intra</v>
      </c>
      <c r="CI1376" s="15" t="s">
        <v>13</v>
      </c>
      <c r="CJ1376" s="15">
        <v>2008</v>
      </c>
      <c r="CK1376" s="15" t="str">
        <f t="shared" si="69"/>
        <v>Intra</v>
      </c>
      <c r="DC1376" s="15">
        <v>8</v>
      </c>
      <c r="DD1376" s="21">
        <v>8</v>
      </c>
      <c r="DE1376" s="21"/>
      <c r="DF1376" s="15">
        <v>2008</v>
      </c>
    </row>
    <row r="1377" spans="2:110" x14ac:dyDescent="0.3">
      <c r="B1377" s="6">
        <v>26</v>
      </c>
      <c r="C1377" s="6">
        <v>3</v>
      </c>
      <c r="D1377" s="7">
        <v>2018</v>
      </c>
      <c r="W1377" s="6">
        <v>3</v>
      </c>
      <c r="Y1377" t="str">
        <f t="shared" si="67"/>
        <v>Mar</v>
      </c>
      <c r="Z1377" s="7">
        <v>2018</v>
      </c>
      <c r="AA1377" t="s">
        <v>4134</v>
      </c>
      <c r="BG1377" t="s">
        <v>13</v>
      </c>
      <c r="BV1377" t="s">
        <v>13</v>
      </c>
      <c r="BW1377" t="str">
        <f t="shared" si="68"/>
        <v>Intra</v>
      </c>
      <c r="CI1377" s="16" t="s">
        <v>13</v>
      </c>
      <c r="CJ1377" s="16">
        <v>2008</v>
      </c>
      <c r="CK1377" s="16" t="str">
        <f t="shared" si="69"/>
        <v>Intra</v>
      </c>
      <c r="DC1377" s="16">
        <v>10</v>
      </c>
      <c r="DD1377" s="23">
        <v>10</v>
      </c>
      <c r="DE1377" s="23"/>
      <c r="DF1377" s="16">
        <v>2008</v>
      </c>
    </row>
    <row r="1378" spans="2:110" x14ac:dyDescent="0.3">
      <c r="B1378" s="4">
        <v>30</v>
      </c>
      <c r="C1378" s="4">
        <v>7</v>
      </c>
      <c r="D1378" s="5">
        <v>2018</v>
      </c>
      <c r="W1378" s="4">
        <v>7</v>
      </c>
      <c r="Y1378" t="str">
        <f t="shared" si="67"/>
        <v>Jul</v>
      </c>
      <c r="Z1378" s="5">
        <v>2018</v>
      </c>
      <c r="AA1378" t="s">
        <v>4137</v>
      </c>
      <c r="BG1378" t="s">
        <v>13</v>
      </c>
      <c r="BV1378" t="s">
        <v>13</v>
      </c>
      <c r="BW1378" t="str">
        <f t="shared" si="68"/>
        <v>Intra</v>
      </c>
      <c r="CI1378" s="15" t="s">
        <v>13</v>
      </c>
      <c r="CJ1378" s="15">
        <v>2010</v>
      </c>
      <c r="CK1378" s="15" t="str">
        <f t="shared" si="69"/>
        <v>Intra</v>
      </c>
      <c r="DC1378" s="15">
        <v>10</v>
      </c>
      <c r="DD1378" s="21">
        <v>10</v>
      </c>
      <c r="DE1378" s="21"/>
      <c r="DF1378" s="15">
        <v>2010</v>
      </c>
    </row>
    <row r="1379" spans="2:110" x14ac:dyDescent="0.3">
      <c r="B1379" s="6">
        <v>4</v>
      </c>
      <c r="C1379" s="6">
        <v>12</v>
      </c>
      <c r="D1379" s="7">
        <v>2018</v>
      </c>
      <c r="W1379" s="6">
        <v>12</v>
      </c>
      <c r="Y1379" t="str">
        <f t="shared" si="67"/>
        <v>Dec</v>
      </c>
      <c r="Z1379" s="7">
        <v>2018</v>
      </c>
      <c r="AA1379" t="s">
        <v>4140</v>
      </c>
      <c r="BG1379" t="s">
        <v>13</v>
      </c>
      <c r="BV1379" t="s">
        <v>13</v>
      </c>
      <c r="BW1379" t="str">
        <f t="shared" si="68"/>
        <v>Intra</v>
      </c>
      <c r="CI1379" s="16" t="s">
        <v>13</v>
      </c>
      <c r="CJ1379" s="16">
        <v>2021</v>
      </c>
      <c r="CK1379" s="16" t="str">
        <f t="shared" si="69"/>
        <v>Intra</v>
      </c>
      <c r="DC1379" s="16">
        <v>10</v>
      </c>
      <c r="DD1379" s="23">
        <v>10</v>
      </c>
      <c r="DE1379" s="23"/>
      <c r="DF1379" s="16">
        <v>2021</v>
      </c>
    </row>
    <row r="1380" spans="2:110" x14ac:dyDescent="0.3">
      <c r="B1380" s="4">
        <v>28</v>
      </c>
      <c r="C1380" s="4">
        <v>12</v>
      </c>
      <c r="D1380" s="5">
        <v>2018</v>
      </c>
      <c r="W1380" s="4">
        <v>12</v>
      </c>
      <c r="Y1380" t="str">
        <f t="shared" si="67"/>
        <v>Dec</v>
      </c>
      <c r="Z1380" s="5">
        <v>2018</v>
      </c>
      <c r="AA1380" t="s">
        <v>4143</v>
      </c>
      <c r="BG1380" t="s">
        <v>13</v>
      </c>
      <c r="BV1380" t="s">
        <v>13</v>
      </c>
      <c r="BW1380" t="str">
        <f t="shared" si="68"/>
        <v>Intra</v>
      </c>
      <c r="CI1380" s="15" t="s">
        <v>13</v>
      </c>
      <c r="CJ1380" s="15">
        <v>2019</v>
      </c>
      <c r="CK1380" s="15" t="str">
        <f t="shared" si="69"/>
        <v>Intra</v>
      </c>
      <c r="DC1380" s="15">
        <v>10</v>
      </c>
      <c r="DD1380" s="21">
        <v>10</v>
      </c>
      <c r="DE1380" s="21"/>
      <c r="DF1380" s="15">
        <v>2019</v>
      </c>
    </row>
    <row r="1381" spans="2:110" x14ac:dyDescent="0.3">
      <c r="B1381" s="6">
        <v>6</v>
      </c>
      <c r="C1381" s="6">
        <v>7</v>
      </c>
      <c r="D1381" s="7">
        <v>2018</v>
      </c>
      <c r="W1381" s="6">
        <v>7</v>
      </c>
      <c r="Y1381" t="str">
        <f t="shared" si="67"/>
        <v>Jul</v>
      </c>
      <c r="Z1381" s="7">
        <v>2018</v>
      </c>
      <c r="AA1381" t="s">
        <v>4146</v>
      </c>
      <c r="BG1381" t="s">
        <v>13</v>
      </c>
      <c r="BV1381" t="s">
        <v>13</v>
      </c>
      <c r="BW1381" t="str">
        <f t="shared" si="68"/>
        <v>Intra</v>
      </c>
      <c r="CI1381" s="16" t="s">
        <v>13</v>
      </c>
      <c r="CJ1381" s="16">
        <v>1995</v>
      </c>
      <c r="CK1381" s="16" t="str">
        <f t="shared" si="69"/>
        <v>Intra</v>
      </c>
      <c r="DC1381" s="16">
        <v>10</v>
      </c>
      <c r="DD1381" s="23">
        <v>10</v>
      </c>
      <c r="DE1381" s="23"/>
      <c r="DF1381" s="16">
        <v>1995</v>
      </c>
    </row>
    <row r="1382" spans="2:110" x14ac:dyDescent="0.3">
      <c r="B1382" s="4">
        <v>19</v>
      </c>
      <c r="C1382" s="4">
        <v>9</v>
      </c>
      <c r="D1382" s="5">
        <v>2019</v>
      </c>
      <c r="W1382" s="4">
        <v>9</v>
      </c>
      <c r="Y1382" t="str">
        <f t="shared" si="67"/>
        <v>Sep</v>
      </c>
      <c r="Z1382" s="5">
        <v>2019</v>
      </c>
      <c r="AA1382" t="s">
        <v>4149</v>
      </c>
      <c r="BG1382" t="s">
        <v>13</v>
      </c>
      <c r="BV1382" t="s">
        <v>13</v>
      </c>
      <c r="BW1382" t="str">
        <f t="shared" si="68"/>
        <v>Intra</v>
      </c>
      <c r="CI1382" s="15" t="s">
        <v>13</v>
      </c>
      <c r="CJ1382" s="15">
        <v>2006</v>
      </c>
      <c r="CK1382" s="15" t="str">
        <f t="shared" si="69"/>
        <v>Intra</v>
      </c>
      <c r="DC1382" s="15">
        <v>1</v>
      </c>
      <c r="DD1382" s="21">
        <v>1</v>
      </c>
      <c r="DE1382" s="21"/>
      <c r="DF1382" s="15">
        <v>2006</v>
      </c>
    </row>
    <row r="1383" spans="2:110" x14ac:dyDescent="0.3">
      <c r="B1383" s="6">
        <v>8</v>
      </c>
      <c r="C1383" s="6">
        <v>8</v>
      </c>
      <c r="D1383" s="7">
        <v>2019</v>
      </c>
      <c r="W1383" s="6">
        <v>8</v>
      </c>
      <c r="Y1383" t="str">
        <f t="shared" si="67"/>
        <v>Aug</v>
      </c>
      <c r="Z1383" s="7">
        <v>2019</v>
      </c>
      <c r="AA1383" t="s">
        <v>4152</v>
      </c>
      <c r="BG1383" t="s">
        <v>13</v>
      </c>
      <c r="BV1383" t="s">
        <v>13</v>
      </c>
      <c r="BW1383" t="str">
        <f t="shared" si="68"/>
        <v>Intra</v>
      </c>
      <c r="CI1383" s="16" t="s">
        <v>13</v>
      </c>
      <c r="CJ1383" s="16">
        <v>2012</v>
      </c>
      <c r="CK1383" s="16" t="str">
        <f t="shared" si="69"/>
        <v>Intra</v>
      </c>
      <c r="DC1383" s="16">
        <v>2</v>
      </c>
      <c r="DD1383" s="23">
        <v>2</v>
      </c>
      <c r="DE1383" s="23"/>
      <c r="DF1383" s="16">
        <v>2012</v>
      </c>
    </row>
    <row r="1384" spans="2:110" x14ac:dyDescent="0.3">
      <c r="B1384" s="6">
        <v>8</v>
      </c>
      <c r="C1384" s="6">
        <v>3</v>
      </c>
      <c r="D1384" s="7">
        <v>2019</v>
      </c>
      <c r="W1384" s="6">
        <v>3</v>
      </c>
      <c r="Y1384" t="str">
        <f t="shared" si="67"/>
        <v>Mar</v>
      </c>
      <c r="Z1384" s="7">
        <v>2019</v>
      </c>
      <c r="AA1384" t="s">
        <v>4155</v>
      </c>
      <c r="BG1384" t="s">
        <v>13</v>
      </c>
      <c r="BV1384" t="s">
        <v>13</v>
      </c>
      <c r="BW1384" t="str">
        <f t="shared" si="68"/>
        <v>Intra</v>
      </c>
      <c r="CI1384" s="15" t="s">
        <v>13</v>
      </c>
      <c r="CJ1384" s="15">
        <v>2009</v>
      </c>
      <c r="CK1384" s="15" t="str">
        <f t="shared" si="69"/>
        <v>Intra</v>
      </c>
      <c r="DC1384" s="15">
        <v>10</v>
      </c>
      <c r="DD1384" s="21">
        <v>10</v>
      </c>
      <c r="DE1384" s="21"/>
      <c r="DF1384" s="15">
        <v>2009</v>
      </c>
    </row>
    <row r="1385" spans="2:110" x14ac:dyDescent="0.3">
      <c r="B1385" s="4">
        <v>3</v>
      </c>
      <c r="C1385" s="4">
        <v>5</v>
      </c>
      <c r="D1385" s="5">
        <v>2019</v>
      </c>
      <c r="W1385" s="4">
        <v>5</v>
      </c>
      <c r="Y1385" t="str">
        <f t="shared" si="67"/>
        <v>May</v>
      </c>
      <c r="Z1385" s="5">
        <v>2019</v>
      </c>
      <c r="AA1385" t="s">
        <v>4158</v>
      </c>
      <c r="BG1385" t="s">
        <v>13</v>
      </c>
      <c r="BV1385" t="s">
        <v>13</v>
      </c>
      <c r="BW1385" t="str">
        <f t="shared" si="68"/>
        <v>Intra</v>
      </c>
      <c r="CI1385" s="16" t="s">
        <v>13</v>
      </c>
      <c r="CJ1385" s="16">
        <v>1995</v>
      </c>
      <c r="CK1385" s="16" t="str">
        <f t="shared" si="69"/>
        <v>Intra</v>
      </c>
      <c r="DC1385" s="16">
        <v>5</v>
      </c>
      <c r="DD1385" s="23">
        <v>5</v>
      </c>
      <c r="DE1385" s="23"/>
      <c r="DF1385" s="16">
        <v>1995</v>
      </c>
    </row>
    <row r="1386" spans="2:110" x14ac:dyDescent="0.3">
      <c r="B1386" s="6">
        <v>11</v>
      </c>
      <c r="C1386" s="6">
        <v>10</v>
      </c>
      <c r="D1386" s="7">
        <v>2019</v>
      </c>
      <c r="W1386" s="6">
        <v>10</v>
      </c>
      <c r="Y1386" t="str">
        <f t="shared" si="67"/>
        <v>Oct</v>
      </c>
      <c r="Z1386" s="7">
        <v>2019</v>
      </c>
      <c r="AA1386" t="s">
        <v>4161</v>
      </c>
      <c r="BG1386" t="s">
        <v>9</v>
      </c>
      <c r="BV1386" t="s">
        <v>9</v>
      </c>
      <c r="BW1386" t="str">
        <f t="shared" si="68"/>
        <v>Not</v>
      </c>
      <c r="CI1386" s="15" t="s">
        <v>9</v>
      </c>
      <c r="CJ1386" s="15">
        <v>1996</v>
      </c>
      <c r="CK1386" s="15" t="str">
        <f t="shared" si="69"/>
        <v>Not</v>
      </c>
      <c r="DC1386" s="15">
        <v>1</v>
      </c>
      <c r="DD1386" s="21">
        <v>1</v>
      </c>
      <c r="DE1386" s="21"/>
      <c r="DF1386" s="15">
        <v>1996</v>
      </c>
    </row>
    <row r="1387" spans="2:110" x14ac:dyDescent="0.3">
      <c r="B1387" s="4">
        <v>1</v>
      </c>
      <c r="C1387" s="4">
        <v>3</v>
      </c>
      <c r="D1387" s="5">
        <v>2019</v>
      </c>
      <c r="W1387" s="4">
        <v>3</v>
      </c>
      <c r="Y1387" t="str">
        <f t="shared" si="67"/>
        <v>Mar</v>
      </c>
      <c r="Z1387" s="5">
        <v>2019</v>
      </c>
      <c r="AA1387" t="s">
        <v>4164</v>
      </c>
      <c r="BG1387" t="s">
        <v>13</v>
      </c>
      <c r="BV1387" t="s">
        <v>13</v>
      </c>
      <c r="BW1387" t="str">
        <f t="shared" si="68"/>
        <v>Intra</v>
      </c>
      <c r="CI1387" s="16" t="s">
        <v>13</v>
      </c>
      <c r="CJ1387" s="16">
        <v>2006</v>
      </c>
      <c r="CK1387" s="16" t="str">
        <f t="shared" si="69"/>
        <v>Intra</v>
      </c>
      <c r="DC1387" s="16">
        <v>10</v>
      </c>
      <c r="DD1387" s="23">
        <v>10</v>
      </c>
      <c r="DE1387" s="23"/>
      <c r="DF1387" s="16">
        <v>2006</v>
      </c>
    </row>
    <row r="1388" spans="2:110" x14ac:dyDescent="0.3">
      <c r="B1388" s="4">
        <v>11</v>
      </c>
      <c r="C1388" s="4">
        <v>11</v>
      </c>
      <c r="D1388" s="5">
        <v>2019</v>
      </c>
      <c r="W1388" s="4">
        <v>11</v>
      </c>
      <c r="Y1388" t="str">
        <f t="shared" si="67"/>
        <v>Nov</v>
      </c>
      <c r="Z1388" s="5">
        <v>2019</v>
      </c>
      <c r="AA1388" t="s">
        <v>4167</v>
      </c>
      <c r="BG1388" t="s">
        <v>13</v>
      </c>
      <c r="BV1388" t="s">
        <v>13</v>
      </c>
      <c r="BW1388" t="str">
        <f t="shared" si="68"/>
        <v>Intra</v>
      </c>
      <c r="CI1388" s="15" t="s">
        <v>13</v>
      </c>
      <c r="CJ1388" s="15">
        <v>2011</v>
      </c>
      <c r="CK1388" s="15" t="str">
        <f t="shared" si="69"/>
        <v>Intra</v>
      </c>
      <c r="DC1388" s="15">
        <v>1</v>
      </c>
      <c r="DD1388" s="21">
        <v>1</v>
      </c>
      <c r="DE1388" s="21"/>
      <c r="DF1388" s="15">
        <v>2011</v>
      </c>
    </row>
    <row r="1389" spans="2:110" x14ac:dyDescent="0.3">
      <c r="B1389" s="4">
        <v>8</v>
      </c>
      <c r="C1389" s="4">
        <v>3</v>
      </c>
      <c r="D1389" s="5">
        <v>2019</v>
      </c>
      <c r="W1389" s="4">
        <v>3</v>
      </c>
      <c r="Y1389" t="str">
        <f t="shared" si="67"/>
        <v>Mar</v>
      </c>
      <c r="Z1389" s="5">
        <v>2019</v>
      </c>
      <c r="AA1389" t="s">
        <v>4170</v>
      </c>
      <c r="BG1389" t="s">
        <v>13</v>
      </c>
      <c r="BV1389" t="s">
        <v>13</v>
      </c>
      <c r="BW1389" t="str">
        <f t="shared" si="68"/>
        <v>Intra</v>
      </c>
      <c r="CI1389" s="16" t="s">
        <v>13</v>
      </c>
      <c r="CJ1389" s="16">
        <v>2011</v>
      </c>
      <c r="CK1389" s="16" t="str">
        <f t="shared" si="69"/>
        <v>Intra</v>
      </c>
      <c r="DC1389" s="16">
        <v>10</v>
      </c>
      <c r="DD1389" s="23">
        <v>10</v>
      </c>
      <c r="DE1389" s="23"/>
      <c r="DF1389" s="16">
        <v>2011</v>
      </c>
    </row>
    <row r="1390" spans="2:110" x14ac:dyDescent="0.3">
      <c r="B1390" s="4">
        <v>7</v>
      </c>
      <c r="C1390" s="4">
        <v>2</v>
      </c>
      <c r="D1390" s="5">
        <v>2019</v>
      </c>
      <c r="W1390" s="4">
        <v>2</v>
      </c>
      <c r="Y1390" t="str">
        <f t="shared" si="67"/>
        <v>Feb</v>
      </c>
      <c r="Z1390" s="5">
        <v>2019</v>
      </c>
      <c r="AA1390" t="s">
        <v>4173</v>
      </c>
      <c r="BG1390" t="s">
        <v>13</v>
      </c>
      <c r="BV1390" t="s">
        <v>13</v>
      </c>
      <c r="BW1390" t="str">
        <f t="shared" si="68"/>
        <v>Intra</v>
      </c>
      <c r="CI1390" s="15" t="s">
        <v>13</v>
      </c>
      <c r="CJ1390" s="15">
        <v>2022</v>
      </c>
      <c r="CK1390" s="15" t="str">
        <f t="shared" si="69"/>
        <v>Intra</v>
      </c>
      <c r="DC1390" s="15">
        <v>10</v>
      </c>
      <c r="DD1390" s="21">
        <v>10</v>
      </c>
      <c r="DE1390" s="21"/>
      <c r="DF1390" s="15">
        <v>2022</v>
      </c>
    </row>
    <row r="1391" spans="2:110" x14ac:dyDescent="0.3">
      <c r="B1391" s="4">
        <v>20</v>
      </c>
      <c r="C1391" s="4">
        <v>11</v>
      </c>
      <c r="D1391" s="5">
        <v>2019</v>
      </c>
      <c r="W1391" s="4">
        <v>11</v>
      </c>
      <c r="Y1391" t="str">
        <f t="shared" si="67"/>
        <v>Nov</v>
      </c>
      <c r="Z1391" s="5">
        <v>2019</v>
      </c>
      <c r="AA1391" t="s">
        <v>4176</v>
      </c>
      <c r="BG1391" t="s">
        <v>13</v>
      </c>
      <c r="BV1391" t="s">
        <v>13</v>
      </c>
      <c r="BW1391" t="str">
        <f t="shared" si="68"/>
        <v>Intra</v>
      </c>
      <c r="CI1391" s="16" t="s">
        <v>13</v>
      </c>
      <c r="CJ1391" s="16">
        <v>2020</v>
      </c>
      <c r="CK1391" s="16" t="str">
        <f t="shared" si="69"/>
        <v>Intra</v>
      </c>
      <c r="DC1391" s="16">
        <v>1</v>
      </c>
      <c r="DD1391" s="23">
        <v>1</v>
      </c>
      <c r="DE1391" s="23"/>
      <c r="DF1391" s="16">
        <v>2020</v>
      </c>
    </row>
    <row r="1392" spans="2:110" x14ac:dyDescent="0.3">
      <c r="B1392" s="6">
        <v>13</v>
      </c>
      <c r="C1392" s="6">
        <v>6</v>
      </c>
      <c r="D1392" s="7">
        <v>2019</v>
      </c>
      <c r="W1392" s="6">
        <v>6</v>
      </c>
      <c r="Y1392" t="str">
        <f t="shared" si="67"/>
        <v>Jun</v>
      </c>
      <c r="Z1392" s="7">
        <v>2019</v>
      </c>
      <c r="AA1392" t="s">
        <v>4179</v>
      </c>
      <c r="BG1392" t="s">
        <v>13</v>
      </c>
      <c r="BV1392" t="s">
        <v>13</v>
      </c>
      <c r="BW1392" t="str">
        <f t="shared" si="68"/>
        <v>Intra</v>
      </c>
      <c r="CI1392" s="15" t="s">
        <v>13</v>
      </c>
      <c r="CJ1392" s="15">
        <v>2019</v>
      </c>
      <c r="CK1392" s="15" t="str">
        <f t="shared" si="69"/>
        <v>Intra</v>
      </c>
      <c r="DC1392" s="15">
        <v>10</v>
      </c>
      <c r="DD1392" s="21">
        <v>10</v>
      </c>
      <c r="DE1392" s="21"/>
      <c r="DF1392" s="15">
        <v>2019</v>
      </c>
    </row>
    <row r="1393" spans="2:110" x14ac:dyDescent="0.3">
      <c r="B1393" s="4">
        <v>5</v>
      </c>
      <c r="C1393" s="4">
        <v>8</v>
      </c>
      <c r="D1393" s="5">
        <v>2019</v>
      </c>
      <c r="W1393" s="4">
        <v>8</v>
      </c>
      <c r="Y1393" t="str">
        <f t="shared" si="67"/>
        <v>Aug</v>
      </c>
      <c r="Z1393" s="5">
        <v>2019</v>
      </c>
      <c r="AA1393" t="s">
        <v>4182</v>
      </c>
      <c r="BG1393" t="s">
        <v>9</v>
      </c>
      <c r="BV1393" t="s">
        <v>9</v>
      </c>
      <c r="BW1393" t="str">
        <f t="shared" si="68"/>
        <v>Not</v>
      </c>
      <c r="CI1393" s="16" t="s">
        <v>9</v>
      </c>
      <c r="CJ1393" s="16">
        <v>2016</v>
      </c>
      <c r="CK1393" s="16" t="str">
        <f t="shared" si="69"/>
        <v>Not</v>
      </c>
      <c r="DC1393" s="16">
        <v>10</v>
      </c>
      <c r="DD1393" s="23">
        <v>10</v>
      </c>
      <c r="DE1393" s="23"/>
      <c r="DF1393" s="16">
        <v>2016</v>
      </c>
    </row>
    <row r="1394" spans="2:110" x14ac:dyDescent="0.3">
      <c r="B1394" s="6">
        <v>4</v>
      </c>
      <c r="C1394" s="6">
        <v>12</v>
      </c>
      <c r="D1394" s="7">
        <v>2019</v>
      </c>
      <c r="W1394" s="6">
        <v>12</v>
      </c>
      <c r="Y1394" t="str">
        <f t="shared" si="67"/>
        <v>Dec</v>
      </c>
      <c r="Z1394" s="7">
        <v>2019</v>
      </c>
      <c r="AA1394" t="s">
        <v>4185</v>
      </c>
      <c r="BG1394" t="s">
        <v>9</v>
      </c>
      <c r="BV1394" t="s">
        <v>9</v>
      </c>
      <c r="BW1394" t="str">
        <f t="shared" si="68"/>
        <v>Not</v>
      </c>
      <c r="CI1394" s="15" t="s">
        <v>9</v>
      </c>
      <c r="CJ1394" s="15">
        <v>2007</v>
      </c>
      <c r="CK1394" s="15" t="str">
        <f t="shared" si="69"/>
        <v>Not</v>
      </c>
      <c r="DC1394" s="15">
        <v>10</v>
      </c>
      <c r="DD1394" s="21">
        <v>10</v>
      </c>
      <c r="DE1394" s="21"/>
      <c r="DF1394" s="15">
        <v>2007</v>
      </c>
    </row>
    <row r="1395" spans="2:110" x14ac:dyDescent="0.3">
      <c r="B1395" s="4">
        <v>22</v>
      </c>
      <c r="C1395" s="4">
        <v>1</v>
      </c>
      <c r="D1395" s="5">
        <v>2019</v>
      </c>
      <c r="W1395" s="4">
        <v>1</v>
      </c>
      <c r="Y1395" t="str">
        <f t="shared" si="67"/>
        <v>Jan</v>
      </c>
      <c r="Z1395" s="5">
        <v>2019</v>
      </c>
      <c r="AA1395" t="s">
        <v>4188</v>
      </c>
      <c r="AB1395">
        <v>1</v>
      </c>
      <c r="BG1395" t="s">
        <v>9</v>
      </c>
      <c r="BV1395" t="s">
        <v>9</v>
      </c>
      <c r="BW1395" t="str">
        <f t="shared" si="68"/>
        <v>Not</v>
      </c>
      <c r="CI1395" s="16" t="s">
        <v>9</v>
      </c>
      <c r="CJ1395" s="16">
        <v>2006</v>
      </c>
      <c r="CK1395" s="16" t="str">
        <f t="shared" si="69"/>
        <v>Not</v>
      </c>
      <c r="DC1395" s="16">
        <v>1</v>
      </c>
      <c r="DD1395" s="23">
        <v>1</v>
      </c>
      <c r="DE1395" s="23"/>
      <c r="DF1395" s="16">
        <v>2006</v>
      </c>
    </row>
    <row r="1396" spans="2:110" x14ac:dyDescent="0.3">
      <c r="B1396" s="4">
        <v>16</v>
      </c>
      <c r="C1396" s="4">
        <v>7</v>
      </c>
      <c r="D1396" s="5">
        <v>2019</v>
      </c>
      <c r="W1396" s="4">
        <v>7</v>
      </c>
      <c r="Y1396" t="str">
        <f t="shared" si="67"/>
        <v>Jul</v>
      </c>
      <c r="Z1396" s="5">
        <v>2019</v>
      </c>
      <c r="AA1396" t="s">
        <v>4191</v>
      </c>
      <c r="BG1396" t="s">
        <v>9</v>
      </c>
      <c r="BV1396" t="s">
        <v>9</v>
      </c>
      <c r="BW1396" t="str">
        <f t="shared" si="68"/>
        <v>Not</v>
      </c>
      <c r="CI1396" s="15" t="s">
        <v>9</v>
      </c>
      <c r="CJ1396" s="15">
        <v>2015</v>
      </c>
      <c r="CK1396" s="15" t="str">
        <f t="shared" si="69"/>
        <v>Not</v>
      </c>
      <c r="DC1396" s="15">
        <v>10</v>
      </c>
      <c r="DD1396" s="21">
        <v>10</v>
      </c>
      <c r="DE1396" s="21"/>
      <c r="DF1396" s="15">
        <v>2015</v>
      </c>
    </row>
    <row r="1397" spans="2:110" x14ac:dyDescent="0.3">
      <c r="B1397" s="4">
        <v>18</v>
      </c>
      <c r="C1397" s="4">
        <v>6</v>
      </c>
      <c r="D1397" s="5">
        <v>2019</v>
      </c>
      <c r="W1397" s="4">
        <v>6</v>
      </c>
      <c r="Y1397" t="str">
        <f t="shared" si="67"/>
        <v>Jun</v>
      </c>
      <c r="Z1397" s="5">
        <v>2019</v>
      </c>
      <c r="AA1397" t="s">
        <v>4194</v>
      </c>
      <c r="BG1397" t="s">
        <v>13</v>
      </c>
      <c r="BV1397" t="s">
        <v>13</v>
      </c>
      <c r="BW1397" t="str">
        <f t="shared" si="68"/>
        <v>Intra</v>
      </c>
      <c r="CI1397" s="16" t="s">
        <v>13</v>
      </c>
      <c r="CJ1397" s="16">
        <v>2023</v>
      </c>
      <c r="CK1397" s="16" t="str">
        <f t="shared" si="69"/>
        <v>Intra</v>
      </c>
      <c r="DC1397" s="16">
        <v>1</v>
      </c>
      <c r="DD1397" s="23">
        <v>1</v>
      </c>
      <c r="DE1397" s="23"/>
      <c r="DF1397" s="16">
        <v>2023</v>
      </c>
    </row>
    <row r="1398" spans="2:110" x14ac:dyDescent="0.3">
      <c r="B1398" s="4">
        <v>19</v>
      </c>
      <c r="C1398" s="4">
        <v>8</v>
      </c>
      <c r="D1398" s="5">
        <v>2019</v>
      </c>
      <c r="W1398" s="4">
        <v>8</v>
      </c>
      <c r="Y1398" t="str">
        <f t="shared" si="67"/>
        <v>Aug</v>
      </c>
      <c r="Z1398" s="5">
        <v>2019</v>
      </c>
      <c r="AA1398" t="s">
        <v>4197</v>
      </c>
      <c r="BG1398" t="s">
        <v>13</v>
      </c>
      <c r="BV1398" t="s">
        <v>13</v>
      </c>
      <c r="BW1398" t="str">
        <f t="shared" si="68"/>
        <v>Intra</v>
      </c>
      <c r="CI1398" s="15" t="s">
        <v>13</v>
      </c>
      <c r="CJ1398" s="15">
        <v>2019</v>
      </c>
      <c r="CK1398" s="15" t="str">
        <f t="shared" si="69"/>
        <v>Intra</v>
      </c>
      <c r="DC1398" s="15">
        <v>2</v>
      </c>
      <c r="DD1398" s="21">
        <v>2</v>
      </c>
      <c r="DE1398" s="21"/>
      <c r="DF1398" s="15">
        <v>2019</v>
      </c>
    </row>
    <row r="1399" spans="2:110" x14ac:dyDescent="0.3">
      <c r="B1399" s="4">
        <v>30</v>
      </c>
      <c r="C1399" s="4">
        <v>5</v>
      </c>
      <c r="D1399" s="5">
        <v>2019</v>
      </c>
      <c r="W1399" s="4">
        <v>5</v>
      </c>
      <c r="Y1399" t="str">
        <f t="shared" si="67"/>
        <v>May</v>
      </c>
      <c r="Z1399" s="5">
        <v>2019</v>
      </c>
      <c r="AA1399" t="s">
        <v>4200</v>
      </c>
      <c r="BG1399" t="s">
        <v>13</v>
      </c>
      <c r="BV1399" t="s">
        <v>13</v>
      </c>
      <c r="BW1399" t="str">
        <f t="shared" si="68"/>
        <v>Intra</v>
      </c>
      <c r="CI1399" s="16" t="s">
        <v>13</v>
      </c>
      <c r="CJ1399" s="16">
        <v>2019</v>
      </c>
      <c r="CK1399" s="16" t="str">
        <f t="shared" si="69"/>
        <v>Intra</v>
      </c>
      <c r="DC1399" s="16">
        <v>10</v>
      </c>
      <c r="DD1399" s="23">
        <v>10</v>
      </c>
      <c r="DE1399" s="23"/>
      <c r="DF1399" s="16">
        <v>2019</v>
      </c>
    </row>
    <row r="1400" spans="2:110" x14ac:dyDescent="0.3">
      <c r="B1400" s="6">
        <v>16</v>
      </c>
      <c r="C1400" s="6">
        <v>10</v>
      </c>
      <c r="D1400" s="7">
        <v>2019</v>
      </c>
      <c r="W1400" s="6">
        <v>10</v>
      </c>
      <c r="Y1400" t="str">
        <f t="shared" si="67"/>
        <v>Oct</v>
      </c>
      <c r="Z1400" s="7">
        <v>2019</v>
      </c>
      <c r="AA1400" t="s">
        <v>4203</v>
      </c>
      <c r="BG1400" t="s">
        <v>13</v>
      </c>
      <c r="BV1400" t="s">
        <v>13</v>
      </c>
      <c r="BW1400" t="str">
        <f t="shared" si="68"/>
        <v>Intra</v>
      </c>
      <c r="CI1400" s="15" t="s">
        <v>13</v>
      </c>
      <c r="CJ1400" s="15">
        <v>2007</v>
      </c>
      <c r="CK1400" s="15" t="str">
        <f t="shared" si="69"/>
        <v>Intra</v>
      </c>
      <c r="DC1400" s="15">
        <v>2</v>
      </c>
      <c r="DD1400" s="21">
        <v>2</v>
      </c>
      <c r="DE1400" s="21"/>
      <c r="DF1400" s="15">
        <v>2007</v>
      </c>
    </row>
    <row r="1401" spans="2:110" x14ac:dyDescent="0.3">
      <c r="B1401" s="6">
        <v>23</v>
      </c>
      <c r="C1401" s="6">
        <v>10</v>
      </c>
      <c r="D1401" s="7">
        <v>2019</v>
      </c>
      <c r="W1401" s="6">
        <v>10</v>
      </c>
      <c r="Y1401" t="str">
        <f t="shared" si="67"/>
        <v>Oct</v>
      </c>
      <c r="Z1401" s="7">
        <v>2019</v>
      </c>
      <c r="AA1401" t="s">
        <v>4206</v>
      </c>
      <c r="BG1401" t="s">
        <v>13</v>
      </c>
      <c r="BV1401" t="s">
        <v>13</v>
      </c>
      <c r="BW1401" t="str">
        <f t="shared" si="68"/>
        <v>Intra</v>
      </c>
      <c r="CI1401" s="16" t="s">
        <v>13</v>
      </c>
      <c r="CJ1401" s="16">
        <v>2023</v>
      </c>
      <c r="CK1401" s="16" t="str">
        <f t="shared" si="69"/>
        <v>Intra</v>
      </c>
      <c r="DC1401" s="16">
        <v>10</v>
      </c>
      <c r="DD1401" s="23">
        <v>10</v>
      </c>
      <c r="DE1401" s="23"/>
      <c r="DF1401" s="16">
        <v>2023</v>
      </c>
    </row>
    <row r="1402" spans="2:110" x14ac:dyDescent="0.3">
      <c r="B1402" s="6">
        <v>26</v>
      </c>
      <c r="C1402" s="6">
        <v>12</v>
      </c>
      <c r="D1402" s="7">
        <v>2019</v>
      </c>
      <c r="W1402" s="6">
        <v>12</v>
      </c>
      <c r="Y1402" t="str">
        <f t="shared" si="67"/>
        <v>Dec</v>
      </c>
      <c r="Z1402" s="7">
        <v>2019</v>
      </c>
      <c r="AA1402" t="s">
        <v>4209</v>
      </c>
      <c r="BG1402" t="s">
        <v>13</v>
      </c>
      <c r="BV1402" t="s">
        <v>13</v>
      </c>
      <c r="BW1402" t="str">
        <f t="shared" si="68"/>
        <v>Intra</v>
      </c>
      <c r="CI1402" s="15" t="s">
        <v>13</v>
      </c>
      <c r="CJ1402" s="15">
        <v>2023</v>
      </c>
      <c r="CK1402" s="15" t="str">
        <f t="shared" si="69"/>
        <v>Intra</v>
      </c>
      <c r="DC1402" s="15">
        <v>10</v>
      </c>
      <c r="DD1402" s="21">
        <v>10</v>
      </c>
      <c r="DE1402" s="21"/>
      <c r="DF1402" s="15">
        <v>2023</v>
      </c>
    </row>
    <row r="1403" spans="2:110" x14ac:dyDescent="0.3">
      <c r="B1403" s="4">
        <v>20</v>
      </c>
      <c r="C1403" s="4">
        <v>9</v>
      </c>
      <c r="D1403" s="5">
        <v>2019</v>
      </c>
      <c r="W1403" s="4">
        <v>9</v>
      </c>
      <c r="Y1403" t="str">
        <f t="shared" si="67"/>
        <v>Sep</v>
      </c>
      <c r="Z1403" s="5">
        <v>2019</v>
      </c>
      <c r="AA1403" t="s">
        <v>4212</v>
      </c>
      <c r="BG1403" t="s">
        <v>13</v>
      </c>
      <c r="BV1403" t="s">
        <v>13</v>
      </c>
      <c r="BW1403" t="str">
        <f t="shared" si="68"/>
        <v>Intra</v>
      </c>
      <c r="CI1403" s="16" t="s">
        <v>13</v>
      </c>
      <c r="CJ1403" s="16">
        <v>1995</v>
      </c>
      <c r="CK1403" s="16" t="str">
        <f t="shared" si="69"/>
        <v>Intra</v>
      </c>
      <c r="DC1403" s="16">
        <v>10</v>
      </c>
      <c r="DD1403" s="23">
        <v>10</v>
      </c>
      <c r="DE1403" s="23"/>
      <c r="DF1403" s="16">
        <v>1995</v>
      </c>
    </row>
    <row r="1404" spans="2:110" x14ac:dyDescent="0.3">
      <c r="B1404" s="4">
        <v>4</v>
      </c>
      <c r="C1404" s="4">
        <v>7</v>
      </c>
      <c r="D1404" s="5">
        <v>2019</v>
      </c>
      <c r="W1404" s="4">
        <v>7</v>
      </c>
      <c r="Y1404" t="str">
        <f t="shared" si="67"/>
        <v>Jul</v>
      </c>
      <c r="Z1404" s="5">
        <v>2019</v>
      </c>
      <c r="AA1404" t="s">
        <v>4215</v>
      </c>
      <c r="BG1404" t="s">
        <v>13</v>
      </c>
      <c r="BV1404" t="s">
        <v>13</v>
      </c>
      <c r="BW1404" t="str">
        <f t="shared" si="68"/>
        <v>Intra</v>
      </c>
      <c r="CI1404" s="15" t="s">
        <v>13</v>
      </c>
      <c r="CJ1404" s="15">
        <v>2019</v>
      </c>
      <c r="CK1404" s="15" t="str">
        <f t="shared" si="69"/>
        <v>Intra</v>
      </c>
      <c r="DC1404" s="15">
        <v>10</v>
      </c>
      <c r="DD1404" s="21">
        <v>10</v>
      </c>
      <c r="DE1404" s="21"/>
      <c r="DF1404" s="15">
        <v>2019</v>
      </c>
    </row>
    <row r="1405" spans="2:110" x14ac:dyDescent="0.3">
      <c r="B1405" s="6">
        <v>15</v>
      </c>
      <c r="C1405" s="6">
        <v>7</v>
      </c>
      <c r="D1405" s="7">
        <v>2019</v>
      </c>
      <c r="W1405" s="6">
        <v>7</v>
      </c>
      <c r="Y1405" t="str">
        <f t="shared" si="67"/>
        <v>Jul</v>
      </c>
      <c r="Z1405" s="7">
        <v>2019</v>
      </c>
      <c r="AA1405" t="s">
        <v>4218</v>
      </c>
      <c r="BG1405" t="s">
        <v>13</v>
      </c>
      <c r="BV1405" t="s">
        <v>13</v>
      </c>
      <c r="BW1405" t="str">
        <f t="shared" si="68"/>
        <v>Intra</v>
      </c>
      <c r="CI1405" s="16" t="s">
        <v>13</v>
      </c>
      <c r="CJ1405" s="16">
        <v>1995</v>
      </c>
      <c r="CK1405" s="16" t="str">
        <f t="shared" si="69"/>
        <v>Intra</v>
      </c>
      <c r="DC1405" s="16">
        <v>10</v>
      </c>
      <c r="DD1405" s="23">
        <v>10</v>
      </c>
      <c r="DE1405" s="23"/>
      <c r="DF1405" s="16">
        <v>1995</v>
      </c>
    </row>
    <row r="1406" spans="2:110" x14ac:dyDescent="0.3">
      <c r="B1406" s="4">
        <v>14</v>
      </c>
      <c r="C1406" s="4">
        <v>10</v>
      </c>
      <c r="D1406" s="5">
        <v>2019</v>
      </c>
      <c r="W1406" s="4">
        <v>10</v>
      </c>
      <c r="Y1406" t="str">
        <f t="shared" si="67"/>
        <v>Oct</v>
      </c>
      <c r="Z1406" s="5">
        <v>2019</v>
      </c>
      <c r="AA1406" t="s">
        <v>4221</v>
      </c>
      <c r="BG1406" t="s">
        <v>13</v>
      </c>
      <c r="BV1406" t="s">
        <v>13</v>
      </c>
      <c r="BW1406" t="str">
        <f t="shared" si="68"/>
        <v>Intra</v>
      </c>
      <c r="CI1406" s="15" t="s">
        <v>13</v>
      </c>
      <c r="CJ1406" s="15">
        <v>2005</v>
      </c>
      <c r="CK1406" s="15" t="str">
        <f t="shared" si="69"/>
        <v>Intra</v>
      </c>
      <c r="DC1406" s="15">
        <v>1</v>
      </c>
      <c r="DD1406" s="21">
        <v>1</v>
      </c>
      <c r="DE1406" s="21"/>
      <c r="DF1406" s="15">
        <v>2005</v>
      </c>
    </row>
    <row r="1407" spans="2:110" x14ac:dyDescent="0.3">
      <c r="B1407" s="6">
        <v>30</v>
      </c>
      <c r="C1407" s="6">
        <v>10</v>
      </c>
      <c r="D1407" s="7">
        <v>2019</v>
      </c>
      <c r="W1407" s="6">
        <v>10</v>
      </c>
      <c r="Y1407" t="str">
        <f t="shared" si="67"/>
        <v>Oct</v>
      </c>
      <c r="Z1407" s="7">
        <v>2019</v>
      </c>
      <c r="AA1407" t="s">
        <v>4224</v>
      </c>
      <c r="BG1407" t="s">
        <v>13</v>
      </c>
      <c r="BV1407" t="s">
        <v>13</v>
      </c>
      <c r="BW1407" t="str">
        <f t="shared" si="68"/>
        <v>Intra</v>
      </c>
      <c r="CI1407" s="16" t="s">
        <v>13</v>
      </c>
      <c r="CJ1407" s="16">
        <v>2006</v>
      </c>
      <c r="CK1407" s="16" t="str">
        <f t="shared" si="69"/>
        <v>Intra</v>
      </c>
      <c r="DC1407" s="16">
        <v>1</v>
      </c>
      <c r="DD1407" s="23">
        <v>1</v>
      </c>
      <c r="DE1407" s="23"/>
      <c r="DF1407" s="16">
        <v>2006</v>
      </c>
    </row>
    <row r="1408" spans="2:110" x14ac:dyDescent="0.3">
      <c r="B1408" s="4">
        <v>13</v>
      </c>
      <c r="C1408" s="4">
        <v>11</v>
      </c>
      <c r="D1408" s="5">
        <v>2019</v>
      </c>
      <c r="W1408" s="4">
        <v>11</v>
      </c>
      <c r="Y1408" t="str">
        <f t="shared" si="67"/>
        <v>Nov</v>
      </c>
      <c r="Z1408" s="5">
        <v>2019</v>
      </c>
      <c r="AA1408" t="s">
        <v>4227</v>
      </c>
      <c r="BG1408" t="s">
        <v>13</v>
      </c>
      <c r="BV1408" t="s">
        <v>13</v>
      </c>
      <c r="BW1408" t="str">
        <f t="shared" si="68"/>
        <v>Intra</v>
      </c>
      <c r="CI1408" s="15" t="s">
        <v>13</v>
      </c>
      <c r="CJ1408" s="15">
        <v>2017</v>
      </c>
      <c r="CK1408" s="15" t="str">
        <f t="shared" si="69"/>
        <v>Intra</v>
      </c>
      <c r="DC1408" s="15">
        <v>1</v>
      </c>
      <c r="DD1408" s="21">
        <v>1</v>
      </c>
      <c r="DE1408" s="21"/>
      <c r="DF1408" s="15">
        <v>2017</v>
      </c>
    </row>
    <row r="1409" spans="2:110" x14ac:dyDescent="0.3">
      <c r="B1409" s="4">
        <v>22</v>
      </c>
      <c r="C1409" s="4">
        <v>4</v>
      </c>
      <c r="D1409" s="5">
        <v>2019</v>
      </c>
      <c r="W1409" s="4">
        <v>4</v>
      </c>
      <c r="Y1409" t="str">
        <f t="shared" si="67"/>
        <v>Apr</v>
      </c>
      <c r="Z1409" s="5">
        <v>2019</v>
      </c>
      <c r="AA1409" t="s">
        <v>4230</v>
      </c>
      <c r="BG1409" t="s">
        <v>13</v>
      </c>
      <c r="BV1409" t="s">
        <v>13</v>
      </c>
      <c r="BW1409" t="str">
        <f t="shared" si="68"/>
        <v>Intra</v>
      </c>
      <c r="CI1409" s="16" t="s">
        <v>13</v>
      </c>
      <c r="CJ1409" s="16">
        <v>2016</v>
      </c>
      <c r="CK1409" s="16" t="str">
        <f t="shared" si="69"/>
        <v>Intra</v>
      </c>
      <c r="DC1409" s="16">
        <v>10</v>
      </c>
      <c r="DD1409" s="23">
        <v>10</v>
      </c>
      <c r="DE1409" s="23"/>
      <c r="DF1409" s="16">
        <v>2016</v>
      </c>
    </row>
    <row r="1410" spans="2:110" x14ac:dyDescent="0.3">
      <c r="B1410" s="6">
        <v>22</v>
      </c>
      <c r="C1410" s="6">
        <v>8</v>
      </c>
      <c r="D1410" s="7">
        <v>2019</v>
      </c>
      <c r="W1410" s="6">
        <v>8</v>
      </c>
      <c r="Y1410" t="str">
        <f t="shared" si="67"/>
        <v>Aug</v>
      </c>
      <c r="Z1410" s="7">
        <v>2019</v>
      </c>
      <c r="AA1410" t="s">
        <v>4233</v>
      </c>
      <c r="BG1410" t="s">
        <v>13</v>
      </c>
      <c r="BV1410" t="s">
        <v>13</v>
      </c>
      <c r="BW1410" t="str">
        <f t="shared" si="68"/>
        <v>Intra</v>
      </c>
      <c r="CI1410" s="15" t="s">
        <v>13</v>
      </c>
      <c r="CJ1410" s="15">
        <v>2004</v>
      </c>
      <c r="CK1410" s="15" t="str">
        <f t="shared" si="69"/>
        <v>Intra</v>
      </c>
      <c r="DC1410" s="15">
        <v>10</v>
      </c>
      <c r="DD1410" s="21">
        <v>10</v>
      </c>
      <c r="DE1410" s="21"/>
      <c r="DF1410" s="15">
        <v>2004</v>
      </c>
    </row>
    <row r="1411" spans="2:110" x14ac:dyDescent="0.3">
      <c r="B1411" s="6">
        <v>23</v>
      </c>
      <c r="C1411" s="6">
        <v>10</v>
      </c>
      <c r="D1411" s="7">
        <v>2019</v>
      </c>
      <c r="W1411" s="6">
        <v>10</v>
      </c>
      <c r="Y1411" t="str">
        <f t="shared" ref="Y1411:Y1474" si="70">_xlfn.IFS(W1411=1,"Jan",W1411=2,"Feb",W1411=3,"Mar",W1411=4,"Apr",W1411=5,"May",W1411=6,"Jun",W1411=7,"Jul",W1411=8,"Aug",W1411=9,"Sep",W1411=10,"Oct",W1411=11,"Nov",W1411=12,"Dec")</f>
        <v>Oct</v>
      </c>
      <c r="Z1411" s="7">
        <v>2019</v>
      </c>
      <c r="AA1411" t="s">
        <v>4236</v>
      </c>
      <c r="BG1411" t="s">
        <v>13</v>
      </c>
      <c r="BV1411" t="s">
        <v>13</v>
      </c>
      <c r="BW1411" t="str">
        <f t="shared" ref="BW1411:BW1474" si="71">IF(BV1411="EQ","Intra","Not")</f>
        <v>Intra</v>
      </c>
      <c r="CI1411" s="16" t="s">
        <v>13</v>
      </c>
      <c r="CJ1411" s="16">
        <v>2015</v>
      </c>
      <c r="CK1411" s="16" t="str">
        <f t="shared" ref="CK1411:CK1474" si="72">IF(CI1411="EQ","Intra","Not")</f>
        <v>Intra</v>
      </c>
      <c r="DC1411" s="16">
        <v>10</v>
      </c>
      <c r="DD1411" s="23">
        <v>10</v>
      </c>
      <c r="DE1411" s="23"/>
      <c r="DF1411" s="16">
        <v>2015</v>
      </c>
    </row>
    <row r="1412" spans="2:110" x14ac:dyDescent="0.3">
      <c r="B1412" s="6">
        <v>23</v>
      </c>
      <c r="C1412" s="6">
        <v>7</v>
      </c>
      <c r="D1412" s="7">
        <v>2019</v>
      </c>
      <c r="W1412" s="6">
        <v>7</v>
      </c>
      <c r="Y1412" t="str">
        <f t="shared" si="70"/>
        <v>Jul</v>
      </c>
      <c r="Z1412" s="7">
        <v>2019</v>
      </c>
      <c r="AA1412" t="s">
        <v>4239</v>
      </c>
      <c r="BG1412" t="s">
        <v>13</v>
      </c>
      <c r="BV1412" t="s">
        <v>13</v>
      </c>
      <c r="BW1412" t="str">
        <f t="shared" si="71"/>
        <v>Intra</v>
      </c>
      <c r="CI1412" s="15" t="s">
        <v>13</v>
      </c>
      <c r="CJ1412" s="15">
        <v>1996</v>
      </c>
      <c r="CK1412" s="15" t="str">
        <f t="shared" si="72"/>
        <v>Intra</v>
      </c>
      <c r="DC1412" s="15">
        <v>1</v>
      </c>
      <c r="DD1412" s="21">
        <v>1</v>
      </c>
      <c r="DE1412" s="21"/>
      <c r="DF1412" s="15">
        <v>1996</v>
      </c>
    </row>
    <row r="1413" spans="2:110" x14ac:dyDescent="0.3">
      <c r="B1413" s="6">
        <v>15</v>
      </c>
      <c r="C1413" s="6">
        <v>4</v>
      </c>
      <c r="D1413" s="7">
        <v>2019</v>
      </c>
      <c r="W1413" s="6">
        <v>4</v>
      </c>
      <c r="Y1413" t="str">
        <f t="shared" si="70"/>
        <v>Apr</v>
      </c>
      <c r="Z1413" s="7">
        <v>2019</v>
      </c>
      <c r="AA1413" t="s">
        <v>4242</v>
      </c>
      <c r="BG1413" t="s">
        <v>13</v>
      </c>
      <c r="BV1413" t="s">
        <v>13</v>
      </c>
      <c r="BW1413" t="str">
        <f t="shared" si="71"/>
        <v>Intra</v>
      </c>
      <c r="CI1413" s="16" t="s">
        <v>13</v>
      </c>
      <c r="CJ1413" s="16">
        <v>2002</v>
      </c>
      <c r="CK1413" s="16" t="str">
        <f t="shared" si="72"/>
        <v>Intra</v>
      </c>
      <c r="DC1413" s="16">
        <v>10</v>
      </c>
      <c r="DD1413" s="23">
        <v>10</v>
      </c>
      <c r="DE1413" s="23"/>
      <c r="DF1413" s="16">
        <v>2002</v>
      </c>
    </row>
    <row r="1414" spans="2:110" x14ac:dyDescent="0.3">
      <c r="B1414" s="6">
        <v>22</v>
      </c>
      <c r="C1414" s="6">
        <v>8</v>
      </c>
      <c r="D1414" s="7">
        <v>2019</v>
      </c>
      <c r="W1414" s="6">
        <v>8</v>
      </c>
      <c r="Y1414" t="str">
        <f t="shared" si="70"/>
        <v>Aug</v>
      </c>
      <c r="Z1414" s="7">
        <v>2019</v>
      </c>
      <c r="AA1414" t="s">
        <v>4245</v>
      </c>
      <c r="BG1414" t="s">
        <v>13</v>
      </c>
      <c r="BV1414" t="s">
        <v>13</v>
      </c>
      <c r="BW1414" t="str">
        <f t="shared" si="71"/>
        <v>Intra</v>
      </c>
      <c r="CI1414" s="15" t="s">
        <v>13</v>
      </c>
      <c r="CJ1414" s="15">
        <v>2018</v>
      </c>
      <c r="CK1414" s="15" t="str">
        <f t="shared" si="72"/>
        <v>Intra</v>
      </c>
      <c r="DC1414" s="15">
        <v>10</v>
      </c>
      <c r="DD1414" s="21">
        <v>10</v>
      </c>
      <c r="DE1414" s="21"/>
      <c r="DF1414" s="15">
        <v>2018</v>
      </c>
    </row>
    <row r="1415" spans="2:110" x14ac:dyDescent="0.3">
      <c r="B1415" s="4">
        <v>15</v>
      </c>
      <c r="C1415" s="4">
        <v>4</v>
      </c>
      <c r="D1415" s="5">
        <v>2019</v>
      </c>
      <c r="W1415" s="4">
        <v>4</v>
      </c>
      <c r="Y1415" t="str">
        <f t="shared" si="70"/>
        <v>Apr</v>
      </c>
      <c r="Z1415" s="5">
        <v>2019</v>
      </c>
      <c r="AA1415" t="s">
        <v>4248</v>
      </c>
      <c r="BG1415" t="s">
        <v>13</v>
      </c>
      <c r="BV1415" t="s">
        <v>13</v>
      </c>
      <c r="BW1415" t="str">
        <f t="shared" si="71"/>
        <v>Intra</v>
      </c>
      <c r="CI1415" s="16" t="s">
        <v>13</v>
      </c>
      <c r="CJ1415" s="16">
        <v>1996</v>
      </c>
      <c r="CK1415" s="16" t="str">
        <f t="shared" si="72"/>
        <v>Intra</v>
      </c>
      <c r="DC1415" s="16">
        <v>10</v>
      </c>
      <c r="DD1415" s="23">
        <v>10</v>
      </c>
      <c r="DE1415" s="23"/>
      <c r="DF1415" s="16">
        <v>1996</v>
      </c>
    </row>
    <row r="1416" spans="2:110" x14ac:dyDescent="0.3">
      <c r="B1416" s="4">
        <v>29</v>
      </c>
      <c r="C1416" s="4">
        <v>3</v>
      </c>
      <c r="D1416" s="5">
        <v>2019</v>
      </c>
      <c r="W1416" s="4">
        <v>3</v>
      </c>
      <c r="Y1416" t="str">
        <f t="shared" si="70"/>
        <v>Mar</v>
      </c>
      <c r="Z1416" s="5">
        <v>2019</v>
      </c>
      <c r="AA1416" t="s">
        <v>4251</v>
      </c>
      <c r="BG1416" t="s">
        <v>13</v>
      </c>
      <c r="BV1416" t="s">
        <v>13</v>
      </c>
      <c r="BW1416" t="str">
        <f t="shared" si="71"/>
        <v>Intra</v>
      </c>
      <c r="CI1416" s="15" t="s">
        <v>13</v>
      </c>
      <c r="CJ1416" s="15">
        <v>1995</v>
      </c>
      <c r="CK1416" s="15" t="str">
        <f t="shared" si="72"/>
        <v>Intra</v>
      </c>
      <c r="DC1416" s="15">
        <v>10</v>
      </c>
      <c r="DD1416" s="21">
        <v>10</v>
      </c>
      <c r="DE1416" s="21"/>
      <c r="DF1416" s="15">
        <v>1995</v>
      </c>
    </row>
    <row r="1417" spans="2:110" x14ac:dyDescent="0.3">
      <c r="B1417" s="6">
        <v>8</v>
      </c>
      <c r="C1417" s="6">
        <v>5</v>
      </c>
      <c r="D1417" s="7">
        <v>2019</v>
      </c>
      <c r="W1417" s="6">
        <v>5</v>
      </c>
      <c r="Y1417" t="str">
        <f t="shared" si="70"/>
        <v>May</v>
      </c>
      <c r="Z1417" s="7">
        <v>2019</v>
      </c>
      <c r="AA1417" t="s">
        <v>4254</v>
      </c>
      <c r="BG1417" t="s">
        <v>13</v>
      </c>
      <c r="BV1417" t="s">
        <v>13</v>
      </c>
      <c r="BW1417" t="str">
        <f t="shared" si="71"/>
        <v>Intra</v>
      </c>
      <c r="CI1417" s="16" t="s">
        <v>13</v>
      </c>
      <c r="CJ1417" s="16">
        <v>2007</v>
      </c>
      <c r="CK1417" s="16" t="str">
        <f t="shared" si="72"/>
        <v>Intra</v>
      </c>
      <c r="DC1417" s="16">
        <v>2</v>
      </c>
      <c r="DD1417" s="23">
        <v>2</v>
      </c>
      <c r="DE1417" s="23"/>
      <c r="DF1417" s="16">
        <v>2007</v>
      </c>
    </row>
    <row r="1418" spans="2:110" x14ac:dyDescent="0.3">
      <c r="B1418" s="4">
        <v>11</v>
      </c>
      <c r="C1418" s="4">
        <v>7</v>
      </c>
      <c r="D1418" s="5">
        <v>2019</v>
      </c>
      <c r="W1418" s="4">
        <v>7</v>
      </c>
      <c r="Y1418" t="str">
        <f t="shared" si="70"/>
        <v>Jul</v>
      </c>
      <c r="Z1418" s="5">
        <v>2019</v>
      </c>
      <c r="AA1418" t="s">
        <v>4257</v>
      </c>
      <c r="BG1418" t="s">
        <v>13</v>
      </c>
      <c r="BV1418" t="s">
        <v>13</v>
      </c>
      <c r="BW1418" t="str">
        <f t="shared" si="71"/>
        <v>Intra</v>
      </c>
      <c r="CI1418" s="15" t="s">
        <v>13</v>
      </c>
      <c r="CJ1418" s="15">
        <v>2019</v>
      </c>
      <c r="CK1418" s="15" t="str">
        <f t="shared" si="72"/>
        <v>Intra</v>
      </c>
      <c r="DC1418" s="15">
        <v>10</v>
      </c>
      <c r="DD1418" s="21">
        <v>10</v>
      </c>
      <c r="DE1418" s="21"/>
      <c r="DF1418" s="15">
        <v>2019</v>
      </c>
    </row>
    <row r="1419" spans="2:110" x14ac:dyDescent="0.3">
      <c r="B1419" s="6">
        <v>9</v>
      </c>
      <c r="C1419" s="6">
        <v>5</v>
      </c>
      <c r="D1419" s="7">
        <v>2019</v>
      </c>
      <c r="W1419" s="6">
        <v>5</v>
      </c>
      <c r="Y1419" t="str">
        <f t="shared" si="70"/>
        <v>May</v>
      </c>
      <c r="Z1419" s="7">
        <v>2019</v>
      </c>
      <c r="AA1419" t="s">
        <v>4260</v>
      </c>
      <c r="BG1419" t="s">
        <v>13</v>
      </c>
      <c r="BV1419" t="s">
        <v>13</v>
      </c>
      <c r="BW1419" t="str">
        <f t="shared" si="71"/>
        <v>Intra</v>
      </c>
      <c r="CI1419" s="16" t="s">
        <v>13</v>
      </c>
      <c r="CJ1419" s="16">
        <v>2003</v>
      </c>
      <c r="CK1419" s="16" t="str">
        <f t="shared" si="72"/>
        <v>Intra</v>
      </c>
      <c r="DC1419" s="16">
        <v>10</v>
      </c>
      <c r="DD1419" s="23">
        <v>10</v>
      </c>
      <c r="DE1419" s="23"/>
      <c r="DF1419" s="16">
        <v>2003</v>
      </c>
    </row>
    <row r="1420" spans="2:110" x14ac:dyDescent="0.3">
      <c r="B1420" s="6">
        <v>16</v>
      </c>
      <c r="C1420" s="6">
        <v>4</v>
      </c>
      <c r="D1420" s="7">
        <v>2019</v>
      </c>
      <c r="W1420" s="6">
        <v>4</v>
      </c>
      <c r="Y1420" t="str">
        <f t="shared" si="70"/>
        <v>Apr</v>
      </c>
      <c r="Z1420" s="7">
        <v>2019</v>
      </c>
      <c r="AA1420" t="s">
        <v>4263</v>
      </c>
      <c r="BG1420" t="s">
        <v>13</v>
      </c>
      <c r="BV1420" t="s">
        <v>13</v>
      </c>
      <c r="BW1420" t="str">
        <f t="shared" si="71"/>
        <v>Intra</v>
      </c>
      <c r="CI1420" s="15" t="s">
        <v>13</v>
      </c>
      <c r="CJ1420" s="15">
        <v>2021</v>
      </c>
      <c r="CK1420" s="15" t="str">
        <f t="shared" si="72"/>
        <v>Intra</v>
      </c>
      <c r="DC1420" s="15">
        <v>2</v>
      </c>
      <c r="DD1420" s="21">
        <v>2</v>
      </c>
      <c r="DE1420" s="21"/>
      <c r="DF1420" s="15">
        <v>2021</v>
      </c>
    </row>
    <row r="1421" spans="2:110" x14ac:dyDescent="0.3">
      <c r="B1421" s="4">
        <v>14</v>
      </c>
      <c r="C1421" s="4">
        <v>6</v>
      </c>
      <c r="D1421" s="5">
        <v>2019</v>
      </c>
      <c r="W1421" s="4">
        <v>6</v>
      </c>
      <c r="Y1421" t="str">
        <f t="shared" si="70"/>
        <v>Jun</v>
      </c>
      <c r="Z1421" s="5">
        <v>2019</v>
      </c>
      <c r="AA1421" t="s">
        <v>4266</v>
      </c>
      <c r="BG1421" t="s">
        <v>13</v>
      </c>
      <c r="BV1421" t="s">
        <v>13</v>
      </c>
      <c r="BW1421" t="str">
        <f t="shared" si="71"/>
        <v>Intra</v>
      </c>
      <c r="CI1421" s="16" t="s">
        <v>13</v>
      </c>
      <c r="CJ1421" s="16">
        <v>2021</v>
      </c>
      <c r="CK1421" s="16" t="str">
        <f t="shared" si="72"/>
        <v>Intra</v>
      </c>
      <c r="DC1421" s="16">
        <v>10</v>
      </c>
      <c r="DD1421" s="23">
        <v>10</v>
      </c>
      <c r="DE1421" s="23"/>
      <c r="DF1421" s="16">
        <v>2021</v>
      </c>
    </row>
    <row r="1422" spans="2:110" x14ac:dyDescent="0.3">
      <c r="B1422" s="4">
        <v>30</v>
      </c>
      <c r="C1422" s="4">
        <v>12</v>
      </c>
      <c r="D1422" s="5">
        <v>2019</v>
      </c>
      <c r="W1422" s="4">
        <v>12</v>
      </c>
      <c r="Y1422" t="str">
        <f t="shared" si="70"/>
        <v>Dec</v>
      </c>
      <c r="Z1422" s="5">
        <v>2019</v>
      </c>
      <c r="AA1422" t="s">
        <v>4269</v>
      </c>
      <c r="BG1422" t="s">
        <v>13</v>
      </c>
      <c r="BV1422" t="s">
        <v>13</v>
      </c>
      <c r="BW1422" t="str">
        <f t="shared" si="71"/>
        <v>Intra</v>
      </c>
      <c r="CI1422" s="15" t="s">
        <v>13</v>
      </c>
      <c r="CJ1422" s="15">
        <v>2009</v>
      </c>
      <c r="CK1422" s="15" t="str">
        <f t="shared" si="72"/>
        <v>Intra</v>
      </c>
      <c r="DC1422" s="15">
        <v>10</v>
      </c>
      <c r="DD1422" s="21">
        <v>10</v>
      </c>
      <c r="DE1422" s="21"/>
      <c r="DF1422" s="15">
        <v>2009</v>
      </c>
    </row>
    <row r="1423" spans="2:110" x14ac:dyDescent="0.3">
      <c r="B1423" s="4">
        <v>25</v>
      </c>
      <c r="C1423" s="4">
        <v>1</v>
      </c>
      <c r="D1423" s="5">
        <v>2019</v>
      </c>
      <c r="W1423" s="4">
        <v>1</v>
      </c>
      <c r="Y1423" t="str">
        <f t="shared" si="70"/>
        <v>Jan</v>
      </c>
      <c r="Z1423" s="5">
        <v>2019</v>
      </c>
      <c r="AA1423" t="s">
        <v>4272</v>
      </c>
      <c r="AB1423">
        <v>1</v>
      </c>
      <c r="BG1423" t="s">
        <v>13</v>
      </c>
      <c r="BV1423" t="s">
        <v>13</v>
      </c>
      <c r="BW1423" t="str">
        <f t="shared" si="71"/>
        <v>Intra</v>
      </c>
      <c r="CI1423" s="16" t="s">
        <v>13</v>
      </c>
      <c r="CJ1423" s="16">
        <v>1997</v>
      </c>
      <c r="CK1423" s="16" t="str">
        <f t="shared" si="72"/>
        <v>Intra</v>
      </c>
      <c r="DC1423" s="16">
        <v>1</v>
      </c>
      <c r="DD1423" s="23">
        <v>1</v>
      </c>
      <c r="DE1423" s="23"/>
      <c r="DF1423" s="16">
        <v>1997</v>
      </c>
    </row>
    <row r="1424" spans="2:110" x14ac:dyDescent="0.3">
      <c r="B1424" s="4">
        <v>11</v>
      </c>
      <c r="C1424" s="4">
        <v>4</v>
      </c>
      <c r="D1424" s="5">
        <v>2019</v>
      </c>
      <c r="W1424" s="4">
        <v>4</v>
      </c>
      <c r="Y1424" t="str">
        <f t="shared" si="70"/>
        <v>Apr</v>
      </c>
      <c r="Z1424" s="5">
        <v>2019</v>
      </c>
      <c r="AA1424" t="s">
        <v>4275</v>
      </c>
      <c r="BG1424" t="s">
        <v>13</v>
      </c>
      <c r="BV1424" t="s">
        <v>13</v>
      </c>
      <c r="BW1424" t="str">
        <f t="shared" si="71"/>
        <v>Intra</v>
      </c>
      <c r="CI1424" s="15" t="s">
        <v>13</v>
      </c>
      <c r="CJ1424" s="15">
        <v>2007</v>
      </c>
      <c r="CK1424" s="15" t="str">
        <f t="shared" si="72"/>
        <v>Intra</v>
      </c>
      <c r="DC1424" s="15">
        <v>1</v>
      </c>
      <c r="DD1424" s="21">
        <v>1</v>
      </c>
      <c r="DE1424" s="21"/>
      <c r="DF1424" s="15">
        <v>2007</v>
      </c>
    </row>
    <row r="1425" spans="2:110" x14ac:dyDescent="0.3">
      <c r="B1425" s="4">
        <v>12</v>
      </c>
      <c r="C1425" s="4">
        <v>9</v>
      </c>
      <c r="D1425" s="5">
        <v>2019</v>
      </c>
      <c r="W1425" s="4">
        <v>9</v>
      </c>
      <c r="Y1425" t="str">
        <f t="shared" si="70"/>
        <v>Sep</v>
      </c>
      <c r="Z1425" s="5">
        <v>2019</v>
      </c>
      <c r="AA1425" t="s">
        <v>4278</v>
      </c>
      <c r="BG1425" t="s">
        <v>13</v>
      </c>
      <c r="BV1425" t="s">
        <v>13</v>
      </c>
      <c r="BW1425" t="str">
        <f t="shared" si="71"/>
        <v>Intra</v>
      </c>
      <c r="CI1425" s="16" t="s">
        <v>13</v>
      </c>
      <c r="CJ1425" s="16">
        <v>2022</v>
      </c>
      <c r="CK1425" s="16" t="str">
        <f t="shared" si="72"/>
        <v>Intra</v>
      </c>
      <c r="DC1425" s="16">
        <v>10</v>
      </c>
      <c r="DD1425" s="23">
        <v>10</v>
      </c>
      <c r="DE1425" s="23"/>
      <c r="DF1425" s="16">
        <v>2022</v>
      </c>
    </row>
    <row r="1426" spans="2:110" x14ac:dyDescent="0.3">
      <c r="B1426" s="6">
        <v>25</v>
      </c>
      <c r="C1426" s="6">
        <v>1</v>
      </c>
      <c r="D1426" s="7">
        <v>2019</v>
      </c>
      <c r="W1426" s="6">
        <v>1</v>
      </c>
      <c r="Y1426" t="str">
        <f t="shared" si="70"/>
        <v>Jan</v>
      </c>
      <c r="Z1426" s="7">
        <v>2019</v>
      </c>
      <c r="AA1426" t="s">
        <v>4281</v>
      </c>
      <c r="AB1426">
        <v>1</v>
      </c>
      <c r="BG1426" t="s">
        <v>13</v>
      </c>
      <c r="BV1426" t="s">
        <v>13</v>
      </c>
      <c r="BW1426" t="str">
        <f t="shared" si="71"/>
        <v>Intra</v>
      </c>
      <c r="CI1426" s="15" t="s">
        <v>13</v>
      </c>
      <c r="CJ1426" s="15">
        <v>2005</v>
      </c>
      <c r="CK1426" s="15" t="str">
        <f t="shared" si="72"/>
        <v>Intra</v>
      </c>
      <c r="DC1426" s="15">
        <v>10</v>
      </c>
      <c r="DD1426" s="21">
        <v>10</v>
      </c>
      <c r="DE1426" s="21"/>
      <c r="DF1426" s="15">
        <v>2005</v>
      </c>
    </row>
    <row r="1427" spans="2:110" x14ac:dyDescent="0.3">
      <c r="B1427" s="4">
        <v>11</v>
      </c>
      <c r="C1427" s="4">
        <v>4</v>
      </c>
      <c r="D1427" s="5">
        <v>2019</v>
      </c>
      <c r="W1427" s="4">
        <v>4</v>
      </c>
      <c r="Y1427" t="str">
        <f t="shared" si="70"/>
        <v>Apr</v>
      </c>
      <c r="Z1427" s="5">
        <v>2019</v>
      </c>
      <c r="AA1427" t="s">
        <v>4284</v>
      </c>
      <c r="BG1427" t="s">
        <v>13</v>
      </c>
      <c r="BV1427" t="s">
        <v>13</v>
      </c>
      <c r="BW1427" t="str">
        <f t="shared" si="71"/>
        <v>Intra</v>
      </c>
      <c r="CI1427" s="16" t="s">
        <v>13</v>
      </c>
      <c r="CJ1427" s="16">
        <v>2010</v>
      </c>
      <c r="CK1427" s="16" t="str">
        <f t="shared" si="72"/>
        <v>Intra</v>
      </c>
      <c r="DC1427" s="16">
        <v>10</v>
      </c>
      <c r="DD1427" s="23">
        <v>10</v>
      </c>
      <c r="DE1427" s="23"/>
      <c r="DF1427" s="16">
        <v>2010</v>
      </c>
    </row>
    <row r="1428" spans="2:110" x14ac:dyDescent="0.3">
      <c r="B1428" s="4">
        <v>15</v>
      </c>
      <c r="C1428" s="4">
        <v>7</v>
      </c>
      <c r="D1428" s="5">
        <v>2019</v>
      </c>
      <c r="W1428" s="4">
        <v>7</v>
      </c>
      <c r="Y1428" t="str">
        <f t="shared" si="70"/>
        <v>Jul</v>
      </c>
      <c r="Z1428" s="5">
        <v>2019</v>
      </c>
      <c r="AA1428" t="s">
        <v>4287</v>
      </c>
      <c r="BG1428" t="s">
        <v>13</v>
      </c>
      <c r="BV1428" t="s">
        <v>13</v>
      </c>
      <c r="BW1428" t="str">
        <f t="shared" si="71"/>
        <v>Intra</v>
      </c>
      <c r="CI1428" s="15" t="s">
        <v>13</v>
      </c>
      <c r="CJ1428" s="15">
        <v>2019</v>
      </c>
      <c r="CK1428" s="15" t="str">
        <f t="shared" si="72"/>
        <v>Intra</v>
      </c>
      <c r="DC1428" s="15">
        <v>1</v>
      </c>
      <c r="DD1428" s="21">
        <v>1</v>
      </c>
      <c r="DE1428" s="21"/>
      <c r="DF1428" s="15">
        <v>2019</v>
      </c>
    </row>
    <row r="1429" spans="2:110" x14ac:dyDescent="0.3">
      <c r="B1429" s="4">
        <v>17</v>
      </c>
      <c r="C1429" s="4">
        <v>7</v>
      </c>
      <c r="D1429" s="5">
        <v>2019</v>
      </c>
      <c r="W1429" s="4">
        <v>7</v>
      </c>
      <c r="Y1429" t="str">
        <f t="shared" si="70"/>
        <v>Jul</v>
      </c>
      <c r="Z1429" s="5">
        <v>2019</v>
      </c>
      <c r="AA1429" t="s">
        <v>4290</v>
      </c>
      <c r="BG1429" t="s">
        <v>13</v>
      </c>
      <c r="BV1429" t="s">
        <v>13</v>
      </c>
      <c r="BW1429" t="str">
        <f t="shared" si="71"/>
        <v>Intra</v>
      </c>
      <c r="CI1429" s="16" t="s">
        <v>13</v>
      </c>
      <c r="CJ1429" s="16">
        <v>2015</v>
      </c>
      <c r="CK1429" s="16" t="str">
        <f t="shared" si="72"/>
        <v>Intra</v>
      </c>
      <c r="DC1429" s="16">
        <v>10</v>
      </c>
      <c r="DD1429" s="23">
        <v>10</v>
      </c>
      <c r="DE1429" s="23"/>
      <c r="DF1429" s="16">
        <v>2015</v>
      </c>
    </row>
    <row r="1430" spans="2:110" x14ac:dyDescent="0.3">
      <c r="B1430" s="6">
        <v>2</v>
      </c>
      <c r="C1430" s="6">
        <v>8</v>
      </c>
      <c r="D1430" s="7">
        <v>2019</v>
      </c>
      <c r="W1430" s="6">
        <v>8</v>
      </c>
      <c r="Y1430" t="str">
        <f t="shared" si="70"/>
        <v>Aug</v>
      </c>
      <c r="Z1430" s="7">
        <v>2019</v>
      </c>
      <c r="AA1430" t="s">
        <v>4293</v>
      </c>
      <c r="BG1430" t="s">
        <v>13</v>
      </c>
      <c r="BV1430" t="s">
        <v>13</v>
      </c>
      <c r="BW1430" t="str">
        <f t="shared" si="71"/>
        <v>Intra</v>
      </c>
      <c r="CI1430" s="15" t="s">
        <v>13</v>
      </c>
      <c r="CJ1430" s="15">
        <v>2022</v>
      </c>
      <c r="CK1430" s="15" t="str">
        <f t="shared" si="72"/>
        <v>Intra</v>
      </c>
      <c r="DC1430" s="15">
        <v>2</v>
      </c>
      <c r="DD1430" s="21">
        <v>2</v>
      </c>
      <c r="DE1430" s="21"/>
      <c r="DF1430" s="15">
        <v>2022</v>
      </c>
    </row>
    <row r="1431" spans="2:110" x14ac:dyDescent="0.3">
      <c r="B1431" s="4">
        <v>22</v>
      </c>
      <c r="C1431" s="4">
        <v>7</v>
      </c>
      <c r="D1431" s="5">
        <v>2019</v>
      </c>
      <c r="W1431" s="4">
        <v>7</v>
      </c>
      <c r="Y1431" t="str">
        <f t="shared" si="70"/>
        <v>Jul</v>
      </c>
      <c r="Z1431" s="5">
        <v>2019</v>
      </c>
      <c r="AA1431" t="s">
        <v>4296</v>
      </c>
      <c r="BG1431" t="s">
        <v>9</v>
      </c>
      <c r="BV1431" t="s">
        <v>9</v>
      </c>
      <c r="BW1431" t="str">
        <f t="shared" si="71"/>
        <v>Not</v>
      </c>
      <c r="CI1431" s="16" t="s">
        <v>9</v>
      </c>
      <c r="CJ1431" s="16">
        <v>2021</v>
      </c>
      <c r="CK1431" s="16" t="str">
        <f t="shared" si="72"/>
        <v>Not</v>
      </c>
      <c r="DC1431" s="16">
        <v>1</v>
      </c>
      <c r="DD1431" s="23">
        <v>1</v>
      </c>
      <c r="DE1431" s="23"/>
      <c r="DF1431" s="16">
        <v>2021</v>
      </c>
    </row>
    <row r="1432" spans="2:110" x14ac:dyDescent="0.3">
      <c r="B1432" s="4">
        <v>18</v>
      </c>
      <c r="C1432" s="4">
        <v>4</v>
      </c>
      <c r="D1432" s="5">
        <v>2019</v>
      </c>
      <c r="W1432" s="4">
        <v>4</v>
      </c>
      <c r="Y1432" t="str">
        <f t="shared" si="70"/>
        <v>Apr</v>
      </c>
      <c r="Z1432" s="5">
        <v>2019</v>
      </c>
      <c r="AA1432" t="s">
        <v>4299</v>
      </c>
      <c r="BG1432" t="s">
        <v>13</v>
      </c>
      <c r="BV1432" t="s">
        <v>13</v>
      </c>
      <c r="BW1432" t="str">
        <f t="shared" si="71"/>
        <v>Intra</v>
      </c>
      <c r="CI1432" s="15" t="s">
        <v>13</v>
      </c>
      <c r="CJ1432" s="15">
        <v>2021</v>
      </c>
      <c r="CK1432" s="15" t="str">
        <f t="shared" si="72"/>
        <v>Intra</v>
      </c>
      <c r="DC1432" s="15">
        <v>2</v>
      </c>
      <c r="DD1432" s="21">
        <v>2</v>
      </c>
      <c r="DE1432" s="21"/>
      <c r="DF1432" s="15">
        <v>2021</v>
      </c>
    </row>
    <row r="1433" spans="2:110" x14ac:dyDescent="0.3">
      <c r="B1433" s="4">
        <v>19</v>
      </c>
      <c r="C1433" s="4">
        <v>8</v>
      </c>
      <c r="D1433" s="5">
        <v>2019</v>
      </c>
      <c r="W1433" s="4">
        <v>8</v>
      </c>
      <c r="Y1433" t="str">
        <f t="shared" si="70"/>
        <v>Aug</v>
      </c>
      <c r="Z1433" s="5">
        <v>2019</v>
      </c>
      <c r="AA1433" t="s">
        <v>4302</v>
      </c>
      <c r="BG1433" t="s">
        <v>13</v>
      </c>
      <c r="BV1433" t="s">
        <v>13</v>
      </c>
      <c r="BW1433" t="str">
        <f t="shared" si="71"/>
        <v>Intra</v>
      </c>
      <c r="CI1433" s="16" t="s">
        <v>13</v>
      </c>
      <c r="CJ1433" s="16">
        <v>2023</v>
      </c>
      <c r="CK1433" s="16" t="str">
        <f t="shared" si="72"/>
        <v>Intra</v>
      </c>
      <c r="DC1433" s="16">
        <v>10</v>
      </c>
      <c r="DD1433" s="23">
        <v>10</v>
      </c>
      <c r="DE1433" s="23"/>
      <c r="DF1433" s="16">
        <v>2023</v>
      </c>
    </row>
    <row r="1434" spans="2:110" x14ac:dyDescent="0.3">
      <c r="B1434" s="4">
        <v>25</v>
      </c>
      <c r="C1434" s="4">
        <v>1</v>
      </c>
      <c r="D1434" s="5">
        <v>2019</v>
      </c>
      <c r="W1434" s="4">
        <v>1</v>
      </c>
      <c r="Y1434" t="str">
        <f t="shared" si="70"/>
        <v>Jan</v>
      </c>
      <c r="Z1434" s="5">
        <v>2019</v>
      </c>
      <c r="AA1434" t="s">
        <v>4305</v>
      </c>
      <c r="AB1434">
        <v>1</v>
      </c>
      <c r="BG1434" t="s">
        <v>13</v>
      </c>
      <c r="BV1434" t="s">
        <v>13</v>
      </c>
      <c r="BW1434" t="str">
        <f t="shared" si="71"/>
        <v>Intra</v>
      </c>
      <c r="CI1434" s="15" t="s">
        <v>13</v>
      </c>
      <c r="CJ1434" s="15">
        <v>2020</v>
      </c>
      <c r="CK1434" s="15" t="str">
        <f t="shared" si="72"/>
        <v>Intra</v>
      </c>
      <c r="DC1434" s="15">
        <v>10</v>
      </c>
      <c r="DD1434" s="21">
        <v>10</v>
      </c>
      <c r="DE1434" s="21"/>
      <c r="DF1434" s="15">
        <v>2020</v>
      </c>
    </row>
    <row r="1435" spans="2:110" x14ac:dyDescent="0.3">
      <c r="B1435" s="4">
        <v>27</v>
      </c>
      <c r="C1435" s="4">
        <v>6</v>
      </c>
      <c r="D1435" s="5">
        <v>2019</v>
      </c>
      <c r="W1435" s="4">
        <v>6</v>
      </c>
      <c r="Y1435" t="str">
        <f t="shared" si="70"/>
        <v>Jun</v>
      </c>
      <c r="Z1435" s="5">
        <v>2019</v>
      </c>
      <c r="AA1435" t="s">
        <v>4308</v>
      </c>
      <c r="BG1435" t="s">
        <v>13</v>
      </c>
      <c r="BV1435" t="s">
        <v>13</v>
      </c>
      <c r="BW1435" t="str">
        <f t="shared" si="71"/>
        <v>Intra</v>
      </c>
      <c r="CI1435" s="16" t="s">
        <v>13</v>
      </c>
      <c r="CJ1435" s="16">
        <v>2017</v>
      </c>
      <c r="CK1435" s="16" t="str">
        <f t="shared" si="72"/>
        <v>Intra</v>
      </c>
      <c r="DC1435" s="16">
        <v>10</v>
      </c>
      <c r="DD1435" s="23">
        <v>10</v>
      </c>
      <c r="DE1435" s="23"/>
      <c r="DF1435" s="16">
        <v>2017</v>
      </c>
    </row>
    <row r="1436" spans="2:110" x14ac:dyDescent="0.3">
      <c r="B1436" s="4">
        <v>30</v>
      </c>
      <c r="C1436" s="4">
        <v>7</v>
      </c>
      <c r="D1436" s="5">
        <v>2019</v>
      </c>
      <c r="W1436" s="4">
        <v>7</v>
      </c>
      <c r="Y1436" t="str">
        <f t="shared" si="70"/>
        <v>Jul</v>
      </c>
      <c r="Z1436" s="5">
        <v>2019</v>
      </c>
      <c r="AA1436" t="s">
        <v>4311</v>
      </c>
      <c r="BG1436" t="s">
        <v>13</v>
      </c>
      <c r="BV1436" t="s">
        <v>13</v>
      </c>
      <c r="BW1436" t="str">
        <f t="shared" si="71"/>
        <v>Intra</v>
      </c>
      <c r="CI1436" s="15" t="s">
        <v>13</v>
      </c>
      <c r="CJ1436" s="15">
        <v>1995</v>
      </c>
      <c r="CK1436" s="15" t="str">
        <f t="shared" si="72"/>
        <v>Intra</v>
      </c>
      <c r="DC1436" s="15">
        <v>1</v>
      </c>
      <c r="DD1436" s="21">
        <v>1</v>
      </c>
      <c r="DE1436" s="21"/>
      <c r="DF1436" s="15">
        <v>1995</v>
      </c>
    </row>
    <row r="1437" spans="2:110" x14ac:dyDescent="0.3">
      <c r="B1437" s="4">
        <v>20</v>
      </c>
      <c r="C1437" s="4">
        <v>8</v>
      </c>
      <c r="D1437" s="5">
        <v>2019</v>
      </c>
      <c r="W1437" s="4">
        <v>8</v>
      </c>
      <c r="Y1437" t="str">
        <f t="shared" si="70"/>
        <v>Aug</v>
      </c>
      <c r="Z1437" s="5">
        <v>2019</v>
      </c>
      <c r="AA1437" t="s">
        <v>4314</v>
      </c>
      <c r="BG1437" t="s">
        <v>9</v>
      </c>
      <c r="BV1437" t="s">
        <v>9</v>
      </c>
      <c r="BW1437" t="str">
        <f t="shared" si="71"/>
        <v>Not</v>
      </c>
      <c r="CI1437" s="16" t="s">
        <v>9</v>
      </c>
      <c r="CJ1437" s="16">
        <v>2017</v>
      </c>
      <c r="CK1437" s="16" t="str">
        <f t="shared" si="72"/>
        <v>Not</v>
      </c>
      <c r="DC1437" s="16">
        <v>1</v>
      </c>
      <c r="DD1437" s="23">
        <v>1</v>
      </c>
      <c r="DE1437" s="23"/>
      <c r="DF1437" s="16">
        <v>2017</v>
      </c>
    </row>
    <row r="1438" spans="2:110" x14ac:dyDescent="0.3">
      <c r="B1438" s="6">
        <v>12</v>
      </c>
      <c r="C1438" s="6">
        <v>12</v>
      </c>
      <c r="D1438" s="7">
        <v>2019</v>
      </c>
      <c r="W1438" s="6">
        <v>12</v>
      </c>
      <c r="Y1438" t="str">
        <f t="shared" si="70"/>
        <v>Dec</v>
      </c>
      <c r="Z1438" s="7">
        <v>2019</v>
      </c>
      <c r="AA1438" t="s">
        <v>4317</v>
      </c>
      <c r="BG1438" t="s">
        <v>13</v>
      </c>
      <c r="BV1438" t="s">
        <v>13</v>
      </c>
      <c r="BW1438" t="str">
        <f t="shared" si="71"/>
        <v>Intra</v>
      </c>
      <c r="CI1438" s="15" t="s">
        <v>13</v>
      </c>
      <c r="CJ1438" s="15">
        <v>2000</v>
      </c>
      <c r="CK1438" s="15" t="str">
        <f t="shared" si="72"/>
        <v>Intra</v>
      </c>
      <c r="DC1438" s="15">
        <v>2</v>
      </c>
      <c r="DD1438" s="21">
        <v>2</v>
      </c>
      <c r="DE1438" s="21"/>
      <c r="DF1438" s="15">
        <v>2000</v>
      </c>
    </row>
    <row r="1439" spans="2:110" x14ac:dyDescent="0.3">
      <c r="B1439" s="6">
        <v>8</v>
      </c>
      <c r="C1439" s="6">
        <v>5</v>
      </c>
      <c r="D1439" s="7">
        <v>2019</v>
      </c>
      <c r="W1439" s="6">
        <v>5</v>
      </c>
      <c r="Y1439" t="str">
        <f t="shared" si="70"/>
        <v>May</v>
      </c>
      <c r="Z1439" s="7">
        <v>2019</v>
      </c>
      <c r="AA1439" t="s">
        <v>4320</v>
      </c>
      <c r="BG1439" t="s">
        <v>13</v>
      </c>
      <c r="BV1439" t="s">
        <v>13</v>
      </c>
      <c r="BW1439" t="str">
        <f t="shared" si="71"/>
        <v>Intra</v>
      </c>
      <c r="CI1439" s="16" t="s">
        <v>13</v>
      </c>
      <c r="CJ1439" s="16">
        <v>2017</v>
      </c>
      <c r="CK1439" s="16" t="str">
        <f t="shared" si="72"/>
        <v>Intra</v>
      </c>
      <c r="DC1439" s="16">
        <v>5</v>
      </c>
      <c r="DD1439" s="23">
        <v>5</v>
      </c>
      <c r="DE1439" s="23"/>
      <c r="DF1439" s="16">
        <v>2017</v>
      </c>
    </row>
    <row r="1440" spans="2:110" x14ac:dyDescent="0.3">
      <c r="B1440" s="6">
        <v>19</v>
      </c>
      <c r="C1440" s="6">
        <v>8</v>
      </c>
      <c r="D1440" s="7">
        <v>2019</v>
      </c>
      <c r="W1440" s="6">
        <v>8</v>
      </c>
      <c r="Y1440" t="str">
        <f t="shared" si="70"/>
        <v>Aug</v>
      </c>
      <c r="Z1440" s="7">
        <v>2019</v>
      </c>
      <c r="AA1440" t="s">
        <v>4323</v>
      </c>
      <c r="BG1440" t="s">
        <v>13</v>
      </c>
      <c r="BV1440" t="s">
        <v>13</v>
      </c>
      <c r="BW1440" t="str">
        <f t="shared" si="71"/>
        <v>Intra</v>
      </c>
      <c r="CI1440" s="15" t="s">
        <v>13</v>
      </c>
      <c r="CJ1440" s="15">
        <v>2012</v>
      </c>
      <c r="CK1440" s="15" t="str">
        <f t="shared" si="72"/>
        <v>Intra</v>
      </c>
      <c r="DC1440" s="15">
        <v>2</v>
      </c>
      <c r="DD1440" s="21">
        <v>2</v>
      </c>
      <c r="DE1440" s="21"/>
      <c r="DF1440" s="15">
        <v>2012</v>
      </c>
    </row>
    <row r="1441" spans="2:110" x14ac:dyDescent="0.3">
      <c r="B1441" s="6">
        <v>15</v>
      </c>
      <c r="C1441" s="6">
        <v>10</v>
      </c>
      <c r="D1441" s="7">
        <v>2019</v>
      </c>
      <c r="W1441" s="6">
        <v>10</v>
      </c>
      <c r="Y1441" t="str">
        <f t="shared" si="70"/>
        <v>Oct</v>
      </c>
      <c r="Z1441" s="7">
        <v>2019</v>
      </c>
      <c r="AA1441" t="s">
        <v>4326</v>
      </c>
      <c r="BG1441" t="s">
        <v>13</v>
      </c>
      <c r="BV1441" t="s">
        <v>13</v>
      </c>
      <c r="BW1441" t="str">
        <f t="shared" si="71"/>
        <v>Intra</v>
      </c>
      <c r="CI1441" s="16" t="s">
        <v>13</v>
      </c>
      <c r="CJ1441" s="16">
        <v>1997</v>
      </c>
      <c r="CK1441" s="16" t="str">
        <f t="shared" si="72"/>
        <v>Intra</v>
      </c>
      <c r="DC1441" s="16">
        <v>10</v>
      </c>
      <c r="DD1441" s="23">
        <v>10</v>
      </c>
      <c r="DE1441" s="23"/>
      <c r="DF1441" s="16">
        <v>1997</v>
      </c>
    </row>
    <row r="1442" spans="2:110" x14ac:dyDescent="0.3">
      <c r="B1442" s="4">
        <v>4</v>
      </c>
      <c r="C1442" s="4">
        <v>2</v>
      </c>
      <c r="D1442" s="5">
        <v>2019</v>
      </c>
      <c r="W1442" s="4">
        <v>2</v>
      </c>
      <c r="Y1442" t="str">
        <f t="shared" si="70"/>
        <v>Feb</v>
      </c>
      <c r="Z1442" s="5">
        <v>2019</v>
      </c>
      <c r="AA1442" t="s">
        <v>4329</v>
      </c>
      <c r="BG1442" t="s">
        <v>9</v>
      </c>
      <c r="BV1442" t="s">
        <v>9</v>
      </c>
      <c r="BW1442" t="str">
        <f t="shared" si="71"/>
        <v>Not</v>
      </c>
      <c r="CI1442" s="15" t="s">
        <v>9</v>
      </c>
      <c r="CJ1442" s="15">
        <v>2022</v>
      </c>
      <c r="CK1442" s="15" t="str">
        <f t="shared" si="72"/>
        <v>Not</v>
      </c>
      <c r="DC1442" s="15">
        <v>10</v>
      </c>
      <c r="DD1442" s="21">
        <v>10</v>
      </c>
      <c r="DE1442" s="21"/>
      <c r="DF1442" s="15">
        <v>2022</v>
      </c>
    </row>
    <row r="1443" spans="2:110" x14ac:dyDescent="0.3">
      <c r="B1443" s="4">
        <v>19</v>
      </c>
      <c r="C1443" s="4">
        <v>8</v>
      </c>
      <c r="D1443" s="5">
        <v>2019</v>
      </c>
      <c r="W1443" s="4">
        <v>8</v>
      </c>
      <c r="Y1443" t="str">
        <f t="shared" si="70"/>
        <v>Aug</v>
      </c>
      <c r="Z1443" s="5">
        <v>2019</v>
      </c>
      <c r="AA1443" t="s">
        <v>4332</v>
      </c>
      <c r="BG1443" t="s">
        <v>13</v>
      </c>
      <c r="BV1443" t="s">
        <v>13</v>
      </c>
      <c r="BW1443" t="str">
        <f t="shared" si="71"/>
        <v>Intra</v>
      </c>
      <c r="CI1443" s="16" t="s">
        <v>13</v>
      </c>
      <c r="CJ1443" s="16">
        <v>2014</v>
      </c>
      <c r="CK1443" s="16" t="str">
        <f t="shared" si="72"/>
        <v>Intra</v>
      </c>
      <c r="DC1443" s="16">
        <v>5</v>
      </c>
      <c r="DD1443" s="23">
        <v>5</v>
      </c>
      <c r="DE1443" s="23"/>
      <c r="DF1443" s="16">
        <v>2014</v>
      </c>
    </row>
    <row r="1444" spans="2:110" x14ac:dyDescent="0.3">
      <c r="B1444" s="6">
        <v>29</v>
      </c>
      <c r="C1444" s="6">
        <v>9</v>
      </c>
      <c r="D1444" s="7">
        <v>2020</v>
      </c>
      <c r="W1444" s="6">
        <v>9</v>
      </c>
      <c r="Y1444" t="str">
        <f t="shared" si="70"/>
        <v>Sep</v>
      </c>
      <c r="Z1444" s="7">
        <v>2020</v>
      </c>
      <c r="AA1444" t="s">
        <v>4335</v>
      </c>
      <c r="BG1444" t="s">
        <v>13</v>
      </c>
      <c r="BV1444" t="s">
        <v>13</v>
      </c>
      <c r="BW1444" t="str">
        <f t="shared" si="71"/>
        <v>Intra</v>
      </c>
      <c r="CI1444" s="15" t="s">
        <v>13</v>
      </c>
      <c r="CJ1444" s="15">
        <v>1995</v>
      </c>
      <c r="CK1444" s="15" t="str">
        <f t="shared" si="72"/>
        <v>Intra</v>
      </c>
      <c r="DC1444" s="15">
        <v>10</v>
      </c>
      <c r="DD1444" s="21">
        <v>10</v>
      </c>
      <c r="DE1444" s="21"/>
      <c r="DF1444" s="15">
        <v>1995</v>
      </c>
    </row>
    <row r="1445" spans="2:110" x14ac:dyDescent="0.3">
      <c r="B1445" s="6">
        <v>6</v>
      </c>
      <c r="C1445" s="6">
        <v>11</v>
      </c>
      <c r="D1445" s="7">
        <v>2020</v>
      </c>
      <c r="W1445" s="6">
        <v>11</v>
      </c>
      <c r="Y1445" t="str">
        <f t="shared" si="70"/>
        <v>Nov</v>
      </c>
      <c r="Z1445" s="7">
        <v>2020</v>
      </c>
      <c r="AA1445" t="s">
        <v>4338</v>
      </c>
      <c r="BG1445" t="s">
        <v>13</v>
      </c>
      <c r="BV1445" t="s">
        <v>13</v>
      </c>
      <c r="BW1445" t="str">
        <f t="shared" si="71"/>
        <v>Intra</v>
      </c>
      <c r="CI1445" s="16" t="s">
        <v>13</v>
      </c>
      <c r="CJ1445" s="16">
        <v>2022</v>
      </c>
      <c r="CK1445" s="16" t="str">
        <f t="shared" si="72"/>
        <v>Intra</v>
      </c>
      <c r="DC1445" s="16">
        <v>10</v>
      </c>
      <c r="DD1445" s="23">
        <v>10</v>
      </c>
      <c r="DE1445" s="23"/>
      <c r="DF1445" s="16">
        <v>2022</v>
      </c>
    </row>
    <row r="1446" spans="2:110" x14ac:dyDescent="0.3">
      <c r="B1446" s="4">
        <v>14</v>
      </c>
      <c r="C1446" s="4">
        <v>7</v>
      </c>
      <c r="D1446" s="5">
        <v>2020</v>
      </c>
      <c r="W1446" s="4">
        <v>7</v>
      </c>
      <c r="Y1446" t="str">
        <f t="shared" si="70"/>
        <v>Jul</v>
      </c>
      <c r="Z1446" s="5">
        <v>2020</v>
      </c>
      <c r="AA1446" t="s">
        <v>4341</v>
      </c>
      <c r="BG1446" t="s">
        <v>13</v>
      </c>
      <c r="BV1446" t="s">
        <v>13</v>
      </c>
      <c r="BW1446" t="str">
        <f t="shared" si="71"/>
        <v>Intra</v>
      </c>
      <c r="CI1446" s="15" t="s">
        <v>13</v>
      </c>
      <c r="CJ1446" s="15">
        <v>2014</v>
      </c>
      <c r="CK1446" s="15" t="str">
        <f t="shared" si="72"/>
        <v>Intra</v>
      </c>
      <c r="DC1446" s="15">
        <v>5</v>
      </c>
      <c r="DD1446" s="21">
        <v>5</v>
      </c>
      <c r="DE1446" s="21"/>
      <c r="DF1446" s="15">
        <v>2014</v>
      </c>
    </row>
    <row r="1447" spans="2:110" x14ac:dyDescent="0.3">
      <c r="B1447" s="4">
        <v>24</v>
      </c>
      <c r="C1447" s="4">
        <v>6</v>
      </c>
      <c r="D1447" s="5">
        <v>2020</v>
      </c>
      <c r="W1447" s="4">
        <v>6</v>
      </c>
      <c r="Y1447" t="str">
        <f t="shared" si="70"/>
        <v>Jun</v>
      </c>
      <c r="Z1447" s="5">
        <v>2020</v>
      </c>
      <c r="AA1447" t="s">
        <v>4344</v>
      </c>
      <c r="BG1447" t="s">
        <v>9</v>
      </c>
      <c r="BV1447" t="s">
        <v>9</v>
      </c>
      <c r="BW1447" t="str">
        <f t="shared" si="71"/>
        <v>Not</v>
      </c>
      <c r="CI1447" s="16" t="s">
        <v>9</v>
      </c>
      <c r="CJ1447" s="16">
        <v>2021</v>
      </c>
      <c r="CK1447" s="16" t="str">
        <f t="shared" si="72"/>
        <v>Not</v>
      </c>
      <c r="DC1447" s="16">
        <v>10</v>
      </c>
      <c r="DD1447" s="23">
        <v>10</v>
      </c>
      <c r="DE1447" s="23"/>
      <c r="DF1447" s="16">
        <v>2021</v>
      </c>
    </row>
    <row r="1448" spans="2:110" x14ac:dyDescent="0.3">
      <c r="B1448" s="4">
        <v>11</v>
      </c>
      <c r="C1448" s="4">
        <v>12</v>
      </c>
      <c r="D1448" s="5">
        <v>2020</v>
      </c>
      <c r="W1448" s="4">
        <v>12</v>
      </c>
      <c r="Y1448" t="str">
        <f t="shared" si="70"/>
        <v>Dec</v>
      </c>
      <c r="Z1448" s="5">
        <v>2020</v>
      </c>
      <c r="AA1448" t="s">
        <v>4347</v>
      </c>
      <c r="BG1448" t="s">
        <v>13</v>
      </c>
      <c r="BV1448" t="s">
        <v>13</v>
      </c>
      <c r="BW1448" t="str">
        <f t="shared" si="71"/>
        <v>Intra</v>
      </c>
      <c r="CI1448" s="15" t="s">
        <v>13</v>
      </c>
      <c r="CJ1448" s="15">
        <v>2006</v>
      </c>
      <c r="CK1448" s="15" t="str">
        <f t="shared" si="72"/>
        <v>Intra</v>
      </c>
      <c r="DC1448" s="15">
        <v>10</v>
      </c>
      <c r="DD1448" s="21">
        <v>10</v>
      </c>
      <c r="DE1448" s="21"/>
      <c r="DF1448" s="15">
        <v>2006</v>
      </c>
    </row>
    <row r="1449" spans="2:110" x14ac:dyDescent="0.3">
      <c r="B1449" s="6">
        <v>1</v>
      </c>
      <c r="C1449" s="6">
        <v>10</v>
      </c>
      <c r="D1449" s="7">
        <v>2020</v>
      </c>
      <c r="W1449" s="6">
        <v>10</v>
      </c>
      <c r="Y1449" t="str">
        <f t="shared" si="70"/>
        <v>Oct</v>
      </c>
      <c r="Z1449" s="7">
        <v>2020</v>
      </c>
      <c r="AA1449" t="s">
        <v>4350</v>
      </c>
      <c r="BG1449" t="s">
        <v>9</v>
      </c>
      <c r="BV1449" t="s">
        <v>9</v>
      </c>
      <c r="BW1449" t="str">
        <f t="shared" si="71"/>
        <v>Not</v>
      </c>
      <c r="CI1449" s="16" t="s">
        <v>9</v>
      </c>
      <c r="CJ1449" s="16">
        <v>2021</v>
      </c>
      <c r="CK1449" s="16" t="str">
        <f t="shared" si="72"/>
        <v>Not</v>
      </c>
      <c r="DC1449" s="16">
        <v>10</v>
      </c>
      <c r="DD1449" s="23">
        <v>10</v>
      </c>
      <c r="DE1449" s="23"/>
      <c r="DF1449" s="16">
        <v>2021</v>
      </c>
    </row>
    <row r="1450" spans="2:110" x14ac:dyDescent="0.3">
      <c r="B1450" s="4">
        <v>19</v>
      </c>
      <c r="C1450" s="4">
        <v>2</v>
      </c>
      <c r="D1450" s="5">
        <v>2020</v>
      </c>
      <c r="W1450" s="4">
        <v>2</v>
      </c>
      <c r="Y1450" t="str">
        <f t="shared" si="70"/>
        <v>Feb</v>
      </c>
      <c r="Z1450" s="5">
        <v>2020</v>
      </c>
      <c r="AA1450" t="s">
        <v>4353</v>
      </c>
      <c r="BG1450" t="s">
        <v>13</v>
      </c>
      <c r="BV1450" t="s">
        <v>13</v>
      </c>
      <c r="BW1450" t="str">
        <f t="shared" si="71"/>
        <v>Intra</v>
      </c>
      <c r="CI1450" s="15" t="s">
        <v>13</v>
      </c>
      <c r="CJ1450" s="15">
        <v>2023</v>
      </c>
      <c r="CK1450" s="15" t="str">
        <f t="shared" si="72"/>
        <v>Intra</v>
      </c>
      <c r="DC1450" s="15">
        <v>10</v>
      </c>
      <c r="DD1450" s="21">
        <v>10</v>
      </c>
      <c r="DE1450" s="21"/>
      <c r="DF1450" s="15">
        <v>2023</v>
      </c>
    </row>
    <row r="1451" spans="2:110" x14ac:dyDescent="0.3">
      <c r="B1451" s="4">
        <v>5</v>
      </c>
      <c r="C1451" s="4">
        <v>10</v>
      </c>
      <c r="D1451" s="5">
        <v>2020</v>
      </c>
      <c r="W1451" s="4">
        <v>10</v>
      </c>
      <c r="Y1451" t="str">
        <f t="shared" si="70"/>
        <v>Oct</v>
      </c>
      <c r="Z1451" s="5">
        <v>2020</v>
      </c>
      <c r="AA1451" t="s">
        <v>4356</v>
      </c>
      <c r="BG1451" t="s">
        <v>13</v>
      </c>
      <c r="BV1451" t="s">
        <v>13</v>
      </c>
      <c r="BW1451" t="str">
        <f t="shared" si="71"/>
        <v>Intra</v>
      </c>
      <c r="CI1451" s="16" t="s">
        <v>13</v>
      </c>
      <c r="CJ1451" s="16">
        <v>2008</v>
      </c>
      <c r="CK1451" s="16" t="str">
        <f t="shared" si="72"/>
        <v>Intra</v>
      </c>
      <c r="DC1451" s="16">
        <v>10</v>
      </c>
      <c r="DD1451" s="23">
        <v>10</v>
      </c>
      <c r="DE1451" s="23"/>
      <c r="DF1451" s="16">
        <v>2008</v>
      </c>
    </row>
    <row r="1452" spans="2:110" x14ac:dyDescent="0.3">
      <c r="B1452" s="4">
        <v>23</v>
      </c>
      <c r="C1452" s="4">
        <v>1</v>
      </c>
      <c r="D1452" s="5">
        <v>2020</v>
      </c>
      <c r="W1452" s="4">
        <v>1</v>
      </c>
      <c r="Y1452" t="str">
        <f t="shared" si="70"/>
        <v>Jan</v>
      </c>
      <c r="Z1452" s="5">
        <v>2020</v>
      </c>
      <c r="AA1452" t="s">
        <v>4359</v>
      </c>
      <c r="AB1452">
        <v>1</v>
      </c>
      <c r="BG1452" t="s">
        <v>9</v>
      </c>
      <c r="BV1452" t="s">
        <v>9</v>
      </c>
      <c r="BW1452" t="str">
        <f t="shared" si="71"/>
        <v>Not</v>
      </c>
      <c r="CI1452" s="15" t="s">
        <v>9</v>
      </c>
      <c r="CJ1452" s="15">
        <v>2012</v>
      </c>
      <c r="CK1452" s="15" t="str">
        <f t="shared" si="72"/>
        <v>Not</v>
      </c>
      <c r="DC1452" s="15">
        <v>10</v>
      </c>
      <c r="DD1452" s="21">
        <v>10</v>
      </c>
      <c r="DE1452" s="21"/>
      <c r="DF1452" s="15">
        <v>2012</v>
      </c>
    </row>
    <row r="1453" spans="2:110" x14ac:dyDescent="0.3">
      <c r="B1453" s="6">
        <v>12</v>
      </c>
      <c r="C1453" s="6">
        <v>2</v>
      </c>
      <c r="D1453" s="7">
        <v>2020</v>
      </c>
      <c r="W1453" s="6">
        <v>2</v>
      </c>
      <c r="Y1453" t="str">
        <f t="shared" si="70"/>
        <v>Feb</v>
      </c>
      <c r="Z1453" s="7">
        <v>2020</v>
      </c>
      <c r="AA1453" t="s">
        <v>4362</v>
      </c>
      <c r="BG1453" t="s">
        <v>13</v>
      </c>
      <c r="BV1453" t="s">
        <v>13</v>
      </c>
      <c r="BW1453" t="str">
        <f t="shared" si="71"/>
        <v>Intra</v>
      </c>
      <c r="CI1453" s="16" t="s">
        <v>13</v>
      </c>
      <c r="CJ1453" s="16">
        <v>2016</v>
      </c>
      <c r="CK1453" s="16" t="str">
        <f t="shared" si="72"/>
        <v>Intra</v>
      </c>
      <c r="DC1453" s="16">
        <v>2</v>
      </c>
      <c r="DD1453" s="23">
        <v>2</v>
      </c>
      <c r="DE1453" s="23"/>
      <c r="DF1453" s="16">
        <v>2016</v>
      </c>
    </row>
    <row r="1454" spans="2:110" x14ac:dyDescent="0.3">
      <c r="B1454" s="4">
        <v>29</v>
      </c>
      <c r="C1454" s="4">
        <v>10</v>
      </c>
      <c r="D1454" s="5">
        <v>2020</v>
      </c>
      <c r="W1454" s="4">
        <v>10</v>
      </c>
      <c r="Y1454" t="str">
        <f t="shared" si="70"/>
        <v>Oct</v>
      </c>
      <c r="Z1454" s="5">
        <v>2020</v>
      </c>
      <c r="AA1454" t="s">
        <v>4365</v>
      </c>
      <c r="BG1454" t="s">
        <v>9</v>
      </c>
      <c r="BV1454" t="s">
        <v>9</v>
      </c>
      <c r="BW1454" t="str">
        <f t="shared" si="71"/>
        <v>Not</v>
      </c>
      <c r="CI1454" s="15" t="s">
        <v>9</v>
      </c>
      <c r="CJ1454" s="15">
        <v>2021</v>
      </c>
      <c r="CK1454" s="15" t="str">
        <f t="shared" si="72"/>
        <v>Not</v>
      </c>
      <c r="DC1454" s="15">
        <v>2</v>
      </c>
      <c r="DD1454" s="21">
        <v>2</v>
      </c>
      <c r="DE1454" s="21"/>
      <c r="DF1454" s="15">
        <v>2021</v>
      </c>
    </row>
    <row r="1455" spans="2:110" x14ac:dyDescent="0.3">
      <c r="B1455" s="4">
        <v>24</v>
      </c>
      <c r="C1455" s="4">
        <v>12</v>
      </c>
      <c r="D1455" s="5">
        <v>2020</v>
      </c>
      <c r="W1455" s="4">
        <v>12</v>
      </c>
      <c r="Y1455" t="str">
        <f t="shared" si="70"/>
        <v>Dec</v>
      </c>
      <c r="Z1455" s="5">
        <v>2020</v>
      </c>
      <c r="AA1455" t="s">
        <v>4368</v>
      </c>
      <c r="BG1455" t="s">
        <v>13</v>
      </c>
      <c r="BV1455" t="s">
        <v>13</v>
      </c>
      <c r="BW1455" t="str">
        <f t="shared" si="71"/>
        <v>Intra</v>
      </c>
      <c r="CI1455" s="16" t="s">
        <v>13</v>
      </c>
      <c r="CJ1455" s="16">
        <v>1995</v>
      </c>
      <c r="CK1455" s="16" t="str">
        <f t="shared" si="72"/>
        <v>Intra</v>
      </c>
      <c r="DC1455" s="16">
        <v>2</v>
      </c>
      <c r="DD1455" s="23">
        <v>2</v>
      </c>
      <c r="DE1455" s="23"/>
      <c r="DF1455" s="16">
        <v>1995</v>
      </c>
    </row>
    <row r="1456" spans="2:110" x14ac:dyDescent="0.3">
      <c r="B1456" s="6">
        <v>10</v>
      </c>
      <c r="C1456" s="6">
        <v>2</v>
      </c>
      <c r="D1456" s="7">
        <v>2020</v>
      </c>
      <c r="W1456" s="6">
        <v>2</v>
      </c>
      <c r="Y1456" t="str">
        <f t="shared" si="70"/>
        <v>Feb</v>
      </c>
      <c r="Z1456" s="7">
        <v>2020</v>
      </c>
      <c r="AA1456" t="s">
        <v>4371</v>
      </c>
      <c r="BG1456" t="s">
        <v>9</v>
      </c>
      <c r="BV1456" t="s">
        <v>9</v>
      </c>
      <c r="BW1456" t="str">
        <f t="shared" si="71"/>
        <v>Not</v>
      </c>
      <c r="CI1456" s="15" t="s">
        <v>9</v>
      </c>
      <c r="CJ1456" s="15">
        <v>2016</v>
      </c>
      <c r="CK1456" s="15" t="str">
        <f t="shared" si="72"/>
        <v>Not</v>
      </c>
      <c r="DC1456" s="15">
        <v>2</v>
      </c>
      <c r="DD1456" s="21">
        <v>2</v>
      </c>
      <c r="DE1456" s="21"/>
      <c r="DF1456" s="15">
        <v>2016</v>
      </c>
    </row>
    <row r="1457" spans="2:110" x14ac:dyDescent="0.3">
      <c r="B1457" s="6">
        <v>22</v>
      </c>
      <c r="C1457" s="6">
        <v>7</v>
      </c>
      <c r="D1457" s="7">
        <v>2020</v>
      </c>
      <c r="W1457" s="6">
        <v>7</v>
      </c>
      <c r="Y1457" t="str">
        <f t="shared" si="70"/>
        <v>Jul</v>
      </c>
      <c r="Z1457" s="7">
        <v>2020</v>
      </c>
      <c r="AA1457" t="s">
        <v>4374</v>
      </c>
      <c r="BG1457" t="s">
        <v>13</v>
      </c>
      <c r="BV1457" t="s">
        <v>13</v>
      </c>
      <c r="BW1457" t="str">
        <f t="shared" si="71"/>
        <v>Intra</v>
      </c>
      <c r="CI1457" s="16" t="s">
        <v>13</v>
      </c>
      <c r="CJ1457" s="16">
        <v>2016</v>
      </c>
      <c r="CK1457" s="16" t="str">
        <f t="shared" si="72"/>
        <v>Intra</v>
      </c>
      <c r="DC1457" s="16">
        <v>5</v>
      </c>
      <c r="DD1457" s="23">
        <v>5</v>
      </c>
      <c r="DE1457" s="23"/>
      <c r="DF1457" s="16">
        <v>2016</v>
      </c>
    </row>
    <row r="1458" spans="2:110" x14ac:dyDescent="0.3">
      <c r="B1458" s="6">
        <v>28</v>
      </c>
      <c r="C1458" s="6">
        <v>10</v>
      </c>
      <c r="D1458" s="7">
        <v>2020</v>
      </c>
      <c r="W1458" s="6">
        <v>10</v>
      </c>
      <c r="Y1458" t="str">
        <f t="shared" si="70"/>
        <v>Oct</v>
      </c>
      <c r="Z1458" s="7">
        <v>2020</v>
      </c>
      <c r="AA1458" t="s">
        <v>4377</v>
      </c>
      <c r="BG1458" t="s">
        <v>9</v>
      </c>
      <c r="BV1458" t="s">
        <v>9</v>
      </c>
      <c r="BW1458" t="str">
        <f t="shared" si="71"/>
        <v>Not</v>
      </c>
      <c r="CI1458" s="15" t="s">
        <v>9</v>
      </c>
      <c r="CJ1458" s="15">
        <v>2021</v>
      </c>
      <c r="CK1458" s="15" t="str">
        <f t="shared" si="72"/>
        <v>Not</v>
      </c>
      <c r="DC1458" s="15">
        <v>10</v>
      </c>
      <c r="DD1458" s="21">
        <v>10</v>
      </c>
      <c r="DE1458" s="21"/>
      <c r="DF1458" s="15">
        <v>2021</v>
      </c>
    </row>
    <row r="1459" spans="2:110" x14ac:dyDescent="0.3">
      <c r="B1459" s="6">
        <v>1</v>
      </c>
      <c r="C1459" s="6">
        <v>10</v>
      </c>
      <c r="D1459" s="7">
        <v>2020</v>
      </c>
      <c r="W1459" s="6">
        <v>10</v>
      </c>
      <c r="Y1459" t="str">
        <f t="shared" si="70"/>
        <v>Oct</v>
      </c>
      <c r="Z1459" s="7">
        <v>2020</v>
      </c>
      <c r="AA1459" t="s">
        <v>4380</v>
      </c>
      <c r="BG1459" t="s">
        <v>13</v>
      </c>
      <c r="BV1459" t="s">
        <v>13</v>
      </c>
      <c r="BW1459" t="str">
        <f t="shared" si="71"/>
        <v>Intra</v>
      </c>
      <c r="CI1459" s="16" t="s">
        <v>13</v>
      </c>
      <c r="CJ1459" s="16">
        <v>2006</v>
      </c>
      <c r="CK1459" s="16" t="str">
        <f t="shared" si="72"/>
        <v>Intra</v>
      </c>
      <c r="DC1459" s="16">
        <v>10</v>
      </c>
      <c r="DD1459" s="23">
        <v>10</v>
      </c>
      <c r="DE1459" s="23"/>
      <c r="DF1459" s="16">
        <v>2006</v>
      </c>
    </row>
    <row r="1460" spans="2:110" x14ac:dyDescent="0.3">
      <c r="B1460" s="6">
        <v>13</v>
      </c>
      <c r="C1460" s="6">
        <v>11</v>
      </c>
      <c r="D1460" s="7">
        <v>2020</v>
      </c>
      <c r="W1460" s="6">
        <v>11</v>
      </c>
      <c r="Y1460" t="str">
        <f t="shared" si="70"/>
        <v>Nov</v>
      </c>
      <c r="Z1460" s="7">
        <v>2020</v>
      </c>
      <c r="AA1460" t="s">
        <v>4383</v>
      </c>
      <c r="BG1460" t="s">
        <v>13</v>
      </c>
      <c r="BV1460" t="s">
        <v>13</v>
      </c>
      <c r="BW1460" t="str">
        <f t="shared" si="71"/>
        <v>Intra</v>
      </c>
      <c r="CI1460" s="15" t="s">
        <v>13</v>
      </c>
      <c r="CJ1460" s="15">
        <v>2010</v>
      </c>
      <c r="CK1460" s="15" t="str">
        <f t="shared" si="72"/>
        <v>Intra</v>
      </c>
      <c r="DC1460" s="15">
        <v>1</v>
      </c>
      <c r="DD1460" s="21">
        <v>1</v>
      </c>
      <c r="DE1460" s="21"/>
      <c r="DF1460" s="15">
        <v>2010</v>
      </c>
    </row>
    <row r="1461" spans="2:110" x14ac:dyDescent="0.3">
      <c r="B1461" s="6">
        <v>3</v>
      </c>
      <c r="C1461" s="6">
        <v>11</v>
      </c>
      <c r="D1461" s="7">
        <v>2020</v>
      </c>
      <c r="W1461" s="6">
        <v>11</v>
      </c>
      <c r="Y1461" t="str">
        <f t="shared" si="70"/>
        <v>Nov</v>
      </c>
      <c r="Z1461" s="7">
        <v>2020</v>
      </c>
      <c r="AA1461" t="s">
        <v>4386</v>
      </c>
      <c r="BG1461" t="s">
        <v>13</v>
      </c>
      <c r="BV1461" t="s">
        <v>13</v>
      </c>
      <c r="BW1461" t="str">
        <f t="shared" si="71"/>
        <v>Intra</v>
      </c>
      <c r="CI1461" s="16" t="s">
        <v>13</v>
      </c>
      <c r="CJ1461" s="16">
        <v>2005</v>
      </c>
      <c r="CK1461" s="16" t="str">
        <f t="shared" si="72"/>
        <v>Intra</v>
      </c>
      <c r="DC1461" s="16">
        <v>10</v>
      </c>
      <c r="DD1461" s="23">
        <v>10</v>
      </c>
      <c r="DE1461" s="23"/>
      <c r="DF1461" s="16">
        <v>2005</v>
      </c>
    </row>
    <row r="1462" spans="2:110" x14ac:dyDescent="0.3">
      <c r="B1462" s="6">
        <v>17</v>
      </c>
      <c r="C1462" s="6">
        <v>1</v>
      </c>
      <c r="D1462" s="7">
        <v>2020</v>
      </c>
      <c r="W1462" s="6">
        <v>1</v>
      </c>
      <c r="Y1462" t="str">
        <f t="shared" si="70"/>
        <v>Jan</v>
      </c>
      <c r="Z1462" s="7">
        <v>2020</v>
      </c>
      <c r="AA1462" t="s">
        <v>4389</v>
      </c>
      <c r="AB1462">
        <v>1</v>
      </c>
      <c r="BG1462" t="s">
        <v>13</v>
      </c>
      <c r="BV1462" t="s">
        <v>13</v>
      </c>
      <c r="BW1462" t="str">
        <f t="shared" si="71"/>
        <v>Intra</v>
      </c>
      <c r="CI1462" s="15" t="s">
        <v>13</v>
      </c>
      <c r="CJ1462" s="15">
        <v>2022</v>
      </c>
      <c r="CK1462" s="15" t="str">
        <f t="shared" si="72"/>
        <v>Intra</v>
      </c>
      <c r="DC1462" s="15">
        <v>10</v>
      </c>
      <c r="DD1462" s="21">
        <v>10</v>
      </c>
      <c r="DE1462" s="21"/>
      <c r="DF1462" s="15">
        <v>2022</v>
      </c>
    </row>
    <row r="1463" spans="2:110" x14ac:dyDescent="0.3">
      <c r="B1463" s="4">
        <v>2</v>
      </c>
      <c r="C1463" s="4">
        <v>11</v>
      </c>
      <c r="D1463" s="5">
        <v>2020</v>
      </c>
      <c r="W1463" s="4">
        <v>11</v>
      </c>
      <c r="Y1463" t="str">
        <f t="shared" si="70"/>
        <v>Nov</v>
      </c>
      <c r="Z1463" s="5">
        <v>2020</v>
      </c>
      <c r="AA1463" t="s">
        <v>4392</v>
      </c>
      <c r="BG1463" t="s">
        <v>13</v>
      </c>
      <c r="BV1463" t="s">
        <v>13</v>
      </c>
      <c r="BW1463" t="str">
        <f t="shared" si="71"/>
        <v>Intra</v>
      </c>
      <c r="CI1463" s="16" t="s">
        <v>13</v>
      </c>
      <c r="CJ1463" s="16">
        <v>2015</v>
      </c>
      <c r="CK1463" s="16" t="str">
        <f t="shared" si="72"/>
        <v>Intra</v>
      </c>
      <c r="DC1463" s="16">
        <v>10</v>
      </c>
      <c r="DD1463" s="23">
        <v>10</v>
      </c>
      <c r="DE1463" s="23"/>
      <c r="DF1463" s="16">
        <v>2015</v>
      </c>
    </row>
    <row r="1464" spans="2:110" x14ac:dyDescent="0.3">
      <c r="B1464" s="4">
        <v>24</v>
      </c>
      <c r="C1464" s="4">
        <v>12</v>
      </c>
      <c r="D1464" s="5">
        <v>2020</v>
      </c>
      <c r="W1464" s="4">
        <v>12</v>
      </c>
      <c r="Y1464" t="str">
        <f t="shared" si="70"/>
        <v>Dec</v>
      </c>
      <c r="Z1464" s="5">
        <v>2020</v>
      </c>
      <c r="AA1464" t="s">
        <v>4395</v>
      </c>
      <c r="BG1464" t="s">
        <v>13</v>
      </c>
      <c r="BV1464" t="s">
        <v>13</v>
      </c>
      <c r="BW1464" t="str">
        <f t="shared" si="71"/>
        <v>Intra</v>
      </c>
      <c r="CI1464" s="15" t="s">
        <v>13</v>
      </c>
      <c r="CJ1464" s="15">
        <v>2017</v>
      </c>
      <c r="CK1464" s="15" t="str">
        <f t="shared" si="72"/>
        <v>Intra</v>
      </c>
      <c r="DC1464" s="15">
        <v>10</v>
      </c>
      <c r="DD1464" s="21">
        <v>10</v>
      </c>
      <c r="DE1464" s="21"/>
      <c r="DF1464" s="15">
        <v>2017</v>
      </c>
    </row>
    <row r="1465" spans="2:110" x14ac:dyDescent="0.3">
      <c r="B1465" s="6">
        <v>6</v>
      </c>
      <c r="C1465" s="6">
        <v>3</v>
      </c>
      <c r="D1465" s="7">
        <v>2020</v>
      </c>
      <c r="W1465" s="6">
        <v>3</v>
      </c>
      <c r="Y1465" t="str">
        <f t="shared" si="70"/>
        <v>Mar</v>
      </c>
      <c r="Z1465" s="7">
        <v>2020</v>
      </c>
      <c r="AA1465" t="s">
        <v>4398</v>
      </c>
      <c r="BG1465" t="s">
        <v>13</v>
      </c>
      <c r="BV1465" t="s">
        <v>13</v>
      </c>
      <c r="BW1465" t="str">
        <f t="shared" si="71"/>
        <v>Intra</v>
      </c>
      <c r="CI1465" s="16" t="s">
        <v>13</v>
      </c>
      <c r="CJ1465" s="16">
        <v>2008</v>
      </c>
      <c r="CK1465" s="16" t="str">
        <f t="shared" si="72"/>
        <v>Intra</v>
      </c>
      <c r="DC1465" s="16">
        <v>2</v>
      </c>
      <c r="DD1465" s="23">
        <v>2</v>
      </c>
      <c r="DE1465" s="23"/>
      <c r="DF1465" s="16">
        <v>2008</v>
      </c>
    </row>
    <row r="1466" spans="2:110" x14ac:dyDescent="0.3">
      <c r="B1466" s="6">
        <v>20</v>
      </c>
      <c r="C1466" s="6">
        <v>11</v>
      </c>
      <c r="D1466" s="7">
        <v>2020</v>
      </c>
      <c r="W1466" s="6">
        <v>11</v>
      </c>
      <c r="Y1466" t="str">
        <f t="shared" si="70"/>
        <v>Nov</v>
      </c>
      <c r="Z1466" s="7">
        <v>2020</v>
      </c>
      <c r="AA1466" t="s">
        <v>4401</v>
      </c>
      <c r="BG1466" t="s">
        <v>13</v>
      </c>
      <c r="BV1466" t="s">
        <v>13</v>
      </c>
      <c r="BW1466" t="str">
        <f t="shared" si="71"/>
        <v>Intra</v>
      </c>
      <c r="CI1466" s="15" t="s">
        <v>13</v>
      </c>
      <c r="CJ1466" s="15">
        <v>2017</v>
      </c>
      <c r="CK1466" s="15" t="str">
        <f t="shared" si="72"/>
        <v>Intra</v>
      </c>
      <c r="DC1466" s="15">
        <v>10</v>
      </c>
      <c r="DD1466" s="21">
        <v>10</v>
      </c>
      <c r="DE1466" s="21"/>
      <c r="DF1466" s="15">
        <v>2017</v>
      </c>
    </row>
    <row r="1467" spans="2:110" x14ac:dyDescent="0.3">
      <c r="B1467" s="6">
        <v>7</v>
      </c>
      <c r="C1467" s="6">
        <v>12</v>
      </c>
      <c r="D1467" s="7">
        <v>2020</v>
      </c>
      <c r="W1467" s="6">
        <v>12</v>
      </c>
      <c r="Y1467" t="str">
        <f t="shared" si="70"/>
        <v>Dec</v>
      </c>
      <c r="Z1467" s="7">
        <v>2020</v>
      </c>
      <c r="AA1467" t="s">
        <v>4404</v>
      </c>
      <c r="BG1467" t="s">
        <v>13</v>
      </c>
      <c r="BV1467" t="s">
        <v>13</v>
      </c>
      <c r="BW1467" t="str">
        <f t="shared" si="71"/>
        <v>Intra</v>
      </c>
      <c r="CI1467" s="16" t="s">
        <v>13</v>
      </c>
      <c r="CJ1467" s="16">
        <v>2021</v>
      </c>
      <c r="CK1467" s="16" t="str">
        <f t="shared" si="72"/>
        <v>Intra</v>
      </c>
      <c r="DC1467" s="16">
        <v>10</v>
      </c>
      <c r="DD1467" s="23">
        <v>10</v>
      </c>
      <c r="DE1467" s="23"/>
      <c r="DF1467" s="16">
        <v>2021</v>
      </c>
    </row>
    <row r="1468" spans="2:110" x14ac:dyDescent="0.3">
      <c r="B1468" s="4">
        <v>24</v>
      </c>
      <c r="C1468" s="4">
        <v>12</v>
      </c>
      <c r="D1468" s="5">
        <v>2020</v>
      </c>
      <c r="W1468" s="4">
        <v>12</v>
      </c>
      <c r="Y1468" t="str">
        <f t="shared" si="70"/>
        <v>Dec</v>
      </c>
      <c r="Z1468" s="5">
        <v>2020</v>
      </c>
      <c r="AA1468" t="s">
        <v>4407</v>
      </c>
      <c r="BG1468" t="s">
        <v>13</v>
      </c>
      <c r="BV1468" t="s">
        <v>13</v>
      </c>
      <c r="BW1468" t="str">
        <f t="shared" si="71"/>
        <v>Intra</v>
      </c>
      <c r="CI1468" s="15" t="s">
        <v>13</v>
      </c>
      <c r="CJ1468" s="15">
        <v>1996</v>
      </c>
      <c r="CK1468" s="15" t="str">
        <f t="shared" si="72"/>
        <v>Intra</v>
      </c>
      <c r="DC1468" s="15">
        <v>1</v>
      </c>
      <c r="DD1468" s="21">
        <v>1</v>
      </c>
      <c r="DE1468" s="21"/>
      <c r="DF1468" s="15">
        <v>1996</v>
      </c>
    </row>
    <row r="1469" spans="2:110" x14ac:dyDescent="0.3">
      <c r="B1469" s="4">
        <v>17</v>
      </c>
      <c r="C1469" s="4">
        <v>9</v>
      </c>
      <c r="D1469" s="5">
        <v>2020</v>
      </c>
      <c r="W1469" s="4">
        <v>9</v>
      </c>
      <c r="Y1469" t="str">
        <f t="shared" si="70"/>
        <v>Sep</v>
      </c>
      <c r="Z1469" s="5">
        <v>2020</v>
      </c>
      <c r="AA1469" t="s">
        <v>4410</v>
      </c>
      <c r="BG1469" t="s">
        <v>13</v>
      </c>
      <c r="BV1469" t="s">
        <v>13</v>
      </c>
      <c r="BW1469" t="str">
        <f t="shared" si="71"/>
        <v>Intra</v>
      </c>
      <c r="CI1469" s="16" t="s">
        <v>13</v>
      </c>
      <c r="CJ1469" s="16">
        <v>2014</v>
      </c>
      <c r="CK1469" s="16" t="str">
        <f t="shared" si="72"/>
        <v>Intra</v>
      </c>
      <c r="DC1469" s="16">
        <v>10</v>
      </c>
      <c r="DD1469" s="23">
        <v>10</v>
      </c>
      <c r="DE1469" s="23"/>
      <c r="DF1469" s="16">
        <v>2014</v>
      </c>
    </row>
    <row r="1470" spans="2:110" x14ac:dyDescent="0.3">
      <c r="B1470" s="4">
        <v>22</v>
      </c>
      <c r="C1470" s="4">
        <v>10</v>
      </c>
      <c r="D1470" s="5">
        <v>2020</v>
      </c>
      <c r="W1470" s="4">
        <v>10</v>
      </c>
      <c r="Y1470" t="str">
        <f t="shared" si="70"/>
        <v>Oct</v>
      </c>
      <c r="Z1470" s="5">
        <v>2020</v>
      </c>
      <c r="AA1470" t="s">
        <v>4413</v>
      </c>
      <c r="BG1470" t="s">
        <v>13</v>
      </c>
      <c r="BV1470" t="s">
        <v>13</v>
      </c>
      <c r="BW1470" t="str">
        <f t="shared" si="71"/>
        <v>Intra</v>
      </c>
      <c r="CI1470" s="15" t="s">
        <v>13</v>
      </c>
      <c r="CJ1470" s="15">
        <v>2015</v>
      </c>
      <c r="CK1470" s="15" t="str">
        <f t="shared" si="72"/>
        <v>Intra</v>
      </c>
      <c r="DC1470" s="15">
        <v>2</v>
      </c>
      <c r="DD1470" s="21">
        <v>2</v>
      </c>
      <c r="DE1470" s="21"/>
      <c r="DF1470" s="15">
        <v>2015</v>
      </c>
    </row>
    <row r="1471" spans="2:110" x14ac:dyDescent="0.3">
      <c r="B1471" s="4">
        <v>12</v>
      </c>
      <c r="C1471" s="4">
        <v>10</v>
      </c>
      <c r="D1471" s="5">
        <v>2020</v>
      </c>
      <c r="W1471" s="4">
        <v>10</v>
      </c>
      <c r="Y1471" t="str">
        <f t="shared" si="70"/>
        <v>Oct</v>
      </c>
      <c r="Z1471" s="5">
        <v>2020</v>
      </c>
      <c r="AA1471" t="s">
        <v>4416</v>
      </c>
      <c r="BG1471" t="s">
        <v>13</v>
      </c>
      <c r="BV1471" t="s">
        <v>13</v>
      </c>
      <c r="BW1471" t="str">
        <f t="shared" si="71"/>
        <v>Intra</v>
      </c>
      <c r="CI1471" s="16" t="s">
        <v>13</v>
      </c>
      <c r="CJ1471" s="16">
        <v>2020</v>
      </c>
      <c r="CK1471" s="16" t="str">
        <f t="shared" si="72"/>
        <v>Intra</v>
      </c>
      <c r="DC1471" s="16">
        <v>10</v>
      </c>
      <c r="DD1471" s="23">
        <v>10</v>
      </c>
      <c r="DE1471" s="23"/>
      <c r="DF1471" s="16">
        <v>2020</v>
      </c>
    </row>
    <row r="1472" spans="2:110" x14ac:dyDescent="0.3">
      <c r="B1472" s="4">
        <v>27</v>
      </c>
      <c r="C1472" s="4">
        <v>5</v>
      </c>
      <c r="D1472" s="5">
        <v>2020</v>
      </c>
      <c r="W1472" s="4">
        <v>5</v>
      </c>
      <c r="Y1472" t="str">
        <f t="shared" si="70"/>
        <v>May</v>
      </c>
      <c r="Z1472" s="5">
        <v>2020</v>
      </c>
      <c r="AA1472" t="s">
        <v>4419</v>
      </c>
      <c r="BG1472" t="s">
        <v>9</v>
      </c>
      <c r="BV1472" t="s">
        <v>9</v>
      </c>
      <c r="BW1472" t="str">
        <f t="shared" si="71"/>
        <v>Not</v>
      </c>
      <c r="CI1472" s="15" t="s">
        <v>9</v>
      </c>
      <c r="CJ1472" s="15">
        <v>2014</v>
      </c>
      <c r="CK1472" s="15" t="str">
        <f t="shared" si="72"/>
        <v>Not</v>
      </c>
      <c r="DC1472" s="15">
        <v>10</v>
      </c>
      <c r="DD1472" s="21">
        <v>10</v>
      </c>
      <c r="DE1472" s="21"/>
      <c r="DF1472" s="15">
        <v>2014</v>
      </c>
    </row>
    <row r="1473" spans="2:110" x14ac:dyDescent="0.3">
      <c r="B1473" s="6">
        <v>30</v>
      </c>
      <c r="C1473" s="6">
        <v>10</v>
      </c>
      <c r="D1473" s="7">
        <v>2020</v>
      </c>
      <c r="W1473" s="6">
        <v>10</v>
      </c>
      <c r="Y1473" t="str">
        <f t="shared" si="70"/>
        <v>Oct</v>
      </c>
      <c r="Z1473" s="7">
        <v>2020</v>
      </c>
      <c r="AA1473" t="s">
        <v>4422</v>
      </c>
      <c r="BG1473" t="s">
        <v>13</v>
      </c>
      <c r="BV1473" t="s">
        <v>13</v>
      </c>
      <c r="BW1473" t="str">
        <f t="shared" si="71"/>
        <v>Intra</v>
      </c>
      <c r="CI1473" s="16" t="s">
        <v>13</v>
      </c>
      <c r="CJ1473" s="16">
        <v>2009</v>
      </c>
      <c r="CK1473" s="16" t="str">
        <f t="shared" si="72"/>
        <v>Intra</v>
      </c>
      <c r="DC1473" s="16">
        <v>1</v>
      </c>
      <c r="DD1473" s="23">
        <v>1</v>
      </c>
      <c r="DE1473" s="23"/>
      <c r="DF1473" s="16">
        <v>2009</v>
      </c>
    </row>
    <row r="1474" spans="2:110" x14ac:dyDescent="0.3">
      <c r="B1474" s="6">
        <v>15</v>
      </c>
      <c r="C1474" s="6">
        <v>10</v>
      </c>
      <c r="D1474" s="7">
        <v>2020</v>
      </c>
      <c r="W1474" s="6">
        <v>10</v>
      </c>
      <c r="Y1474" t="str">
        <f t="shared" si="70"/>
        <v>Oct</v>
      </c>
      <c r="Z1474" s="7">
        <v>2020</v>
      </c>
      <c r="AA1474" t="s">
        <v>4425</v>
      </c>
      <c r="BG1474" t="s">
        <v>13</v>
      </c>
      <c r="BV1474" t="s">
        <v>13</v>
      </c>
      <c r="BW1474" t="str">
        <f t="shared" si="71"/>
        <v>Intra</v>
      </c>
      <c r="CI1474" s="15" t="s">
        <v>13</v>
      </c>
      <c r="CJ1474" s="15">
        <v>2021</v>
      </c>
      <c r="CK1474" s="15" t="str">
        <f t="shared" si="72"/>
        <v>Intra</v>
      </c>
      <c r="DC1474" s="15">
        <v>5</v>
      </c>
      <c r="DD1474" s="21">
        <v>5</v>
      </c>
      <c r="DE1474" s="21"/>
      <c r="DF1474" s="15">
        <v>2021</v>
      </c>
    </row>
    <row r="1475" spans="2:110" x14ac:dyDescent="0.3">
      <c r="B1475" s="4">
        <v>19</v>
      </c>
      <c r="C1475" s="4">
        <v>8</v>
      </c>
      <c r="D1475" s="5">
        <v>2020</v>
      </c>
      <c r="W1475" s="4">
        <v>8</v>
      </c>
      <c r="Y1475" t="str">
        <f t="shared" ref="Y1475:Y1538" si="73">_xlfn.IFS(W1475=1,"Jan",W1475=2,"Feb",W1475=3,"Mar",W1475=4,"Apr",W1475=5,"May",W1475=6,"Jun",W1475=7,"Jul",W1475=8,"Aug",W1475=9,"Sep",W1475=10,"Oct",W1475=11,"Nov",W1475=12,"Dec")</f>
        <v>Aug</v>
      </c>
      <c r="Z1475" s="5">
        <v>2020</v>
      </c>
      <c r="AA1475" t="s">
        <v>4428</v>
      </c>
      <c r="BG1475" t="s">
        <v>13</v>
      </c>
      <c r="BV1475" t="s">
        <v>13</v>
      </c>
      <c r="BW1475" t="str">
        <f t="shared" ref="BW1475:BW1538" si="74">IF(BV1475="EQ","Intra","Not")</f>
        <v>Intra</v>
      </c>
      <c r="CI1475" s="16" t="s">
        <v>13</v>
      </c>
      <c r="CJ1475" s="16">
        <v>2006</v>
      </c>
      <c r="CK1475" s="16" t="str">
        <f t="shared" ref="CK1475:CK1538" si="75">IF(CI1475="EQ","Intra","Not")</f>
        <v>Intra</v>
      </c>
      <c r="DC1475" s="16">
        <v>2</v>
      </c>
      <c r="DD1475" s="23">
        <v>2</v>
      </c>
      <c r="DE1475" s="23"/>
      <c r="DF1475" s="16">
        <v>2006</v>
      </c>
    </row>
    <row r="1476" spans="2:110" x14ac:dyDescent="0.3">
      <c r="B1476" s="4">
        <v>14</v>
      </c>
      <c r="C1476" s="4">
        <v>2</v>
      </c>
      <c r="D1476" s="5">
        <v>2020</v>
      </c>
      <c r="W1476" s="4">
        <v>2</v>
      </c>
      <c r="Y1476" t="str">
        <f t="shared" si="73"/>
        <v>Feb</v>
      </c>
      <c r="Z1476" s="5">
        <v>2020</v>
      </c>
      <c r="AA1476" t="s">
        <v>4431</v>
      </c>
      <c r="BG1476" t="s">
        <v>9</v>
      </c>
      <c r="BV1476" t="s">
        <v>9</v>
      </c>
      <c r="BW1476" t="str">
        <f t="shared" si="74"/>
        <v>Not</v>
      </c>
      <c r="CI1476" s="15" t="s">
        <v>9</v>
      </c>
      <c r="CJ1476" s="15">
        <v>2018</v>
      </c>
      <c r="CK1476" s="15" t="str">
        <f t="shared" si="75"/>
        <v>Not</v>
      </c>
      <c r="DC1476" s="15">
        <v>10</v>
      </c>
      <c r="DD1476" s="21">
        <v>10</v>
      </c>
      <c r="DE1476" s="21"/>
      <c r="DF1476" s="15">
        <v>2018</v>
      </c>
    </row>
    <row r="1477" spans="2:110" x14ac:dyDescent="0.3">
      <c r="B1477" s="4">
        <v>2</v>
      </c>
      <c r="C1477" s="4">
        <v>12</v>
      </c>
      <c r="D1477" s="5">
        <v>2020</v>
      </c>
      <c r="W1477" s="4">
        <v>12</v>
      </c>
      <c r="Y1477" t="str">
        <f t="shared" si="73"/>
        <v>Dec</v>
      </c>
      <c r="Z1477" s="5">
        <v>2020</v>
      </c>
      <c r="AA1477" t="s">
        <v>4434</v>
      </c>
      <c r="BG1477" t="s">
        <v>13</v>
      </c>
      <c r="BV1477" t="s">
        <v>13</v>
      </c>
      <c r="BW1477" t="str">
        <f t="shared" si="74"/>
        <v>Intra</v>
      </c>
      <c r="CI1477" s="16" t="s">
        <v>13</v>
      </c>
      <c r="CJ1477" s="16">
        <v>2017</v>
      </c>
      <c r="CK1477" s="16" t="str">
        <f t="shared" si="75"/>
        <v>Intra</v>
      </c>
      <c r="DC1477" s="16">
        <v>10</v>
      </c>
      <c r="DD1477" s="23">
        <v>10</v>
      </c>
      <c r="DE1477" s="23"/>
      <c r="DF1477" s="16">
        <v>2017</v>
      </c>
    </row>
    <row r="1478" spans="2:110" x14ac:dyDescent="0.3">
      <c r="B1478" s="6">
        <v>21</v>
      </c>
      <c r="C1478" s="6">
        <v>8</v>
      </c>
      <c r="D1478" s="7">
        <v>2020</v>
      </c>
      <c r="W1478" s="6">
        <v>8</v>
      </c>
      <c r="Y1478" t="str">
        <f t="shared" si="73"/>
        <v>Aug</v>
      </c>
      <c r="Z1478" s="7">
        <v>2020</v>
      </c>
      <c r="AA1478" t="s">
        <v>4437</v>
      </c>
      <c r="BG1478" t="s">
        <v>13</v>
      </c>
      <c r="BV1478" t="s">
        <v>13</v>
      </c>
      <c r="BW1478" t="str">
        <f t="shared" si="74"/>
        <v>Intra</v>
      </c>
      <c r="CI1478" s="15" t="s">
        <v>13</v>
      </c>
      <c r="CJ1478" s="15">
        <v>2015</v>
      </c>
      <c r="CK1478" s="15" t="str">
        <f t="shared" si="75"/>
        <v>Intra</v>
      </c>
      <c r="DC1478" s="15">
        <v>10</v>
      </c>
      <c r="DD1478" s="21">
        <v>10</v>
      </c>
      <c r="DE1478" s="21"/>
      <c r="DF1478" s="15">
        <v>2015</v>
      </c>
    </row>
    <row r="1479" spans="2:110" x14ac:dyDescent="0.3">
      <c r="B1479" s="4">
        <v>28</v>
      </c>
      <c r="C1479" s="4">
        <v>8</v>
      </c>
      <c r="D1479" s="5">
        <v>2020</v>
      </c>
      <c r="W1479" s="4">
        <v>8</v>
      </c>
      <c r="Y1479" t="str">
        <f t="shared" si="73"/>
        <v>Aug</v>
      </c>
      <c r="Z1479" s="5">
        <v>2020</v>
      </c>
      <c r="AA1479" t="s">
        <v>4440</v>
      </c>
      <c r="BG1479" t="s">
        <v>13</v>
      </c>
      <c r="BV1479" t="s">
        <v>13</v>
      </c>
      <c r="BW1479" t="str">
        <f t="shared" si="74"/>
        <v>Intra</v>
      </c>
      <c r="CI1479" s="16" t="s">
        <v>13</v>
      </c>
      <c r="CJ1479" s="16">
        <v>2005</v>
      </c>
      <c r="CK1479" s="16" t="str">
        <f t="shared" si="75"/>
        <v>Intra</v>
      </c>
      <c r="DC1479" s="16">
        <v>5</v>
      </c>
      <c r="DD1479" s="23">
        <v>5</v>
      </c>
      <c r="DE1479" s="23"/>
      <c r="DF1479" s="16">
        <v>2005</v>
      </c>
    </row>
    <row r="1480" spans="2:110" x14ac:dyDescent="0.3">
      <c r="B1480" s="4">
        <v>12</v>
      </c>
      <c r="C1480" s="4">
        <v>10</v>
      </c>
      <c r="D1480" s="5">
        <v>2020</v>
      </c>
      <c r="W1480" s="4">
        <v>10</v>
      </c>
      <c r="Y1480" t="str">
        <f t="shared" si="73"/>
        <v>Oct</v>
      </c>
      <c r="Z1480" s="5">
        <v>2020</v>
      </c>
      <c r="AA1480" t="s">
        <v>4443</v>
      </c>
      <c r="BG1480" t="s">
        <v>9</v>
      </c>
      <c r="BV1480" t="s">
        <v>9</v>
      </c>
      <c r="BW1480" t="str">
        <f t="shared" si="74"/>
        <v>Not</v>
      </c>
      <c r="CI1480" s="15" t="s">
        <v>9</v>
      </c>
      <c r="CJ1480" s="15">
        <v>2020</v>
      </c>
      <c r="CK1480" s="15" t="str">
        <f t="shared" si="75"/>
        <v>Not</v>
      </c>
      <c r="DC1480" s="15">
        <v>5</v>
      </c>
      <c r="DD1480" s="21">
        <v>5</v>
      </c>
      <c r="DE1480" s="21"/>
      <c r="DF1480" s="15">
        <v>2020</v>
      </c>
    </row>
    <row r="1481" spans="2:110" x14ac:dyDescent="0.3">
      <c r="B1481" s="4">
        <v>19</v>
      </c>
      <c r="C1481" s="4">
        <v>8</v>
      </c>
      <c r="D1481" s="5">
        <v>2020</v>
      </c>
      <c r="W1481" s="4">
        <v>8</v>
      </c>
      <c r="Y1481" t="str">
        <f t="shared" si="73"/>
        <v>Aug</v>
      </c>
      <c r="Z1481" s="5">
        <v>2020</v>
      </c>
      <c r="AA1481" t="s">
        <v>4446</v>
      </c>
      <c r="BG1481" t="s">
        <v>13</v>
      </c>
      <c r="BV1481" t="s">
        <v>13</v>
      </c>
      <c r="BW1481" t="str">
        <f t="shared" si="74"/>
        <v>Intra</v>
      </c>
      <c r="CI1481" s="16" t="s">
        <v>13</v>
      </c>
      <c r="CJ1481" s="16">
        <v>2020</v>
      </c>
      <c r="CK1481" s="16" t="str">
        <f t="shared" si="75"/>
        <v>Intra</v>
      </c>
      <c r="DC1481" s="16">
        <v>10</v>
      </c>
      <c r="DD1481" s="23">
        <v>10</v>
      </c>
      <c r="DE1481" s="23"/>
      <c r="DF1481" s="16">
        <v>2020</v>
      </c>
    </row>
    <row r="1482" spans="2:110" x14ac:dyDescent="0.3">
      <c r="B1482" s="6">
        <v>23</v>
      </c>
      <c r="C1482" s="6">
        <v>12</v>
      </c>
      <c r="D1482" s="7">
        <v>2020</v>
      </c>
      <c r="W1482" s="6">
        <v>12</v>
      </c>
      <c r="Y1482" t="str">
        <f t="shared" si="73"/>
        <v>Dec</v>
      </c>
      <c r="Z1482" s="7">
        <v>2020</v>
      </c>
      <c r="AA1482" t="s">
        <v>4449</v>
      </c>
      <c r="BG1482" t="s">
        <v>13</v>
      </c>
      <c r="BV1482" t="s">
        <v>13</v>
      </c>
      <c r="BW1482" t="str">
        <f t="shared" si="74"/>
        <v>Intra</v>
      </c>
      <c r="CI1482" s="15" t="s">
        <v>13</v>
      </c>
      <c r="CJ1482" s="15">
        <v>1995</v>
      </c>
      <c r="CK1482" s="15" t="str">
        <f t="shared" si="75"/>
        <v>Intra</v>
      </c>
      <c r="DC1482" s="15">
        <v>10</v>
      </c>
      <c r="DD1482" s="21">
        <v>10</v>
      </c>
      <c r="DE1482" s="21"/>
      <c r="DF1482" s="15">
        <v>1995</v>
      </c>
    </row>
    <row r="1483" spans="2:110" x14ac:dyDescent="0.3">
      <c r="B1483" s="6">
        <v>29</v>
      </c>
      <c r="C1483" s="6">
        <v>4</v>
      </c>
      <c r="D1483" s="7">
        <v>2020</v>
      </c>
      <c r="W1483" s="6">
        <v>4</v>
      </c>
      <c r="Y1483" t="str">
        <f t="shared" si="73"/>
        <v>Apr</v>
      </c>
      <c r="Z1483" s="7">
        <v>2020</v>
      </c>
      <c r="AA1483" t="s">
        <v>4452</v>
      </c>
      <c r="BG1483" t="s">
        <v>13</v>
      </c>
      <c r="BV1483" t="s">
        <v>13</v>
      </c>
      <c r="BW1483" t="str">
        <f t="shared" si="74"/>
        <v>Intra</v>
      </c>
      <c r="CI1483" s="16" t="s">
        <v>13</v>
      </c>
      <c r="CJ1483" s="16">
        <v>2015</v>
      </c>
      <c r="CK1483" s="16" t="str">
        <f t="shared" si="75"/>
        <v>Intra</v>
      </c>
      <c r="DC1483" s="16">
        <v>10</v>
      </c>
      <c r="DD1483" s="23">
        <v>10</v>
      </c>
      <c r="DE1483" s="23"/>
      <c r="DF1483" s="16">
        <v>2015</v>
      </c>
    </row>
    <row r="1484" spans="2:110" x14ac:dyDescent="0.3">
      <c r="B1484" s="4">
        <v>1</v>
      </c>
      <c r="C1484" s="4">
        <v>10</v>
      </c>
      <c r="D1484" s="5">
        <v>2020</v>
      </c>
      <c r="W1484" s="4">
        <v>10</v>
      </c>
      <c r="Y1484" t="str">
        <f t="shared" si="73"/>
        <v>Oct</v>
      </c>
      <c r="Z1484" s="5">
        <v>2020</v>
      </c>
      <c r="AA1484" t="s">
        <v>4455</v>
      </c>
      <c r="BG1484" t="s">
        <v>9</v>
      </c>
      <c r="BV1484" t="s">
        <v>9</v>
      </c>
      <c r="BW1484" t="str">
        <f t="shared" si="74"/>
        <v>Not</v>
      </c>
      <c r="CI1484" s="15" t="s">
        <v>9</v>
      </c>
      <c r="CJ1484" s="15">
        <v>2000</v>
      </c>
      <c r="CK1484" s="15" t="str">
        <f t="shared" si="75"/>
        <v>Not</v>
      </c>
      <c r="DC1484" s="15">
        <v>5</v>
      </c>
      <c r="DD1484" s="21">
        <v>5</v>
      </c>
      <c r="DE1484" s="21"/>
      <c r="DF1484" s="15">
        <v>2000</v>
      </c>
    </row>
    <row r="1485" spans="2:110" x14ac:dyDescent="0.3">
      <c r="B1485" s="6">
        <v>2</v>
      </c>
      <c r="C1485" s="6">
        <v>11</v>
      </c>
      <c r="D1485" s="7">
        <v>2020</v>
      </c>
      <c r="W1485" s="6">
        <v>11</v>
      </c>
      <c r="Y1485" t="str">
        <f t="shared" si="73"/>
        <v>Nov</v>
      </c>
      <c r="Z1485" s="7">
        <v>2020</v>
      </c>
      <c r="AA1485" t="s">
        <v>4458</v>
      </c>
      <c r="BG1485" t="s">
        <v>13</v>
      </c>
      <c r="BV1485" t="s">
        <v>13</v>
      </c>
      <c r="BW1485" t="str">
        <f t="shared" si="74"/>
        <v>Intra</v>
      </c>
      <c r="CI1485" s="16" t="s">
        <v>13</v>
      </c>
      <c r="CJ1485" s="16">
        <v>2019</v>
      </c>
      <c r="CK1485" s="16" t="str">
        <f t="shared" si="75"/>
        <v>Intra</v>
      </c>
      <c r="DC1485" s="16">
        <v>1</v>
      </c>
      <c r="DD1485" s="23">
        <v>1</v>
      </c>
      <c r="DE1485" s="23"/>
      <c r="DF1485" s="16">
        <v>2019</v>
      </c>
    </row>
    <row r="1486" spans="2:110" x14ac:dyDescent="0.3">
      <c r="B1486" s="4">
        <v>6</v>
      </c>
      <c r="C1486" s="4">
        <v>1</v>
      </c>
      <c r="D1486" s="5">
        <v>2020</v>
      </c>
      <c r="W1486" s="4">
        <v>1</v>
      </c>
      <c r="Y1486" t="str">
        <f t="shared" si="73"/>
        <v>Jan</v>
      </c>
      <c r="Z1486" s="5">
        <v>2020</v>
      </c>
      <c r="AA1486" t="s">
        <v>4461</v>
      </c>
      <c r="AB1486">
        <v>1</v>
      </c>
      <c r="BG1486" t="s">
        <v>9</v>
      </c>
      <c r="BV1486" t="s">
        <v>9</v>
      </c>
      <c r="BW1486" t="str">
        <f t="shared" si="74"/>
        <v>Not</v>
      </c>
      <c r="CI1486" s="15" t="s">
        <v>9</v>
      </c>
      <c r="CJ1486" s="15">
        <v>1996</v>
      </c>
      <c r="CK1486" s="15" t="str">
        <f t="shared" si="75"/>
        <v>Not</v>
      </c>
      <c r="DC1486" s="15">
        <v>10</v>
      </c>
      <c r="DD1486" s="21">
        <v>10</v>
      </c>
      <c r="DE1486" s="21"/>
      <c r="DF1486" s="15">
        <v>1996</v>
      </c>
    </row>
    <row r="1487" spans="2:110" x14ac:dyDescent="0.3">
      <c r="B1487" s="6">
        <v>24</v>
      </c>
      <c r="C1487" s="6">
        <v>1</v>
      </c>
      <c r="D1487" s="7">
        <v>2020</v>
      </c>
      <c r="W1487" s="6">
        <v>1</v>
      </c>
      <c r="Y1487" t="str">
        <f t="shared" si="73"/>
        <v>Jan</v>
      </c>
      <c r="Z1487" s="7">
        <v>2020</v>
      </c>
      <c r="AA1487" t="s">
        <v>4464</v>
      </c>
      <c r="AB1487">
        <v>1</v>
      </c>
      <c r="BG1487" t="s">
        <v>13</v>
      </c>
      <c r="BV1487" t="s">
        <v>13</v>
      </c>
      <c r="BW1487" t="str">
        <f t="shared" si="74"/>
        <v>Intra</v>
      </c>
      <c r="CI1487" s="16" t="s">
        <v>13</v>
      </c>
      <c r="CJ1487" s="16">
        <v>1995</v>
      </c>
      <c r="CK1487" s="16" t="str">
        <f t="shared" si="75"/>
        <v>Intra</v>
      </c>
      <c r="DC1487" s="16">
        <v>10</v>
      </c>
      <c r="DD1487" s="23">
        <v>10</v>
      </c>
      <c r="DE1487" s="23"/>
      <c r="DF1487" s="16">
        <v>1995</v>
      </c>
    </row>
    <row r="1488" spans="2:110" x14ac:dyDescent="0.3">
      <c r="B1488" s="6">
        <v>30</v>
      </c>
      <c r="C1488" s="6">
        <v>3</v>
      </c>
      <c r="D1488" s="7">
        <v>2020</v>
      </c>
      <c r="W1488" s="6">
        <v>3</v>
      </c>
      <c r="Y1488" t="str">
        <f t="shared" si="73"/>
        <v>Mar</v>
      </c>
      <c r="Z1488" s="7">
        <v>2020</v>
      </c>
      <c r="AA1488" t="s">
        <v>4467</v>
      </c>
      <c r="BG1488" t="s">
        <v>13</v>
      </c>
      <c r="BV1488" t="s">
        <v>13</v>
      </c>
      <c r="BW1488" t="str">
        <f t="shared" si="74"/>
        <v>Intra</v>
      </c>
      <c r="CI1488" s="15" t="s">
        <v>13</v>
      </c>
      <c r="CJ1488" s="15">
        <v>2016</v>
      </c>
      <c r="CK1488" s="15" t="str">
        <f t="shared" si="75"/>
        <v>Intra</v>
      </c>
      <c r="DC1488" s="15">
        <v>10</v>
      </c>
      <c r="DD1488" s="21">
        <v>10</v>
      </c>
      <c r="DE1488" s="21"/>
      <c r="DF1488" s="15">
        <v>2016</v>
      </c>
    </row>
    <row r="1489" spans="2:110" x14ac:dyDescent="0.3">
      <c r="B1489" s="4">
        <v>22</v>
      </c>
      <c r="C1489" s="4">
        <v>5</v>
      </c>
      <c r="D1489" s="5">
        <v>2020</v>
      </c>
      <c r="W1489" s="4">
        <v>5</v>
      </c>
      <c r="Y1489" t="str">
        <f t="shared" si="73"/>
        <v>May</v>
      </c>
      <c r="Z1489" s="5">
        <v>2020</v>
      </c>
      <c r="AA1489" t="s">
        <v>4470</v>
      </c>
      <c r="BG1489" t="s">
        <v>13</v>
      </c>
      <c r="BV1489" t="s">
        <v>13</v>
      </c>
      <c r="BW1489" t="str">
        <f t="shared" si="74"/>
        <v>Intra</v>
      </c>
      <c r="CI1489" s="16" t="s">
        <v>13</v>
      </c>
      <c r="CJ1489" s="16">
        <v>1996</v>
      </c>
      <c r="CK1489" s="16" t="str">
        <f t="shared" si="75"/>
        <v>Intra</v>
      </c>
      <c r="DC1489" s="16">
        <v>10</v>
      </c>
      <c r="DD1489" s="23">
        <v>10</v>
      </c>
      <c r="DE1489" s="23"/>
      <c r="DF1489" s="16">
        <v>1996</v>
      </c>
    </row>
    <row r="1490" spans="2:110" x14ac:dyDescent="0.3">
      <c r="B1490" s="6">
        <v>14</v>
      </c>
      <c r="C1490" s="6">
        <v>12</v>
      </c>
      <c r="D1490" s="7">
        <v>2020</v>
      </c>
      <c r="W1490" s="6">
        <v>12</v>
      </c>
      <c r="Y1490" t="str">
        <f t="shared" si="73"/>
        <v>Dec</v>
      </c>
      <c r="Z1490" s="7">
        <v>2020</v>
      </c>
      <c r="AA1490" t="s">
        <v>4473</v>
      </c>
      <c r="BG1490" t="s">
        <v>13</v>
      </c>
      <c r="BV1490" t="s">
        <v>13</v>
      </c>
      <c r="BW1490" t="str">
        <f t="shared" si="74"/>
        <v>Intra</v>
      </c>
      <c r="CI1490" s="15" t="s">
        <v>13</v>
      </c>
      <c r="CJ1490" s="15">
        <v>2021</v>
      </c>
      <c r="CK1490" s="15" t="str">
        <f t="shared" si="75"/>
        <v>Intra</v>
      </c>
      <c r="DC1490" s="15">
        <v>10</v>
      </c>
      <c r="DD1490" s="21">
        <v>10</v>
      </c>
      <c r="DE1490" s="21"/>
      <c r="DF1490" s="15">
        <v>2021</v>
      </c>
    </row>
    <row r="1491" spans="2:110" x14ac:dyDescent="0.3">
      <c r="B1491" s="6">
        <v>14</v>
      </c>
      <c r="C1491" s="6">
        <v>12</v>
      </c>
      <c r="D1491" s="7">
        <v>2020</v>
      </c>
      <c r="W1491" s="6">
        <v>12</v>
      </c>
      <c r="Y1491" t="str">
        <f t="shared" si="73"/>
        <v>Dec</v>
      </c>
      <c r="Z1491" s="7">
        <v>2020</v>
      </c>
      <c r="AA1491" t="s">
        <v>4476</v>
      </c>
      <c r="BG1491" t="s">
        <v>13</v>
      </c>
      <c r="BV1491" t="s">
        <v>13</v>
      </c>
      <c r="BW1491" t="str">
        <f t="shared" si="74"/>
        <v>Intra</v>
      </c>
      <c r="CI1491" s="16" t="s">
        <v>13</v>
      </c>
      <c r="CJ1491" s="16">
        <v>2015</v>
      </c>
      <c r="CK1491" s="16" t="str">
        <f t="shared" si="75"/>
        <v>Intra</v>
      </c>
      <c r="DC1491" s="16">
        <v>1</v>
      </c>
      <c r="DD1491" s="23">
        <v>1</v>
      </c>
      <c r="DE1491" s="23"/>
      <c r="DF1491" s="16">
        <v>2015</v>
      </c>
    </row>
    <row r="1492" spans="2:110" x14ac:dyDescent="0.3">
      <c r="B1492" s="6">
        <v>18</v>
      </c>
      <c r="C1492" s="6">
        <v>12</v>
      </c>
      <c r="D1492" s="7">
        <v>2020</v>
      </c>
      <c r="W1492" s="6">
        <v>12</v>
      </c>
      <c r="Y1492" t="str">
        <f t="shared" si="73"/>
        <v>Dec</v>
      </c>
      <c r="Z1492" s="7">
        <v>2020</v>
      </c>
      <c r="AA1492" t="s">
        <v>4479</v>
      </c>
      <c r="BG1492" t="s">
        <v>13</v>
      </c>
      <c r="BV1492" t="s">
        <v>13</v>
      </c>
      <c r="BW1492" t="str">
        <f t="shared" si="74"/>
        <v>Intra</v>
      </c>
      <c r="CI1492" s="15" t="s">
        <v>13</v>
      </c>
      <c r="CJ1492" s="15">
        <v>2021</v>
      </c>
      <c r="CK1492" s="15" t="str">
        <f t="shared" si="75"/>
        <v>Intra</v>
      </c>
      <c r="DC1492" s="15">
        <v>10</v>
      </c>
      <c r="DD1492" s="21">
        <v>10</v>
      </c>
      <c r="DE1492" s="21"/>
      <c r="DF1492" s="15">
        <v>2021</v>
      </c>
    </row>
    <row r="1493" spans="2:110" x14ac:dyDescent="0.3">
      <c r="B1493" s="6">
        <v>6</v>
      </c>
      <c r="C1493" s="6">
        <v>10</v>
      </c>
      <c r="D1493" s="7">
        <v>2020</v>
      </c>
      <c r="W1493" s="6">
        <v>10</v>
      </c>
      <c r="Y1493" t="str">
        <f t="shared" si="73"/>
        <v>Oct</v>
      </c>
      <c r="Z1493" s="7">
        <v>2020</v>
      </c>
      <c r="AA1493" t="s">
        <v>4482</v>
      </c>
      <c r="BG1493" t="s">
        <v>13</v>
      </c>
      <c r="BV1493" t="s">
        <v>13</v>
      </c>
      <c r="BW1493" t="str">
        <f t="shared" si="74"/>
        <v>Intra</v>
      </c>
      <c r="CI1493" s="16" t="s">
        <v>13</v>
      </c>
      <c r="CJ1493" s="16">
        <v>2006</v>
      </c>
      <c r="CK1493" s="16" t="str">
        <f t="shared" si="75"/>
        <v>Intra</v>
      </c>
      <c r="DC1493" s="16">
        <v>10</v>
      </c>
      <c r="DD1493" s="23">
        <v>10</v>
      </c>
      <c r="DE1493" s="23"/>
      <c r="DF1493" s="16">
        <v>2006</v>
      </c>
    </row>
    <row r="1494" spans="2:110" x14ac:dyDescent="0.3">
      <c r="B1494" s="4">
        <v>23</v>
      </c>
      <c r="C1494" s="4">
        <v>7</v>
      </c>
      <c r="D1494" s="5">
        <v>2020</v>
      </c>
      <c r="W1494" s="4">
        <v>7</v>
      </c>
      <c r="Y1494" t="str">
        <f t="shared" si="73"/>
        <v>Jul</v>
      </c>
      <c r="Z1494" s="5">
        <v>2020</v>
      </c>
      <c r="AA1494" t="s">
        <v>4485</v>
      </c>
      <c r="BG1494" t="s">
        <v>13</v>
      </c>
      <c r="BV1494" t="s">
        <v>13</v>
      </c>
      <c r="BW1494" t="str">
        <f t="shared" si="74"/>
        <v>Intra</v>
      </c>
      <c r="CI1494" s="15" t="s">
        <v>13</v>
      </c>
      <c r="CJ1494" s="15">
        <v>1995</v>
      </c>
      <c r="CK1494" s="15" t="str">
        <f t="shared" si="75"/>
        <v>Intra</v>
      </c>
      <c r="DC1494" s="15">
        <v>2</v>
      </c>
      <c r="DD1494" s="21">
        <v>2</v>
      </c>
      <c r="DE1494" s="21"/>
      <c r="DF1494" s="15">
        <v>1995</v>
      </c>
    </row>
    <row r="1495" spans="2:110" x14ac:dyDescent="0.3">
      <c r="B1495" s="6">
        <v>21</v>
      </c>
      <c r="C1495" s="6">
        <v>9</v>
      </c>
      <c r="D1495" s="7">
        <v>2020</v>
      </c>
      <c r="W1495" s="6">
        <v>9</v>
      </c>
      <c r="Y1495" t="str">
        <f t="shared" si="73"/>
        <v>Sep</v>
      </c>
      <c r="Z1495" s="7">
        <v>2020</v>
      </c>
      <c r="AA1495" t="s">
        <v>4488</v>
      </c>
      <c r="BG1495" t="s">
        <v>13</v>
      </c>
      <c r="BV1495" t="s">
        <v>13</v>
      </c>
      <c r="BW1495" t="str">
        <f t="shared" si="74"/>
        <v>Intra</v>
      </c>
      <c r="CI1495" s="16" t="s">
        <v>13</v>
      </c>
      <c r="CJ1495" s="16">
        <v>2021</v>
      </c>
      <c r="CK1495" s="16" t="str">
        <f t="shared" si="75"/>
        <v>Intra</v>
      </c>
      <c r="DC1495" s="16">
        <v>10</v>
      </c>
      <c r="DD1495" s="23">
        <v>10</v>
      </c>
      <c r="DE1495" s="23"/>
      <c r="DF1495" s="16">
        <v>2021</v>
      </c>
    </row>
    <row r="1496" spans="2:110" x14ac:dyDescent="0.3">
      <c r="B1496" s="6">
        <v>18</v>
      </c>
      <c r="C1496" s="6">
        <v>12</v>
      </c>
      <c r="D1496" s="7">
        <v>2020</v>
      </c>
      <c r="W1496" s="6">
        <v>12</v>
      </c>
      <c r="Y1496" t="str">
        <f t="shared" si="73"/>
        <v>Dec</v>
      </c>
      <c r="Z1496" s="7">
        <v>2020</v>
      </c>
      <c r="AA1496" t="s">
        <v>4491</v>
      </c>
      <c r="BG1496" t="s">
        <v>9</v>
      </c>
      <c r="BV1496" t="s">
        <v>9</v>
      </c>
      <c r="BW1496" t="str">
        <f t="shared" si="74"/>
        <v>Not</v>
      </c>
      <c r="CI1496" s="15" t="s">
        <v>9</v>
      </c>
      <c r="CJ1496" s="15">
        <v>2018</v>
      </c>
      <c r="CK1496" s="15" t="str">
        <f t="shared" si="75"/>
        <v>Not</v>
      </c>
      <c r="DC1496" s="15">
        <v>10</v>
      </c>
      <c r="DD1496" s="21">
        <v>10</v>
      </c>
      <c r="DE1496" s="21"/>
      <c r="DF1496" s="15">
        <v>2018</v>
      </c>
    </row>
    <row r="1497" spans="2:110" x14ac:dyDescent="0.3">
      <c r="B1497" s="4">
        <v>16</v>
      </c>
      <c r="C1497" s="4">
        <v>3</v>
      </c>
      <c r="D1497" s="5">
        <v>2020</v>
      </c>
      <c r="W1497" s="4">
        <v>3</v>
      </c>
      <c r="Y1497" t="str">
        <f t="shared" si="73"/>
        <v>Mar</v>
      </c>
      <c r="Z1497" s="5">
        <v>2020</v>
      </c>
      <c r="AA1497" t="s">
        <v>4494</v>
      </c>
      <c r="BG1497" t="s">
        <v>13</v>
      </c>
      <c r="BV1497" t="s">
        <v>13</v>
      </c>
      <c r="BW1497" t="str">
        <f t="shared" si="74"/>
        <v>Intra</v>
      </c>
      <c r="CI1497" s="16" t="s">
        <v>13</v>
      </c>
      <c r="CJ1497" s="16">
        <v>2023</v>
      </c>
      <c r="CK1497" s="16" t="str">
        <f t="shared" si="75"/>
        <v>Intra</v>
      </c>
      <c r="DC1497" s="16">
        <v>10</v>
      </c>
      <c r="DD1497" s="23">
        <v>10</v>
      </c>
      <c r="DE1497" s="23"/>
      <c r="DF1497" s="16">
        <v>2023</v>
      </c>
    </row>
    <row r="1498" spans="2:110" x14ac:dyDescent="0.3">
      <c r="B1498" s="6">
        <v>21</v>
      </c>
      <c r="C1498" s="6">
        <v>9</v>
      </c>
      <c r="D1498" s="7">
        <v>2020</v>
      </c>
      <c r="W1498" s="6">
        <v>9</v>
      </c>
      <c r="Y1498" t="str">
        <f t="shared" si="73"/>
        <v>Sep</v>
      </c>
      <c r="Z1498" s="7">
        <v>2020</v>
      </c>
      <c r="AA1498" t="s">
        <v>4497</v>
      </c>
      <c r="BG1498" t="s">
        <v>9</v>
      </c>
      <c r="BV1498" t="s">
        <v>9</v>
      </c>
      <c r="BW1498" t="str">
        <f t="shared" si="74"/>
        <v>Not</v>
      </c>
      <c r="CI1498" s="15" t="s">
        <v>9</v>
      </c>
      <c r="CJ1498" s="15">
        <v>2021</v>
      </c>
      <c r="CK1498" s="15" t="str">
        <f t="shared" si="75"/>
        <v>Not</v>
      </c>
      <c r="DC1498" s="15">
        <v>10</v>
      </c>
      <c r="DD1498" s="21">
        <v>10</v>
      </c>
      <c r="DE1498" s="21"/>
      <c r="DF1498" s="15">
        <v>2021</v>
      </c>
    </row>
    <row r="1499" spans="2:110" x14ac:dyDescent="0.3">
      <c r="B1499" s="4">
        <v>22</v>
      </c>
      <c r="C1499" s="4">
        <v>10</v>
      </c>
      <c r="D1499" s="5">
        <v>2020</v>
      </c>
      <c r="W1499" s="4">
        <v>10</v>
      </c>
      <c r="Y1499" t="str">
        <f t="shared" si="73"/>
        <v>Oct</v>
      </c>
      <c r="Z1499" s="5">
        <v>2020</v>
      </c>
      <c r="AA1499" t="s">
        <v>4500</v>
      </c>
      <c r="BG1499" t="s">
        <v>9</v>
      </c>
      <c r="BV1499" t="s">
        <v>9</v>
      </c>
      <c r="BW1499" t="str">
        <f t="shared" si="74"/>
        <v>Not</v>
      </c>
      <c r="CI1499" s="16" t="s">
        <v>9</v>
      </c>
      <c r="CJ1499" s="16">
        <v>2004</v>
      </c>
      <c r="CK1499" s="16" t="str">
        <f t="shared" si="75"/>
        <v>Not</v>
      </c>
      <c r="DC1499" s="16">
        <v>5</v>
      </c>
      <c r="DD1499" s="23">
        <v>5</v>
      </c>
      <c r="DE1499" s="23"/>
      <c r="DF1499" s="16">
        <v>2004</v>
      </c>
    </row>
    <row r="1500" spans="2:110" x14ac:dyDescent="0.3">
      <c r="B1500" s="6">
        <v>28</v>
      </c>
      <c r="C1500" s="6">
        <v>1</v>
      </c>
      <c r="D1500" s="7">
        <v>2020</v>
      </c>
      <c r="W1500" s="6">
        <v>1</v>
      </c>
      <c r="Y1500" t="str">
        <f t="shared" si="73"/>
        <v>Jan</v>
      </c>
      <c r="Z1500" s="7">
        <v>2020</v>
      </c>
      <c r="AA1500" t="s">
        <v>4503</v>
      </c>
      <c r="AB1500">
        <v>1</v>
      </c>
      <c r="BG1500" t="s">
        <v>13</v>
      </c>
      <c r="BV1500" t="s">
        <v>13</v>
      </c>
      <c r="BW1500" t="str">
        <f t="shared" si="74"/>
        <v>Intra</v>
      </c>
      <c r="CI1500" s="15" t="s">
        <v>13</v>
      </c>
      <c r="CJ1500" s="15">
        <v>2021</v>
      </c>
      <c r="CK1500" s="15" t="str">
        <f t="shared" si="75"/>
        <v>Intra</v>
      </c>
      <c r="DC1500" s="15">
        <v>10</v>
      </c>
      <c r="DD1500" s="21">
        <v>10</v>
      </c>
      <c r="DE1500" s="21"/>
      <c r="DF1500" s="15">
        <v>2021</v>
      </c>
    </row>
    <row r="1501" spans="2:110" x14ac:dyDescent="0.3">
      <c r="B1501" s="4">
        <v>8</v>
      </c>
      <c r="C1501" s="4">
        <v>7</v>
      </c>
      <c r="D1501" s="5">
        <v>2020</v>
      </c>
      <c r="W1501" s="4">
        <v>7</v>
      </c>
      <c r="Y1501" t="str">
        <f t="shared" si="73"/>
        <v>Jul</v>
      </c>
      <c r="Z1501" s="5">
        <v>2020</v>
      </c>
      <c r="AA1501" t="s">
        <v>4506</v>
      </c>
      <c r="BG1501" t="s">
        <v>13</v>
      </c>
      <c r="BV1501" t="s">
        <v>13</v>
      </c>
      <c r="BW1501" t="str">
        <f t="shared" si="74"/>
        <v>Intra</v>
      </c>
      <c r="CI1501" s="16" t="s">
        <v>13</v>
      </c>
      <c r="CJ1501" s="16">
        <v>1996</v>
      </c>
      <c r="CK1501" s="16" t="str">
        <f t="shared" si="75"/>
        <v>Intra</v>
      </c>
      <c r="DC1501" s="16">
        <v>10</v>
      </c>
      <c r="DD1501" s="23">
        <v>10</v>
      </c>
      <c r="DE1501" s="23"/>
      <c r="DF1501" s="16">
        <v>1996</v>
      </c>
    </row>
    <row r="1502" spans="2:110" x14ac:dyDescent="0.3">
      <c r="B1502" s="6">
        <v>7</v>
      </c>
      <c r="C1502" s="6">
        <v>10</v>
      </c>
      <c r="D1502" s="7">
        <v>2020</v>
      </c>
      <c r="W1502" s="6">
        <v>10</v>
      </c>
      <c r="Y1502" t="str">
        <f t="shared" si="73"/>
        <v>Oct</v>
      </c>
      <c r="Z1502" s="7">
        <v>2020</v>
      </c>
      <c r="AA1502" t="s">
        <v>4509</v>
      </c>
      <c r="BG1502" t="s">
        <v>13</v>
      </c>
      <c r="BV1502" t="s">
        <v>13</v>
      </c>
      <c r="BW1502" t="str">
        <f t="shared" si="74"/>
        <v>Intra</v>
      </c>
      <c r="CI1502" s="15" t="s">
        <v>13</v>
      </c>
      <c r="CJ1502" s="15">
        <v>2020</v>
      </c>
      <c r="CK1502" s="15" t="str">
        <f t="shared" si="75"/>
        <v>Intra</v>
      </c>
      <c r="DC1502" s="15">
        <v>10</v>
      </c>
      <c r="DD1502" s="21">
        <v>10</v>
      </c>
      <c r="DE1502" s="21"/>
      <c r="DF1502" s="15">
        <v>2020</v>
      </c>
    </row>
    <row r="1503" spans="2:110" x14ac:dyDescent="0.3">
      <c r="B1503" s="4">
        <v>23</v>
      </c>
      <c r="C1503" s="4">
        <v>9</v>
      </c>
      <c r="D1503" s="5">
        <v>2020</v>
      </c>
      <c r="W1503" s="4">
        <v>9</v>
      </c>
      <c r="Y1503" t="str">
        <f t="shared" si="73"/>
        <v>Sep</v>
      </c>
      <c r="Z1503" s="5">
        <v>2020</v>
      </c>
      <c r="AA1503" t="s">
        <v>4512</v>
      </c>
      <c r="BG1503" t="s">
        <v>13</v>
      </c>
      <c r="BV1503" t="s">
        <v>13</v>
      </c>
      <c r="BW1503" t="str">
        <f t="shared" si="74"/>
        <v>Intra</v>
      </c>
      <c r="CI1503" s="16" t="s">
        <v>13</v>
      </c>
      <c r="CJ1503" s="16">
        <v>2022</v>
      </c>
      <c r="CK1503" s="16" t="str">
        <f t="shared" si="75"/>
        <v>Intra</v>
      </c>
      <c r="DC1503" s="16">
        <v>10</v>
      </c>
      <c r="DD1503" s="23">
        <v>10</v>
      </c>
      <c r="DE1503" s="23"/>
      <c r="DF1503" s="16">
        <v>2022</v>
      </c>
    </row>
    <row r="1504" spans="2:110" x14ac:dyDescent="0.3">
      <c r="B1504" s="4">
        <v>5</v>
      </c>
      <c r="C1504" s="4">
        <v>11</v>
      </c>
      <c r="D1504" s="5">
        <v>2020</v>
      </c>
      <c r="W1504" s="4">
        <v>11</v>
      </c>
      <c r="Y1504" t="str">
        <f t="shared" si="73"/>
        <v>Nov</v>
      </c>
      <c r="Z1504" s="5">
        <v>2020</v>
      </c>
      <c r="AA1504" t="s">
        <v>4515</v>
      </c>
      <c r="BG1504" t="s">
        <v>13</v>
      </c>
      <c r="BV1504" t="s">
        <v>13</v>
      </c>
      <c r="BW1504" t="str">
        <f t="shared" si="74"/>
        <v>Intra</v>
      </c>
      <c r="CI1504" s="15" t="s">
        <v>13</v>
      </c>
      <c r="CJ1504" s="15">
        <v>2016</v>
      </c>
      <c r="CK1504" s="15" t="str">
        <f t="shared" si="75"/>
        <v>Intra</v>
      </c>
      <c r="DC1504" s="15">
        <v>10</v>
      </c>
      <c r="DD1504" s="21">
        <v>10</v>
      </c>
      <c r="DE1504" s="21"/>
      <c r="DF1504" s="15">
        <v>2016</v>
      </c>
    </row>
    <row r="1505" spans="2:110" x14ac:dyDescent="0.3">
      <c r="B1505" s="6">
        <v>27</v>
      </c>
      <c r="C1505" s="6">
        <v>1</v>
      </c>
      <c r="D1505" s="7">
        <v>2020</v>
      </c>
      <c r="W1505" s="6">
        <v>1</v>
      </c>
      <c r="Y1505" t="str">
        <f t="shared" si="73"/>
        <v>Jan</v>
      </c>
      <c r="Z1505" s="7">
        <v>2020</v>
      </c>
      <c r="AA1505" t="s">
        <v>4518</v>
      </c>
      <c r="AB1505">
        <v>1</v>
      </c>
      <c r="BG1505" t="s">
        <v>13</v>
      </c>
      <c r="BV1505" t="s">
        <v>13</v>
      </c>
      <c r="BW1505" t="str">
        <f t="shared" si="74"/>
        <v>Intra</v>
      </c>
      <c r="CI1505" s="16" t="s">
        <v>13</v>
      </c>
      <c r="CJ1505" s="16">
        <v>2004</v>
      </c>
      <c r="CK1505" s="16" t="str">
        <f t="shared" si="75"/>
        <v>Intra</v>
      </c>
      <c r="DC1505" s="16">
        <v>2</v>
      </c>
      <c r="DD1505" s="23">
        <v>2</v>
      </c>
      <c r="DE1505" s="23"/>
      <c r="DF1505" s="16">
        <v>2004</v>
      </c>
    </row>
    <row r="1506" spans="2:110" x14ac:dyDescent="0.3">
      <c r="B1506" s="4">
        <v>19</v>
      </c>
      <c r="C1506" s="4">
        <v>10</v>
      </c>
      <c r="D1506" s="5">
        <v>2020</v>
      </c>
      <c r="W1506" s="4">
        <v>10</v>
      </c>
      <c r="Y1506" t="str">
        <f t="shared" si="73"/>
        <v>Oct</v>
      </c>
      <c r="Z1506" s="5">
        <v>2020</v>
      </c>
      <c r="AA1506" t="s">
        <v>4521</v>
      </c>
      <c r="BG1506" t="s">
        <v>13</v>
      </c>
      <c r="BV1506" t="s">
        <v>13</v>
      </c>
      <c r="BW1506" t="str">
        <f t="shared" si="74"/>
        <v>Intra</v>
      </c>
      <c r="CI1506" s="15" t="s">
        <v>13</v>
      </c>
      <c r="CJ1506" s="15">
        <v>2023</v>
      </c>
      <c r="CK1506" s="15" t="str">
        <f t="shared" si="75"/>
        <v>Intra</v>
      </c>
      <c r="DC1506" s="15">
        <v>1</v>
      </c>
      <c r="DD1506" s="21">
        <v>1</v>
      </c>
      <c r="DE1506" s="21"/>
      <c r="DF1506" s="15">
        <v>2023</v>
      </c>
    </row>
    <row r="1507" spans="2:110" x14ac:dyDescent="0.3">
      <c r="B1507" s="4">
        <v>9</v>
      </c>
      <c r="C1507" s="4">
        <v>3</v>
      </c>
      <c r="D1507" s="5">
        <v>2020</v>
      </c>
      <c r="W1507" s="4">
        <v>3</v>
      </c>
      <c r="Y1507" t="str">
        <f t="shared" si="73"/>
        <v>Mar</v>
      </c>
      <c r="Z1507" s="5">
        <v>2020</v>
      </c>
      <c r="AA1507" t="s">
        <v>4524</v>
      </c>
      <c r="BG1507" t="s">
        <v>13</v>
      </c>
      <c r="BV1507" t="s">
        <v>13</v>
      </c>
      <c r="BW1507" t="str">
        <f t="shared" si="74"/>
        <v>Intra</v>
      </c>
      <c r="CI1507" s="16" t="s">
        <v>13</v>
      </c>
      <c r="CJ1507" s="16">
        <v>2020</v>
      </c>
      <c r="CK1507" s="16" t="str">
        <f t="shared" si="75"/>
        <v>Intra</v>
      </c>
      <c r="DC1507" s="16">
        <v>10</v>
      </c>
      <c r="DD1507" s="23">
        <v>10</v>
      </c>
      <c r="DE1507" s="23"/>
      <c r="DF1507" s="16">
        <v>2020</v>
      </c>
    </row>
    <row r="1508" spans="2:110" x14ac:dyDescent="0.3">
      <c r="B1508" s="4">
        <v>18</v>
      </c>
      <c r="C1508" s="4">
        <v>12</v>
      </c>
      <c r="D1508" s="5">
        <v>2020</v>
      </c>
      <c r="W1508" s="4">
        <v>12</v>
      </c>
      <c r="Y1508" t="str">
        <f t="shared" si="73"/>
        <v>Dec</v>
      </c>
      <c r="Z1508" s="5">
        <v>2020</v>
      </c>
      <c r="AA1508" t="s">
        <v>4527</v>
      </c>
      <c r="BG1508" t="s">
        <v>13</v>
      </c>
      <c r="BV1508" t="s">
        <v>13</v>
      </c>
      <c r="BW1508" t="str">
        <f t="shared" si="74"/>
        <v>Intra</v>
      </c>
      <c r="CI1508" s="15" t="s">
        <v>13</v>
      </c>
      <c r="CJ1508" s="15">
        <v>2019</v>
      </c>
      <c r="CK1508" s="15" t="str">
        <f t="shared" si="75"/>
        <v>Intra</v>
      </c>
      <c r="DC1508" s="15">
        <v>10</v>
      </c>
      <c r="DD1508" s="21">
        <v>10</v>
      </c>
      <c r="DE1508" s="21"/>
      <c r="DF1508" s="15">
        <v>2019</v>
      </c>
    </row>
    <row r="1509" spans="2:110" x14ac:dyDescent="0.3">
      <c r="B1509" s="6">
        <v>4</v>
      </c>
      <c r="C1509" s="6">
        <v>8</v>
      </c>
      <c r="D1509" s="7">
        <v>2020</v>
      </c>
      <c r="W1509" s="6">
        <v>8</v>
      </c>
      <c r="Y1509" t="str">
        <f t="shared" si="73"/>
        <v>Aug</v>
      </c>
      <c r="Z1509" s="7">
        <v>2020</v>
      </c>
      <c r="AA1509" t="s">
        <v>4530</v>
      </c>
      <c r="BG1509" t="s">
        <v>13</v>
      </c>
      <c r="BV1509" t="s">
        <v>13</v>
      </c>
      <c r="BW1509" t="str">
        <f t="shared" si="74"/>
        <v>Intra</v>
      </c>
      <c r="CI1509" s="16" t="s">
        <v>13</v>
      </c>
      <c r="CJ1509" s="16">
        <v>2017</v>
      </c>
      <c r="CK1509" s="16" t="str">
        <f t="shared" si="75"/>
        <v>Intra</v>
      </c>
      <c r="DC1509" s="16">
        <v>5</v>
      </c>
      <c r="DD1509" s="23">
        <v>5</v>
      </c>
      <c r="DE1509" s="23"/>
      <c r="DF1509" s="16">
        <v>2017</v>
      </c>
    </row>
    <row r="1510" spans="2:110" x14ac:dyDescent="0.3">
      <c r="B1510" s="6">
        <v>28</v>
      </c>
      <c r="C1510" s="6">
        <v>8</v>
      </c>
      <c r="D1510" s="7">
        <v>2020</v>
      </c>
      <c r="W1510" s="6">
        <v>8</v>
      </c>
      <c r="Y1510" t="str">
        <f t="shared" si="73"/>
        <v>Aug</v>
      </c>
      <c r="Z1510" s="7">
        <v>2020</v>
      </c>
      <c r="AA1510" t="s">
        <v>4533</v>
      </c>
      <c r="BG1510" t="s">
        <v>13</v>
      </c>
      <c r="BV1510" t="s">
        <v>13</v>
      </c>
      <c r="BW1510" t="str">
        <f t="shared" si="74"/>
        <v>Intra</v>
      </c>
      <c r="CI1510" s="15" t="s">
        <v>13</v>
      </c>
      <c r="CJ1510" s="15">
        <v>2007</v>
      </c>
      <c r="CK1510" s="15" t="str">
        <f t="shared" si="75"/>
        <v>Intra</v>
      </c>
      <c r="DC1510" s="15">
        <v>2</v>
      </c>
      <c r="DD1510" s="21">
        <v>2</v>
      </c>
      <c r="DE1510" s="21"/>
      <c r="DF1510" s="15">
        <v>2007</v>
      </c>
    </row>
    <row r="1511" spans="2:110" x14ac:dyDescent="0.3">
      <c r="B1511" s="4">
        <v>21</v>
      </c>
      <c r="C1511" s="4">
        <v>1</v>
      </c>
      <c r="D1511" s="5">
        <v>2020</v>
      </c>
      <c r="W1511" s="4">
        <v>1</v>
      </c>
      <c r="Y1511" t="str">
        <f t="shared" si="73"/>
        <v>Jan</v>
      </c>
      <c r="Z1511" s="5">
        <v>2020</v>
      </c>
      <c r="AA1511" t="s">
        <v>4536</v>
      </c>
      <c r="AB1511">
        <v>1</v>
      </c>
      <c r="BG1511" t="s">
        <v>13</v>
      </c>
      <c r="BV1511" t="s">
        <v>13</v>
      </c>
      <c r="BW1511" t="str">
        <f t="shared" si="74"/>
        <v>Intra</v>
      </c>
      <c r="CI1511" s="16" t="s">
        <v>13</v>
      </c>
      <c r="CJ1511" s="16">
        <v>2021</v>
      </c>
      <c r="CK1511" s="16" t="str">
        <f t="shared" si="75"/>
        <v>Intra</v>
      </c>
      <c r="DC1511" s="16">
        <v>10</v>
      </c>
      <c r="DD1511" s="23">
        <v>10</v>
      </c>
      <c r="DE1511" s="23"/>
      <c r="DF1511" s="16">
        <v>2021</v>
      </c>
    </row>
    <row r="1512" spans="2:110" x14ac:dyDescent="0.3">
      <c r="B1512" s="6">
        <v>25</v>
      </c>
      <c r="C1512" s="6">
        <v>9</v>
      </c>
      <c r="D1512" s="7">
        <v>2020</v>
      </c>
      <c r="W1512" s="6">
        <v>9</v>
      </c>
      <c r="Y1512" t="str">
        <f t="shared" si="73"/>
        <v>Sep</v>
      </c>
      <c r="Z1512" s="7">
        <v>2020</v>
      </c>
      <c r="AA1512" t="s">
        <v>4539</v>
      </c>
      <c r="BG1512" t="s">
        <v>13</v>
      </c>
      <c r="BV1512" t="s">
        <v>13</v>
      </c>
      <c r="BW1512" t="str">
        <f t="shared" si="74"/>
        <v>Intra</v>
      </c>
      <c r="CI1512" s="15" t="s">
        <v>13</v>
      </c>
      <c r="CJ1512" s="15">
        <v>2010</v>
      </c>
      <c r="CK1512" s="15" t="str">
        <f t="shared" si="75"/>
        <v>Intra</v>
      </c>
      <c r="DC1512" s="15">
        <v>10</v>
      </c>
      <c r="DD1512" s="21">
        <v>10</v>
      </c>
      <c r="DE1512" s="21"/>
      <c r="DF1512" s="15">
        <v>2010</v>
      </c>
    </row>
    <row r="1513" spans="2:110" x14ac:dyDescent="0.3">
      <c r="B1513" s="6">
        <v>22</v>
      </c>
      <c r="C1513" s="6">
        <v>6</v>
      </c>
      <c r="D1513" s="7">
        <v>2020</v>
      </c>
      <c r="W1513" s="6">
        <v>6</v>
      </c>
      <c r="Y1513" t="str">
        <f t="shared" si="73"/>
        <v>Jun</v>
      </c>
      <c r="Z1513" s="7">
        <v>2020</v>
      </c>
      <c r="AA1513" t="s">
        <v>4542</v>
      </c>
      <c r="BG1513" t="s">
        <v>13</v>
      </c>
      <c r="BV1513" t="s">
        <v>13</v>
      </c>
      <c r="BW1513" t="str">
        <f t="shared" si="74"/>
        <v>Intra</v>
      </c>
      <c r="CI1513" s="16" t="s">
        <v>13</v>
      </c>
      <c r="CJ1513" s="16">
        <v>1999</v>
      </c>
      <c r="CK1513" s="16" t="str">
        <f t="shared" si="75"/>
        <v>Intra</v>
      </c>
      <c r="DC1513" s="16">
        <v>10</v>
      </c>
      <c r="DD1513" s="23">
        <v>10</v>
      </c>
      <c r="DE1513" s="23"/>
      <c r="DF1513" s="16">
        <v>1999</v>
      </c>
    </row>
    <row r="1514" spans="2:110" x14ac:dyDescent="0.3">
      <c r="B1514" s="6">
        <v>14</v>
      </c>
      <c r="C1514" s="6">
        <v>2</v>
      </c>
      <c r="D1514" s="7">
        <v>2020</v>
      </c>
      <c r="W1514" s="6">
        <v>2</v>
      </c>
      <c r="Y1514" t="str">
        <f t="shared" si="73"/>
        <v>Feb</v>
      </c>
      <c r="Z1514" s="7">
        <v>2020</v>
      </c>
      <c r="AA1514" t="s">
        <v>4545</v>
      </c>
      <c r="BG1514" t="s">
        <v>13</v>
      </c>
      <c r="BV1514" t="s">
        <v>13</v>
      </c>
      <c r="BW1514" t="str">
        <f t="shared" si="74"/>
        <v>Intra</v>
      </c>
      <c r="CI1514" s="15" t="s">
        <v>13</v>
      </c>
      <c r="CJ1514" s="15">
        <v>2015</v>
      </c>
      <c r="CK1514" s="15" t="str">
        <f t="shared" si="75"/>
        <v>Intra</v>
      </c>
      <c r="DC1514" s="15">
        <v>1</v>
      </c>
      <c r="DD1514" s="21">
        <v>1</v>
      </c>
      <c r="DE1514" s="21"/>
      <c r="DF1514" s="15">
        <v>2015</v>
      </c>
    </row>
    <row r="1515" spans="2:110" x14ac:dyDescent="0.3">
      <c r="B1515" s="4">
        <v>12</v>
      </c>
      <c r="C1515" s="4">
        <v>10</v>
      </c>
      <c r="D1515" s="5">
        <v>2020</v>
      </c>
      <c r="W1515" s="4">
        <v>10</v>
      </c>
      <c r="Y1515" t="str">
        <f t="shared" si="73"/>
        <v>Oct</v>
      </c>
      <c r="Z1515" s="5">
        <v>2020</v>
      </c>
      <c r="AA1515" t="s">
        <v>4548</v>
      </c>
      <c r="BG1515" t="s">
        <v>13</v>
      </c>
      <c r="BV1515" t="s">
        <v>13</v>
      </c>
      <c r="BW1515" t="str">
        <f t="shared" si="74"/>
        <v>Intra</v>
      </c>
      <c r="CI1515" s="16" t="s">
        <v>13</v>
      </c>
      <c r="CJ1515" s="16">
        <v>1997</v>
      </c>
      <c r="CK1515" s="16" t="str">
        <f t="shared" si="75"/>
        <v>Intra</v>
      </c>
      <c r="DC1515" s="16">
        <v>10</v>
      </c>
      <c r="DD1515" s="23">
        <v>10</v>
      </c>
      <c r="DE1515" s="23"/>
      <c r="DF1515" s="16">
        <v>1997</v>
      </c>
    </row>
    <row r="1516" spans="2:110" x14ac:dyDescent="0.3">
      <c r="B1516" s="6">
        <v>15</v>
      </c>
      <c r="C1516" s="6">
        <v>1</v>
      </c>
      <c r="D1516" s="7">
        <v>2020</v>
      </c>
      <c r="W1516" s="6">
        <v>1</v>
      </c>
      <c r="Y1516" t="str">
        <f t="shared" si="73"/>
        <v>Jan</v>
      </c>
      <c r="Z1516" s="7">
        <v>2020</v>
      </c>
      <c r="AA1516" t="s">
        <v>4551</v>
      </c>
      <c r="AB1516">
        <v>1</v>
      </c>
      <c r="BG1516" t="s">
        <v>9</v>
      </c>
      <c r="BV1516" t="s">
        <v>9</v>
      </c>
      <c r="BW1516" t="str">
        <f t="shared" si="74"/>
        <v>Not</v>
      </c>
      <c r="CI1516" s="15" t="s">
        <v>9</v>
      </c>
      <c r="CJ1516" s="15">
        <v>2023</v>
      </c>
      <c r="CK1516" s="15" t="str">
        <f t="shared" si="75"/>
        <v>Not</v>
      </c>
      <c r="DC1516" s="15">
        <v>10</v>
      </c>
      <c r="DD1516" s="21">
        <v>10</v>
      </c>
      <c r="DE1516" s="21"/>
      <c r="DF1516" s="15">
        <v>2023</v>
      </c>
    </row>
    <row r="1517" spans="2:110" x14ac:dyDescent="0.3">
      <c r="B1517" s="4">
        <v>14</v>
      </c>
      <c r="C1517" s="4">
        <v>5</v>
      </c>
      <c r="D1517" s="5">
        <v>2020</v>
      </c>
      <c r="W1517" s="4">
        <v>5</v>
      </c>
      <c r="Y1517" t="str">
        <f t="shared" si="73"/>
        <v>May</v>
      </c>
      <c r="Z1517" s="5">
        <v>2020</v>
      </c>
      <c r="AA1517" t="s">
        <v>4554</v>
      </c>
      <c r="BG1517" t="s">
        <v>13</v>
      </c>
      <c r="BV1517" t="s">
        <v>13</v>
      </c>
      <c r="BW1517" t="str">
        <f t="shared" si="74"/>
        <v>Intra</v>
      </c>
      <c r="CI1517" s="16" t="s">
        <v>13</v>
      </c>
      <c r="CJ1517" s="16">
        <v>2001</v>
      </c>
      <c r="CK1517" s="16" t="str">
        <f t="shared" si="75"/>
        <v>Intra</v>
      </c>
      <c r="DC1517" s="16">
        <v>2</v>
      </c>
      <c r="DD1517" s="23">
        <v>2</v>
      </c>
      <c r="DE1517" s="23"/>
      <c r="DF1517" s="16">
        <v>2001</v>
      </c>
    </row>
    <row r="1518" spans="2:110" x14ac:dyDescent="0.3">
      <c r="B1518" s="6">
        <v>4</v>
      </c>
      <c r="C1518" s="6">
        <v>8</v>
      </c>
      <c r="D1518" s="7">
        <v>2020</v>
      </c>
      <c r="W1518" s="6">
        <v>8</v>
      </c>
      <c r="Y1518" t="str">
        <f t="shared" si="73"/>
        <v>Aug</v>
      </c>
      <c r="Z1518" s="7">
        <v>2020</v>
      </c>
      <c r="AA1518" t="s">
        <v>4557</v>
      </c>
      <c r="BG1518" t="s">
        <v>13</v>
      </c>
      <c r="BV1518" t="s">
        <v>13</v>
      </c>
      <c r="BW1518" t="str">
        <f t="shared" si="74"/>
        <v>Intra</v>
      </c>
      <c r="CI1518" s="15" t="s">
        <v>13</v>
      </c>
      <c r="CJ1518" s="15">
        <v>2021</v>
      </c>
      <c r="CK1518" s="15" t="str">
        <f t="shared" si="75"/>
        <v>Intra</v>
      </c>
      <c r="DC1518" s="15">
        <v>2</v>
      </c>
      <c r="DD1518" s="21">
        <v>2</v>
      </c>
      <c r="DE1518" s="21"/>
      <c r="DF1518" s="15">
        <v>2021</v>
      </c>
    </row>
    <row r="1519" spans="2:110" x14ac:dyDescent="0.3">
      <c r="B1519" s="6">
        <v>22</v>
      </c>
      <c r="C1519" s="6">
        <v>10</v>
      </c>
      <c r="D1519" s="7">
        <v>2021</v>
      </c>
      <c r="W1519" s="6">
        <v>10</v>
      </c>
      <c r="Y1519" t="str">
        <f t="shared" si="73"/>
        <v>Oct</v>
      </c>
      <c r="Z1519" s="7">
        <v>2021</v>
      </c>
      <c r="AA1519" t="s">
        <v>4560</v>
      </c>
      <c r="BG1519" t="s">
        <v>13</v>
      </c>
      <c r="BV1519" t="s">
        <v>13</v>
      </c>
      <c r="BW1519" t="str">
        <f t="shared" si="74"/>
        <v>Intra</v>
      </c>
      <c r="CI1519" s="16" t="s">
        <v>13</v>
      </c>
      <c r="CJ1519" s="16">
        <v>2003</v>
      </c>
      <c r="CK1519" s="16" t="str">
        <f t="shared" si="75"/>
        <v>Intra</v>
      </c>
      <c r="DC1519" s="16">
        <v>10</v>
      </c>
      <c r="DD1519" s="23">
        <v>10</v>
      </c>
      <c r="DE1519" s="23"/>
      <c r="DF1519" s="16">
        <v>2003</v>
      </c>
    </row>
    <row r="1520" spans="2:110" x14ac:dyDescent="0.3">
      <c r="B1520" s="4">
        <v>6</v>
      </c>
      <c r="C1520" s="4">
        <v>8</v>
      </c>
      <c r="D1520" s="5">
        <v>2021</v>
      </c>
      <c r="W1520" s="4">
        <v>8</v>
      </c>
      <c r="Y1520" t="str">
        <f t="shared" si="73"/>
        <v>Aug</v>
      </c>
      <c r="Z1520" s="5">
        <v>2021</v>
      </c>
      <c r="AA1520" t="s">
        <v>4563</v>
      </c>
      <c r="BG1520" t="s">
        <v>13</v>
      </c>
      <c r="BV1520" t="s">
        <v>13</v>
      </c>
      <c r="BW1520" t="str">
        <f t="shared" si="74"/>
        <v>Intra</v>
      </c>
      <c r="CI1520" s="15" t="s">
        <v>13</v>
      </c>
      <c r="CJ1520" s="15">
        <v>2017</v>
      </c>
      <c r="CK1520" s="15" t="str">
        <f t="shared" si="75"/>
        <v>Intra</v>
      </c>
      <c r="DC1520" s="15">
        <v>10</v>
      </c>
      <c r="DD1520" s="21">
        <v>10</v>
      </c>
      <c r="DE1520" s="21"/>
      <c r="DF1520" s="15">
        <v>2017</v>
      </c>
    </row>
    <row r="1521" spans="2:110" x14ac:dyDescent="0.3">
      <c r="B1521" s="6">
        <v>11</v>
      </c>
      <c r="C1521" s="6">
        <v>10</v>
      </c>
      <c r="D1521" s="7">
        <v>2021</v>
      </c>
      <c r="W1521" s="6">
        <v>10</v>
      </c>
      <c r="Y1521" t="str">
        <f t="shared" si="73"/>
        <v>Oct</v>
      </c>
      <c r="Z1521" s="7">
        <v>2021</v>
      </c>
      <c r="AA1521" t="s">
        <v>4566</v>
      </c>
      <c r="BG1521" t="s">
        <v>13</v>
      </c>
      <c r="BV1521" t="s">
        <v>13</v>
      </c>
      <c r="BW1521" t="str">
        <f t="shared" si="74"/>
        <v>Intra</v>
      </c>
      <c r="CI1521" s="16" t="s">
        <v>13</v>
      </c>
      <c r="CJ1521" s="16">
        <v>2007</v>
      </c>
      <c r="CK1521" s="16" t="str">
        <f t="shared" si="75"/>
        <v>Intra</v>
      </c>
      <c r="DC1521" s="16">
        <v>1</v>
      </c>
      <c r="DD1521" s="23">
        <v>1</v>
      </c>
      <c r="DE1521" s="23"/>
      <c r="DF1521" s="16">
        <v>2007</v>
      </c>
    </row>
    <row r="1522" spans="2:110" x14ac:dyDescent="0.3">
      <c r="B1522" s="4">
        <v>28</v>
      </c>
      <c r="C1522" s="4">
        <v>1</v>
      </c>
      <c r="D1522" s="5">
        <v>2021</v>
      </c>
      <c r="W1522" s="4">
        <v>1</v>
      </c>
      <c r="Y1522" t="str">
        <f t="shared" si="73"/>
        <v>Jan</v>
      </c>
      <c r="Z1522" s="5">
        <v>2021</v>
      </c>
      <c r="AA1522" t="s">
        <v>4569</v>
      </c>
      <c r="AB1522">
        <v>1</v>
      </c>
      <c r="BG1522" t="s">
        <v>13</v>
      </c>
      <c r="BV1522" t="s">
        <v>13</v>
      </c>
      <c r="BW1522" t="str">
        <f t="shared" si="74"/>
        <v>Intra</v>
      </c>
      <c r="CI1522" s="15" t="s">
        <v>13</v>
      </c>
      <c r="CJ1522" s="15">
        <v>2014</v>
      </c>
      <c r="CK1522" s="15" t="str">
        <f t="shared" si="75"/>
        <v>Intra</v>
      </c>
      <c r="DC1522" s="15">
        <v>10</v>
      </c>
      <c r="DD1522" s="21">
        <v>10</v>
      </c>
      <c r="DE1522" s="21"/>
      <c r="DF1522" s="15">
        <v>2014</v>
      </c>
    </row>
    <row r="1523" spans="2:110" x14ac:dyDescent="0.3">
      <c r="B1523" s="6">
        <v>13</v>
      </c>
      <c r="C1523" s="6">
        <v>10</v>
      </c>
      <c r="D1523" s="7">
        <v>2021</v>
      </c>
      <c r="W1523" s="6">
        <v>10</v>
      </c>
      <c r="Y1523" t="str">
        <f t="shared" si="73"/>
        <v>Oct</v>
      </c>
      <c r="Z1523" s="7">
        <v>2021</v>
      </c>
      <c r="AA1523" t="s">
        <v>4572</v>
      </c>
      <c r="BG1523" t="s">
        <v>13</v>
      </c>
      <c r="BV1523" t="s">
        <v>13</v>
      </c>
      <c r="BW1523" t="str">
        <f t="shared" si="74"/>
        <v>Intra</v>
      </c>
      <c r="CI1523" s="16" t="s">
        <v>13</v>
      </c>
      <c r="CJ1523" s="16">
        <v>2006</v>
      </c>
      <c r="CK1523" s="16" t="str">
        <f t="shared" si="75"/>
        <v>Intra</v>
      </c>
      <c r="DC1523" s="16">
        <v>10</v>
      </c>
      <c r="DD1523" s="23">
        <v>10</v>
      </c>
      <c r="DE1523" s="23"/>
      <c r="DF1523" s="16">
        <v>2006</v>
      </c>
    </row>
    <row r="1524" spans="2:110" x14ac:dyDescent="0.3">
      <c r="B1524" s="4">
        <v>7</v>
      </c>
      <c r="C1524" s="4">
        <v>5</v>
      </c>
      <c r="D1524" s="5">
        <v>2021</v>
      </c>
      <c r="W1524" s="4">
        <v>5</v>
      </c>
      <c r="Y1524" t="str">
        <f t="shared" si="73"/>
        <v>May</v>
      </c>
      <c r="Z1524" s="5">
        <v>2021</v>
      </c>
      <c r="AA1524" t="s">
        <v>4575</v>
      </c>
      <c r="BG1524" t="s">
        <v>13</v>
      </c>
      <c r="BV1524" t="s">
        <v>13</v>
      </c>
      <c r="BW1524" t="str">
        <f t="shared" si="74"/>
        <v>Intra</v>
      </c>
      <c r="CI1524" s="15" t="s">
        <v>13</v>
      </c>
      <c r="CJ1524" s="15">
        <v>2022</v>
      </c>
      <c r="CK1524" s="15" t="str">
        <f t="shared" si="75"/>
        <v>Intra</v>
      </c>
      <c r="DC1524" s="15">
        <v>10</v>
      </c>
      <c r="DD1524" s="21">
        <v>10</v>
      </c>
      <c r="DE1524" s="21"/>
      <c r="DF1524" s="15">
        <v>2022</v>
      </c>
    </row>
    <row r="1525" spans="2:110" x14ac:dyDescent="0.3">
      <c r="B1525" s="4">
        <v>16</v>
      </c>
      <c r="C1525" s="4">
        <v>2</v>
      </c>
      <c r="D1525" s="5">
        <v>2021</v>
      </c>
      <c r="W1525" s="4">
        <v>2</v>
      </c>
      <c r="Y1525" t="str">
        <f t="shared" si="73"/>
        <v>Feb</v>
      </c>
      <c r="Z1525" s="5">
        <v>2021</v>
      </c>
      <c r="AA1525" t="s">
        <v>4578</v>
      </c>
      <c r="BG1525" t="s">
        <v>13</v>
      </c>
      <c r="BV1525" t="s">
        <v>13</v>
      </c>
      <c r="BW1525" t="str">
        <f t="shared" si="74"/>
        <v>Intra</v>
      </c>
      <c r="CI1525" s="16" t="s">
        <v>13</v>
      </c>
      <c r="CJ1525" s="16">
        <v>2018</v>
      </c>
      <c r="CK1525" s="16" t="str">
        <f t="shared" si="75"/>
        <v>Intra</v>
      </c>
      <c r="DC1525" s="16">
        <v>10</v>
      </c>
      <c r="DD1525" s="23">
        <v>10</v>
      </c>
      <c r="DE1525" s="23"/>
      <c r="DF1525" s="16">
        <v>2018</v>
      </c>
    </row>
    <row r="1526" spans="2:110" x14ac:dyDescent="0.3">
      <c r="B1526" s="4">
        <v>14</v>
      </c>
      <c r="C1526" s="4">
        <v>9</v>
      </c>
      <c r="D1526" s="5">
        <v>2021</v>
      </c>
      <c r="W1526" s="4">
        <v>9</v>
      </c>
      <c r="Y1526" t="str">
        <f t="shared" si="73"/>
        <v>Sep</v>
      </c>
      <c r="Z1526" s="5">
        <v>2021</v>
      </c>
      <c r="AA1526" t="s">
        <v>4581</v>
      </c>
      <c r="BG1526" t="s">
        <v>13</v>
      </c>
      <c r="BV1526" t="s">
        <v>13</v>
      </c>
      <c r="BW1526" t="str">
        <f t="shared" si="74"/>
        <v>Intra</v>
      </c>
      <c r="CI1526" s="15" t="s">
        <v>13</v>
      </c>
      <c r="CJ1526" s="15">
        <v>2006</v>
      </c>
      <c r="CK1526" s="15" t="str">
        <f t="shared" si="75"/>
        <v>Intra</v>
      </c>
      <c r="DC1526" s="15">
        <v>2</v>
      </c>
      <c r="DD1526" s="21">
        <v>2</v>
      </c>
      <c r="DE1526" s="21"/>
      <c r="DF1526" s="15">
        <v>2006</v>
      </c>
    </row>
    <row r="1527" spans="2:110" x14ac:dyDescent="0.3">
      <c r="B1527" s="6">
        <v>14</v>
      </c>
      <c r="C1527" s="6">
        <v>12</v>
      </c>
      <c r="D1527" s="7">
        <v>2021</v>
      </c>
      <c r="W1527" s="6">
        <v>12</v>
      </c>
      <c r="Y1527" t="str">
        <f t="shared" si="73"/>
        <v>Dec</v>
      </c>
      <c r="Z1527" s="7">
        <v>2021</v>
      </c>
      <c r="AA1527" t="s">
        <v>4584</v>
      </c>
      <c r="BG1527" t="s">
        <v>13</v>
      </c>
      <c r="BV1527" t="s">
        <v>13</v>
      </c>
      <c r="BW1527" t="str">
        <f t="shared" si="74"/>
        <v>Intra</v>
      </c>
      <c r="CI1527" s="16" t="s">
        <v>13</v>
      </c>
      <c r="CJ1527" s="16">
        <v>1995</v>
      </c>
      <c r="CK1527" s="16" t="str">
        <f t="shared" si="75"/>
        <v>Intra</v>
      </c>
      <c r="DC1527" s="16">
        <v>2</v>
      </c>
      <c r="DD1527" s="23">
        <v>2</v>
      </c>
      <c r="DE1527" s="23"/>
      <c r="DF1527" s="16">
        <v>1995</v>
      </c>
    </row>
    <row r="1528" spans="2:110" x14ac:dyDescent="0.3">
      <c r="B1528" s="6">
        <v>5</v>
      </c>
      <c r="C1528" s="6">
        <v>8</v>
      </c>
      <c r="D1528" s="7">
        <v>2021</v>
      </c>
      <c r="W1528" s="6">
        <v>8</v>
      </c>
      <c r="Y1528" t="str">
        <f t="shared" si="73"/>
        <v>Aug</v>
      </c>
      <c r="Z1528" s="7">
        <v>2021</v>
      </c>
      <c r="AA1528" t="s">
        <v>4587</v>
      </c>
      <c r="BG1528" t="s">
        <v>9</v>
      </c>
      <c r="BV1528" t="s">
        <v>9</v>
      </c>
      <c r="BW1528" t="str">
        <f t="shared" si="74"/>
        <v>Not</v>
      </c>
      <c r="CI1528" s="15" t="s">
        <v>9</v>
      </c>
      <c r="CJ1528" s="15">
        <v>1996</v>
      </c>
      <c r="CK1528" s="15" t="str">
        <f t="shared" si="75"/>
        <v>Not</v>
      </c>
      <c r="DC1528" s="15">
        <v>10</v>
      </c>
      <c r="DD1528" s="21">
        <v>10</v>
      </c>
      <c r="DE1528" s="21"/>
      <c r="DF1528" s="15">
        <v>1996</v>
      </c>
    </row>
    <row r="1529" spans="2:110" x14ac:dyDescent="0.3">
      <c r="B1529" s="6">
        <v>4</v>
      </c>
      <c r="C1529" s="6">
        <v>6</v>
      </c>
      <c r="D1529" s="7">
        <v>2021</v>
      </c>
      <c r="W1529" s="6">
        <v>6</v>
      </c>
      <c r="Y1529" t="str">
        <f t="shared" si="73"/>
        <v>Jun</v>
      </c>
      <c r="Z1529" s="7">
        <v>2021</v>
      </c>
      <c r="AA1529" t="s">
        <v>4590</v>
      </c>
      <c r="BG1529" t="s">
        <v>13</v>
      </c>
      <c r="BV1529" t="s">
        <v>13</v>
      </c>
      <c r="BW1529" t="str">
        <f t="shared" si="74"/>
        <v>Intra</v>
      </c>
      <c r="CI1529" s="16" t="s">
        <v>13</v>
      </c>
      <c r="CJ1529" s="16">
        <v>2021</v>
      </c>
      <c r="CK1529" s="16" t="str">
        <f t="shared" si="75"/>
        <v>Intra</v>
      </c>
      <c r="DC1529" s="16">
        <v>10</v>
      </c>
      <c r="DD1529" s="23">
        <v>10</v>
      </c>
      <c r="DE1529" s="23"/>
      <c r="DF1529" s="16">
        <v>2021</v>
      </c>
    </row>
    <row r="1530" spans="2:110" x14ac:dyDescent="0.3">
      <c r="B1530" s="6">
        <v>24</v>
      </c>
      <c r="C1530" s="6">
        <v>3</v>
      </c>
      <c r="D1530" s="7">
        <v>2021</v>
      </c>
      <c r="W1530" s="6">
        <v>3</v>
      </c>
      <c r="Y1530" t="str">
        <f t="shared" si="73"/>
        <v>Mar</v>
      </c>
      <c r="Z1530" s="7">
        <v>2021</v>
      </c>
      <c r="AA1530" t="s">
        <v>4593</v>
      </c>
      <c r="BG1530" t="s">
        <v>13</v>
      </c>
      <c r="BV1530" t="s">
        <v>13</v>
      </c>
      <c r="BW1530" t="str">
        <f t="shared" si="74"/>
        <v>Intra</v>
      </c>
      <c r="CI1530" s="15" t="s">
        <v>13</v>
      </c>
      <c r="CJ1530" s="15">
        <v>2022</v>
      </c>
      <c r="CK1530" s="15" t="str">
        <f t="shared" si="75"/>
        <v>Intra</v>
      </c>
      <c r="DC1530" s="15">
        <v>10</v>
      </c>
      <c r="DD1530" s="21">
        <v>10</v>
      </c>
      <c r="DE1530" s="21"/>
      <c r="DF1530" s="15">
        <v>2022</v>
      </c>
    </row>
    <row r="1531" spans="2:110" x14ac:dyDescent="0.3">
      <c r="B1531" s="4">
        <v>24</v>
      </c>
      <c r="C1531" s="4">
        <v>8</v>
      </c>
      <c r="D1531" s="5">
        <v>2021</v>
      </c>
      <c r="W1531" s="4">
        <v>8</v>
      </c>
      <c r="Y1531" t="str">
        <f t="shared" si="73"/>
        <v>Aug</v>
      </c>
      <c r="Z1531" s="5">
        <v>2021</v>
      </c>
      <c r="AA1531" t="s">
        <v>4596</v>
      </c>
      <c r="BG1531" t="s">
        <v>13</v>
      </c>
      <c r="BV1531" t="s">
        <v>13</v>
      </c>
      <c r="BW1531" t="str">
        <f t="shared" si="74"/>
        <v>Intra</v>
      </c>
      <c r="CI1531" s="16" t="s">
        <v>13</v>
      </c>
      <c r="CJ1531" s="16">
        <v>1999</v>
      </c>
      <c r="CK1531" s="16" t="str">
        <f t="shared" si="75"/>
        <v>Intra</v>
      </c>
      <c r="DC1531" s="16">
        <v>1</v>
      </c>
      <c r="DD1531" s="23">
        <v>1</v>
      </c>
      <c r="DE1531" s="23"/>
      <c r="DF1531" s="16">
        <v>1999</v>
      </c>
    </row>
    <row r="1532" spans="2:110" x14ac:dyDescent="0.3">
      <c r="B1532" s="6">
        <v>15</v>
      </c>
      <c r="C1532" s="6">
        <v>6</v>
      </c>
      <c r="D1532" s="7">
        <v>2021</v>
      </c>
      <c r="W1532" s="6">
        <v>6</v>
      </c>
      <c r="Y1532" t="str">
        <f t="shared" si="73"/>
        <v>Jun</v>
      </c>
      <c r="Z1532" s="7">
        <v>2021</v>
      </c>
      <c r="AA1532" t="s">
        <v>4599</v>
      </c>
      <c r="BG1532" t="s">
        <v>13</v>
      </c>
      <c r="BV1532" t="s">
        <v>13</v>
      </c>
      <c r="BW1532" t="str">
        <f t="shared" si="74"/>
        <v>Intra</v>
      </c>
      <c r="CI1532" s="15" t="s">
        <v>13</v>
      </c>
      <c r="CJ1532" s="15">
        <v>1995</v>
      </c>
      <c r="CK1532" s="15" t="str">
        <f t="shared" si="75"/>
        <v>Intra</v>
      </c>
      <c r="DC1532" s="15">
        <v>2</v>
      </c>
      <c r="DD1532" s="21">
        <v>2</v>
      </c>
      <c r="DE1532" s="21"/>
      <c r="DF1532" s="15">
        <v>1995</v>
      </c>
    </row>
    <row r="1533" spans="2:110" x14ac:dyDescent="0.3">
      <c r="B1533" s="6">
        <v>18</v>
      </c>
      <c r="C1533" s="6">
        <v>10</v>
      </c>
      <c r="D1533" s="7">
        <v>2021</v>
      </c>
      <c r="W1533" s="6">
        <v>10</v>
      </c>
      <c r="Y1533" t="str">
        <f t="shared" si="73"/>
        <v>Oct</v>
      </c>
      <c r="Z1533" s="7">
        <v>2021</v>
      </c>
      <c r="AA1533" t="s">
        <v>4602</v>
      </c>
      <c r="BG1533" t="s">
        <v>13</v>
      </c>
      <c r="BV1533" t="s">
        <v>13</v>
      </c>
      <c r="BW1533" t="str">
        <f t="shared" si="74"/>
        <v>Intra</v>
      </c>
      <c r="CI1533" s="16" t="s">
        <v>13</v>
      </c>
      <c r="CJ1533" s="16">
        <v>1998</v>
      </c>
      <c r="CK1533" s="16" t="str">
        <f t="shared" si="75"/>
        <v>Intra</v>
      </c>
      <c r="DC1533" s="16">
        <v>1</v>
      </c>
      <c r="DD1533" s="23">
        <v>1</v>
      </c>
      <c r="DE1533" s="23"/>
      <c r="DF1533" s="16">
        <v>1998</v>
      </c>
    </row>
    <row r="1534" spans="2:110" x14ac:dyDescent="0.3">
      <c r="B1534" s="4">
        <v>22</v>
      </c>
      <c r="C1534" s="4">
        <v>3</v>
      </c>
      <c r="D1534" s="5">
        <v>2021</v>
      </c>
      <c r="W1534" s="4">
        <v>3</v>
      </c>
      <c r="Y1534" t="str">
        <f t="shared" si="73"/>
        <v>Mar</v>
      </c>
      <c r="Z1534" s="5">
        <v>2021</v>
      </c>
      <c r="AA1534" t="s">
        <v>4605</v>
      </c>
      <c r="BG1534" t="s">
        <v>9</v>
      </c>
      <c r="BV1534" t="s">
        <v>9</v>
      </c>
      <c r="BW1534" t="str">
        <f t="shared" si="74"/>
        <v>Not</v>
      </c>
      <c r="CI1534" s="15" t="s">
        <v>9</v>
      </c>
      <c r="CJ1534" s="15">
        <v>2019</v>
      </c>
      <c r="CK1534" s="15" t="str">
        <f t="shared" si="75"/>
        <v>Not</v>
      </c>
      <c r="DC1534" s="15">
        <v>10</v>
      </c>
      <c r="DD1534" s="21">
        <v>10</v>
      </c>
      <c r="DE1534" s="21"/>
      <c r="DF1534" s="15">
        <v>2019</v>
      </c>
    </row>
    <row r="1535" spans="2:110" x14ac:dyDescent="0.3">
      <c r="B1535" s="6">
        <v>1</v>
      </c>
      <c r="C1535" s="6">
        <v>1</v>
      </c>
      <c r="D1535" s="7">
        <v>2021</v>
      </c>
      <c r="W1535" s="6">
        <v>1</v>
      </c>
      <c r="Y1535" t="str">
        <f t="shared" si="73"/>
        <v>Jan</v>
      </c>
      <c r="Z1535" s="7">
        <v>2021</v>
      </c>
      <c r="AA1535" t="s">
        <v>4608</v>
      </c>
      <c r="AB1535">
        <v>1</v>
      </c>
      <c r="BG1535" t="s">
        <v>13</v>
      </c>
      <c r="BV1535" t="s">
        <v>13</v>
      </c>
      <c r="BW1535" t="str">
        <f t="shared" si="74"/>
        <v>Intra</v>
      </c>
      <c r="CI1535" s="16" t="s">
        <v>13</v>
      </c>
      <c r="CJ1535" s="16">
        <v>2016</v>
      </c>
      <c r="CK1535" s="16" t="str">
        <f t="shared" si="75"/>
        <v>Intra</v>
      </c>
      <c r="DC1535" s="16">
        <v>10</v>
      </c>
      <c r="DD1535" s="23">
        <v>10</v>
      </c>
      <c r="DE1535" s="23"/>
      <c r="DF1535" s="16">
        <v>2016</v>
      </c>
    </row>
    <row r="1536" spans="2:110" x14ac:dyDescent="0.3">
      <c r="B1536" s="6">
        <v>25</v>
      </c>
      <c r="C1536" s="6">
        <v>11</v>
      </c>
      <c r="D1536" s="7">
        <v>2021</v>
      </c>
      <c r="W1536" s="6">
        <v>11</v>
      </c>
      <c r="Y1536" t="str">
        <f t="shared" si="73"/>
        <v>Nov</v>
      </c>
      <c r="Z1536" s="7">
        <v>2021</v>
      </c>
      <c r="AA1536" t="s">
        <v>4611</v>
      </c>
      <c r="BG1536" t="s">
        <v>13</v>
      </c>
      <c r="BV1536" t="s">
        <v>13</v>
      </c>
      <c r="BW1536" t="str">
        <f t="shared" si="74"/>
        <v>Intra</v>
      </c>
      <c r="CI1536" s="15" t="s">
        <v>13</v>
      </c>
      <c r="CJ1536" s="15">
        <v>2019</v>
      </c>
      <c r="CK1536" s="15" t="str">
        <f t="shared" si="75"/>
        <v>Intra</v>
      </c>
      <c r="DC1536" s="15">
        <v>10</v>
      </c>
      <c r="DD1536" s="21">
        <v>10</v>
      </c>
      <c r="DE1536" s="21"/>
      <c r="DF1536" s="15">
        <v>2019</v>
      </c>
    </row>
    <row r="1537" spans="2:110" x14ac:dyDescent="0.3">
      <c r="B1537" s="4">
        <v>7</v>
      </c>
      <c r="C1537" s="4">
        <v>4</v>
      </c>
      <c r="D1537" s="5">
        <v>2021</v>
      </c>
      <c r="W1537" s="4">
        <v>4</v>
      </c>
      <c r="Y1537" t="str">
        <f t="shared" si="73"/>
        <v>Apr</v>
      </c>
      <c r="Z1537" s="5">
        <v>2021</v>
      </c>
      <c r="AA1537" t="s">
        <v>4614</v>
      </c>
      <c r="BG1537" t="s">
        <v>13</v>
      </c>
      <c r="BV1537" t="s">
        <v>13</v>
      </c>
      <c r="BW1537" t="str">
        <f t="shared" si="74"/>
        <v>Intra</v>
      </c>
      <c r="CI1537" s="16" t="s">
        <v>13</v>
      </c>
      <c r="CJ1537" s="16">
        <v>2007</v>
      </c>
      <c r="CK1537" s="16" t="str">
        <f t="shared" si="75"/>
        <v>Intra</v>
      </c>
      <c r="DC1537" s="16">
        <v>1</v>
      </c>
      <c r="DD1537" s="23">
        <v>1</v>
      </c>
      <c r="DE1537" s="23"/>
      <c r="DF1537" s="16">
        <v>2007</v>
      </c>
    </row>
    <row r="1538" spans="2:110" x14ac:dyDescent="0.3">
      <c r="B1538" s="4">
        <v>4</v>
      </c>
      <c r="C1538" s="4">
        <v>3</v>
      </c>
      <c r="D1538" s="5">
        <v>2021</v>
      </c>
      <c r="W1538" s="4">
        <v>3</v>
      </c>
      <c r="Y1538" t="str">
        <f t="shared" si="73"/>
        <v>Mar</v>
      </c>
      <c r="Z1538" s="5">
        <v>2021</v>
      </c>
      <c r="AA1538" t="s">
        <v>4617</v>
      </c>
      <c r="BG1538" t="s">
        <v>13</v>
      </c>
      <c r="BV1538" t="s">
        <v>13</v>
      </c>
      <c r="BW1538" t="str">
        <f t="shared" si="74"/>
        <v>Intra</v>
      </c>
      <c r="CI1538" s="15" t="s">
        <v>13</v>
      </c>
      <c r="CJ1538" s="15">
        <v>2017</v>
      </c>
      <c r="CK1538" s="15" t="str">
        <f t="shared" si="75"/>
        <v>Intra</v>
      </c>
      <c r="DC1538" s="15">
        <v>1</v>
      </c>
      <c r="DD1538" s="21">
        <v>1</v>
      </c>
      <c r="DE1538" s="21"/>
      <c r="DF1538" s="15">
        <v>2017</v>
      </c>
    </row>
    <row r="1539" spans="2:110" x14ac:dyDescent="0.3">
      <c r="B1539" s="4">
        <v>22</v>
      </c>
      <c r="C1539" s="4">
        <v>2</v>
      </c>
      <c r="D1539" s="5">
        <v>2021</v>
      </c>
      <c r="W1539" s="4">
        <v>2</v>
      </c>
      <c r="Y1539" t="str">
        <f t="shared" ref="Y1539:Y1602" si="76">_xlfn.IFS(W1539=1,"Jan",W1539=2,"Feb",W1539=3,"Mar",W1539=4,"Apr",W1539=5,"May",W1539=6,"Jun",W1539=7,"Jul",W1539=8,"Aug",W1539=9,"Sep",W1539=10,"Oct",W1539=11,"Nov",W1539=12,"Dec")</f>
        <v>Feb</v>
      </c>
      <c r="Z1539" s="5">
        <v>2021</v>
      </c>
      <c r="AA1539" t="s">
        <v>4620</v>
      </c>
      <c r="BG1539" t="s">
        <v>13</v>
      </c>
      <c r="BV1539" t="s">
        <v>13</v>
      </c>
      <c r="BW1539" t="str">
        <f t="shared" ref="BW1539:BW1602" si="77">IF(BV1539="EQ","Intra","Not")</f>
        <v>Intra</v>
      </c>
      <c r="CI1539" s="16" t="s">
        <v>13</v>
      </c>
      <c r="CJ1539" s="16">
        <v>2012</v>
      </c>
      <c r="CK1539" s="16" t="str">
        <f t="shared" ref="CK1539:CK1602" si="78">IF(CI1539="EQ","Intra","Not")</f>
        <v>Intra</v>
      </c>
      <c r="DC1539" s="16">
        <v>10</v>
      </c>
      <c r="DD1539" s="23">
        <v>10</v>
      </c>
      <c r="DE1539" s="23"/>
      <c r="DF1539" s="16">
        <v>2012</v>
      </c>
    </row>
    <row r="1540" spans="2:110" x14ac:dyDescent="0.3">
      <c r="B1540" s="4">
        <v>18</v>
      </c>
      <c r="C1540" s="4">
        <v>10</v>
      </c>
      <c r="D1540" s="5">
        <v>2021</v>
      </c>
      <c r="W1540" s="4">
        <v>10</v>
      </c>
      <c r="Y1540" t="str">
        <f t="shared" si="76"/>
        <v>Oct</v>
      </c>
      <c r="Z1540" s="5">
        <v>2021</v>
      </c>
      <c r="AA1540" t="s">
        <v>4623</v>
      </c>
      <c r="BG1540" t="s">
        <v>13</v>
      </c>
      <c r="BV1540" t="s">
        <v>13</v>
      </c>
      <c r="BW1540" t="str">
        <f t="shared" si="77"/>
        <v>Intra</v>
      </c>
      <c r="CI1540" s="15" t="s">
        <v>13</v>
      </c>
      <c r="CJ1540" s="15">
        <v>2019</v>
      </c>
      <c r="CK1540" s="15" t="str">
        <f t="shared" si="78"/>
        <v>Intra</v>
      </c>
      <c r="DC1540" s="15">
        <v>5</v>
      </c>
      <c r="DD1540" s="21">
        <v>5</v>
      </c>
      <c r="DE1540" s="21"/>
      <c r="DF1540" s="15">
        <v>2019</v>
      </c>
    </row>
    <row r="1541" spans="2:110" x14ac:dyDescent="0.3">
      <c r="B1541" s="4">
        <v>7</v>
      </c>
      <c r="C1541" s="4">
        <v>5</v>
      </c>
      <c r="D1541" s="5">
        <v>2021</v>
      </c>
      <c r="W1541" s="4">
        <v>5</v>
      </c>
      <c r="Y1541" t="str">
        <f t="shared" si="76"/>
        <v>May</v>
      </c>
      <c r="Z1541" s="5">
        <v>2021</v>
      </c>
      <c r="AA1541" t="s">
        <v>4626</v>
      </c>
      <c r="BG1541" t="s">
        <v>779</v>
      </c>
      <c r="BV1541" t="s">
        <v>779</v>
      </c>
      <c r="BW1541" t="str">
        <f t="shared" si="77"/>
        <v>Not</v>
      </c>
      <c r="CI1541" s="16" t="s">
        <v>779</v>
      </c>
      <c r="CJ1541" s="16">
        <v>2006</v>
      </c>
      <c r="CK1541" s="16" t="str">
        <f t="shared" si="78"/>
        <v>Not</v>
      </c>
      <c r="DC1541" s="16">
        <v>10</v>
      </c>
      <c r="DD1541" s="23">
        <v>10</v>
      </c>
      <c r="DE1541" s="23"/>
      <c r="DF1541" s="16">
        <v>2006</v>
      </c>
    </row>
    <row r="1542" spans="2:110" x14ac:dyDescent="0.3">
      <c r="B1542" s="4">
        <v>20</v>
      </c>
      <c r="C1542" s="4">
        <v>8</v>
      </c>
      <c r="D1542" s="5">
        <v>2021</v>
      </c>
      <c r="W1542" s="4">
        <v>8</v>
      </c>
      <c r="Y1542" t="str">
        <f t="shared" si="76"/>
        <v>Aug</v>
      </c>
      <c r="Z1542" s="5">
        <v>2021</v>
      </c>
      <c r="AA1542" t="s">
        <v>4629</v>
      </c>
      <c r="BG1542" t="s">
        <v>13</v>
      </c>
      <c r="BV1542" t="s">
        <v>13</v>
      </c>
      <c r="BW1542" t="str">
        <f t="shared" si="77"/>
        <v>Intra</v>
      </c>
      <c r="CI1542" s="15" t="s">
        <v>13</v>
      </c>
      <c r="CJ1542" s="15">
        <v>1996</v>
      </c>
      <c r="CK1542" s="15" t="str">
        <f t="shared" si="78"/>
        <v>Intra</v>
      </c>
      <c r="DC1542" s="15">
        <v>10</v>
      </c>
      <c r="DD1542" s="21">
        <v>10</v>
      </c>
      <c r="DE1542" s="21"/>
      <c r="DF1542" s="15">
        <v>1996</v>
      </c>
    </row>
    <row r="1543" spans="2:110" x14ac:dyDescent="0.3">
      <c r="B1543" s="6">
        <v>14</v>
      </c>
      <c r="C1543" s="6">
        <v>1</v>
      </c>
      <c r="D1543" s="7">
        <v>2021</v>
      </c>
      <c r="W1543" s="6">
        <v>1</v>
      </c>
      <c r="Y1543" t="str">
        <f t="shared" si="76"/>
        <v>Jan</v>
      </c>
      <c r="Z1543" s="7">
        <v>2021</v>
      </c>
      <c r="AA1543" t="s">
        <v>4632</v>
      </c>
      <c r="AB1543">
        <v>1</v>
      </c>
      <c r="BG1543" t="s">
        <v>13</v>
      </c>
      <c r="BV1543" t="s">
        <v>13</v>
      </c>
      <c r="BW1543" t="str">
        <f t="shared" si="77"/>
        <v>Intra</v>
      </c>
      <c r="CI1543" s="16" t="s">
        <v>13</v>
      </c>
      <c r="CJ1543" s="16">
        <v>2005</v>
      </c>
      <c r="CK1543" s="16" t="str">
        <f t="shared" si="78"/>
        <v>Intra</v>
      </c>
      <c r="DC1543" s="16">
        <v>10</v>
      </c>
      <c r="DD1543" s="23">
        <v>10</v>
      </c>
      <c r="DE1543" s="23"/>
      <c r="DF1543" s="16">
        <v>2005</v>
      </c>
    </row>
    <row r="1544" spans="2:110" x14ac:dyDescent="0.3">
      <c r="B1544" s="6">
        <v>24</v>
      </c>
      <c r="C1544" s="6">
        <v>8</v>
      </c>
      <c r="D1544" s="7">
        <v>2021</v>
      </c>
      <c r="W1544" s="6">
        <v>8</v>
      </c>
      <c r="Y1544" t="str">
        <f t="shared" si="76"/>
        <v>Aug</v>
      </c>
      <c r="Z1544" s="7">
        <v>2021</v>
      </c>
      <c r="AA1544" t="s">
        <v>4635</v>
      </c>
      <c r="BG1544" t="s">
        <v>13</v>
      </c>
      <c r="BV1544" t="s">
        <v>13</v>
      </c>
      <c r="BW1544" t="str">
        <f t="shared" si="77"/>
        <v>Intra</v>
      </c>
      <c r="CI1544" s="15" t="s">
        <v>13</v>
      </c>
      <c r="CJ1544" s="15">
        <v>2022</v>
      </c>
      <c r="CK1544" s="15" t="str">
        <f t="shared" si="78"/>
        <v>Intra</v>
      </c>
      <c r="DC1544" s="15">
        <v>2</v>
      </c>
      <c r="DD1544" s="21">
        <v>2</v>
      </c>
      <c r="DE1544" s="21"/>
      <c r="DF1544" s="15">
        <v>2022</v>
      </c>
    </row>
    <row r="1545" spans="2:110" x14ac:dyDescent="0.3">
      <c r="B1545" s="4">
        <v>19</v>
      </c>
      <c r="C1545" s="4">
        <v>7</v>
      </c>
      <c r="D1545" s="5">
        <v>2021</v>
      </c>
      <c r="W1545" s="4">
        <v>7</v>
      </c>
      <c r="Y1545" t="str">
        <f t="shared" si="76"/>
        <v>Jul</v>
      </c>
      <c r="Z1545" s="5">
        <v>2021</v>
      </c>
      <c r="AA1545" t="s">
        <v>4638</v>
      </c>
      <c r="BG1545" t="s">
        <v>13</v>
      </c>
      <c r="BV1545" t="s">
        <v>13</v>
      </c>
      <c r="BW1545" t="str">
        <f t="shared" si="77"/>
        <v>Intra</v>
      </c>
      <c r="CI1545" s="16" t="s">
        <v>13</v>
      </c>
      <c r="CJ1545" s="16">
        <v>2022</v>
      </c>
      <c r="CK1545" s="16" t="str">
        <f t="shared" si="78"/>
        <v>Intra</v>
      </c>
      <c r="DC1545" s="16">
        <v>10</v>
      </c>
      <c r="DD1545" s="23">
        <v>10</v>
      </c>
      <c r="DE1545" s="23"/>
      <c r="DF1545" s="16">
        <v>2022</v>
      </c>
    </row>
    <row r="1546" spans="2:110" x14ac:dyDescent="0.3">
      <c r="B1546" s="4">
        <v>12</v>
      </c>
      <c r="C1546" s="4">
        <v>5</v>
      </c>
      <c r="D1546" s="5">
        <v>2021</v>
      </c>
      <c r="W1546" s="4">
        <v>5</v>
      </c>
      <c r="Y1546" t="str">
        <f t="shared" si="76"/>
        <v>May</v>
      </c>
      <c r="Z1546" s="5">
        <v>2021</v>
      </c>
      <c r="AA1546" t="s">
        <v>4641</v>
      </c>
      <c r="BG1546" t="s">
        <v>13</v>
      </c>
      <c r="BV1546" t="s">
        <v>13</v>
      </c>
      <c r="BW1546" t="str">
        <f t="shared" si="77"/>
        <v>Intra</v>
      </c>
      <c r="CI1546" s="15" t="s">
        <v>13</v>
      </c>
      <c r="CJ1546" s="15">
        <v>2014</v>
      </c>
      <c r="CK1546" s="15" t="str">
        <f t="shared" si="78"/>
        <v>Intra</v>
      </c>
      <c r="DC1546" s="15">
        <v>10</v>
      </c>
      <c r="DD1546" s="21">
        <v>10</v>
      </c>
      <c r="DE1546" s="21"/>
      <c r="DF1546" s="15">
        <v>2014</v>
      </c>
    </row>
    <row r="1547" spans="2:110" x14ac:dyDescent="0.3">
      <c r="B1547" s="6">
        <v>31</v>
      </c>
      <c r="C1547" s="6">
        <v>12</v>
      </c>
      <c r="D1547" s="7">
        <v>2021</v>
      </c>
      <c r="W1547" s="6">
        <v>12</v>
      </c>
      <c r="Y1547" t="str">
        <f t="shared" si="76"/>
        <v>Dec</v>
      </c>
      <c r="Z1547" s="7">
        <v>2021</v>
      </c>
      <c r="AA1547" t="s">
        <v>4644</v>
      </c>
      <c r="BG1547" t="s">
        <v>9</v>
      </c>
      <c r="BV1547" t="s">
        <v>9</v>
      </c>
      <c r="BW1547" t="str">
        <f t="shared" si="77"/>
        <v>Not</v>
      </c>
      <c r="CI1547" s="16" t="s">
        <v>9</v>
      </c>
      <c r="CJ1547" s="16">
        <v>1995</v>
      </c>
      <c r="CK1547" s="16" t="str">
        <f t="shared" si="78"/>
        <v>Not</v>
      </c>
      <c r="DC1547" s="16">
        <v>10</v>
      </c>
      <c r="DD1547" s="23">
        <v>10</v>
      </c>
      <c r="DE1547" s="23"/>
      <c r="DF1547" s="16">
        <v>1995</v>
      </c>
    </row>
    <row r="1548" spans="2:110" x14ac:dyDescent="0.3">
      <c r="B1548" s="6">
        <v>8</v>
      </c>
      <c r="C1548" s="6">
        <v>10</v>
      </c>
      <c r="D1548" s="7">
        <v>2021</v>
      </c>
      <c r="W1548" s="6">
        <v>10</v>
      </c>
      <c r="Y1548" t="str">
        <f t="shared" si="76"/>
        <v>Oct</v>
      </c>
      <c r="Z1548" s="7">
        <v>2021</v>
      </c>
      <c r="AA1548" t="s">
        <v>4647</v>
      </c>
      <c r="BG1548" t="s">
        <v>13</v>
      </c>
      <c r="BV1548" t="s">
        <v>13</v>
      </c>
      <c r="BW1548" t="str">
        <f t="shared" si="77"/>
        <v>Intra</v>
      </c>
      <c r="CI1548" s="15" t="s">
        <v>13</v>
      </c>
      <c r="CJ1548" s="15">
        <v>2003</v>
      </c>
      <c r="CK1548" s="15" t="str">
        <f t="shared" si="78"/>
        <v>Intra</v>
      </c>
      <c r="DC1548" s="15">
        <v>10</v>
      </c>
      <c r="DD1548" s="21">
        <v>10</v>
      </c>
      <c r="DE1548" s="21"/>
      <c r="DF1548" s="15">
        <v>2003</v>
      </c>
    </row>
    <row r="1549" spans="2:110" x14ac:dyDescent="0.3">
      <c r="B1549" s="6">
        <v>25</v>
      </c>
      <c r="C1549" s="6">
        <v>3</v>
      </c>
      <c r="D1549" s="7">
        <v>2021</v>
      </c>
      <c r="W1549" s="6">
        <v>3</v>
      </c>
      <c r="Y1549" t="str">
        <f t="shared" si="76"/>
        <v>Mar</v>
      </c>
      <c r="Z1549" s="7">
        <v>2021</v>
      </c>
      <c r="AA1549" t="s">
        <v>4650</v>
      </c>
      <c r="BG1549" t="s">
        <v>13</v>
      </c>
      <c r="BV1549" t="s">
        <v>13</v>
      </c>
      <c r="BW1549" t="str">
        <f t="shared" si="77"/>
        <v>Intra</v>
      </c>
      <c r="CI1549" s="16" t="s">
        <v>13</v>
      </c>
      <c r="CJ1549" s="16">
        <v>2007</v>
      </c>
      <c r="CK1549" s="16" t="str">
        <f t="shared" si="78"/>
        <v>Intra</v>
      </c>
      <c r="DC1549" s="16">
        <v>10</v>
      </c>
      <c r="DD1549" s="23">
        <v>10</v>
      </c>
      <c r="DE1549" s="23"/>
      <c r="DF1549" s="16">
        <v>2007</v>
      </c>
    </row>
    <row r="1550" spans="2:110" x14ac:dyDescent="0.3">
      <c r="B1550" s="6">
        <v>24</v>
      </c>
      <c r="C1550" s="6">
        <v>12</v>
      </c>
      <c r="D1550" s="7">
        <v>2021</v>
      </c>
      <c r="W1550" s="6">
        <v>12</v>
      </c>
      <c r="Y1550" t="str">
        <f t="shared" si="76"/>
        <v>Dec</v>
      </c>
      <c r="Z1550" s="7">
        <v>2021</v>
      </c>
      <c r="AA1550" t="s">
        <v>4653</v>
      </c>
      <c r="BG1550" t="s">
        <v>9</v>
      </c>
      <c r="BV1550" t="s">
        <v>9</v>
      </c>
      <c r="BW1550" t="str">
        <f t="shared" si="77"/>
        <v>Not</v>
      </c>
      <c r="CI1550" s="15" t="s">
        <v>9</v>
      </c>
      <c r="CJ1550" s="15">
        <v>2020</v>
      </c>
      <c r="CK1550" s="15" t="str">
        <f t="shared" si="78"/>
        <v>Not</v>
      </c>
      <c r="DC1550" s="15">
        <v>1</v>
      </c>
      <c r="DD1550" s="21">
        <v>1</v>
      </c>
      <c r="DE1550" s="21"/>
      <c r="DF1550" s="15">
        <v>2020</v>
      </c>
    </row>
    <row r="1551" spans="2:110" x14ac:dyDescent="0.3">
      <c r="B1551" s="4">
        <v>24</v>
      </c>
      <c r="C1551" s="4">
        <v>12</v>
      </c>
      <c r="D1551" s="5">
        <v>2021</v>
      </c>
      <c r="W1551" s="4">
        <v>12</v>
      </c>
      <c r="Y1551" t="str">
        <f t="shared" si="76"/>
        <v>Dec</v>
      </c>
      <c r="Z1551" s="5">
        <v>2021</v>
      </c>
      <c r="AA1551" t="s">
        <v>4656</v>
      </c>
      <c r="BG1551" t="s">
        <v>9</v>
      </c>
      <c r="BV1551" t="s">
        <v>9</v>
      </c>
      <c r="BW1551" t="str">
        <f t="shared" si="77"/>
        <v>Not</v>
      </c>
      <c r="CI1551" s="16" t="s">
        <v>9</v>
      </c>
      <c r="CJ1551" s="16">
        <v>2023</v>
      </c>
      <c r="CK1551" s="16" t="str">
        <f t="shared" si="78"/>
        <v>Not</v>
      </c>
      <c r="DC1551" s="16">
        <v>1</v>
      </c>
      <c r="DD1551" s="23">
        <v>1</v>
      </c>
      <c r="DE1551" s="23"/>
      <c r="DF1551" s="16">
        <v>2023</v>
      </c>
    </row>
    <row r="1552" spans="2:110" x14ac:dyDescent="0.3">
      <c r="B1552" s="6">
        <v>27</v>
      </c>
      <c r="C1552" s="6">
        <v>4</v>
      </c>
      <c r="D1552" s="7">
        <v>2021</v>
      </c>
      <c r="W1552" s="6">
        <v>4</v>
      </c>
      <c r="Y1552" t="str">
        <f t="shared" si="76"/>
        <v>Apr</v>
      </c>
      <c r="Z1552" s="7">
        <v>2021</v>
      </c>
      <c r="AA1552" t="s">
        <v>4659</v>
      </c>
      <c r="BG1552" t="s">
        <v>13</v>
      </c>
      <c r="BV1552" t="s">
        <v>13</v>
      </c>
      <c r="BW1552" t="str">
        <f t="shared" si="77"/>
        <v>Intra</v>
      </c>
      <c r="CI1552" s="15" t="s">
        <v>13</v>
      </c>
      <c r="CJ1552" s="15">
        <v>2005</v>
      </c>
      <c r="CK1552" s="15" t="str">
        <f t="shared" si="78"/>
        <v>Intra</v>
      </c>
      <c r="DC1552" s="15">
        <v>1</v>
      </c>
      <c r="DD1552" s="21">
        <v>1</v>
      </c>
      <c r="DE1552" s="21"/>
      <c r="DF1552" s="15">
        <v>2005</v>
      </c>
    </row>
    <row r="1553" spans="2:110" x14ac:dyDescent="0.3">
      <c r="B1553" s="6">
        <v>16</v>
      </c>
      <c r="C1553" s="6">
        <v>8</v>
      </c>
      <c r="D1553" s="7">
        <v>2021</v>
      </c>
      <c r="W1553" s="6">
        <v>8</v>
      </c>
      <c r="Y1553" t="str">
        <f t="shared" si="76"/>
        <v>Aug</v>
      </c>
      <c r="Z1553" s="7">
        <v>2021</v>
      </c>
      <c r="AA1553" t="s">
        <v>4662</v>
      </c>
      <c r="BG1553" t="s">
        <v>13</v>
      </c>
      <c r="BV1553" t="s">
        <v>13</v>
      </c>
      <c r="BW1553" t="str">
        <f t="shared" si="77"/>
        <v>Intra</v>
      </c>
      <c r="CI1553" s="16" t="s">
        <v>13</v>
      </c>
      <c r="CJ1553" s="16">
        <v>2000</v>
      </c>
      <c r="CK1553" s="16" t="str">
        <f t="shared" si="78"/>
        <v>Intra</v>
      </c>
      <c r="DC1553" s="16">
        <v>10</v>
      </c>
      <c r="DD1553" s="23">
        <v>10</v>
      </c>
      <c r="DE1553" s="23"/>
      <c r="DF1553" s="16">
        <v>2000</v>
      </c>
    </row>
    <row r="1554" spans="2:110" x14ac:dyDescent="0.3">
      <c r="B1554" s="4">
        <v>25</v>
      </c>
      <c r="C1554" s="4">
        <v>11</v>
      </c>
      <c r="D1554" s="5">
        <v>2021</v>
      </c>
      <c r="W1554" s="4">
        <v>11</v>
      </c>
      <c r="Y1554" t="str">
        <f t="shared" si="76"/>
        <v>Nov</v>
      </c>
      <c r="Z1554" s="5">
        <v>2021</v>
      </c>
      <c r="AA1554" t="s">
        <v>4665</v>
      </c>
      <c r="BG1554" t="s">
        <v>13</v>
      </c>
      <c r="BV1554" t="s">
        <v>13</v>
      </c>
      <c r="BW1554" t="str">
        <f t="shared" si="77"/>
        <v>Intra</v>
      </c>
      <c r="CI1554" s="15" t="s">
        <v>13</v>
      </c>
      <c r="CJ1554" s="15">
        <v>2017</v>
      </c>
      <c r="CK1554" s="15" t="str">
        <f t="shared" si="78"/>
        <v>Intra</v>
      </c>
      <c r="DC1554" s="15">
        <v>1</v>
      </c>
      <c r="DD1554" s="21">
        <v>1</v>
      </c>
      <c r="DE1554" s="21"/>
      <c r="DF1554" s="15">
        <v>2017</v>
      </c>
    </row>
    <row r="1555" spans="2:110" x14ac:dyDescent="0.3">
      <c r="B1555" s="6">
        <v>18</v>
      </c>
      <c r="C1555" s="6">
        <v>10</v>
      </c>
      <c r="D1555" s="7">
        <v>2021</v>
      </c>
      <c r="W1555" s="6">
        <v>10</v>
      </c>
      <c r="Y1555" t="str">
        <f t="shared" si="76"/>
        <v>Oct</v>
      </c>
      <c r="Z1555" s="7">
        <v>2021</v>
      </c>
      <c r="AA1555" t="s">
        <v>4668</v>
      </c>
      <c r="BG1555" t="s">
        <v>13</v>
      </c>
      <c r="BV1555" t="s">
        <v>13</v>
      </c>
      <c r="BW1555" t="str">
        <f t="shared" si="77"/>
        <v>Intra</v>
      </c>
      <c r="CI1555" s="16" t="s">
        <v>13</v>
      </c>
      <c r="CJ1555" s="16">
        <v>2021</v>
      </c>
      <c r="CK1555" s="16" t="str">
        <f t="shared" si="78"/>
        <v>Intra</v>
      </c>
      <c r="DC1555" s="16">
        <v>10</v>
      </c>
      <c r="DD1555" s="23">
        <v>10</v>
      </c>
      <c r="DE1555" s="23"/>
      <c r="DF1555" s="16">
        <v>2021</v>
      </c>
    </row>
    <row r="1556" spans="2:110" x14ac:dyDescent="0.3">
      <c r="B1556" s="6">
        <v>1</v>
      </c>
      <c r="C1556" s="6">
        <v>12</v>
      </c>
      <c r="D1556" s="7">
        <v>2021</v>
      </c>
      <c r="W1556" s="6">
        <v>12</v>
      </c>
      <c r="Y1556" t="str">
        <f t="shared" si="76"/>
        <v>Dec</v>
      </c>
      <c r="Z1556" s="7">
        <v>2021</v>
      </c>
      <c r="AA1556" t="s">
        <v>4671</v>
      </c>
      <c r="BG1556" t="s">
        <v>13</v>
      </c>
      <c r="BV1556" t="s">
        <v>13</v>
      </c>
      <c r="BW1556" t="str">
        <f t="shared" si="77"/>
        <v>Intra</v>
      </c>
      <c r="CI1556" s="15" t="s">
        <v>13</v>
      </c>
      <c r="CJ1556" s="15">
        <v>1995</v>
      </c>
      <c r="CK1556" s="15" t="str">
        <f t="shared" si="78"/>
        <v>Intra</v>
      </c>
      <c r="DC1556" s="15">
        <v>10</v>
      </c>
      <c r="DD1556" s="21">
        <v>10</v>
      </c>
      <c r="DE1556" s="21"/>
      <c r="DF1556" s="15">
        <v>1995</v>
      </c>
    </row>
    <row r="1557" spans="2:110" x14ac:dyDescent="0.3">
      <c r="B1557" s="6">
        <v>28</v>
      </c>
      <c r="C1557" s="6">
        <v>6</v>
      </c>
      <c r="D1557" s="7">
        <v>2021</v>
      </c>
      <c r="W1557" s="6">
        <v>6</v>
      </c>
      <c r="Y1557" t="str">
        <f t="shared" si="76"/>
        <v>Jun</v>
      </c>
      <c r="Z1557" s="7">
        <v>2021</v>
      </c>
      <c r="AA1557" t="s">
        <v>4674</v>
      </c>
      <c r="BG1557" t="s">
        <v>13</v>
      </c>
      <c r="BV1557" t="s">
        <v>13</v>
      </c>
      <c r="BW1557" t="str">
        <f t="shared" si="77"/>
        <v>Intra</v>
      </c>
      <c r="CI1557" s="16" t="s">
        <v>13</v>
      </c>
      <c r="CJ1557" s="16">
        <v>2022</v>
      </c>
      <c r="CK1557" s="16" t="str">
        <f t="shared" si="78"/>
        <v>Intra</v>
      </c>
      <c r="DC1557" s="16">
        <v>10</v>
      </c>
      <c r="DD1557" s="23">
        <v>10</v>
      </c>
      <c r="DE1557" s="23"/>
      <c r="DF1557" s="16">
        <v>2022</v>
      </c>
    </row>
    <row r="1558" spans="2:110" x14ac:dyDescent="0.3">
      <c r="B1558" s="4">
        <v>10</v>
      </c>
      <c r="C1558" s="4">
        <v>3</v>
      </c>
      <c r="D1558" s="5">
        <v>2021</v>
      </c>
      <c r="W1558" s="4">
        <v>3</v>
      </c>
      <c r="Y1558" t="str">
        <f t="shared" si="76"/>
        <v>Mar</v>
      </c>
      <c r="Z1558" s="5">
        <v>2021</v>
      </c>
      <c r="AA1558" t="s">
        <v>4677</v>
      </c>
      <c r="BG1558" t="s">
        <v>13</v>
      </c>
      <c r="BV1558" t="s">
        <v>13</v>
      </c>
      <c r="BW1558" t="str">
        <f t="shared" si="77"/>
        <v>Intra</v>
      </c>
      <c r="CI1558" s="15" t="s">
        <v>13</v>
      </c>
      <c r="CJ1558" s="15">
        <v>2003</v>
      </c>
      <c r="CK1558" s="15" t="str">
        <f t="shared" si="78"/>
        <v>Intra</v>
      </c>
      <c r="DC1558" s="15">
        <v>10</v>
      </c>
      <c r="DD1558" s="21">
        <v>10</v>
      </c>
      <c r="DE1558" s="21"/>
      <c r="DF1558" s="15">
        <v>2003</v>
      </c>
    </row>
    <row r="1559" spans="2:110" x14ac:dyDescent="0.3">
      <c r="B1559" s="6">
        <v>19</v>
      </c>
      <c r="C1559" s="6">
        <v>3</v>
      </c>
      <c r="D1559" s="7">
        <v>2021</v>
      </c>
      <c r="W1559" s="6">
        <v>3</v>
      </c>
      <c r="Y1559" t="str">
        <f t="shared" si="76"/>
        <v>Mar</v>
      </c>
      <c r="Z1559" s="7">
        <v>2021</v>
      </c>
      <c r="AA1559" t="s">
        <v>4680</v>
      </c>
      <c r="BG1559" t="s">
        <v>13</v>
      </c>
      <c r="BV1559" t="s">
        <v>13</v>
      </c>
      <c r="BW1559" t="str">
        <f t="shared" si="77"/>
        <v>Intra</v>
      </c>
      <c r="CI1559" s="16" t="s">
        <v>13</v>
      </c>
      <c r="CJ1559" s="16">
        <v>2021</v>
      </c>
      <c r="CK1559" s="16" t="str">
        <f t="shared" si="78"/>
        <v>Intra</v>
      </c>
      <c r="DC1559" s="16">
        <v>5</v>
      </c>
      <c r="DD1559" s="23">
        <v>5</v>
      </c>
      <c r="DE1559" s="23"/>
      <c r="DF1559" s="16">
        <v>2021</v>
      </c>
    </row>
    <row r="1560" spans="2:110" x14ac:dyDescent="0.3">
      <c r="B1560" s="6">
        <v>12</v>
      </c>
      <c r="C1560" s="6">
        <v>10</v>
      </c>
      <c r="D1560" s="7">
        <v>2021</v>
      </c>
      <c r="W1560" s="6">
        <v>10</v>
      </c>
      <c r="Y1560" t="str">
        <f t="shared" si="76"/>
        <v>Oct</v>
      </c>
      <c r="Z1560" s="7">
        <v>2021</v>
      </c>
      <c r="AA1560" t="s">
        <v>4683</v>
      </c>
      <c r="BG1560" t="s">
        <v>13</v>
      </c>
      <c r="BV1560" t="s">
        <v>13</v>
      </c>
      <c r="BW1560" t="str">
        <f t="shared" si="77"/>
        <v>Intra</v>
      </c>
      <c r="CI1560" s="15" t="s">
        <v>13</v>
      </c>
      <c r="CJ1560" s="15">
        <v>2019</v>
      </c>
      <c r="CK1560" s="15" t="str">
        <f t="shared" si="78"/>
        <v>Intra</v>
      </c>
      <c r="DC1560" s="15">
        <v>10</v>
      </c>
      <c r="DD1560" s="21">
        <v>10</v>
      </c>
      <c r="DE1560" s="21"/>
      <c r="DF1560" s="15">
        <v>2019</v>
      </c>
    </row>
    <row r="1561" spans="2:110" x14ac:dyDescent="0.3">
      <c r="B1561" s="6">
        <v>19</v>
      </c>
      <c r="C1561" s="6">
        <v>5</v>
      </c>
      <c r="D1561" s="7">
        <v>2021</v>
      </c>
      <c r="W1561" s="6">
        <v>5</v>
      </c>
      <c r="Y1561" t="str">
        <f t="shared" si="76"/>
        <v>May</v>
      </c>
      <c r="Z1561" s="7">
        <v>2021</v>
      </c>
      <c r="AA1561" t="s">
        <v>4686</v>
      </c>
      <c r="BG1561" t="s">
        <v>13</v>
      </c>
      <c r="BV1561" t="s">
        <v>13</v>
      </c>
      <c r="BW1561" t="str">
        <f t="shared" si="77"/>
        <v>Intra</v>
      </c>
      <c r="CI1561" s="16" t="s">
        <v>13</v>
      </c>
      <c r="CJ1561" s="16">
        <v>2017</v>
      </c>
      <c r="CK1561" s="16" t="str">
        <f t="shared" si="78"/>
        <v>Intra</v>
      </c>
      <c r="DC1561" s="16">
        <v>1</v>
      </c>
      <c r="DD1561" s="23">
        <v>1</v>
      </c>
      <c r="DE1561" s="23"/>
      <c r="DF1561" s="16">
        <v>2017</v>
      </c>
    </row>
    <row r="1562" spans="2:110" x14ac:dyDescent="0.3">
      <c r="B1562" s="4">
        <v>16</v>
      </c>
      <c r="C1562" s="4">
        <v>8</v>
      </c>
      <c r="D1562" s="5">
        <v>2021</v>
      </c>
      <c r="W1562" s="4">
        <v>8</v>
      </c>
      <c r="Y1562" t="str">
        <f t="shared" si="76"/>
        <v>Aug</v>
      </c>
      <c r="Z1562" s="5">
        <v>2021</v>
      </c>
      <c r="AA1562" t="s">
        <v>4689</v>
      </c>
      <c r="BG1562" t="s">
        <v>13</v>
      </c>
      <c r="BV1562" t="s">
        <v>13</v>
      </c>
      <c r="BW1562" t="str">
        <f t="shared" si="77"/>
        <v>Intra</v>
      </c>
      <c r="CI1562" s="15" t="s">
        <v>13</v>
      </c>
      <c r="CJ1562" s="15">
        <v>2011</v>
      </c>
      <c r="CK1562" s="15" t="str">
        <f t="shared" si="78"/>
        <v>Intra</v>
      </c>
      <c r="DC1562" s="15">
        <v>10</v>
      </c>
      <c r="DD1562" s="21">
        <v>10</v>
      </c>
      <c r="DE1562" s="21"/>
      <c r="DF1562" s="15">
        <v>2011</v>
      </c>
    </row>
    <row r="1563" spans="2:110" x14ac:dyDescent="0.3">
      <c r="B1563" s="4">
        <v>12</v>
      </c>
      <c r="C1563" s="4">
        <v>11</v>
      </c>
      <c r="D1563" s="5">
        <v>2021</v>
      </c>
      <c r="W1563" s="4">
        <v>11</v>
      </c>
      <c r="Y1563" t="str">
        <f t="shared" si="76"/>
        <v>Nov</v>
      </c>
      <c r="Z1563" s="5">
        <v>2021</v>
      </c>
      <c r="AA1563" t="s">
        <v>4692</v>
      </c>
      <c r="BG1563" t="s">
        <v>13</v>
      </c>
      <c r="BV1563" t="s">
        <v>13</v>
      </c>
      <c r="BW1563" t="str">
        <f t="shared" si="77"/>
        <v>Intra</v>
      </c>
      <c r="CI1563" s="16" t="s">
        <v>13</v>
      </c>
      <c r="CJ1563" s="16">
        <v>2006</v>
      </c>
      <c r="CK1563" s="16" t="str">
        <f t="shared" si="78"/>
        <v>Intra</v>
      </c>
      <c r="DC1563" s="16">
        <v>2</v>
      </c>
      <c r="DD1563" s="23">
        <v>2</v>
      </c>
      <c r="DE1563" s="23"/>
      <c r="DF1563" s="16">
        <v>2006</v>
      </c>
    </row>
    <row r="1564" spans="2:110" x14ac:dyDescent="0.3">
      <c r="B1564" s="4">
        <v>24</v>
      </c>
      <c r="C1564" s="4">
        <v>11</v>
      </c>
      <c r="D1564" s="5">
        <v>2021</v>
      </c>
      <c r="W1564" s="4">
        <v>11</v>
      </c>
      <c r="Y1564" t="str">
        <f t="shared" si="76"/>
        <v>Nov</v>
      </c>
      <c r="Z1564" s="5">
        <v>2021</v>
      </c>
      <c r="AA1564" t="s">
        <v>4695</v>
      </c>
      <c r="BG1564" t="s">
        <v>13</v>
      </c>
      <c r="BV1564" t="s">
        <v>13</v>
      </c>
      <c r="BW1564" t="str">
        <f t="shared" si="77"/>
        <v>Intra</v>
      </c>
      <c r="CI1564" s="15" t="s">
        <v>13</v>
      </c>
      <c r="CJ1564" s="15">
        <v>2000</v>
      </c>
      <c r="CK1564" s="15" t="str">
        <f t="shared" si="78"/>
        <v>Intra</v>
      </c>
      <c r="DC1564" s="15">
        <v>2</v>
      </c>
      <c r="DD1564" s="21">
        <v>2</v>
      </c>
      <c r="DE1564" s="21"/>
      <c r="DF1564" s="15">
        <v>2000</v>
      </c>
    </row>
    <row r="1565" spans="2:110" x14ac:dyDescent="0.3">
      <c r="B1565" s="6">
        <v>16</v>
      </c>
      <c r="C1565" s="6">
        <v>11</v>
      </c>
      <c r="D1565" s="7">
        <v>2021</v>
      </c>
      <c r="W1565" s="6">
        <v>11</v>
      </c>
      <c r="Y1565" t="str">
        <f t="shared" si="76"/>
        <v>Nov</v>
      </c>
      <c r="Z1565" s="7">
        <v>2021</v>
      </c>
      <c r="AA1565" t="s">
        <v>4698</v>
      </c>
      <c r="BG1565" t="s">
        <v>13</v>
      </c>
      <c r="BV1565" t="s">
        <v>13</v>
      </c>
      <c r="BW1565" t="str">
        <f t="shared" si="77"/>
        <v>Intra</v>
      </c>
      <c r="CI1565" s="16" t="s">
        <v>13</v>
      </c>
      <c r="CJ1565" s="16">
        <v>2021</v>
      </c>
      <c r="CK1565" s="16" t="str">
        <f t="shared" si="78"/>
        <v>Intra</v>
      </c>
      <c r="DC1565" s="16">
        <v>10</v>
      </c>
      <c r="DD1565" s="23">
        <v>10</v>
      </c>
      <c r="DE1565" s="23"/>
      <c r="DF1565" s="16">
        <v>2021</v>
      </c>
    </row>
    <row r="1566" spans="2:110" x14ac:dyDescent="0.3">
      <c r="B1566" s="6">
        <v>16</v>
      </c>
      <c r="C1566" s="6">
        <v>9</v>
      </c>
      <c r="D1566" s="7">
        <v>2021</v>
      </c>
      <c r="W1566" s="6">
        <v>9</v>
      </c>
      <c r="Y1566" t="str">
        <f t="shared" si="76"/>
        <v>Sep</v>
      </c>
      <c r="Z1566" s="7">
        <v>2021</v>
      </c>
      <c r="AA1566" t="s">
        <v>4701</v>
      </c>
      <c r="BG1566" t="s">
        <v>13</v>
      </c>
      <c r="BV1566" t="s">
        <v>13</v>
      </c>
      <c r="BW1566" t="str">
        <f t="shared" si="77"/>
        <v>Intra</v>
      </c>
      <c r="CI1566" s="15" t="s">
        <v>13</v>
      </c>
      <c r="CJ1566" s="15">
        <v>2021</v>
      </c>
      <c r="CK1566" s="15" t="str">
        <f t="shared" si="78"/>
        <v>Intra</v>
      </c>
      <c r="DC1566" s="15">
        <v>5</v>
      </c>
      <c r="DD1566" s="21">
        <v>5</v>
      </c>
      <c r="DE1566" s="21"/>
      <c r="DF1566" s="15">
        <v>2021</v>
      </c>
    </row>
    <row r="1567" spans="2:110" x14ac:dyDescent="0.3">
      <c r="B1567" s="4">
        <v>16</v>
      </c>
      <c r="C1567" s="4">
        <v>2</v>
      </c>
      <c r="D1567" s="5">
        <v>2021</v>
      </c>
      <c r="W1567" s="4">
        <v>2</v>
      </c>
      <c r="Y1567" t="str">
        <f t="shared" si="76"/>
        <v>Feb</v>
      </c>
      <c r="Z1567" s="5">
        <v>2021</v>
      </c>
      <c r="AA1567" t="s">
        <v>4704</v>
      </c>
      <c r="BG1567" t="s">
        <v>13</v>
      </c>
      <c r="BV1567" t="s">
        <v>13</v>
      </c>
      <c r="BW1567" t="str">
        <f t="shared" si="77"/>
        <v>Intra</v>
      </c>
      <c r="CI1567" s="16" t="s">
        <v>13</v>
      </c>
      <c r="CJ1567" s="16">
        <v>1995</v>
      </c>
      <c r="CK1567" s="16" t="str">
        <f t="shared" si="78"/>
        <v>Intra</v>
      </c>
      <c r="DC1567" s="16">
        <v>10</v>
      </c>
      <c r="DD1567" s="23">
        <v>10</v>
      </c>
      <c r="DE1567" s="23"/>
      <c r="DF1567" s="16">
        <v>1995</v>
      </c>
    </row>
    <row r="1568" spans="2:110" x14ac:dyDescent="0.3">
      <c r="B1568" s="4">
        <v>6</v>
      </c>
      <c r="C1568" s="4">
        <v>8</v>
      </c>
      <c r="D1568" s="5">
        <v>2021</v>
      </c>
      <c r="W1568" s="4">
        <v>8</v>
      </c>
      <c r="Y1568" t="str">
        <f t="shared" si="76"/>
        <v>Aug</v>
      </c>
      <c r="Z1568" s="5">
        <v>2021</v>
      </c>
      <c r="AA1568" t="s">
        <v>4707</v>
      </c>
      <c r="BG1568" t="s">
        <v>13</v>
      </c>
      <c r="BV1568" t="s">
        <v>13</v>
      </c>
      <c r="BW1568" t="str">
        <f t="shared" si="77"/>
        <v>Intra</v>
      </c>
      <c r="CI1568" s="15" t="s">
        <v>13</v>
      </c>
      <c r="CJ1568" s="15">
        <v>2020</v>
      </c>
      <c r="CK1568" s="15" t="str">
        <f t="shared" si="78"/>
        <v>Intra</v>
      </c>
      <c r="DC1568" s="15">
        <v>5</v>
      </c>
      <c r="DD1568" s="21">
        <v>5</v>
      </c>
      <c r="DE1568" s="21"/>
      <c r="DF1568" s="15">
        <v>2020</v>
      </c>
    </row>
    <row r="1569" spans="2:110" x14ac:dyDescent="0.3">
      <c r="B1569" s="4">
        <v>30</v>
      </c>
      <c r="C1569" s="4">
        <v>11</v>
      </c>
      <c r="D1569" s="5">
        <v>2021</v>
      </c>
      <c r="W1569" s="4">
        <v>11</v>
      </c>
      <c r="Y1569" t="str">
        <f t="shared" si="76"/>
        <v>Nov</v>
      </c>
      <c r="Z1569" s="5">
        <v>2021</v>
      </c>
      <c r="AA1569" t="s">
        <v>4710</v>
      </c>
      <c r="BG1569" t="s">
        <v>13</v>
      </c>
      <c r="BV1569" t="s">
        <v>13</v>
      </c>
      <c r="BW1569" t="str">
        <f t="shared" si="77"/>
        <v>Intra</v>
      </c>
      <c r="CI1569" s="16" t="s">
        <v>13</v>
      </c>
      <c r="CJ1569" s="16">
        <v>2005</v>
      </c>
      <c r="CK1569" s="16" t="str">
        <f t="shared" si="78"/>
        <v>Intra</v>
      </c>
      <c r="DC1569" s="16">
        <v>2</v>
      </c>
      <c r="DD1569" s="23">
        <v>2</v>
      </c>
      <c r="DE1569" s="23"/>
      <c r="DF1569" s="16">
        <v>2005</v>
      </c>
    </row>
    <row r="1570" spans="2:110" x14ac:dyDescent="0.3">
      <c r="B1570" s="6">
        <v>5</v>
      </c>
      <c r="C1570" s="6">
        <v>8</v>
      </c>
      <c r="D1570" s="7">
        <v>2021</v>
      </c>
      <c r="W1570" s="6">
        <v>8</v>
      </c>
      <c r="Y1570" t="str">
        <f t="shared" si="76"/>
        <v>Aug</v>
      </c>
      <c r="Z1570" s="7">
        <v>2021</v>
      </c>
      <c r="AA1570" t="s">
        <v>4713</v>
      </c>
      <c r="BG1570" t="s">
        <v>13</v>
      </c>
      <c r="BV1570" t="s">
        <v>13</v>
      </c>
      <c r="BW1570" t="str">
        <f t="shared" si="77"/>
        <v>Intra</v>
      </c>
      <c r="CI1570" s="15" t="s">
        <v>13</v>
      </c>
      <c r="CJ1570" s="15">
        <v>1995</v>
      </c>
      <c r="CK1570" s="15" t="str">
        <f t="shared" si="78"/>
        <v>Intra</v>
      </c>
      <c r="DC1570" s="15">
        <v>2</v>
      </c>
      <c r="DD1570" s="21">
        <v>2</v>
      </c>
      <c r="DE1570" s="21"/>
      <c r="DF1570" s="15">
        <v>1995</v>
      </c>
    </row>
    <row r="1571" spans="2:110" x14ac:dyDescent="0.3">
      <c r="B1571" s="6">
        <v>19</v>
      </c>
      <c r="C1571" s="6">
        <v>7</v>
      </c>
      <c r="D1571" s="7">
        <v>2021</v>
      </c>
      <c r="W1571" s="6">
        <v>7</v>
      </c>
      <c r="Y1571" t="str">
        <f t="shared" si="76"/>
        <v>Jul</v>
      </c>
      <c r="Z1571" s="7">
        <v>2021</v>
      </c>
      <c r="AA1571" t="s">
        <v>4716</v>
      </c>
      <c r="BG1571" t="s">
        <v>13</v>
      </c>
      <c r="BV1571" t="s">
        <v>13</v>
      </c>
      <c r="BW1571" t="str">
        <f t="shared" si="77"/>
        <v>Intra</v>
      </c>
      <c r="CI1571" s="16" t="s">
        <v>13</v>
      </c>
      <c r="CJ1571" s="16">
        <v>2022</v>
      </c>
      <c r="CK1571" s="16" t="str">
        <f t="shared" si="78"/>
        <v>Intra</v>
      </c>
      <c r="DC1571" s="16">
        <v>10</v>
      </c>
      <c r="DD1571" s="23">
        <v>10</v>
      </c>
      <c r="DE1571" s="23"/>
      <c r="DF1571" s="16">
        <v>2022</v>
      </c>
    </row>
    <row r="1572" spans="2:110" x14ac:dyDescent="0.3">
      <c r="B1572" s="6">
        <v>30</v>
      </c>
      <c r="C1572" s="6">
        <v>12</v>
      </c>
      <c r="D1572" s="7">
        <v>2021</v>
      </c>
      <c r="W1572" s="6">
        <v>12</v>
      </c>
      <c r="Y1572" t="str">
        <f t="shared" si="76"/>
        <v>Dec</v>
      </c>
      <c r="Z1572" s="7">
        <v>2021</v>
      </c>
      <c r="AA1572" t="s">
        <v>4719</v>
      </c>
      <c r="BG1572" t="s">
        <v>13</v>
      </c>
      <c r="BV1572" t="s">
        <v>13</v>
      </c>
      <c r="BW1572" t="str">
        <f t="shared" si="77"/>
        <v>Intra</v>
      </c>
      <c r="CI1572" s="15" t="s">
        <v>13</v>
      </c>
      <c r="CJ1572" s="15">
        <v>2022</v>
      </c>
      <c r="CK1572" s="15" t="str">
        <f t="shared" si="78"/>
        <v>Intra</v>
      </c>
      <c r="DC1572" s="15">
        <v>2</v>
      </c>
      <c r="DD1572" s="21">
        <v>2</v>
      </c>
      <c r="DE1572" s="21"/>
      <c r="DF1572" s="15">
        <v>2022</v>
      </c>
    </row>
    <row r="1573" spans="2:110" x14ac:dyDescent="0.3">
      <c r="B1573" s="6">
        <v>5</v>
      </c>
      <c r="C1573" s="6">
        <v>3</v>
      </c>
      <c r="D1573" s="7">
        <v>2021</v>
      </c>
      <c r="W1573" s="6">
        <v>3</v>
      </c>
      <c r="Y1573" t="str">
        <f t="shared" si="76"/>
        <v>Mar</v>
      </c>
      <c r="Z1573" s="7">
        <v>2021</v>
      </c>
      <c r="AA1573" t="s">
        <v>4722</v>
      </c>
      <c r="BG1573" t="s">
        <v>13</v>
      </c>
      <c r="BV1573" t="s">
        <v>13</v>
      </c>
      <c r="BW1573" t="str">
        <f t="shared" si="77"/>
        <v>Intra</v>
      </c>
      <c r="CI1573" s="16" t="s">
        <v>13</v>
      </c>
      <c r="CJ1573" s="16">
        <v>2020</v>
      </c>
      <c r="CK1573" s="16" t="str">
        <f t="shared" si="78"/>
        <v>Intra</v>
      </c>
      <c r="DC1573" s="16">
        <v>10</v>
      </c>
      <c r="DD1573" s="23">
        <v>10</v>
      </c>
      <c r="DE1573" s="23"/>
      <c r="DF1573" s="16">
        <v>2020</v>
      </c>
    </row>
    <row r="1574" spans="2:110" x14ac:dyDescent="0.3">
      <c r="B1574" s="6">
        <v>5</v>
      </c>
      <c r="C1574" s="6">
        <v>7</v>
      </c>
      <c r="D1574" s="7">
        <v>2021</v>
      </c>
      <c r="W1574" s="6">
        <v>7</v>
      </c>
      <c r="Y1574" t="str">
        <f t="shared" si="76"/>
        <v>Jul</v>
      </c>
      <c r="Z1574" s="7">
        <v>2021</v>
      </c>
      <c r="AA1574" t="s">
        <v>4725</v>
      </c>
      <c r="BG1574" t="s">
        <v>9</v>
      </c>
      <c r="BV1574" t="s">
        <v>9</v>
      </c>
      <c r="BW1574" t="str">
        <f t="shared" si="77"/>
        <v>Not</v>
      </c>
      <c r="CI1574" s="15" t="s">
        <v>9</v>
      </c>
      <c r="CJ1574" s="15">
        <v>2019</v>
      </c>
      <c r="CK1574" s="15" t="str">
        <f t="shared" si="78"/>
        <v>Not</v>
      </c>
      <c r="DC1574" s="15">
        <v>10</v>
      </c>
      <c r="DD1574" s="21">
        <v>10</v>
      </c>
      <c r="DE1574" s="21"/>
      <c r="DF1574" s="15">
        <v>2019</v>
      </c>
    </row>
    <row r="1575" spans="2:110" x14ac:dyDescent="0.3">
      <c r="B1575" s="4">
        <v>3</v>
      </c>
      <c r="C1575" s="4">
        <v>2</v>
      </c>
      <c r="D1575" s="5">
        <v>2021</v>
      </c>
      <c r="W1575" s="4">
        <v>2</v>
      </c>
      <c r="Y1575" t="str">
        <f t="shared" si="76"/>
        <v>Feb</v>
      </c>
      <c r="Z1575" s="5">
        <v>2021</v>
      </c>
      <c r="AA1575" t="s">
        <v>4728</v>
      </c>
      <c r="BG1575" t="s">
        <v>13</v>
      </c>
      <c r="BV1575" t="s">
        <v>13</v>
      </c>
      <c r="BW1575" t="str">
        <f t="shared" si="77"/>
        <v>Intra</v>
      </c>
      <c r="CI1575" s="16" t="s">
        <v>13</v>
      </c>
      <c r="CJ1575" s="16">
        <v>2011</v>
      </c>
      <c r="CK1575" s="16" t="str">
        <f t="shared" si="78"/>
        <v>Intra</v>
      </c>
      <c r="DC1575" s="16">
        <v>10</v>
      </c>
      <c r="DD1575" s="23">
        <v>10</v>
      </c>
      <c r="DE1575" s="23"/>
      <c r="DF1575" s="16">
        <v>2011</v>
      </c>
    </row>
    <row r="1576" spans="2:110" x14ac:dyDescent="0.3">
      <c r="B1576" s="4">
        <v>27</v>
      </c>
      <c r="C1576" s="4">
        <v>12</v>
      </c>
      <c r="D1576" s="5">
        <v>2021</v>
      </c>
      <c r="W1576" s="4">
        <v>12</v>
      </c>
      <c r="Y1576" t="str">
        <f t="shared" si="76"/>
        <v>Dec</v>
      </c>
      <c r="Z1576" s="5">
        <v>2021</v>
      </c>
      <c r="AA1576" t="s">
        <v>4731</v>
      </c>
      <c r="BG1576" t="s">
        <v>13</v>
      </c>
      <c r="BV1576" t="s">
        <v>13</v>
      </c>
      <c r="BW1576" t="str">
        <f t="shared" si="77"/>
        <v>Intra</v>
      </c>
      <c r="CI1576" s="15" t="s">
        <v>13</v>
      </c>
      <c r="CJ1576" s="15">
        <v>2012</v>
      </c>
      <c r="CK1576" s="15" t="str">
        <f t="shared" si="78"/>
        <v>Intra</v>
      </c>
      <c r="DC1576" s="15">
        <v>5</v>
      </c>
      <c r="DD1576" s="21">
        <v>5</v>
      </c>
      <c r="DE1576" s="21"/>
      <c r="DF1576" s="15">
        <v>2012</v>
      </c>
    </row>
    <row r="1577" spans="2:110" x14ac:dyDescent="0.3">
      <c r="B1577" s="6">
        <v>2</v>
      </c>
      <c r="C1577" s="6">
        <v>2</v>
      </c>
      <c r="D1577" s="7">
        <v>2021</v>
      </c>
      <c r="W1577" s="6">
        <v>2</v>
      </c>
      <c r="Y1577" t="str">
        <f t="shared" si="76"/>
        <v>Feb</v>
      </c>
      <c r="Z1577" s="7">
        <v>2021</v>
      </c>
      <c r="AA1577" t="s">
        <v>4734</v>
      </c>
      <c r="BG1577" t="s">
        <v>13</v>
      </c>
      <c r="BV1577" t="s">
        <v>13</v>
      </c>
      <c r="BW1577" t="str">
        <f t="shared" si="77"/>
        <v>Intra</v>
      </c>
      <c r="CI1577" s="16" t="s">
        <v>13</v>
      </c>
      <c r="CJ1577" s="16">
        <v>2010</v>
      </c>
      <c r="CK1577" s="16" t="str">
        <f t="shared" si="78"/>
        <v>Intra</v>
      </c>
      <c r="DC1577" s="16">
        <v>1</v>
      </c>
      <c r="DD1577" s="23">
        <v>1</v>
      </c>
      <c r="DE1577" s="23"/>
      <c r="DF1577" s="16">
        <v>2010</v>
      </c>
    </row>
    <row r="1578" spans="2:110" x14ac:dyDescent="0.3">
      <c r="B1578" s="4">
        <v>16</v>
      </c>
      <c r="C1578" s="4">
        <v>9</v>
      </c>
      <c r="D1578" s="5">
        <v>2021</v>
      </c>
      <c r="W1578" s="4">
        <v>9</v>
      </c>
      <c r="Y1578" t="str">
        <f t="shared" si="76"/>
        <v>Sep</v>
      </c>
      <c r="Z1578" s="5">
        <v>2021</v>
      </c>
      <c r="AA1578" t="s">
        <v>4737</v>
      </c>
      <c r="BG1578" t="s">
        <v>13</v>
      </c>
      <c r="BV1578" t="s">
        <v>13</v>
      </c>
      <c r="BW1578" t="str">
        <f t="shared" si="77"/>
        <v>Intra</v>
      </c>
      <c r="CI1578" s="15" t="s">
        <v>13</v>
      </c>
      <c r="CJ1578" s="15">
        <v>1998</v>
      </c>
      <c r="CK1578" s="15" t="str">
        <f t="shared" si="78"/>
        <v>Intra</v>
      </c>
      <c r="DC1578" s="15">
        <v>10</v>
      </c>
      <c r="DD1578" s="21">
        <v>10</v>
      </c>
      <c r="DE1578" s="21"/>
      <c r="DF1578" s="15">
        <v>1998</v>
      </c>
    </row>
    <row r="1579" spans="2:110" x14ac:dyDescent="0.3">
      <c r="B1579" s="6">
        <v>5</v>
      </c>
      <c r="C1579" s="6">
        <v>7</v>
      </c>
      <c r="D1579" s="7">
        <v>2021</v>
      </c>
      <c r="W1579" s="6">
        <v>7</v>
      </c>
      <c r="Y1579" t="str">
        <f t="shared" si="76"/>
        <v>Jul</v>
      </c>
      <c r="Z1579" s="7">
        <v>2021</v>
      </c>
      <c r="AA1579" t="s">
        <v>4740</v>
      </c>
      <c r="BG1579" t="s">
        <v>13</v>
      </c>
      <c r="BV1579" t="s">
        <v>13</v>
      </c>
      <c r="BW1579" t="str">
        <f t="shared" si="77"/>
        <v>Intra</v>
      </c>
      <c r="CI1579" s="16" t="s">
        <v>13</v>
      </c>
      <c r="CJ1579" s="16">
        <v>2018</v>
      </c>
      <c r="CK1579" s="16" t="str">
        <f t="shared" si="78"/>
        <v>Intra</v>
      </c>
      <c r="DC1579" s="16">
        <v>5</v>
      </c>
      <c r="DD1579" s="23">
        <v>5</v>
      </c>
      <c r="DE1579" s="23"/>
      <c r="DF1579" s="16">
        <v>2018</v>
      </c>
    </row>
    <row r="1580" spans="2:110" x14ac:dyDescent="0.3">
      <c r="B1580" s="6">
        <v>29</v>
      </c>
      <c r="C1580" s="6">
        <v>1</v>
      </c>
      <c r="D1580" s="7">
        <v>2021</v>
      </c>
      <c r="W1580" s="6">
        <v>1</v>
      </c>
      <c r="Y1580" t="str">
        <f t="shared" si="76"/>
        <v>Jan</v>
      </c>
      <c r="Z1580" s="7">
        <v>2021</v>
      </c>
      <c r="AA1580" t="s">
        <v>4743</v>
      </c>
      <c r="AB1580">
        <v>1</v>
      </c>
      <c r="BG1580" t="s">
        <v>13</v>
      </c>
      <c r="BV1580" t="s">
        <v>13</v>
      </c>
      <c r="BW1580" t="str">
        <f t="shared" si="77"/>
        <v>Intra</v>
      </c>
      <c r="CI1580" s="15" t="s">
        <v>13</v>
      </c>
      <c r="CJ1580" s="15">
        <v>1996</v>
      </c>
      <c r="CK1580" s="15" t="str">
        <f t="shared" si="78"/>
        <v>Intra</v>
      </c>
      <c r="DC1580" s="15">
        <v>10</v>
      </c>
      <c r="DD1580" s="21">
        <v>10</v>
      </c>
      <c r="DE1580" s="21"/>
      <c r="DF1580" s="15">
        <v>1996</v>
      </c>
    </row>
    <row r="1581" spans="2:110" x14ac:dyDescent="0.3">
      <c r="B1581" s="4">
        <v>8</v>
      </c>
      <c r="C1581" s="4">
        <v>11</v>
      </c>
      <c r="D1581" s="5">
        <v>2021</v>
      </c>
      <c r="W1581" s="4">
        <v>11</v>
      </c>
      <c r="Y1581" t="str">
        <f t="shared" si="76"/>
        <v>Nov</v>
      </c>
      <c r="Z1581" s="5">
        <v>2021</v>
      </c>
      <c r="AA1581" t="s">
        <v>4746</v>
      </c>
      <c r="BG1581" t="s">
        <v>13</v>
      </c>
      <c r="BV1581" t="s">
        <v>13</v>
      </c>
      <c r="BW1581" t="str">
        <f t="shared" si="77"/>
        <v>Intra</v>
      </c>
      <c r="CI1581" s="16" t="s">
        <v>13</v>
      </c>
      <c r="CJ1581" s="16">
        <v>2000</v>
      </c>
      <c r="CK1581" s="16" t="str">
        <f t="shared" si="78"/>
        <v>Intra</v>
      </c>
      <c r="DC1581" s="16">
        <v>1</v>
      </c>
      <c r="DD1581" s="23">
        <v>1</v>
      </c>
      <c r="DE1581" s="23"/>
      <c r="DF1581" s="16">
        <v>2000</v>
      </c>
    </row>
    <row r="1582" spans="2:110" x14ac:dyDescent="0.3">
      <c r="B1582" s="6">
        <v>22</v>
      </c>
      <c r="C1582" s="6">
        <v>2</v>
      </c>
      <c r="D1582" s="7">
        <v>2021</v>
      </c>
      <c r="W1582" s="6">
        <v>2</v>
      </c>
      <c r="Y1582" t="str">
        <f t="shared" si="76"/>
        <v>Feb</v>
      </c>
      <c r="Z1582" s="7">
        <v>2021</v>
      </c>
      <c r="AA1582" t="s">
        <v>4749</v>
      </c>
      <c r="BG1582" t="s">
        <v>13</v>
      </c>
      <c r="BV1582" t="s">
        <v>13</v>
      </c>
      <c r="BW1582" t="str">
        <f t="shared" si="77"/>
        <v>Intra</v>
      </c>
      <c r="CI1582" s="15" t="s">
        <v>13</v>
      </c>
      <c r="CJ1582" s="15">
        <v>2005</v>
      </c>
      <c r="CK1582" s="15" t="str">
        <f t="shared" si="78"/>
        <v>Intra</v>
      </c>
      <c r="DC1582" s="15">
        <v>10</v>
      </c>
      <c r="DD1582" s="21">
        <v>10</v>
      </c>
      <c r="DE1582" s="21"/>
      <c r="DF1582" s="15">
        <v>2005</v>
      </c>
    </row>
    <row r="1583" spans="2:110" x14ac:dyDescent="0.3">
      <c r="B1583" s="4">
        <v>5</v>
      </c>
      <c r="C1583" s="4">
        <v>5</v>
      </c>
      <c r="D1583" s="5">
        <v>2021</v>
      </c>
      <c r="W1583" s="4">
        <v>5</v>
      </c>
      <c r="Y1583" t="str">
        <f t="shared" si="76"/>
        <v>May</v>
      </c>
      <c r="Z1583" s="5">
        <v>2021</v>
      </c>
      <c r="AA1583" t="s">
        <v>4752</v>
      </c>
      <c r="BG1583" t="s">
        <v>13</v>
      </c>
      <c r="BV1583" t="s">
        <v>13</v>
      </c>
      <c r="BW1583" t="str">
        <f t="shared" si="77"/>
        <v>Intra</v>
      </c>
      <c r="CI1583" s="16" t="s">
        <v>13</v>
      </c>
      <c r="CJ1583" s="16">
        <v>1995</v>
      </c>
      <c r="CK1583" s="16" t="str">
        <f t="shared" si="78"/>
        <v>Intra</v>
      </c>
      <c r="DC1583" s="16">
        <v>1</v>
      </c>
      <c r="DD1583" s="23">
        <v>1</v>
      </c>
      <c r="DE1583" s="23"/>
      <c r="DF1583" s="16">
        <v>1995</v>
      </c>
    </row>
    <row r="1584" spans="2:110" x14ac:dyDescent="0.3">
      <c r="B1584" s="4">
        <v>11</v>
      </c>
      <c r="C1584" s="4">
        <v>6</v>
      </c>
      <c r="D1584" s="5">
        <v>2021</v>
      </c>
      <c r="W1584" s="4">
        <v>6</v>
      </c>
      <c r="Y1584" t="str">
        <f t="shared" si="76"/>
        <v>Jun</v>
      </c>
      <c r="Z1584" s="5">
        <v>2021</v>
      </c>
      <c r="AA1584" t="s">
        <v>4755</v>
      </c>
      <c r="BG1584" t="s">
        <v>13</v>
      </c>
      <c r="BV1584" t="s">
        <v>13</v>
      </c>
      <c r="BW1584" t="str">
        <f t="shared" si="77"/>
        <v>Intra</v>
      </c>
      <c r="CI1584" s="15" t="s">
        <v>13</v>
      </c>
      <c r="CJ1584" s="15">
        <v>2009</v>
      </c>
      <c r="CK1584" s="15" t="str">
        <f t="shared" si="78"/>
        <v>Intra</v>
      </c>
      <c r="DC1584" s="15">
        <v>1</v>
      </c>
      <c r="DD1584" s="21">
        <v>1</v>
      </c>
      <c r="DE1584" s="21"/>
      <c r="DF1584" s="15">
        <v>2009</v>
      </c>
    </row>
    <row r="1585" spans="2:110" x14ac:dyDescent="0.3">
      <c r="B1585" s="6">
        <v>2</v>
      </c>
      <c r="C1585" s="6">
        <v>9</v>
      </c>
      <c r="D1585" s="7">
        <v>2021</v>
      </c>
      <c r="W1585" s="6">
        <v>9</v>
      </c>
      <c r="Y1585" t="str">
        <f t="shared" si="76"/>
        <v>Sep</v>
      </c>
      <c r="Z1585" s="7">
        <v>2021</v>
      </c>
      <c r="AA1585" t="s">
        <v>4758</v>
      </c>
      <c r="BG1585" t="s">
        <v>13</v>
      </c>
      <c r="BV1585" t="s">
        <v>13</v>
      </c>
      <c r="BW1585" t="str">
        <f t="shared" si="77"/>
        <v>Intra</v>
      </c>
      <c r="CI1585" s="16" t="s">
        <v>13</v>
      </c>
      <c r="CJ1585" s="16">
        <v>2006</v>
      </c>
      <c r="CK1585" s="16" t="str">
        <f t="shared" si="78"/>
        <v>Intra</v>
      </c>
      <c r="DC1585" s="16">
        <v>5</v>
      </c>
      <c r="DD1585" s="23">
        <v>5</v>
      </c>
      <c r="DE1585" s="23"/>
      <c r="DF1585" s="16">
        <v>2006</v>
      </c>
    </row>
    <row r="1586" spans="2:110" x14ac:dyDescent="0.3">
      <c r="B1586" s="4">
        <v>21</v>
      </c>
      <c r="C1586" s="4">
        <v>12</v>
      </c>
      <c r="D1586" s="5">
        <v>2021</v>
      </c>
      <c r="W1586" s="4">
        <v>12</v>
      </c>
      <c r="Y1586" t="str">
        <f t="shared" si="76"/>
        <v>Dec</v>
      </c>
      <c r="Z1586" s="5">
        <v>2021</v>
      </c>
      <c r="AA1586" t="s">
        <v>4761</v>
      </c>
      <c r="BG1586" t="s">
        <v>13</v>
      </c>
      <c r="BV1586" t="s">
        <v>13</v>
      </c>
      <c r="BW1586" t="str">
        <f t="shared" si="77"/>
        <v>Intra</v>
      </c>
      <c r="CI1586" s="15" t="s">
        <v>13</v>
      </c>
      <c r="CJ1586" s="15">
        <v>2014</v>
      </c>
      <c r="CK1586" s="15" t="str">
        <f t="shared" si="78"/>
        <v>Intra</v>
      </c>
      <c r="DC1586" s="15">
        <v>10</v>
      </c>
      <c r="DD1586" s="21">
        <v>10</v>
      </c>
      <c r="DE1586" s="21"/>
      <c r="DF1586" s="15">
        <v>2014</v>
      </c>
    </row>
    <row r="1587" spans="2:110" x14ac:dyDescent="0.3">
      <c r="B1587" s="6">
        <v>19</v>
      </c>
      <c r="C1587" s="6">
        <v>3</v>
      </c>
      <c r="D1587" s="7">
        <v>2021</v>
      </c>
      <c r="W1587" s="6">
        <v>3</v>
      </c>
      <c r="Y1587" t="str">
        <f t="shared" si="76"/>
        <v>Mar</v>
      </c>
      <c r="Z1587" s="7">
        <v>2021</v>
      </c>
      <c r="AA1587" t="s">
        <v>4764</v>
      </c>
      <c r="BG1587" t="s">
        <v>13</v>
      </c>
      <c r="BV1587" t="s">
        <v>13</v>
      </c>
      <c r="BW1587" t="str">
        <f t="shared" si="77"/>
        <v>Intra</v>
      </c>
      <c r="CI1587" s="16" t="s">
        <v>13</v>
      </c>
      <c r="CJ1587" s="16">
        <v>2004</v>
      </c>
      <c r="CK1587" s="16" t="str">
        <f t="shared" si="78"/>
        <v>Intra</v>
      </c>
      <c r="DC1587" s="16">
        <v>1</v>
      </c>
      <c r="DD1587" s="23">
        <v>1</v>
      </c>
      <c r="DE1587" s="23"/>
      <c r="DF1587" s="16">
        <v>2004</v>
      </c>
    </row>
    <row r="1588" spans="2:110" x14ac:dyDescent="0.3">
      <c r="B1588" s="4">
        <v>26</v>
      </c>
      <c r="C1588" s="4">
        <v>3</v>
      </c>
      <c r="D1588" s="5">
        <v>2021</v>
      </c>
      <c r="W1588" s="4">
        <v>3</v>
      </c>
      <c r="Y1588" t="str">
        <f t="shared" si="76"/>
        <v>Mar</v>
      </c>
      <c r="Z1588" s="5">
        <v>2021</v>
      </c>
      <c r="AA1588" t="s">
        <v>4767</v>
      </c>
      <c r="BG1588" t="s">
        <v>13</v>
      </c>
      <c r="BV1588" t="s">
        <v>13</v>
      </c>
      <c r="BW1588" t="str">
        <f t="shared" si="77"/>
        <v>Intra</v>
      </c>
      <c r="CI1588" s="15" t="s">
        <v>13</v>
      </c>
      <c r="CJ1588" s="15">
        <v>2005</v>
      </c>
      <c r="CK1588" s="15" t="str">
        <f t="shared" si="78"/>
        <v>Intra</v>
      </c>
      <c r="DC1588" s="15">
        <v>1</v>
      </c>
      <c r="DD1588" s="21">
        <v>1</v>
      </c>
      <c r="DE1588" s="21"/>
      <c r="DF1588" s="15">
        <v>2005</v>
      </c>
    </row>
    <row r="1589" spans="2:110" x14ac:dyDescent="0.3">
      <c r="B1589" s="4">
        <v>1</v>
      </c>
      <c r="C1589" s="4">
        <v>1</v>
      </c>
      <c r="D1589" s="5">
        <v>2021</v>
      </c>
      <c r="W1589" s="4">
        <v>1</v>
      </c>
      <c r="Y1589" t="str">
        <f t="shared" si="76"/>
        <v>Jan</v>
      </c>
      <c r="Z1589" s="5">
        <v>2021</v>
      </c>
      <c r="AA1589" t="s">
        <v>4770</v>
      </c>
      <c r="AB1589">
        <v>1</v>
      </c>
      <c r="BG1589" t="s">
        <v>13</v>
      </c>
      <c r="BV1589" t="s">
        <v>13</v>
      </c>
      <c r="BW1589" t="str">
        <f t="shared" si="77"/>
        <v>Intra</v>
      </c>
      <c r="CI1589" s="16" t="s">
        <v>13</v>
      </c>
      <c r="CJ1589" s="16">
        <v>1995</v>
      </c>
      <c r="CK1589" s="16" t="str">
        <f t="shared" si="78"/>
        <v>Intra</v>
      </c>
      <c r="DC1589" s="16">
        <v>2</v>
      </c>
      <c r="DD1589" s="23">
        <v>2</v>
      </c>
      <c r="DE1589" s="23"/>
      <c r="DF1589" s="16">
        <v>1995</v>
      </c>
    </row>
    <row r="1590" spans="2:110" x14ac:dyDescent="0.3">
      <c r="B1590" s="4">
        <v>28</v>
      </c>
      <c r="C1590" s="4">
        <v>6</v>
      </c>
      <c r="D1590" s="5">
        <v>2021</v>
      </c>
      <c r="W1590" s="4">
        <v>6</v>
      </c>
      <c r="Y1590" t="str">
        <f t="shared" si="76"/>
        <v>Jun</v>
      </c>
      <c r="Z1590" s="5">
        <v>2021</v>
      </c>
      <c r="AA1590" t="s">
        <v>4773</v>
      </c>
      <c r="BG1590" t="s">
        <v>9</v>
      </c>
      <c r="BV1590" t="s">
        <v>9</v>
      </c>
      <c r="BW1590" t="str">
        <f t="shared" si="77"/>
        <v>Not</v>
      </c>
      <c r="CI1590" s="15" t="s">
        <v>9</v>
      </c>
      <c r="CJ1590" s="15">
        <v>2007</v>
      </c>
      <c r="CK1590" s="15" t="str">
        <f t="shared" si="78"/>
        <v>Not</v>
      </c>
      <c r="DC1590" s="15">
        <v>10</v>
      </c>
      <c r="DD1590" s="21">
        <v>10</v>
      </c>
      <c r="DE1590" s="21"/>
      <c r="DF1590" s="15">
        <v>2007</v>
      </c>
    </row>
    <row r="1591" spans="2:110" x14ac:dyDescent="0.3">
      <c r="B1591" s="6">
        <v>5</v>
      </c>
      <c r="C1591" s="6">
        <v>8</v>
      </c>
      <c r="D1591" s="7">
        <v>2021</v>
      </c>
      <c r="W1591" s="6">
        <v>8</v>
      </c>
      <c r="Y1591" t="str">
        <f t="shared" si="76"/>
        <v>Aug</v>
      </c>
      <c r="Z1591" s="7">
        <v>2021</v>
      </c>
      <c r="AA1591" t="s">
        <v>4776</v>
      </c>
      <c r="BG1591" t="s">
        <v>13</v>
      </c>
      <c r="BV1591" t="s">
        <v>13</v>
      </c>
      <c r="BW1591" t="str">
        <f t="shared" si="77"/>
        <v>Intra</v>
      </c>
      <c r="CI1591" s="16" t="s">
        <v>13</v>
      </c>
      <c r="CJ1591" s="16">
        <v>2021</v>
      </c>
      <c r="CK1591" s="16" t="str">
        <f t="shared" si="78"/>
        <v>Intra</v>
      </c>
      <c r="DC1591" s="16">
        <v>2</v>
      </c>
      <c r="DD1591" s="23">
        <v>2</v>
      </c>
      <c r="DE1591" s="23"/>
      <c r="DF1591" s="16">
        <v>2021</v>
      </c>
    </row>
    <row r="1592" spans="2:110" x14ac:dyDescent="0.3">
      <c r="B1592" s="4">
        <v>27</v>
      </c>
      <c r="C1592" s="4">
        <v>7</v>
      </c>
      <c r="D1592" s="5">
        <v>2021</v>
      </c>
      <c r="W1592" s="4">
        <v>7</v>
      </c>
      <c r="Y1592" t="str">
        <f t="shared" si="76"/>
        <v>Jul</v>
      </c>
      <c r="Z1592" s="5">
        <v>2021</v>
      </c>
      <c r="AA1592" t="s">
        <v>4779</v>
      </c>
      <c r="BG1592" t="s">
        <v>13</v>
      </c>
      <c r="BV1592" t="s">
        <v>13</v>
      </c>
      <c r="BW1592" t="str">
        <f t="shared" si="77"/>
        <v>Intra</v>
      </c>
      <c r="CI1592" s="15" t="s">
        <v>13</v>
      </c>
      <c r="CJ1592" s="15">
        <v>2011</v>
      </c>
      <c r="CK1592" s="15" t="str">
        <f t="shared" si="78"/>
        <v>Intra</v>
      </c>
      <c r="DC1592" s="15">
        <v>5</v>
      </c>
      <c r="DD1592" s="21">
        <v>5</v>
      </c>
      <c r="DE1592" s="21"/>
      <c r="DF1592" s="15">
        <v>2011</v>
      </c>
    </row>
    <row r="1593" spans="2:110" x14ac:dyDescent="0.3">
      <c r="B1593" s="4">
        <v>1</v>
      </c>
      <c r="C1593" s="4">
        <v>11</v>
      </c>
      <c r="D1593" s="5">
        <v>2021</v>
      </c>
      <c r="W1593" s="4">
        <v>11</v>
      </c>
      <c r="Y1593" t="str">
        <f t="shared" si="76"/>
        <v>Nov</v>
      </c>
      <c r="Z1593" s="5">
        <v>2021</v>
      </c>
      <c r="AA1593" t="s">
        <v>4782</v>
      </c>
      <c r="BG1593" t="s">
        <v>13</v>
      </c>
      <c r="BV1593" t="s">
        <v>13</v>
      </c>
      <c r="BW1593" t="str">
        <f t="shared" si="77"/>
        <v>Intra</v>
      </c>
      <c r="CI1593" s="16" t="s">
        <v>13</v>
      </c>
      <c r="CJ1593" s="16">
        <v>2002</v>
      </c>
      <c r="CK1593" s="16" t="str">
        <f t="shared" si="78"/>
        <v>Intra</v>
      </c>
      <c r="DC1593" s="16">
        <v>1</v>
      </c>
      <c r="DD1593" s="23">
        <v>1</v>
      </c>
      <c r="DE1593" s="23"/>
      <c r="DF1593" s="16">
        <v>2002</v>
      </c>
    </row>
    <row r="1594" spans="2:110" x14ac:dyDescent="0.3">
      <c r="B1594" s="6">
        <v>16</v>
      </c>
      <c r="C1594" s="6">
        <v>8</v>
      </c>
      <c r="D1594" s="7">
        <v>2021</v>
      </c>
      <c r="W1594" s="6">
        <v>8</v>
      </c>
      <c r="Y1594" t="str">
        <f t="shared" si="76"/>
        <v>Aug</v>
      </c>
      <c r="Z1594" s="7">
        <v>2021</v>
      </c>
      <c r="AA1594" t="s">
        <v>4785</v>
      </c>
      <c r="BG1594" t="s">
        <v>13</v>
      </c>
      <c r="BV1594" t="s">
        <v>13</v>
      </c>
      <c r="BW1594" t="str">
        <f t="shared" si="77"/>
        <v>Intra</v>
      </c>
      <c r="CI1594" s="15" t="s">
        <v>13</v>
      </c>
      <c r="CJ1594" s="15">
        <v>2005</v>
      </c>
      <c r="CK1594" s="15" t="str">
        <f t="shared" si="78"/>
        <v>Intra</v>
      </c>
      <c r="DC1594" s="15">
        <v>10</v>
      </c>
      <c r="DD1594" s="21">
        <v>10</v>
      </c>
      <c r="DE1594" s="21"/>
      <c r="DF1594" s="15">
        <v>2005</v>
      </c>
    </row>
    <row r="1595" spans="2:110" x14ac:dyDescent="0.3">
      <c r="B1595" s="6">
        <v>30</v>
      </c>
      <c r="C1595" s="6">
        <v>9</v>
      </c>
      <c r="D1595" s="7">
        <v>2021</v>
      </c>
      <c r="W1595" s="6">
        <v>9</v>
      </c>
      <c r="Y1595" t="str">
        <f t="shared" si="76"/>
        <v>Sep</v>
      </c>
      <c r="Z1595" s="7">
        <v>2021</v>
      </c>
      <c r="AA1595" t="s">
        <v>4788</v>
      </c>
      <c r="BG1595" t="s">
        <v>13</v>
      </c>
      <c r="BV1595" t="s">
        <v>13</v>
      </c>
      <c r="BW1595" t="str">
        <f t="shared" si="77"/>
        <v>Intra</v>
      </c>
      <c r="CI1595" s="16" t="s">
        <v>13</v>
      </c>
      <c r="CJ1595" s="16">
        <v>1995</v>
      </c>
      <c r="CK1595" s="16" t="str">
        <f t="shared" si="78"/>
        <v>Intra</v>
      </c>
      <c r="DC1595" s="16">
        <v>10</v>
      </c>
      <c r="DD1595" s="23">
        <v>10</v>
      </c>
      <c r="DE1595" s="23"/>
      <c r="DF1595" s="16">
        <v>1995</v>
      </c>
    </row>
    <row r="1596" spans="2:110" x14ac:dyDescent="0.3">
      <c r="B1596" s="6">
        <v>23</v>
      </c>
      <c r="C1596" s="6">
        <v>11</v>
      </c>
      <c r="D1596" s="7">
        <v>2021</v>
      </c>
      <c r="W1596" s="6">
        <v>11</v>
      </c>
      <c r="Y1596" t="str">
        <f t="shared" si="76"/>
        <v>Nov</v>
      </c>
      <c r="Z1596" s="7">
        <v>2021</v>
      </c>
      <c r="AA1596" t="s">
        <v>4791</v>
      </c>
      <c r="BG1596" t="s">
        <v>13</v>
      </c>
      <c r="BV1596" t="s">
        <v>13</v>
      </c>
      <c r="BW1596" t="str">
        <f t="shared" si="77"/>
        <v>Intra</v>
      </c>
      <c r="CI1596" s="15" t="s">
        <v>13</v>
      </c>
      <c r="CJ1596" s="15">
        <v>2021</v>
      </c>
      <c r="CK1596" s="15" t="str">
        <f t="shared" si="78"/>
        <v>Intra</v>
      </c>
      <c r="DC1596" s="15">
        <v>10</v>
      </c>
      <c r="DD1596" s="21">
        <v>10</v>
      </c>
      <c r="DE1596" s="21"/>
      <c r="DF1596" s="15">
        <v>2021</v>
      </c>
    </row>
    <row r="1597" spans="2:110" x14ac:dyDescent="0.3">
      <c r="B1597" s="4">
        <v>12</v>
      </c>
      <c r="C1597" s="4">
        <v>11</v>
      </c>
      <c r="D1597" s="5">
        <v>2021</v>
      </c>
      <c r="W1597" s="4">
        <v>11</v>
      </c>
      <c r="Y1597" t="str">
        <f t="shared" si="76"/>
        <v>Nov</v>
      </c>
      <c r="Z1597" s="5">
        <v>2021</v>
      </c>
      <c r="AA1597" t="s">
        <v>4794</v>
      </c>
      <c r="BG1597" t="s">
        <v>13</v>
      </c>
      <c r="BV1597" t="s">
        <v>13</v>
      </c>
      <c r="BW1597" t="str">
        <f t="shared" si="77"/>
        <v>Intra</v>
      </c>
      <c r="CI1597" s="16" t="s">
        <v>13</v>
      </c>
      <c r="CJ1597" s="16">
        <v>2006</v>
      </c>
      <c r="CK1597" s="16" t="str">
        <f t="shared" si="78"/>
        <v>Intra</v>
      </c>
      <c r="DC1597" s="16">
        <v>1</v>
      </c>
      <c r="DD1597" s="23">
        <v>1</v>
      </c>
      <c r="DE1597" s="23"/>
      <c r="DF1597" s="16">
        <v>2006</v>
      </c>
    </row>
    <row r="1598" spans="2:110" x14ac:dyDescent="0.3">
      <c r="B1598" s="4">
        <v>19</v>
      </c>
      <c r="C1598" s="4">
        <v>4</v>
      </c>
      <c r="D1598" s="5">
        <v>2021</v>
      </c>
      <c r="W1598" s="4">
        <v>4</v>
      </c>
      <c r="Y1598" t="str">
        <f t="shared" si="76"/>
        <v>Apr</v>
      </c>
      <c r="Z1598" s="5">
        <v>2021</v>
      </c>
      <c r="AA1598" t="s">
        <v>4797</v>
      </c>
      <c r="BG1598" t="s">
        <v>9</v>
      </c>
      <c r="BV1598" t="s">
        <v>9</v>
      </c>
      <c r="BW1598" t="str">
        <f t="shared" si="77"/>
        <v>Not</v>
      </c>
      <c r="CI1598" s="15" t="s">
        <v>9</v>
      </c>
      <c r="CJ1598" s="15">
        <v>2020</v>
      </c>
      <c r="CK1598" s="15" t="str">
        <f t="shared" si="78"/>
        <v>Not</v>
      </c>
      <c r="DC1598" s="15">
        <v>10</v>
      </c>
      <c r="DD1598" s="21">
        <v>10</v>
      </c>
      <c r="DE1598" s="21"/>
      <c r="DF1598" s="15">
        <v>2020</v>
      </c>
    </row>
    <row r="1599" spans="2:110" x14ac:dyDescent="0.3">
      <c r="B1599" s="4">
        <v>25</v>
      </c>
      <c r="C1599" s="4">
        <v>3</v>
      </c>
      <c r="D1599" s="5">
        <v>2021</v>
      </c>
      <c r="W1599" s="4">
        <v>3</v>
      </c>
      <c r="Y1599" t="str">
        <f t="shared" si="76"/>
        <v>Mar</v>
      </c>
      <c r="Z1599" s="5">
        <v>2021</v>
      </c>
      <c r="AA1599" t="s">
        <v>4800</v>
      </c>
      <c r="BG1599" t="s">
        <v>13</v>
      </c>
      <c r="BV1599" t="s">
        <v>13</v>
      </c>
      <c r="BW1599" t="str">
        <f t="shared" si="77"/>
        <v>Intra</v>
      </c>
      <c r="CI1599" s="16" t="s">
        <v>13</v>
      </c>
      <c r="CJ1599" s="16">
        <v>2003</v>
      </c>
      <c r="CK1599" s="16" t="str">
        <f t="shared" si="78"/>
        <v>Intra</v>
      </c>
      <c r="DC1599" s="16">
        <v>1</v>
      </c>
      <c r="DD1599" s="23">
        <v>1</v>
      </c>
      <c r="DE1599" s="23"/>
      <c r="DF1599" s="16">
        <v>2003</v>
      </c>
    </row>
    <row r="1600" spans="2:110" x14ac:dyDescent="0.3">
      <c r="B1600" s="6">
        <v>2</v>
      </c>
      <c r="C1600" s="6">
        <v>11</v>
      </c>
      <c r="D1600" s="7">
        <v>2021</v>
      </c>
      <c r="W1600" s="6">
        <v>11</v>
      </c>
      <c r="Y1600" t="str">
        <f t="shared" si="76"/>
        <v>Nov</v>
      </c>
      <c r="Z1600" s="7">
        <v>2021</v>
      </c>
      <c r="AA1600" t="s">
        <v>4803</v>
      </c>
      <c r="BG1600" t="s">
        <v>13</v>
      </c>
      <c r="BV1600" t="s">
        <v>13</v>
      </c>
      <c r="BW1600" t="str">
        <f t="shared" si="77"/>
        <v>Intra</v>
      </c>
      <c r="CI1600" s="15" t="s">
        <v>13</v>
      </c>
      <c r="CJ1600" s="15">
        <v>2020</v>
      </c>
      <c r="CK1600" s="15" t="str">
        <f t="shared" si="78"/>
        <v>Intra</v>
      </c>
      <c r="DC1600" s="15">
        <v>1</v>
      </c>
      <c r="DD1600" s="21">
        <v>1</v>
      </c>
      <c r="DE1600" s="21"/>
      <c r="DF1600" s="15">
        <v>2020</v>
      </c>
    </row>
    <row r="1601" spans="2:110" x14ac:dyDescent="0.3">
      <c r="B1601" s="4">
        <v>21</v>
      </c>
      <c r="C1601" s="4">
        <v>12</v>
      </c>
      <c r="D1601" s="5">
        <v>2021</v>
      </c>
      <c r="W1601" s="4">
        <v>12</v>
      </c>
      <c r="Y1601" t="str">
        <f t="shared" si="76"/>
        <v>Dec</v>
      </c>
      <c r="Z1601" s="5">
        <v>2021</v>
      </c>
      <c r="AA1601" t="s">
        <v>4806</v>
      </c>
      <c r="BG1601" t="s">
        <v>13</v>
      </c>
      <c r="BV1601" t="s">
        <v>13</v>
      </c>
      <c r="BW1601" t="str">
        <f t="shared" si="77"/>
        <v>Intra</v>
      </c>
      <c r="CI1601" s="16" t="s">
        <v>13</v>
      </c>
      <c r="CJ1601" s="16">
        <v>2021</v>
      </c>
      <c r="CK1601" s="16" t="str">
        <f t="shared" si="78"/>
        <v>Intra</v>
      </c>
      <c r="DC1601" s="16">
        <v>1</v>
      </c>
      <c r="DD1601" s="23">
        <v>1</v>
      </c>
      <c r="DE1601" s="23"/>
      <c r="DF1601" s="16">
        <v>2021</v>
      </c>
    </row>
    <row r="1602" spans="2:110" x14ac:dyDescent="0.3">
      <c r="B1602" s="4">
        <v>22</v>
      </c>
      <c r="C1602" s="4">
        <v>11</v>
      </c>
      <c r="D1602" s="5">
        <v>2021</v>
      </c>
      <c r="W1602" s="4">
        <v>11</v>
      </c>
      <c r="Y1602" t="str">
        <f t="shared" si="76"/>
        <v>Nov</v>
      </c>
      <c r="Z1602" s="5">
        <v>2021</v>
      </c>
      <c r="AA1602" t="s">
        <v>4809</v>
      </c>
      <c r="BG1602" t="s">
        <v>13</v>
      </c>
      <c r="BV1602" t="s">
        <v>13</v>
      </c>
      <c r="BW1602" t="str">
        <f t="shared" si="77"/>
        <v>Intra</v>
      </c>
      <c r="CI1602" s="15" t="s">
        <v>13</v>
      </c>
      <c r="CJ1602" s="15">
        <v>2005</v>
      </c>
      <c r="CK1602" s="15" t="str">
        <f t="shared" si="78"/>
        <v>Intra</v>
      </c>
      <c r="DC1602" s="15">
        <v>2</v>
      </c>
      <c r="DD1602" s="21">
        <v>2</v>
      </c>
      <c r="DE1602" s="21"/>
      <c r="DF1602" s="15">
        <v>2005</v>
      </c>
    </row>
    <row r="1603" spans="2:110" x14ac:dyDescent="0.3">
      <c r="B1603" s="4">
        <v>27</v>
      </c>
      <c r="C1603" s="4">
        <v>10</v>
      </c>
      <c r="D1603" s="5">
        <v>2021</v>
      </c>
      <c r="W1603" s="4">
        <v>10</v>
      </c>
      <c r="Y1603" t="str">
        <f t="shared" ref="Y1603:Y1666" si="79">_xlfn.IFS(W1603=1,"Jan",W1603=2,"Feb",W1603=3,"Mar",W1603=4,"Apr",W1603=5,"May",W1603=6,"Jun",W1603=7,"Jul",W1603=8,"Aug",W1603=9,"Sep",W1603=10,"Oct",W1603=11,"Nov",W1603=12,"Dec")</f>
        <v>Oct</v>
      </c>
      <c r="Z1603" s="5">
        <v>2021</v>
      </c>
      <c r="AA1603" t="s">
        <v>4812</v>
      </c>
      <c r="BG1603" t="s">
        <v>13</v>
      </c>
      <c r="BV1603" t="s">
        <v>13</v>
      </c>
      <c r="BW1603" t="str">
        <f t="shared" ref="BW1603:BW1666" si="80">IF(BV1603="EQ","Intra","Not")</f>
        <v>Intra</v>
      </c>
      <c r="CI1603" s="16" t="s">
        <v>13</v>
      </c>
      <c r="CJ1603" s="16">
        <v>2023</v>
      </c>
      <c r="CK1603" s="16" t="str">
        <f t="shared" ref="CK1603:CK1666" si="81">IF(CI1603="EQ","Intra","Not")</f>
        <v>Intra</v>
      </c>
      <c r="DC1603" s="16">
        <v>10</v>
      </c>
      <c r="DD1603" s="23">
        <v>10</v>
      </c>
      <c r="DE1603" s="23"/>
      <c r="DF1603" s="16">
        <v>2023</v>
      </c>
    </row>
    <row r="1604" spans="2:110" x14ac:dyDescent="0.3">
      <c r="B1604" s="4">
        <v>23</v>
      </c>
      <c r="C1604" s="4">
        <v>12</v>
      </c>
      <c r="D1604" s="5">
        <v>2021</v>
      </c>
      <c r="W1604" s="4">
        <v>12</v>
      </c>
      <c r="Y1604" t="str">
        <f t="shared" si="79"/>
        <v>Dec</v>
      </c>
      <c r="Z1604" s="5">
        <v>2021</v>
      </c>
      <c r="AA1604" t="s">
        <v>4815</v>
      </c>
      <c r="BG1604" t="s">
        <v>9</v>
      </c>
      <c r="BV1604" t="s">
        <v>9</v>
      </c>
      <c r="BW1604" t="str">
        <f t="shared" si="80"/>
        <v>Not</v>
      </c>
      <c r="CI1604" s="15" t="s">
        <v>9</v>
      </c>
      <c r="CJ1604" s="15">
        <v>2021</v>
      </c>
      <c r="CK1604" s="15" t="str">
        <f t="shared" si="81"/>
        <v>Not</v>
      </c>
      <c r="DC1604" s="15">
        <v>1</v>
      </c>
      <c r="DD1604" s="21">
        <v>1</v>
      </c>
      <c r="DE1604" s="21"/>
      <c r="DF1604" s="15">
        <v>2021</v>
      </c>
    </row>
    <row r="1605" spans="2:110" x14ac:dyDescent="0.3">
      <c r="B1605" s="6">
        <v>22</v>
      </c>
      <c r="C1605" s="6">
        <v>12</v>
      </c>
      <c r="D1605" s="7">
        <v>2021</v>
      </c>
      <c r="W1605" s="6">
        <v>12</v>
      </c>
      <c r="Y1605" t="str">
        <f t="shared" si="79"/>
        <v>Dec</v>
      </c>
      <c r="Z1605" s="7">
        <v>2021</v>
      </c>
      <c r="AA1605" t="s">
        <v>4818</v>
      </c>
      <c r="BG1605" t="s">
        <v>13</v>
      </c>
      <c r="BV1605" t="s">
        <v>13</v>
      </c>
      <c r="BW1605" t="str">
        <f t="shared" si="80"/>
        <v>Intra</v>
      </c>
      <c r="CI1605" s="16" t="s">
        <v>13</v>
      </c>
      <c r="CJ1605" s="16">
        <v>2012</v>
      </c>
      <c r="CK1605" s="16" t="str">
        <f t="shared" si="81"/>
        <v>Intra</v>
      </c>
      <c r="DC1605" s="16">
        <v>1</v>
      </c>
      <c r="DD1605" s="23">
        <v>1</v>
      </c>
      <c r="DE1605" s="23"/>
      <c r="DF1605" s="16">
        <v>2012</v>
      </c>
    </row>
    <row r="1606" spans="2:110" x14ac:dyDescent="0.3">
      <c r="B1606" s="6">
        <v>18</v>
      </c>
      <c r="C1606" s="6">
        <v>8</v>
      </c>
      <c r="D1606" s="7">
        <v>2021</v>
      </c>
      <c r="W1606" s="6">
        <v>8</v>
      </c>
      <c r="Y1606" t="str">
        <f t="shared" si="79"/>
        <v>Aug</v>
      </c>
      <c r="Z1606" s="7">
        <v>2021</v>
      </c>
      <c r="AA1606" t="s">
        <v>4821</v>
      </c>
      <c r="BG1606" t="s">
        <v>13</v>
      </c>
      <c r="BV1606" t="s">
        <v>13</v>
      </c>
      <c r="BW1606" t="str">
        <f t="shared" si="80"/>
        <v>Intra</v>
      </c>
      <c r="CI1606" s="15" t="s">
        <v>13</v>
      </c>
      <c r="CJ1606" s="15">
        <v>1995</v>
      </c>
      <c r="CK1606" s="15" t="str">
        <f t="shared" si="81"/>
        <v>Intra</v>
      </c>
      <c r="DC1606" s="15">
        <v>10</v>
      </c>
      <c r="DD1606" s="21">
        <v>10</v>
      </c>
      <c r="DE1606" s="21"/>
      <c r="DF1606" s="15">
        <v>1995</v>
      </c>
    </row>
    <row r="1607" spans="2:110" x14ac:dyDescent="0.3">
      <c r="B1607" s="4">
        <v>3</v>
      </c>
      <c r="C1607" s="4">
        <v>5</v>
      </c>
      <c r="D1607" s="5">
        <v>2021</v>
      </c>
      <c r="W1607" s="4">
        <v>5</v>
      </c>
      <c r="Y1607" t="str">
        <f t="shared" si="79"/>
        <v>May</v>
      </c>
      <c r="Z1607" s="5">
        <v>2021</v>
      </c>
      <c r="AA1607" t="s">
        <v>4824</v>
      </c>
      <c r="BG1607" t="s">
        <v>13</v>
      </c>
      <c r="BV1607" t="s">
        <v>13</v>
      </c>
      <c r="BW1607" t="str">
        <f t="shared" si="80"/>
        <v>Intra</v>
      </c>
      <c r="CI1607" s="16" t="s">
        <v>13</v>
      </c>
      <c r="CJ1607" s="16">
        <v>2006</v>
      </c>
      <c r="CK1607" s="16" t="str">
        <f t="shared" si="81"/>
        <v>Intra</v>
      </c>
      <c r="DC1607" s="16">
        <v>10</v>
      </c>
      <c r="DD1607" s="23">
        <v>10</v>
      </c>
      <c r="DE1607" s="23"/>
      <c r="DF1607" s="16">
        <v>2006</v>
      </c>
    </row>
    <row r="1608" spans="2:110" x14ac:dyDescent="0.3">
      <c r="B1608" s="6">
        <v>21</v>
      </c>
      <c r="C1608" s="6">
        <v>5</v>
      </c>
      <c r="D1608" s="7">
        <v>2021</v>
      </c>
      <c r="W1608" s="6">
        <v>5</v>
      </c>
      <c r="Y1608" t="str">
        <f t="shared" si="79"/>
        <v>May</v>
      </c>
      <c r="Z1608" s="7">
        <v>2021</v>
      </c>
      <c r="AA1608" t="s">
        <v>4827</v>
      </c>
      <c r="BG1608" t="s">
        <v>13</v>
      </c>
      <c r="BV1608" t="s">
        <v>13</v>
      </c>
      <c r="BW1608" t="str">
        <f t="shared" si="80"/>
        <v>Intra</v>
      </c>
      <c r="CI1608" s="15" t="s">
        <v>13</v>
      </c>
      <c r="CJ1608" s="15">
        <v>2019</v>
      </c>
      <c r="CK1608" s="15" t="str">
        <f t="shared" si="81"/>
        <v>Intra</v>
      </c>
      <c r="DC1608" s="15">
        <v>1</v>
      </c>
      <c r="DD1608" s="21">
        <v>1</v>
      </c>
      <c r="DE1608" s="21"/>
      <c r="DF1608" s="15">
        <v>2019</v>
      </c>
    </row>
    <row r="1609" spans="2:110" x14ac:dyDescent="0.3">
      <c r="B1609" s="4">
        <v>18</v>
      </c>
      <c r="C1609" s="4">
        <v>8</v>
      </c>
      <c r="D1609" s="5">
        <v>2021</v>
      </c>
      <c r="W1609" s="4">
        <v>8</v>
      </c>
      <c r="Y1609" t="str">
        <f t="shared" si="79"/>
        <v>Aug</v>
      </c>
      <c r="Z1609" s="5">
        <v>2021</v>
      </c>
      <c r="AA1609" t="s">
        <v>4830</v>
      </c>
      <c r="BG1609" t="s">
        <v>13</v>
      </c>
      <c r="BV1609" t="s">
        <v>13</v>
      </c>
      <c r="BW1609" t="str">
        <f t="shared" si="80"/>
        <v>Intra</v>
      </c>
      <c r="CI1609" s="16" t="s">
        <v>13</v>
      </c>
      <c r="CJ1609" s="16">
        <v>2011</v>
      </c>
      <c r="CK1609" s="16" t="str">
        <f t="shared" si="81"/>
        <v>Intra</v>
      </c>
      <c r="DC1609" s="16">
        <v>2</v>
      </c>
      <c r="DD1609" s="23">
        <v>2</v>
      </c>
      <c r="DE1609" s="23"/>
      <c r="DF1609" s="16">
        <v>2011</v>
      </c>
    </row>
    <row r="1610" spans="2:110" x14ac:dyDescent="0.3">
      <c r="B1610" s="4">
        <v>15</v>
      </c>
      <c r="C1610" s="4">
        <v>3</v>
      </c>
      <c r="D1610" s="5">
        <v>2021</v>
      </c>
      <c r="W1610" s="4">
        <v>3</v>
      </c>
      <c r="Y1610" t="str">
        <f t="shared" si="79"/>
        <v>Mar</v>
      </c>
      <c r="Z1610" s="5">
        <v>2021</v>
      </c>
      <c r="AA1610" t="s">
        <v>4833</v>
      </c>
      <c r="BG1610" t="s">
        <v>13</v>
      </c>
      <c r="BV1610" t="s">
        <v>13</v>
      </c>
      <c r="BW1610" t="str">
        <f t="shared" si="80"/>
        <v>Intra</v>
      </c>
      <c r="CI1610" s="15" t="s">
        <v>13</v>
      </c>
      <c r="CJ1610" s="15">
        <v>2022</v>
      </c>
      <c r="CK1610" s="15" t="str">
        <f t="shared" si="81"/>
        <v>Intra</v>
      </c>
      <c r="DC1610" s="15">
        <v>1</v>
      </c>
      <c r="DD1610" s="21">
        <v>1</v>
      </c>
      <c r="DE1610" s="21"/>
      <c r="DF1610" s="15">
        <v>2022</v>
      </c>
    </row>
    <row r="1611" spans="2:110" x14ac:dyDescent="0.3">
      <c r="B1611" s="4">
        <v>30</v>
      </c>
      <c r="C1611" s="4">
        <v>3</v>
      </c>
      <c r="D1611" s="5">
        <v>2021</v>
      </c>
      <c r="W1611" s="4">
        <v>3</v>
      </c>
      <c r="Y1611" t="str">
        <f t="shared" si="79"/>
        <v>Mar</v>
      </c>
      <c r="Z1611" s="5">
        <v>2021</v>
      </c>
      <c r="AA1611" t="s">
        <v>4836</v>
      </c>
      <c r="BG1611" t="s">
        <v>13</v>
      </c>
      <c r="BV1611" t="s">
        <v>13</v>
      </c>
      <c r="BW1611" t="str">
        <f t="shared" si="80"/>
        <v>Intra</v>
      </c>
      <c r="CI1611" s="16" t="s">
        <v>13</v>
      </c>
      <c r="CJ1611" s="16">
        <v>2015</v>
      </c>
      <c r="CK1611" s="16" t="str">
        <f t="shared" si="81"/>
        <v>Intra</v>
      </c>
      <c r="DC1611" s="16">
        <v>10</v>
      </c>
      <c r="DD1611" s="23">
        <v>10</v>
      </c>
      <c r="DE1611" s="23"/>
      <c r="DF1611" s="16">
        <v>2015</v>
      </c>
    </row>
    <row r="1612" spans="2:110" x14ac:dyDescent="0.3">
      <c r="B1612" s="6">
        <v>20</v>
      </c>
      <c r="C1612" s="6">
        <v>8</v>
      </c>
      <c r="D1612" s="7">
        <v>2021</v>
      </c>
      <c r="W1612" s="6">
        <v>8</v>
      </c>
      <c r="Y1612" t="str">
        <f t="shared" si="79"/>
        <v>Aug</v>
      </c>
      <c r="Z1612" s="7">
        <v>2021</v>
      </c>
      <c r="AA1612" t="s">
        <v>4839</v>
      </c>
      <c r="BG1612" t="s">
        <v>13</v>
      </c>
      <c r="BV1612" t="s">
        <v>13</v>
      </c>
      <c r="BW1612" t="str">
        <f t="shared" si="80"/>
        <v>Intra</v>
      </c>
      <c r="CI1612" s="15" t="s">
        <v>13</v>
      </c>
      <c r="CJ1612" s="15">
        <v>2022</v>
      </c>
      <c r="CK1612" s="15" t="str">
        <f t="shared" si="81"/>
        <v>Intra</v>
      </c>
      <c r="DC1612" s="15">
        <v>10</v>
      </c>
      <c r="DD1612" s="21">
        <v>10</v>
      </c>
      <c r="DE1612" s="21"/>
      <c r="DF1612" s="15">
        <v>2022</v>
      </c>
    </row>
    <row r="1613" spans="2:110" x14ac:dyDescent="0.3">
      <c r="B1613" s="4">
        <v>22</v>
      </c>
      <c r="C1613" s="4">
        <v>4</v>
      </c>
      <c r="D1613" s="5">
        <v>2021</v>
      </c>
      <c r="W1613" s="4">
        <v>4</v>
      </c>
      <c r="Y1613" t="str">
        <f t="shared" si="79"/>
        <v>Apr</v>
      </c>
      <c r="Z1613" s="5">
        <v>2021</v>
      </c>
      <c r="AA1613" t="s">
        <v>4842</v>
      </c>
      <c r="BG1613" t="s">
        <v>13</v>
      </c>
      <c r="BV1613" t="s">
        <v>13</v>
      </c>
      <c r="BW1613" t="str">
        <f t="shared" si="80"/>
        <v>Intra</v>
      </c>
      <c r="CI1613" s="16" t="s">
        <v>13</v>
      </c>
      <c r="CJ1613" s="16">
        <v>1995</v>
      </c>
      <c r="CK1613" s="16" t="str">
        <f t="shared" si="81"/>
        <v>Intra</v>
      </c>
      <c r="DC1613" s="16">
        <v>10</v>
      </c>
      <c r="DD1613" s="23">
        <v>10</v>
      </c>
      <c r="DE1613" s="23"/>
      <c r="DF1613" s="16">
        <v>1995</v>
      </c>
    </row>
    <row r="1614" spans="2:110" x14ac:dyDescent="0.3">
      <c r="B1614" s="6">
        <v>25</v>
      </c>
      <c r="C1614" s="6">
        <v>2</v>
      </c>
      <c r="D1614" s="7">
        <v>2021</v>
      </c>
      <c r="W1614" s="6">
        <v>2</v>
      </c>
      <c r="Y1614" t="str">
        <f t="shared" si="79"/>
        <v>Feb</v>
      </c>
      <c r="Z1614" s="7">
        <v>2021</v>
      </c>
      <c r="AA1614" t="s">
        <v>4845</v>
      </c>
      <c r="BG1614" t="s">
        <v>13</v>
      </c>
      <c r="BV1614" t="s">
        <v>13</v>
      </c>
      <c r="BW1614" t="str">
        <f t="shared" si="80"/>
        <v>Intra</v>
      </c>
      <c r="CI1614" s="15" t="s">
        <v>13</v>
      </c>
      <c r="CJ1614" s="15">
        <v>2000</v>
      </c>
      <c r="CK1614" s="15" t="str">
        <f t="shared" si="81"/>
        <v>Intra</v>
      </c>
      <c r="DC1614" s="15">
        <v>2</v>
      </c>
      <c r="DD1614" s="21">
        <v>2</v>
      </c>
      <c r="DE1614" s="21"/>
      <c r="DF1614" s="15">
        <v>2000</v>
      </c>
    </row>
    <row r="1615" spans="2:110" x14ac:dyDescent="0.3">
      <c r="B1615" s="4">
        <v>23</v>
      </c>
      <c r="C1615" s="4">
        <v>8</v>
      </c>
      <c r="D1615" s="5">
        <v>2021</v>
      </c>
      <c r="W1615" s="4">
        <v>8</v>
      </c>
      <c r="Y1615" t="str">
        <f t="shared" si="79"/>
        <v>Aug</v>
      </c>
      <c r="Z1615" s="5">
        <v>2021</v>
      </c>
      <c r="AA1615" t="s">
        <v>4848</v>
      </c>
      <c r="BG1615" t="s">
        <v>13</v>
      </c>
      <c r="BV1615" t="s">
        <v>13</v>
      </c>
      <c r="BW1615" t="str">
        <f t="shared" si="80"/>
        <v>Intra</v>
      </c>
      <c r="CI1615" s="16" t="s">
        <v>13</v>
      </c>
      <c r="CJ1615" s="16">
        <v>2007</v>
      </c>
      <c r="CK1615" s="16" t="str">
        <f t="shared" si="81"/>
        <v>Intra</v>
      </c>
      <c r="DC1615" s="16">
        <v>1</v>
      </c>
      <c r="DD1615" s="23">
        <v>1</v>
      </c>
      <c r="DE1615" s="23"/>
      <c r="DF1615" s="16">
        <v>2007</v>
      </c>
    </row>
    <row r="1616" spans="2:110" x14ac:dyDescent="0.3">
      <c r="B1616" s="6">
        <v>10</v>
      </c>
      <c r="C1616" s="6">
        <v>11</v>
      </c>
      <c r="D1616" s="7">
        <v>2021</v>
      </c>
      <c r="W1616" s="6">
        <v>11</v>
      </c>
      <c r="Y1616" t="str">
        <f t="shared" si="79"/>
        <v>Nov</v>
      </c>
      <c r="Z1616" s="7">
        <v>2021</v>
      </c>
      <c r="AA1616" t="s">
        <v>4851</v>
      </c>
      <c r="BG1616" t="s">
        <v>13</v>
      </c>
      <c r="BV1616" t="s">
        <v>13</v>
      </c>
      <c r="BW1616" t="str">
        <f t="shared" si="80"/>
        <v>Intra</v>
      </c>
      <c r="CI1616" s="15" t="s">
        <v>13</v>
      </c>
      <c r="CJ1616" s="15">
        <v>2006</v>
      </c>
      <c r="CK1616" s="15" t="str">
        <f t="shared" si="81"/>
        <v>Intra</v>
      </c>
      <c r="DC1616" s="15">
        <v>10</v>
      </c>
      <c r="DD1616" s="21">
        <v>10</v>
      </c>
      <c r="DE1616" s="21"/>
      <c r="DF1616" s="15">
        <v>2006</v>
      </c>
    </row>
    <row r="1617" spans="2:110" x14ac:dyDescent="0.3">
      <c r="B1617" s="6">
        <v>30</v>
      </c>
      <c r="C1617" s="6">
        <v>3</v>
      </c>
      <c r="D1617" s="7">
        <v>2021</v>
      </c>
      <c r="W1617" s="6">
        <v>3</v>
      </c>
      <c r="Y1617" t="str">
        <f t="shared" si="79"/>
        <v>Mar</v>
      </c>
      <c r="Z1617" s="7">
        <v>2021</v>
      </c>
      <c r="AA1617" t="s">
        <v>4854</v>
      </c>
      <c r="BG1617" t="s">
        <v>13</v>
      </c>
      <c r="BV1617" t="s">
        <v>13</v>
      </c>
      <c r="BW1617" t="str">
        <f t="shared" si="80"/>
        <v>Intra</v>
      </c>
      <c r="CI1617" s="16" t="s">
        <v>13</v>
      </c>
      <c r="CJ1617" s="16">
        <v>2007</v>
      </c>
      <c r="CK1617" s="16" t="str">
        <f t="shared" si="81"/>
        <v>Intra</v>
      </c>
      <c r="DC1617" s="16">
        <v>1</v>
      </c>
      <c r="DD1617" s="23">
        <v>1</v>
      </c>
      <c r="DE1617" s="23"/>
      <c r="DF1617" s="16">
        <v>2007</v>
      </c>
    </row>
    <row r="1618" spans="2:110" x14ac:dyDescent="0.3">
      <c r="B1618" s="4">
        <v>18</v>
      </c>
      <c r="C1618" s="4">
        <v>10</v>
      </c>
      <c r="D1618" s="5">
        <v>2021</v>
      </c>
      <c r="W1618" s="4">
        <v>10</v>
      </c>
      <c r="Y1618" t="str">
        <f t="shared" si="79"/>
        <v>Oct</v>
      </c>
      <c r="Z1618" s="5">
        <v>2021</v>
      </c>
      <c r="AA1618" t="s">
        <v>4857</v>
      </c>
      <c r="BG1618" t="s">
        <v>779</v>
      </c>
      <c r="BV1618" t="s">
        <v>779</v>
      </c>
      <c r="BW1618" t="str">
        <f t="shared" si="80"/>
        <v>Not</v>
      </c>
      <c r="CI1618" s="15" t="s">
        <v>779</v>
      </c>
      <c r="CJ1618" s="15">
        <v>2008</v>
      </c>
      <c r="CK1618" s="15" t="str">
        <f t="shared" si="81"/>
        <v>Not</v>
      </c>
      <c r="DC1618" s="15">
        <v>10</v>
      </c>
      <c r="DD1618" s="21">
        <v>10</v>
      </c>
      <c r="DE1618" s="21"/>
      <c r="DF1618" s="15">
        <v>2008</v>
      </c>
    </row>
    <row r="1619" spans="2:110" x14ac:dyDescent="0.3">
      <c r="B1619" s="6">
        <v>16</v>
      </c>
      <c r="C1619" s="6">
        <v>9</v>
      </c>
      <c r="D1619" s="7">
        <v>2021</v>
      </c>
      <c r="W1619" s="6">
        <v>9</v>
      </c>
      <c r="Y1619" t="str">
        <f t="shared" si="79"/>
        <v>Sep</v>
      </c>
      <c r="Z1619" s="7">
        <v>2021</v>
      </c>
      <c r="AA1619" t="s">
        <v>4860</v>
      </c>
      <c r="BG1619" t="s">
        <v>9</v>
      </c>
      <c r="BV1619" t="s">
        <v>9</v>
      </c>
      <c r="BW1619" t="str">
        <f t="shared" si="80"/>
        <v>Not</v>
      </c>
      <c r="CI1619" s="16" t="s">
        <v>9</v>
      </c>
      <c r="CJ1619" s="16">
        <v>2010</v>
      </c>
      <c r="CK1619" s="16" t="str">
        <f t="shared" si="81"/>
        <v>Not</v>
      </c>
      <c r="DC1619" s="16">
        <v>10</v>
      </c>
      <c r="DD1619" s="23">
        <v>10</v>
      </c>
      <c r="DE1619" s="23"/>
      <c r="DF1619" s="16">
        <v>2010</v>
      </c>
    </row>
    <row r="1620" spans="2:110" x14ac:dyDescent="0.3">
      <c r="B1620" s="6">
        <v>1</v>
      </c>
      <c r="C1620" s="6">
        <v>10</v>
      </c>
      <c r="D1620" s="7">
        <v>2021</v>
      </c>
      <c r="W1620" s="6">
        <v>10</v>
      </c>
      <c r="Y1620" t="str">
        <f t="shared" si="79"/>
        <v>Oct</v>
      </c>
      <c r="Z1620" s="7">
        <v>2021</v>
      </c>
      <c r="AA1620" t="s">
        <v>4863</v>
      </c>
      <c r="BG1620" t="s">
        <v>13</v>
      </c>
      <c r="BV1620" t="s">
        <v>13</v>
      </c>
      <c r="BW1620" t="str">
        <f t="shared" si="80"/>
        <v>Intra</v>
      </c>
      <c r="CI1620" s="15" t="s">
        <v>13</v>
      </c>
      <c r="CJ1620" s="15">
        <v>2020</v>
      </c>
      <c r="CK1620" s="15" t="str">
        <f t="shared" si="81"/>
        <v>Intra</v>
      </c>
      <c r="DC1620" s="15">
        <v>2</v>
      </c>
      <c r="DD1620" s="21">
        <v>2</v>
      </c>
      <c r="DE1620" s="21"/>
      <c r="DF1620" s="15">
        <v>2020</v>
      </c>
    </row>
    <row r="1621" spans="2:110" x14ac:dyDescent="0.3">
      <c r="B1621" s="4">
        <v>12</v>
      </c>
      <c r="C1621" s="4">
        <v>10</v>
      </c>
      <c r="D1621" s="5">
        <v>2021</v>
      </c>
      <c r="W1621" s="4">
        <v>10</v>
      </c>
      <c r="Y1621" t="str">
        <f t="shared" si="79"/>
        <v>Oct</v>
      </c>
      <c r="Z1621" s="5">
        <v>2021</v>
      </c>
      <c r="AA1621" t="s">
        <v>4866</v>
      </c>
      <c r="BG1621" t="s">
        <v>13</v>
      </c>
      <c r="BV1621" t="s">
        <v>13</v>
      </c>
      <c r="BW1621" t="str">
        <f t="shared" si="80"/>
        <v>Intra</v>
      </c>
      <c r="CI1621" s="16" t="s">
        <v>13</v>
      </c>
      <c r="CJ1621" s="16">
        <v>2007</v>
      </c>
      <c r="CK1621" s="16" t="str">
        <f t="shared" si="81"/>
        <v>Intra</v>
      </c>
      <c r="DC1621" s="16">
        <v>10</v>
      </c>
      <c r="DD1621" s="23">
        <v>10</v>
      </c>
      <c r="DE1621" s="23"/>
      <c r="DF1621" s="16">
        <v>2007</v>
      </c>
    </row>
    <row r="1622" spans="2:110" x14ac:dyDescent="0.3">
      <c r="B1622" s="6">
        <v>18</v>
      </c>
      <c r="C1622" s="6">
        <v>11</v>
      </c>
      <c r="D1622" s="7">
        <v>2021</v>
      </c>
      <c r="W1622" s="6">
        <v>11</v>
      </c>
      <c r="Y1622" t="str">
        <f t="shared" si="79"/>
        <v>Nov</v>
      </c>
      <c r="Z1622" s="7">
        <v>2021</v>
      </c>
      <c r="AA1622" t="s">
        <v>4869</v>
      </c>
      <c r="BG1622" t="s">
        <v>13</v>
      </c>
      <c r="BV1622" t="s">
        <v>13</v>
      </c>
      <c r="BW1622" t="str">
        <f t="shared" si="80"/>
        <v>Intra</v>
      </c>
      <c r="CI1622" s="15" t="s">
        <v>13</v>
      </c>
      <c r="CJ1622" s="15">
        <v>2021</v>
      </c>
      <c r="CK1622" s="15" t="str">
        <f t="shared" si="81"/>
        <v>Intra</v>
      </c>
      <c r="DC1622" s="15">
        <v>2</v>
      </c>
      <c r="DD1622" s="21">
        <v>2</v>
      </c>
      <c r="DE1622" s="21"/>
      <c r="DF1622" s="15">
        <v>2021</v>
      </c>
    </row>
    <row r="1623" spans="2:110" x14ac:dyDescent="0.3">
      <c r="B1623" s="4">
        <v>15</v>
      </c>
      <c r="C1623" s="4">
        <v>11</v>
      </c>
      <c r="D1623" s="5">
        <v>2021</v>
      </c>
      <c r="W1623" s="4">
        <v>11</v>
      </c>
      <c r="Y1623" t="str">
        <f t="shared" si="79"/>
        <v>Nov</v>
      </c>
      <c r="Z1623" s="5">
        <v>2021</v>
      </c>
      <c r="AA1623" t="s">
        <v>4872</v>
      </c>
      <c r="BG1623" t="s">
        <v>13</v>
      </c>
      <c r="BV1623" t="s">
        <v>13</v>
      </c>
      <c r="BW1623" t="str">
        <f t="shared" si="80"/>
        <v>Intra</v>
      </c>
      <c r="CI1623" s="16" t="s">
        <v>13</v>
      </c>
      <c r="CJ1623" s="16">
        <v>2017</v>
      </c>
      <c r="CK1623" s="16" t="str">
        <f t="shared" si="81"/>
        <v>Intra</v>
      </c>
      <c r="DC1623" s="16">
        <v>10</v>
      </c>
      <c r="DD1623" s="23">
        <v>10</v>
      </c>
      <c r="DE1623" s="23"/>
      <c r="DF1623" s="16">
        <v>2017</v>
      </c>
    </row>
    <row r="1624" spans="2:110" x14ac:dyDescent="0.3">
      <c r="B1624" s="4">
        <v>10</v>
      </c>
      <c r="C1624" s="4">
        <v>8</v>
      </c>
      <c r="D1624" s="5">
        <v>2021</v>
      </c>
      <c r="W1624" s="4">
        <v>8</v>
      </c>
      <c r="Y1624" t="str">
        <f t="shared" si="79"/>
        <v>Aug</v>
      </c>
      <c r="Z1624" s="5">
        <v>2021</v>
      </c>
      <c r="AA1624" t="s">
        <v>4875</v>
      </c>
      <c r="BG1624" t="s">
        <v>13</v>
      </c>
      <c r="BV1624" t="s">
        <v>13</v>
      </c>
      <c r="BW1624" t="str">
        <f t="shared" si="80"/>
        <v>Intra</v>
      </c>
      <c r="CI1624" s="15" t="s">
        <v>13</v>
      </c>
      <c r="CJ1624" s="15">
        <v>1999</v>
      </c>
      <c r="CK1624" s="15" t="str">
        <f t="shared" si="81"/>
        <v>Intra</v>
      </c>
      <c r="DC1624" s="15">
        <v>10</v>
      </c>
      <c r="DD1624" s="21">
        <v>10</v>
      </c>
      <c r="DE1624" s="21"/>
      <c r="DF1624" s="15">
        <v>1999</v>
      </c>
    </row>
    <row r="1625" spans="2:110" x14ac:dyDescent="0.3">
      <c r="B1625" s="6">
        <v>26</v>
      </c>
      <c r="C1625" s="6">
        <v>2</v>
      </c>
      <c r="D1625" s="7">
        <v>2021</v>
      </c>
      <c r="W1625" s="6">
        <v>2</v>
      </c>
      <c r="Y1625" t="str">
        <f t="shared" si="79"/>
        <v>Feb</v>
      </c>
      <c r="Z1625" s="7">
        <v>2021</v>
      </c>
      <c r="AA1625" t="s">
        <v>4878</v>
      </c>
      <c r="BG1625" t="s">
        <v>13</v>
      </c>
      <c r="BV1625" t="s">
        <v>13</v>
      </c>
      <c r="BW1625" t="str">
        <f t="shared" si="80"/>
        <v>Intra</v>
      </c>
      <c r="CI1625" s="16" t="s">
        <v>13</v>
      </c>
      <c r="CJ1625" s="16">
        <v>2000</v>
      </c>
      <c r="CK1625" s="16" t="str">
        <f t="shared" si="81"/>
        <v>Intra</v>
      </c>
      <c r="DC1625" s="16">
        <v>1</v>
      </c>
      <c r="DD1625" s="23">
        <v>1</v>
      </c>
      <c r="DE1625" s="23"/>
      <c r="DF1625" s="16">
        <v>2000</v>
      </c>
    </row>
    <row r="1626" spans="2:110" x14ac:dyDescent="0.3">
      <c r="B1626" s="6">
        <v>16</v>
      </c>
      <c r="C1626" s="6">
        <v>2</v>
      </c>
      <c r="D1626" s="7">
        <v>2021</v>
      </c>
      <c r="W1626" s="6">
        <v>2</v>
      </c>
      <c r="Y1626" t="str">
        <f t="shared" si="79"/>
        <v>Feb</v>
      </c>
      <c r="Z1626" s="7">
        <v>2021</v>
      </c>
      <c r="AA1626" t="s">
        <v>4881</v>
      </c>
      <c r="BG1626" t="s">
        <v>13</v>
      </c>
      <c r="BV1626" t="s">
        <v>13</v>
      </c>
      <c r="BW1626" t="str">
        <f t="shared" si="80"/>
        <v>Intra</v>
      </c>
      <c r="CI1626" s="15" t="s">
        <v>13</v>
      </c>
      <c r="CJ1626" s="15">
        <v>1995</v>
      </c>
      <c r="CK1626" s="15" t="str">
        <f t="shared" si="81"/>
        <v>Intra</v>
      </c>
      <c r="DC1626" s="15">
        <v>10</v>
      </c>
      <c r="DD1626" s="21">
        <v>10</v>
      </c>
      <c r="DE1626" s="21"/>
      <c r="DF1626" s="15">
        <v>1995</v>
      </c>
    </row>
    <row r="1627" spans="2:110" x14ac:dyDescent="0.3">
      <c r="B1627" s="4">
        <v>17</v>
      </c>
      <c r="C1627" s="4">
        <v>12</v>
      </c>
      <c r="D1627" s="5">
        <v>2021</v>
      </c>
      <c r="W1627" s="4">
        <v>12</v>
      </c>
      <c r="Y1627" t="str">
        <f t="shared" si="79"/>
        <v>Dec</v>
      </c>
      <c r="Z1627" s="5">
        <v>2021</v>
      </c>
      <c r="AA1627" t="s">
        <v>4884</v>
      </c>
      <c r="BG1627" t="s">
        <v>13</v>
      </c>
      <c r="BV1627" t="s">
        <v>13</v>
      </c>
      <c r="BW1627" t="str">
        <f t="shared" si="80"/>
        <v>Intra</v>
      </c>
      <c r="CI1627" s="16" t="s">
        <v>13</v>
      </c>
      <c r="CJ1627" s="16">
        <v>1998</v>
      </c>
      <c r="CK1627" s="16" t="str">
        <f t="shared" si="81"/>
        <v>Intra</v>
      </c>
      <c r="DC1627" s="16">
        <v>1</v>
      </c>
      <c r="DD1627" s="23">
        <v>1</v>
      </c>
      <c r="DE1627" s="23"/>
      <c r="DF1627" s="16">
        <v>1998</v>
      </c>
    </row>
    <row r="1628" spans="2:110" x14ac:dyDescent="0.3">
      <c r="B1628" s="4">
        <v>9</v>
      </c>
      <c r="C1628" s="4">
        <v>8</v>
      </c>
      <c r="D1628" s="5">
        <v>2021</v>
      </c>
      <c r="W1628" s="4">
        <v>8</v>
      </c>
      <c r="Y1628" t="str">
        <f t="shared" si="79"/>
        <v>Aug</v>
      </c>
      <c r="Z1628" s="5">
        <v>2021</v>
      </c>
      <c r="AA1628" t="s">
        <v>4887</v>
      </c>
      <c r="BG1628" t="s">
        <v>13</v>
      </c>
      <c r="BV1628" t="s">
        <v>13</v>
      </c>
      <c r="BW1628" t="str">
        <f t="shared" si="80"/>
        <v>Intra</v>
      </c>
      <c r="CI1628" s="15" t="s">
        <v>13</v>
      </c>
      <c r="CJ1628" s="15">
        <v>2003</v>
      </c>
      <c r="CK1628" s="15" t="str">
        <f t="shared" si="81"/>
        <v>Intra</v>
      </c>
      <c r="DC1628" s="15">
        <v>10</v>
      </c>
      <c r="DD1628" s="21">
        <v>10</v>
      </c>
      <c r="DE1628" s="21"/>
      <c r="DF1628" s="15">
        <v>2003</v>
      </c>
    </row>
    <row r="1629" spans="2:110" x14ac:dyDescent="0.3">
      <c r="B1629" s="6">
        <v>26</v>
      </c>
      <c r="C1629" s="6">
        <v>11</v>
      </c>
      <c r="D1629" s="7">
        <v>2021</v>
      </c>
      <c r="W1629" s="6">
        <v>11</v>
      </c>
      <c r="Y1629" t="str">
        <f t="shared" si="79"/>
        <v>Nov</v>
      </c>
      <c r="Z1629" s="7">
        <v>2021</v>
      </c>
      <c r="AA1629" t="s">
        <v>4890</v>
      </c>
      <c r="BG1629" t="s">
        <v>13</v>
      </c>
      <c r="BV1629" t="s">
        <v>13</v>
      </c>
      <c r="BW1629" t="str">
        <f t="shared" si="80"/>
        <v>Intra</v>
      </c>
      <c r="CI1629" s="16" t="s">
        <v>13</v>
      </c>
      <c r="CJ1629" s="16">
        <v>1998</v>
      </c>
      <c r="CK1629" s="16" t="str">
        <f t="shared" si="81"/>
        <v>Intra</v>
      </c>
      <c r="DC1629" s="16">
        <v>10</v>
      </c>
      <c r="DD1629" s="23">
        <v>10</v>
      </c>
      <c r="DE1629" s="23"/>
      <c r="DF1629" s="16">
        <v>1998</v>
      </c>
    </row>
    <row r="1630" spans="2:110" x14ac:dyDescent="0.3">
      <c r="B1630" s="4">
        <v>24</v>
      </c>
      <c r="C1630" s="4">
        <v>9</v>
      </c>
      <c r="D1630" s="5">
        <v>2021</v>
      </c>
      <c r="W1630" s="4">
        <v>9</v>
      </c>
      <c r="Y1630" t="str">
        <f t="shared" si="79"/>
        <v>Sep</v>
      </c>
      <c r="Z1630" s="5">
        <v>2021</v>
      </c>
      <c r="AA1630" t="s">
        <v>4893</v>
      </c>
      <c r="BG1630" t="s">
        <v>13</v>
      </c>
      <c r="BV1630" t="s">
        <v>13</v>
      </c>
      <c r="BW1630" t="str">
        <f t="shared" si="80"/>
        <v>Intra</v>
      </c>
      <c r="CI1630" s="15" t="s">
        <v>13</v>
      </c>
      <c r="CJ1630" s="15">
        <v>2003</v>
      </c>
      <c r="CK1630" s="15" t="str">
        <f t="shared" si="81"/>
        <v>Intra</v>
      </c>
      <c r="DC1630" s="15">
        <v>10</v>
      </c>
      <c r="DD1630" s="21">
        <v>10</v>
      </c>
      <c r="DE1630" s="21"/>
      <c r="DF1630" s="15">
        <v>2003</v>
      </c>
    </row>
    <row r="1631" spans="2:110" x14ac:dyDescent="0.3">
      <c r="B1631" s="6">
        <v>18</v>
      </c>
      <c r="C1631" s="6">
        <v>11</v>
      </c>
      <c r="D1631" s="7">
        <v>2021</v>
      </c>
      <c r="W1631" s="6">
        <v>11</v>
      </c>
      <c r="Y1631" t="str">
        <f t="shared" si="79"/>
        <v>Nov</v>
      </c>
      <c r="Z1631" s="7">
        <v>2021</v>
      </c>
      <c r="AA1631" t="s">
        <v>4896</v>
      </c>
      <c r="BG1631" t="s">
        <v>13</v>
      </c>
      <c r="BV1631" t="s">
        <v>13</v>
      </c>
      <c r="BW1631" t="str">
        <f t="shared" si="80"/>
        <v>Intra</v>
      </c>
      <c r="CI1631" s="16" t="s">
        <v>13</v>
      </c>
      <c r="CJ1631" s="16">
        <v>1998</v>
      </c>
      <c r="CK1631" s="16" t="str">
        <f t="shared" si="81"/>
        <v>Intra</v>
      </c>
      <c r="DC1631" s="16">
        <v>2</v>
      </c>
      <c r="DD1631" s="23">
        <v>2</v>
      </c>
      <c r="DE1631" s="23"/>
      <c r="DF1631" s="16">
        <v>1998</v>
      </c>
    </row>
    <row r="1632" spans="2:110" x14ac:dyDescent="0.3">
      <c r="B1632" s="6">
        <v>23</v>
      </c>
      <c r="C1632" s="6">
        <v>11</v>
      </c>
      <c r="D1632" s="7">
        <v>2021</v>
      </c>
      <c r="W1632" s="6">
        <v>11</v>
      </c>
      <c r="Y1632" t="str">
        <f t="shared" si="79"/>
        <v>Nov</v>
      </c>
      <c r="Z1632" s="7">
        <v>2021</v>
      </c>
      <c r="AA1632" t="s">
        <v>4899</v>
      </c>
      <c r="BG1632" t="s">
        <v>13</v>
      </c>
      <c r="BV1632" t="s">
        <v>13</v>
      </c>
      <c r="BW1632" t="str">
        <f t="shared" si="80"/>
        <v>Intra</v>
      </c>
      <c r="CI1632" s="15" t="s">
        <v>13</v>
      </c>
      <c r="CJ1632" s="15">
        <v>2008</v>
      </c>
      <c r="CK1632" s="15" t="str">
        <f t="shared" si="81"/>
        <v>Intra</v>
      </c>
      <c r="DC1632" s="15">
        <v>2</v>
      </c>
      <c r="DD1632" s="21">
        <v>2</v>
      </c>
      <c r="DE1632" s="21"/>
      <c r="DF1632" s="15">
        <v>2008</v>
      </c>
    </row>
    <row r="1633" spans="2:110" x14ac:dyDescent="0.3">
      <c r="B1633" s="4">
        <v>24</v>
      </c>
      <c r="C1633" s="4">
        <v>6</v>
      </c>
      <c r="D1633" s="5">
        <v>2021</v>
      </c>
      <c r="W1633" s="4">
        <v>6</v>
      </c>
      <c r="Y1633" t="str">
        <f t="shared" si="79"/>
        <v>Jun</v>
      </c>
      <c r="Z1633" s="5">
        <v>2021</v>
      </c>
      <c r="AA1633" t="s">
        <v>4901</v>
      </c>
      <c r="BG1633" t="s">
        <v>13</v>
      </c>
      <c r="BV1633" t="s">
        <v>13</v>
      </c>
      <c r="BW1633" t="str">
        <f t="shared" si="80"/>
        <v>Intra</v>
      </c>
      <c r="CI1633" s="16" t="s">
        <v>13</v>
      </c>
      <c r="CJ1633" s="16">
        <v>1996</v>
      </c>
      <c r="CK1633" s="16" t="str">
        <f t="shared" si="81"/>
        <v>Intra</v>
      </c>
      <c r="DC1633" s="16">
        <v>1</v>
      </c>
      <c r="DD1633" s="23">
        <v>1</v>
      </c>
      <c r="DE1633" s="23"/>
      <c r="DF1633" s="16">
        <v>1996</v>
      </c>
    </row>
    <row r="1634" spans="2:110" x14ac:dyDescent="0.3">
      <c r="B1634" s="6">
        <v>13</v>
      </c>
      <c r="C1634" s="6">
        <v>12</v>
      </c>
      <c r="D1634" s="7">
        <v>2021</v>
      </c>
      <c r="W1634" s="6">
        <v>12</v>
      </c>
      <c r="Y1634" t="str">
        <f t="shared" si="79"/>
        <v>Dec</v>
      </c>
      <c r="Z1634" s="7">
        <v>2021</v>
      </c>
      <c r="AA1634" t="s">
        <v>4904</v>
      </c>
      <c r="BG1634" t="s">
        <v>13</v>
      </c>
      <c r="BV1634" t="s">
        <v>13</v>
      </c>
      <c r="BW1634" t="str">
        <f t="shared" si="80"/>
        <v>Intra</v>
      </c>
      <c r="CI1634" s="15" t="s">
        <v>13</v>
      </c>
      <c r="CJ1634" s="15">
        <v>1998</v>
      </c>
      <c r="CK1634" s="15" t="str">
        <f t="shared" si="81"/>
        <v>Intra</v>
      </c>
      <c r="DC1634" s="15">
        <v>1</v>
      </c>
      <c r="DD1634" s="21">
        <v>1</v>
      </c>
      <c r="DE1634" s="21"/>
      <c r="DF1634" s="15">
        <v>1998</v>
      </c>
    </row>
    <row r="1635" spans="2:110" x14ac:dyDescent="0.3">
      <c r="B1635" s="6">
        <v>26</v>
      </c>
      <c r="C1635" s="6">
        <v>10</v>
      </c>
      <c r="D1635" s="7">
        <v>2021</v>
      </c>
      <c r="W1635" s="6">
        <v>10</v>
      </c>
      <c r="Y1635" t="str">
        <f t="shared" si="79"/>
        <v>Oct</v>
      </c>
      <c r="Z1635" s="7">
        <v>2021</v>
      </c>
      <c r="AA1635" t="s">
        <v>4907</v>
      </c>
      <c r="BG1635" t="s">
        <v>13</v>
      </c>
      <c r="BV1635" t="s">
        <v>13</v>
      </c>
      <c r="BW1635" t="str">
        <f t="shared" si="80"/>
        <v>Intra</v>
      </c>
      <c r="CI1635" s="16" t="s">
        <v>13</v>
      </c>
      <c r="CJ1635" s="16">
        <v>2003</v>
      </c>
      <c r="CK1635" s="16" t="str">
        <f t="shared" si="81"/>
        <v>Intra</v>
      </c>
      <c r="DC1635" s="16">
        <v>10</v>
      </c>
      <c r="DD1635" s="23">
        <v>10</v>
      </c>
      <c r="DE1635" s="23"/>
      <c r="DF1635" s="16">
        <v>2003</v>
      </c>
    </row>
    <row r="1636" spans="2:110" x14ac:dyDescent="0.3">
      <c r="B1636" s="4">
        <v>2</v>
      </c>
      <c r="C1636" s="4">
        <v>9</v>
      </c>
      <c r="D1636" s="5">
        <v>2021</v>
      </c>
      <c r="W1636" s="4">
        <v>9</v>
      </c>
      <c r="Y1636" t="str">
        <f t="shared" si="79"/>
        <v>Sep</v>
      </c>
      <c r="Z1636" s="5">
        <v>2021</v>
      </c>
      <c r="AA1636" t="s">
        <v>4910</v>
      </c>
      <c r="BG1636" t="s">
        <v>13</v>
      </c>
      <c r="BV1636" t="s">
        <v>13</v>
      </c>
      <c r="BW1636" t="str">
        <f t="shared" si="80"/>
        <v>Intra</v>
      </c>
      <c r="CI1636" s="15" t="s">
        <v>13</v>
      </c>
      <c r="CJ1636" s="15">
        <v>2021</v>
      </c>
      <c r="CK1636" s="15" t="str">
        <f t="shared" si="81"/>
        <v>Intra</v>
      </c>
      <c r="DC1636" s="15">
        <v>10</v>
      </c>
      <c r="DD1636" s="21">
        <v>10</v>
      </c>
      <c r="DE1636" s="21"/>
      <c r="DF1636" s="15">
        <v>2021</v>
      </c>
    </row>
    <row r="1637" spans="2:110" x14ac:dyDescent="0.3">
      <c r="B1637" s="4">
        <v>28</v>
      </c>
      <c r="C1637" s="4">
        <v>7</v>
      </c>
      <c r="D1637" s="5">
        <v>2021</v>
      </c>
      <c r="W1637" s="4">
        <v>7</v>
      </c>
      <c r="Y1637" t="str">
        <f t="shared" si="79"/>
        <v>Jul</v>
      </c>
      <c r="Z1637" s="5">
        <v>2021</v>
      </c>
      <c r="AA1637" t="s">
        <v>4913</v>
      </c>
      <c r="BG1637" t="s">
        <v>13</v>
      </c>
      <c r="BV1637" t="s">
        <v>13</v>
      </c>
      <c r="BW1637" t="str">
        <f t="shared" si="80"/>
        <v>Intra</v>
      </c>
      <c r="CI1637" s="16" t="s">
        <v>13</v>
      </c>
      <c r="CJ1637" s="16">
        <v>2012</v>
      </c>
      <c r="CK1637" s="16" t="str">
        <f t="shared" si="81"/>
        <v>Intra</v>
      </c>
      <c r="DC1637" s="16">
        <v>10</v>
      </c>
      <c r="DD1637" s="23">
        <v>10</v>
      </c>
      <c r="DE1637" s="23"/>
      <c r="DF1637" s="16">
        <v>2012</v>
      </c>
    </row>
    <row r="1638" spans="2:110" x14ac:dyDescent="0.3">
      <c r="B1638" s="6">
        <v>16</v>
      </c>
      <c r="C1638" s="6">
        <v>9</v>
      </c>
      <c r="D1638" s="7">
        <v>2021</v>
      </c>
      <c r="W1638" s="6">
        <v>9</v>
      </c>
      <c r="Y1638" t="str">
        <f t="shared" si="79"/>
        <v>Sep</v>
      </c>
      <c r="Z1638" s="7">
        <v>2021</v>
      </c>
      <c r="AA1638" t="s">
        <v>4916</v>
      </c>
      <c r="BG1638" t="s">
        <v>13</v>
      </c>
      <c r="BV1638" t="s">
        <v>13</v>
      </c>
      <c r="BW1638" t="str">
        <f t="shared" si="80"/>
        <v>Intra</v>
      </c>
      <c r="CI1638" s="15" t="s">
        <v>13</v>
      </c>
      <c r="CJ1638" s="15">
        <v>2002</v>
      </c>
      <c r="CK1638" s="15" t="str">
        <f t="shared" si="81"/>
        <v>Intra</v>
      </c>
      <c r="DC1638" s="15">
        <v>2</v>
      </c>
      <c r="DD1638" s="21">
        <v>2</v>
      </c>
      <c r="DE1638" s="21"/>
      <c r="DF1638" s="15">
        <v>2002</v>
      </c>
    </row>
    <row r="1639" spans="2:110" x14ac:dyDescent="0.3">
      <c r="B1639" s="4">
        <v>9</v>
      </c>
      <c r="C1639" s="4">
        <v>12</v>
      </c>
      <c r="D1639" s="5">
        <v>2021</v>
      </c>
      <c r="W1639" s="4">
        <v>12</v>
      </c>
      <c r="Y1639" t="str">
        <f t="shared" si="79"/>
        <v>Dec</v>
      </c>
      <c r="Z1639" s="5">
        <v>2021</v>
      </c>
      <c r="AA1639" t="s">
        <v>4919</v>
      </c>
      <c r="BG1639" t="s">
        <v>13</v>
      </c>
      <c r="BV1639" t="s">
        <v>13</v>
      </c>
      <c r="BW1639" t="str">
        <f t="shared" si="80"/>
        <v>Intra</v>
      </c>
      <c r="CI1639" s="16" t="s">
        <v>13</v>
      </c>
      <c r="CJ1639" s="16">
        <v>2016</v>
      </c>
      <c r="CK1639" s="16" t="str">
        <f t="shared" si="81"/>
        <v>Intra</v>
      </c>
      <c r="DC1639" s="16">
        <v>2</v>
      </c>
      <c r="DD1639" s="23">
        <v>2</v>
      </c>
      <c r="DE1639" s="23"/>
      <c r="DF1639" s="16">
        <v>2016</v>
      </c>
    </row>
    <row r="1640" spans="2:110" x14ac:dyDescent="0.3">
      <c r="B1640" s="4">
        <v>20</v>
      </c>
      <c r="C1640" s="4">
        <v>12</v>
      </c>
      <c r="D1640" s="5">
        <v>2021</v>
      </c>
      <c r="W1640" s="4">
        <v>12</v>
      </c>
      <c r="Y1640" t="str">
        <f t="shared" si="79"/>
        <v>Dec</v>
      </c>
      <c r="Z1640" s="5">
        <v>2021</v>
      </c>
      <c r="AA1640" t="s">
        <v>4922</v>
      </c>
      <c r="BG1640" t="s">
        <v>13</v>
      </c>
      <c r="BV1640" t="s">
        <v>13</v>
      </c>
      <c r="BW1640" t="str">
        <f t="shared" si="80"/>
        <v>Intra</v>
      </c>
      <c r="CI1640" s="15" t="s">
        <v>13</v>
      </c>
      <c r="CJ1640" s="15">
        <v>2018</v>
      </c>
      <c r="CK1640" s="15" t="str">
        <f t="shared" si="81"/>
        <v>Intra</v>
      </c>
      <c r="DC1640" s="15">
        <v>2</v>
      </c>
      <c r="DD1640" s="21">
        <v>2</v>
      </c>
      <c r="DE1640" s="21"/>
      <c r="DF1640" s="15">
        <v>2018</v>
      </c>
    </row>
    <row r="1641" spans="2:110" x14ac:dyDescent="0.3">
      <c r="B1641" s="4">
        <v>24</v>
      </c>
      <c r="C1641" s="4">
        <v>6</v>
      </c>
      <c r="D1641" s="5">
        <v>2021</v>
      </c>
      <c r="W1641" s="4">
        <v>6</v>
      </c>
      <c r="Y1641" t="str">
        <f t="shared" si="79"/>
        <v>Jun</v>
      </c>
      <c r="Z1641" s="5">
        <v>2021</v>
      </c>
      <c r="AA1641" t="s">
        <v>4925</v>
      </c>
      <c r="BG1641" t="s">
        <v>13</v>
      </c>
      <c r="BV1641" t="s">
        <v>13</v>
      </c>
      <c r="BW1641" t="str">
        <f t="shared" si="80"/>
        <v>Intra</v>
      </c>
      <c r="CI1641" s="16" t="s">
        <v>13</v>
      </c>
      <c r="CJ1641" s="16">
        <v>2017</v>
      </c>
      <c r="CK1641" s="16" t="str">
        <f t="shared" si="81"/>
        <v>Intra</v>
      </c>
      <c r="DC1641" s="16">
        <v>10</v>
      </c>
      <c r="DD1641" s="23">
        <v>10</v>
      </c>
      <c r="DE1641" s="23"/>
      <c r="DF1641" s="16">
        <v>2017</v>
      </c>
    </row>
    <row r="1642" spans="2:110" x14ac:dyDescent="0.3">
      <c r="B1642" s="6">
        <v>15</v>
      </c>
      <c r="C1642" s="6">
        <v>11</v>
      </c>
      <c r="D1642" s="7">
        <v>2021</v>
      </c>
      <c r="W1642" s="6">
        <v>11</v>
      </c>
      <c r="Y1642" t="str">
        <f t="shared" si="79"/>
        <v>Nov</v>
      </c>
      <c r="Z1642" s="7">
        <v>2021</v>
      </c>
      <c r="AA1642" t="s">
        <v>4928</v>
      </c>
      <c r="BG1642" t="s">
        <v>13</v>
      </c>
      <c r="BV1642" t="s">
        <v>13</v>
      </c>
      <c r="BW1642" t="str">
        <f t="shared" si="80"/>
        <v>Intra</v>
      </c>
      <c r="CI1642" s="15" t="s">
        <v>13</v>
      </c>
      <c r="CJ1642" s="15">
        <v>2004</v>
      </c>
      <c r="CK1642" s="15" t="str">
        <f t="shared" si="81"/>
        <v>Intra</v>
      </c>
      <c r="DC1642" s="15">
        <v>1</v>
      </c>
      <c r="DD1642" s="21">
        <v>1</v>
      </c>
      <c r="DE1642" s="21"/>
      <c r="DF1642" s="15">
        <v>2004</v>
      </c>
    </row>
    <row r="1643" spans="2:110" x14ac:dyDescent="0.3">
      <c r="B1643" s="4">
        <v>22</v>
      </c>
      <c r="C1643" s="4">
        <v>10</v>
      </c>
      <c r="D1643" s="5">
        <v>2021</v>
      </c>
      <c r="W1643" s="4">
        <v>10</v>
      </c>
      <c r="Y1643" t="str">
        <f t="shared" si="79"/>
        <v>Oct</v>
      </c>
      <c r="Z1643" s="5">
        <v>2021</v>
      </c>
      <c r="AA1643" t="s">
        <v>4931</v>
      </c>
      <c r="BG1643" t="s">
        <v>13</v>
      </c>
      <c r="BV1643" t="s">
        <v>13</v>
      </c>
      <c r="BW1643" t="str">
        <f t="shared" si="80"/>
        <v>Intra</v>
      </c>
      <c r="CI1643" s="16" t="s">
        <v>13</v>
      </c>
      <c r="CJ1643" s="16">
        <v>2011</v>
      </c>
      <c r="CK1643" s="16" t="str">
        <f t="shared" si="81"/>
        <v>Intra</v>
      </c>
      <c r="DC1643" s="16">
        <v>2</v>
      </c>
      <c r="DD1643" s="23">
        <v>2</v>
      </c>
      <c r="DE1643" s="23"/>
      <c r="DF1643" s="16">
        <v>2011</v>
      </c>
    </row>
    <row r="1644" spans="2:110" x14ac:dyDescent="0.3">
      <c r="B1644" s="4">
        <v>3</v>
      </c>
      <c r="C1644" s="4">
        <v>3</v>
      </c>
      <c r="D1644" s="5">
        <v>2021</v>
      </c>
      <c r="W1644" s="4">
        <v>3</v>
      </c>
      <c r="Y1644" t="str">
        <f t="shared" si="79"/>
        <v>Mar</v>
      </c>
      <c r="Z1644" s="5">
        <v>2021</v>
      </c>
      <c r="AA1644" t="s">
        <v>4934</v>
      </c>
      <c r="BG1644" t="s">
        <v>13</v>
      </c>
      <c r="BV1644" t="s">
        <v>13</v>
      </c>
      <c r="BW1644" t="str">
        <f t="shared" si="80"/>
        <v>Intra</v>
      </c>
      <c r="CI1644" s="15" t="s">
        <v>13</v>
      </c>
      <c r="CJ1644" s="15">
        <v>2016</v>
      </c>
      <c r="CK1644" s="15" t="str">
        <f t="shared" si="81"/>
        <v>Intra</v>
      </c>
      <c r="DC1644" s="15">
        <v>10</v>
      </c>
      <c r="DD1644" s="21">
        <v>10</v>
      </c>
      <c r="DE1644" s="21"/>
      <c r="DF1644" s="15">
        <v>2016</v>
      </c>
    </row>
    <row r="1645" spans="2:110" x14ac:dyDescent="0.3">
      <c r="B1645" s="6">
        <v>15</v>
      </c>
      <c r="C1645" s="6">
        <v>11</v>
      </c>
      <c r="D1645" s="7">
        <v>2021</v>
      </c>
      <c r="W1645" s="6">
        <v>11</v>
      </c>
      <c r="Y1645" t="str">
        <f t="shared" si="79"/>
        <v>Nov</v>
      </c>
      <c r="Z1645" s="7">
        <v>2021</v>
      </c>
      <c r="AA1645" t="s">
        <v>4937</v>
      </c>
      <c r="BG1645" t="s">
        <v>13</v>
      </c>
      <c r="BV1645" t="s">
        <v>13</v>
      </c>
      <c r="BW1645" t="str">
        <f t="shared" si="80"/>
        <v>Intra</v>
      </c>
      <c r="CI1645" s="16" t="s">
        <v>13</v>
      </c>
      <c r="CJ1645" s="16">
        <v>2011</v>
      </c>
      <c r="CK1645" s="16" t="str">
        <f t="shared" si="81"/>
        <v>Intra</v>
      </c>
      <c r="DC1645" s="16">
        <v>10</v>
      </c>
      <c r="DD1645" s="23">
        <v>10</v>
      </c>
      <c r="DE1645" s="23"/>
      <c r="DF1645" s="16">
        <v>2011</v>
      </c>
    </row>
    <row r="1646" spans="2:110" x14ac:dyDescent="0.3">
      <c r="B1646" s="4">
        <v>24</v>
      </c>
      <c r="C1646" s="4">
        <v>2</v>
      </c>
      <c r="D1646" s="5">
        <v>2021</v>
      </c>
      <c r="W1646" s="4">
        <v>2</v>
      </c>
      <c r="Y1646" t="str">
        <f t="shared" si="79"/>
        <v>Feb</v>
      </c>
      <c r="Z1646" s="5">
        <v>2021</v>
      </c>
      <c r="AA1646" t="s">
        <v>4940</v>
      </c>
      <c r="BG1646" t="s">
        <v>13</v>
      </c>
      <c r="BV1646" t="s">
        <v>13</v>
      </c>
      <c r="BW1646" t="str">
        <f t="shared" si="80"/>
        <v>Intra</v>
      </c>
      <c r="CI1646" s="15" t="s">
        <v>13</v>
      </c>
      <c r="CJ1646" s="15">
        <v>2006</v>
      </c>
      <c r="CK1646" s="15" t="str">
        <f t="shared" si="81"/>
        <v>Intra</v>
      </c>
      <c r="DC1646" s="15">
        <v>5</v>
      </c>
      <c r="DD1646" s="21">
        <v>5</v>
      </c>
      <c r="DE1646" s="21"/>
      <c r="DF1646" s="15">
        <v>2006</v>
      </c>
    </row>
    <row r="1647" spans="2:110" x14ac:dyDescent="0.3">
      <c r="B1647" s="6">
        <v>24</v>
      </c>
      <c r="C1647" s="6">
        <v>6</v>
      </c>
      <c r="D1647" s="7">
        <v>2021</v>
      </c>
      <c r="W1647" s="6">
        <v>6</v>
      </c>
      <c r="Y1647" t="str">
        <f t="shared" si="79"/>
        <v>Jun</v>
      </c>
      <c r="Z1647" s="7">
        <v>2021</v>
      </c>
      <c r="AA1647" t="s">
        <v>4943</v>
      </c>
      <c r="BG1647" t="s">
        <v>13</v>
      </c>
      <c r="BV1647" t="s">
        <v>13</v>
      </c>
      <c r="BW1647" t="str">
        <f t="shared" si="80"/>
        <v>Intra</v>
      </c>
      <c r="CI1647" s="16" t="s">
        <v>13</v>
      </c>
      <c r="CJ1647" s="16">
        <v>2018</v>
      </c>
      <c r="CK1647" s="16" t="str">
        <f t="shared" si="81"/>
        <v>Intra</v>
      </c>
      <c r="DC1647" s="16">
        <v>2</v>
      </c>
      <c r="DD1647" s="23">
        <v>2</v>
      </c>
      <c r="DE1647" s="23"/>
      <c r="DF1647" s="16">
        <v>2018</v>
      </c>
    </row>
    <row r="1648" spans="2:110" x14ac:dyDescent="0.3">
      <c r="B1648" s="6">
        <v>10</v>
      </c>
      <c r="C1648" s="6">
        <v>12</v>
      </c>
      <c r="D1648" s="7">
        <v>2021</v>
      </c>
      <c r="W1648" s="6">
        <v>12</v>
      </c>
      <c r="Y1648" t="str">
        <f t="shared" si="79"/>
        <v>Dec</v>
      </c>
      <c r="Z1648" s="7">
        <v>2021</v>
      </c>
      <c r="AA1648" t="s">
        <v>4946</v>
      </c>
      <c r="BG1648" t="s">
        <v>9</v>
      </c>
      <c r="BV1648" t="s">
        <v>9</v>
      </c>
      <c r="BW1648" t="str">
        <f t="shared" si="80"/>
        <v>Not</v>
      </c>
      <c r="CI1648" s="15" t="s">
        <v>9</v>
      </c>
      <c r="CJ1648" s="15">
        <v>1995</v>
      </c>
      <c r="CK1648" s="15" t="str">
        <f t="shared" si="81"/>
        <v>Not</v>
      </c>
      <c r="DC1648" s="15">
        <v>10</v>
      </c>
      <c r="DD1648" s="21">
        <v>10</v>
      </c>
      <c r="DE1648" s="21"/>
      <c r="DF1648" s="15">
        <v>1995</v>
      </c>
    </row>
    <row r="1649" spans="2:110" x14ac:dyDescent="0.3">
      <c r="B1649" s="6">
        <v>23</v>
      </c>
      <c r="C1649" s="6">
        <v>11</v>
      </c>
      <c r="D1649" s="7">
        <v>2021</v>
      </c>
      <c r="W1649" s="6">
        <v>11</v>
      </c>
      <c r="Y1649" t="str">
        <f t="shared" si="79"/>
        <v>Nov</v>
      </c>
      <c r="Z1649" s="7">
        <v>2021</v>
      </c>
      <c r="AA1649" t="s">
        <v>4949</v>
      </c>
      <c r="BG1649" t="s">
        <v>13</v>
      </c>
      <c r="BV1649" t="s">
        <v>13</v>
      </c>
      <c r="BW1649" t="str">
        <f t="shared" si="80"/>
        <v>Intra</v>
      </c>
      <c r="CI1649" s="16" t="s">
        <v>13</v>
      </c>
      <c r="CJ1649" s="16">
        <v>2021</v>
      </c>
      <c r="CK1649" s="16" t="str">
        <f t="shared" si="81"/>
        <v>Intra</v>
      </c>
      <c r="DC1649" s="16">
        <v>10</v>
      </c>
      <c r="DD1649" s="23">
        <v>10</v>
      </c>
      <c r="DE1649" s="23"/>
      <c r="DF1649" s="16">
        <v>2021</v>
      </c>
    </row>
    <row r="1650" spans="2:110" x14ac:dyDescent="0.3">
      <c r="B1650" s="6">
        <v>5</v>
      </c>
      <c r="C1650" s="6">
        <v>2</v>
      </c>
      <c r="D1650" s="7">
        <v>2021</v>
      </c>
      <c r="W1650" s="6">
        <v>2</v>
      </c>
      <c r="Y1650" t="str">
        <f t="shared" si="79"/>
        <v>Feb</v>
      </c>
      <c r="Z1650" s="7">
        <v>2021</v>
      </c>
      <c r="AA1650" t="s">
        <v>4952</v>
      </c>
      <c r="BG1650" t="s">
        <v>13</v>
      </c>
      <c r="BV1650" t="s">
        <v>13</v>
      </c>
      <c r="BW1650" t="str">
        <f t="shared" si="80"/>
        <v>Intra</v>
      </c>
      <c r="CI1650" s="15" t="s">
        <v>13</v>
      </c>
      <c r="CJ1650" s="15">
        <v>2017</v>
      </c>
      <c r="CK1650" s="15" t="str">
        <f t="shared" si="81"/>
        <v>Intra</v>
      </c>
      <c r="DC1650" s="15">
        <v>10</v>
      </c>
      <c r="DD1650" s="21">
        <v>10</v>
      </c>
      <c r="DE1650" s="21"/>
      <c r="DF1650" s="15">
        <v>2017</v>
      </c>
    </row>
    <row r="1651" spans="2:110" x14ac:dyDescent="0.3">
      <c r="B1651" s="4">
        <v>2</v>
      </c>
      <c r="C1651" s="4">
        <v>8</v>
      </c>
      <c r="D1651" s="5">
        <v>2021</v>
      </c>
      <c r="W1651" s="4">
        <v>8</v>
      </c>
      <c r="Y1651" t="str">
        <f t="shared" si="79"/>
        <v>Aug</v>
      </c>
      <c r="Z1651" s="5">
        <v>2021</v>
      </c>
      <c r="AA1651" t="s">
        <v>4955</v>
      </c>
      <c r="BG1651" t="s">
        <v>9</v>
      </c>
      <c r="BV1651" t="s">
        <v>9</v>
      </c>
      <c r="BW1651" t="str">
        <f t="shared" si="80"/>
        <v>Not</v>
      </c>
      <c r="CI1651" s="16" t="s">
        <v>9</v>
      </c>
      <c r="CJ1651" s="16">
        <v>2021</v>
      </c>
      <c r="CK1651" s="16" t="str">
        <f t="shared" si="81"/>
        <v>Not</v>
      </c>
      <c r="DC1651" s="16">
        <v>10</v>
      </c>
      <c r="DD1651" s="23">
        <v>10</v>
      </c>
      <c r="DE1651" s="23"/>
      <c r="DF1651" s="16">
        <v>2021</v>
      </c>
    </row>
    <row r="1652" spans="2:110" x14ac:dyDescent="0.3">
      <c r="B1652" s="6">
        <v>28</v>
      </c>
      <c r="C1652" s="6">
        <v>12</v>
      </c>
      <c r="D1652" s="7">
        <v>2021</v>
      </c>
      <c r="W1652" s="6">
        <v>12</v>
      </c>
      <c r="Y1652" t="str">
        <f t="shared" si="79"/>
        <v>Dec</v>
      </c>
      <c r="Z1652" s="7">
        <v>2021</v>
      </c>
      <c r="AA1652" t="s">
        <v>4958</v>
      </c>
      <c r="BG1652" t="s">
        <v>9</v>
      </c>
      <c r="BV1652" t="s">
        <v>9</v>
      </c>
      <c r="BW1652" t="str">
        <f t="shared" si="80"/>
        <v>Not</v>
      </c>
      <c r="CI1652" s="15" t="s">
        <v>9</v>
      </c>
      <c r="CJ1652" s="15">
        <v>2016</v>
      </c>
      <c r="CK1652" s="15" t="str">
        <f t="shared" si="81"/>
        <v>Not</v>
      </c>
      <c r="DC1652" s="15">
        <v>10</v>
      </c>
      <c r="DD1652" s="21">
        <v>10</v>
      </c>
      <c r="DE1652" s="21"/>
      <c r="DF1652" s="15">
        <v>2016</v>
      </c>
    </row>
    <row r="1653" spans="2:110" x14ac:dyDescent="0.3">
      <c r="B1653" s="4">
        <v>26</v>
      </c>
      <c r="C1653" s="4">
        <v>3</v>
      </c>
      <c r="D1653" s="5">
        <v>2021</v>
      </c>
      <c r="W1653" s="4">
        <v>3</v>
      </c>
      <c r="Y1653" t="str">
        <f t="shared" si="79"/>
        <v>Mar</v>
      </c>
      <c r="Z1653" s="5">
        <v>2021</v>
      </c>
      <c r="AA1653" t="s">
        <v>4961</v>
      </c>
      <c r="BG1653" t="s">
        <v>13</v>
      </c>
      <c r="BV1653" t="s">
        <v>13</v>
      </c>
      <c r="BW1653" t="str">
        <f t="shared" si="80"/>
        <v>Intra</v>
      </c>
      <c r="CI1653" s="16" t="s">
        <v>13</v>
      </c>
      <c r="CJ1653" s="16">
        <v>2004</v>
      </c>
      <c r="CK1653" s="16" t="str">
        <f t="shared" si="81"/>
        <v>Intra</v>
      </c>
      <c r="DC1653" s="16">
        <v>1</v>
      </c>
      <c r="DD1653" s="23">
        <v>1</v>
      </c>
      <c r="DE1653" s="23"/>
      <c r="DF1653" s="16">
        <v>2004</v>
      </c>
    </row>
    <row r="1654" spans="2:110" x14ac:dyDescent="0.3">
      <c r="B1654" s="6">
        <v>31</v>
      </c>
      <c r="C1654" s="6">
        <v>3</v>
      </c>
      <c r="D1654" s="7">
        <v>2021</v>
      </c>
      <c r="W1654" s="6">
        <v>3</v>
      </c>
      <c r="Y1654" t="str">
        <f t="shared" si="79"/>
        <v>Mar</v>
      </c>
      <c r="Z1654" s="7">
        <v>2021</v>
      </c>
      <c r="AA1654" t="s">
        <v>4964</v>
      </c>
      <c r="BG1654" t="s">
        <v>13</v>
      </c>
      <c r="BV1654" t="s">
        <v>13</v>
      </c>
      <c r="BW1654" t="str">
        <f t="shared" si="80"/>
        <v>Intra</v>
      </c>
      <c r="CI1654" s="15" t="s">
        <v>13</v>
      </c>
      <c r="CJ1654" s="15">
        <v>2010</v>
      </c>
      <c r="CK1654" s="15" t="str">
        <f t="shared" si="81"/>
        <v>Intra</v>
      </c>
      <c r="DC1654" s="15">
        <v>10</v>
      </c>
      <c r="DD1654" s="21">
        <v>10</v>
      </c>
      <c r="DE1654" s="21"/>
      <c r="DF1654" s="15">
        <v>2010</v>
      </c>
    </row>
    <row r="1655" spans="2:110" x14ac:dyDescent="0.3">
      <c r="B1655" s="4">
        <v>14</v>
      </c>
      <c r="C1655" s="4">
        <v>7</v>
      </c>
      <c r="D1655" s="5">
        <v>2021</v>
      </c>
      <c r="W1655" s="4">
        <v>7</v>
      </c>
      <c r="Y1655" t="str">
        <f t="shared" si="79"/>
        <v>Jul</v>
      </c>
      <c r="Z1655" s="5">
        <v>2021</v>
      </c>
      <c r="AA1655" t="s">
        <v>4967</v>
      </c>
      <c r="BG1655" t="s">
        <v>13</v>
      </c>
      <c r="BV1655" t="s">
        <v>13</v>
      </c>
      <c r="BW1655" t="str">
        <f t="shared" si="80"/>
        <v>Intra</v>
      </c>
      <c r="CI1655" s="16" t="s">
        <v>13</v>
      </c>
      <c r="CJ1655" s="16">
        <v>2011</v>
      </c>
      <c r="CK1655" s="16" t="str">
        <f t="shared" si="81"/>
        <v>Intra</v>
      </c>
      <c r="DC1655" s="16">
        <v>1</v>
      </c>
      <c r="DD1655" s="23">
        <v>1</v>
      </c>
      <c r="DE1655" s="23"/>
      <c r="DF1655" s="16">
        <v>2011</v>
      </c>
    </row>
    <row r="1656" spans="2:110" x14ac:dyDescent="0.3">
      <c r="B1656" s="4">
        <v>26</v>
      </c>
      <c r="C1656" s="4">
        <v>11</v>
      </c>
      <c r="D1656" s="5">
        <v>2021</v>
      </c>
      <c r="W1656" s="4">
        <v>11</v>
      </c>
      <c r="Y1656" t="str">
        <f t="shared" si="79"/>
        <v>Nov</v>
      </c>
      <c r="Z1656" s="5">
        <v>2021</v>
      </c>
      <c r="AA1656" t="s">
        <v>4970</v>
      </c>
      <c r="BG1656" t="s">
        <v>13</v>
      </c>
      <c r="BV1656" t="s">
        <v>13</v>
      </c>
      <c r="BW1656" t="str">
        <f t="shared" si="80"/>
        <v>Intra</v>
      </c>
      <c r="CI1656" s="15" t="s">
        <v>13</v>
      </c>
      <c r="CJ1656" s="15">
        <v>2000</v>
      </c>
      <c r="CK1656" s="15" t="str">
        <f t="shared" si="81"/>
        <v>Intra</v>
      </c>
      <c r="DC1656" s="15">
        <v>10</v>
      </c>
      <c r="DD1656" s="21">
        <v>10</v>
      </c>
      <c r="DE1656" s="21"/>
      <c r="DF1656" s="15">
        <v>2000</v>
      </c>
    </row>
    <row r="1657" spans="2:110" x14ac:dyDescent="0.3">
      <c r="B1657" s="4">
        <v>29</v>
      </c>
      <c r="C1657" s="4">
        <v>7</v>
      </c>
      <c r="D1657" s="5">
        <v>2021</v>
      </c>
      <c r="W1657" s="4">
        <v>7</v>
      </c>
      <c r="Y1657" t="str">
        <f t="shared" si="79"/>
        <v>Jul</v>
      </c>
      <c r="Z1657" s="5">
        <v>2021</v>
      </c>
      <c r="AA1657" t="s">
        <v>4973</v>
      </c>
      <c r="BG1657" t="s">
        <v>13</v>
      </c>
      <c r="BV1657" t="s">
        <v>13</v>
      </c>
      <c r="BW1657" t="str">
        <f t="shared" si="80"/>
        <v>Intra</v>
      </c>
      <c r="CI1657" s="16" t="s">
        <v>13</v>
      </c>
      <c r="CJ1657" s="16">
        <v>2007</v>
      </c>
      <c r="CK1657" s="16" t="str">
        <f t="shared" si="81"/>
        <v>Intra</v>
      </c>
      <c r="DC1657" s="16">
        <v>10</v>
      </c>
      <c r="DD1657" s="23">
        <v>10</v>
      </c>
      <c r="DE1657" s="23"/>
      <c r="DF1657" s="16">
        <v>2007</v>
      </c>
    </row>
    <row r="1658" spans="2:110" x14ac:dyDescent="0.3">
      <c r="B1658" s="6">
        <v>13</v>
      </c>
      <c r="C1658" s="6">
        <v>12</v>
      </c>
      <c r="D1658" s="7">
        <v>2021</v>
      </c>
      <c r="W1658" s="6">
        <v>12</v>
      </c>
      <c r="Y1658" t="str">
        <f t="shared" si="79"/>
        <v>Dec</v>
      </c>
      <c r="Z1658" s="7">
        <v>2021</v>
      </c>
      <c r="AA1658" t="s">
        <v>4976</v>
      </c>
      <c r="BG1658" t="s">
        <v>9</v>
      </c>
      <c r="BV1658" t="s">
        <v>9</v>
      </c>
      <c r="BW1658" t="str">
        <f t="shared" si="80"/>
        <v>Not</v>
      </c>
      <c r="CI1658" s="15" t="s">
        <v>9</v>
      </c>
      <c r="CJ1658" s="15">
        <v>2007</v>
      </c>
      <c r="CK1658" s="15" t="str">
        <f t="shared" si="81"/>
        <v>Not</v>
      </c>
      <c r="DC1658" s="15">
        <v>10</v>
      </c>
      <c r="DD1658" s="21">
        <v>10</v>
      </c>
      <c r="DE1658" s="21"/>
      <c r="DF1658" s="15">
        <v>2007</v>
      </c>
    </row>
    <row r="1659" spans="2:110" x14ac:dyDescent="0.3">
      <c r="B1659" s="6">
        <v>23</v>
      </c>
      <c r="C1659" s="6">
        <v>4</v>
      </c>
      <c r="D1659" s="7">
        <v>2021</v>
      </c>
      <c r="W1659" s="6">
        <v>4</v>
      </c>
      <c r="Y1659" t="str">
        <f t="shared" si="79"/>
        <v>Apr</v>
      </c>
      <c r="Z1659" s="7">
        <v>2021</v>
      </c>
      <c r="AA1659" t="s">
        <v>4979</v>
      </c>
      <c r="BG1659" t="s">
        <v>13</v>
      </c>
      <c r="BV1659" t="s">
        <v>13</v>
      </c>
      <c r="BW1659" t="str">
        <f t="shared" si="80"/>
        <v>Intra</v>
      </c>
      <c r="CI1659" s="16" t="s">
        <v>13</v>
      </c>
      <c r="CJ1659" s="16">
        <v>2010</v>
      </c>
      <c r="CK1659" s="16" t="str">
        <f t="shared" si="81"/>
        <v>Intra</v>
      </c>
      <c r="DC1659" s="16">
        <v>10</v>
      </c>
      <c r="DD1659" s="23">
        <v>10</v>
      </c>
      <c r="DE1659" s="23"/>
      <c r="DF1659" s="16">
        <v>2010</v>
      </c>
    </row>
    <row r="1660" spans="2:110" x14ac:dyDescent="0.3">
      <c r="B1660" s="4">
        <v>23</v>
      </c>
      <c r="C1660" s="4">
        <v>12</v>
      </c>
      <c r="D1660" s="5">
        <v>2021</v>
      </c>
      <c r="W1660" s="4">
        <v>12</v>
      </c>
      <c r="Y1660" t="str">
        <f t="shared" si="79"/>
        <v>Dec</v>
      </c>
      <c r="Z1660" s="5">
        <v>2021</v>
      </c>
      <c r="AA1660" t="s">
        <v>4982</v>
      </c>
      <c r="BG1660" t="s">
        <v>9</v>
      </c>
      <c r="BV1660" t="s">
        <v>9</v>
      </c>
      <c r="BW1660" t="str">
        <f t="shared" si="80"/>
        <v>Not</v>
      </c>
      <c r="CI1660" s="15" t="s">
        <v>9</v>
      </c>
      <c r="CJ1660" s="15">
        <v>2017</v>
      </c>
      <c r="CK1660" s="15" t="str">
        <f t="shared" si="81"/>
        <v>Not</v>
      </c>
      <c r="DC1660" s="15">
        <v>10</v>
      </c>
      <c r="DD1660" s="21">
        <v>10</v>
      </c>
      <c r="DE1660" s="21"/>
      <c r="DF1660" s="15">
        <v>2017</v>
      </c>
    </row>
    <row r="1661" spans="2:110" x14ac:dyDescent="0.3">
      <c r="B1661" s="4">
        <v>11</v>
      </c>
      <c r="C1661" s="4">
        <v>8</v>
      </c>
      <c r="D1661" s="5">
        <v>2021</v>
      </c>
      <c r="W1661" s="4">
        <v>8</v>
      </c>
      <c r="Y1661" t="str">
        <f t="shared" si="79"/>
        <v>Aug</v>
      </c>
      <c r="Z1661" s="5">
        <v>2021</v>
      </c>
      <c r="AA1661" t="s">
        <v>4985</v>
      </c>
      <c r="BG1661" t="s">
        <v>13</v>
      </c>
      <c r="BV1661" t="s">
        <v>13</v>
      </c>
      <c r="BW1661" t="str">
        <f t="shared" si="80"/>
        <v>Intra</v>
      </c>
      <c r="CI1661" s="16" t="s">
        <v>13</v>
      </c>
      <c r="CJ1661" s="16">
        <v>2007</v>
      </c>
      <c r="CK1661" s="16" t="str">
        <f t="shared" si="81"/>
        <v>Intra</v>
      </c>
      <c r="DC1661" s="16">
        <v>10</v>
      </c>
      <c r="DD1661" s="23">
        <v>10</v>
      </c>
      <c r="DE1661" s="23"/>
      <c r="DF1661" s="16">
        <v>2007</v>
      </c>
    </row>
    <row r="1662" spans="2:110" x14ac:dyDescent="0.3">
      <c r="B1662" s="6">
        <v>31</v>
      </c>
      <c r="C1662" s="6">
        <v>12</v>
      </c>
      <c r="D1662" s="7">
        <v>2021</v>
      </c>
      <c r="W1662" s="6">
        <v>12</v>
      </c>
      <c r="Y1662" t="str">
        <f t="shared" si="79"/>
        <v>Dec</v>
      </c>
      <c r="Z1662" s="7">
        <v>2021</v>
      </c>
      <c r="AA1662" t="s">
        <v>4988</v>
      </c>
      <c r="BG1662" t="s">
        <v>13</v>
      </c>
      <c r="BV1662" t="s">
        <v>13</v>
      </c>
      <c r="BW1662" t="str">
        <f t="shared" si="80"/>
        <v>Intra</v>
      </c>
      <c r="CI1662" s="15" t="s">
        <v>13</v>
      </c>
      <c r="CJ1662" s="15">
        <v>1995</v>
      </c>
      <c r="CK1662" s="15" t="str">
        <f t="shared" si="81"/>
        <v>Intra</v>
      </c>
      <c r="DC1662" s="15">
        <v>2</v>
      </c>
      <c r="DD1662" s="21">
        <v>2</v>
      </c>
      <c r="DE1662" s="21"/>
      <c r="DF1662" s="15">
        <v>1995</v>
      </c>
    </row>
    <row r="1663" spans="2:110" x14ac:dyDescent="0.3">
      <c r="B1663" s="6">
        <v>23</v>
      </c>
      <c r="C1663" s="6">
        <v>7</v>
      </c>
      <c r="D1663" s="7">
        <v>2021</v>
      </c>
      <c r="W1663" s="6">
        <v>7</v>
      </c>
      <c r="Y1663" t="str">
        <f t="shared" si="79"/>
        <v>Jul</v>
      </c>
      <c r="Z1663" s="7">
        <v>2021</v>
      </c>
      <c r="AA1663" t="s">
        <v>4991</v>
      </c>
      <c r="BG1663" t="s">
        <v>13</v>
      </c>
      <c r="BV1663" t="s">
        <v>13</v>
      </c>
      <c r="BW1663" t="str">
        <f t="shared" si="80"/>
        <v>Intra</v>
      </c>
      <c r="CI1663" s="16" t="s">
        <v>13</v>
      </c>
      <c r="CJ1663" s="16">
        <v>2000</v>
      </c>
      <c r="CK1663" s="16" t="str">
        <f t="shared" si="81"/>
        <v>Intra</v>
      </c>
      <c r="DC1663" s="16">
        <v>1</v>
      </c>
      <c r="DD1663" s="23">
        <v>1</v>
      </c>
      <c r="DE1663" s="23"/>
      <c r="DF1663" s="16">
        <v>2000</v>
      </c>
    </row>
    <row r="1664" spans="2:110" x14ac:dyDescent="0.3">
      <c r="B1664" s="4">
        <v>14</v>
      </c>
      <c r="C1664" s="4">
        <v>9</v>
      </c>
      <c r="D1664" s="5">
        <v>2021</v>
      </c>
      <c r="W1664" s="4">
        <v>9</v>
      </c>
      <c r="Y1664" t="str">
        <f t="shared" si="79"/>
        <v>Sep</v>
      </c>
      <c r="Z1664" s="5">
        <v>2021</v>
      </c>
      <c r="AA1664" t="s">
        <v>4994</v>
      </c>
      <c r="BG1664" t="s">
        <v>9</v>
      </c>
      <c r="BV1664" t="s">
        <v>9</v>
      </c>
      <c r="BW1664" t="str">
        <f t="shared" si="80"/>
        <v>Not</v>
      </c>
      <c r="CI1664" s="15" t="s">
        <v>9</v>
      </c>
      <c r="CJ1664" s="15">
        <v>2012</v>
      </c>
      <c r="CK1664" s="15" t="str">
        <f t="shared" si="81"/>
        <v>Not</v>
      </c>
      <c r="DC1664" s="15">
        <v>10</v>
      </c>
      <c r="DD1664" s="21">
        <v>10</v>
      </c>
      <c r="DE1664" s="21"/>
      <c r="DF1664" s="15">
        <v>2012</v>
      </c>
    </row>
    <row r="1665" spans="2:110" x14ac:dyDescent="0.3">
      <c r="B1665" s="6">
        <v>15</v>
      </c>
      <c r="C1665" s="6">
        <v>6</v>
      </c>
      <c r="D1665" s="7">
        <v>2021</v>
      </c>
      <c r="W1665" s="6">
        <v>6</v>
      </c>
      <c r="Y1665" t="str">
        <f t="shared" si="79"/>
        <v>Jun</v>
      </c>
      <c r="Z1665" s="7">
        <v>2021</v>
      </c>
      <c r="AA1665" t="s">
        <v>4997</v>
      </c>
      <c r="BG1665" t="s">
        <v>13</v>
      </c>
      <c r="BV1665" t="s">
        <v>13</v>
      </c>
      <c r="BW1665" t="str">
        <f t="shared" si="80"/>
        <v>Intra</v>
      </c>
      <c r="CI1665" s="16" t="s">
        <v>13</v>
      </c>
      <c r="CJ1665" s="16">
        <v>2016</v>
      </c>
      <c r="CK1665" s="16" t="str">
        <f t="shared" si="81"/>
        <v>Intra</v>
      </c>
      <c r="DC1665" s="16">
        <v>10</v>
      </c>
      <c r="DD1665" s="23">
        <v>10</v>
      </c>
      <c r="DE1665" s="23"/>
      <c r="DF1665" s="16">
        <v>2016</v>
      </c>
    </row>
    <row r="1666" spans="2:110" x14ac:dyDescent="0.3">
      <c r="B1666" s="6">
        <v>20</v>
      </c>
      <c r="C1666" s="6">
        <v>1</v>
      </c>
      <c r="D1666" s="7">
        <v>2021</v>
      </c>
      <c r="W1666" s="6">
        <v>1</v>
      </c>
      <c r="Y1666" t="str">
        <f t="shared" si="79"/>
        <v>Jan</v>
      </c>
      <c r="Z1666" s="7">
        <v>2021</v>
      </c>
      <c r="AA1666" t="s">
        <v>5000</v>
      </c>
      <c r="AB1666">
        <v>1</v>
      </c>
      <c r="BG1666" t="s">
        <v>13</v>
      </c>
      <c r="BV1666" t="s">
        <v>13</v>
      </c>
      <c r="BW1666" t="str">
        <f t="shared" si="80"/>
        <v>Intra</v>
      </c>
      <c r="CI1666" s="15" t="s">
        <v>13</v>
      </c>
      <c r="CJ1666" s="15">
        <v>2010</v>
      </c>
      <c r="CK1666" s="15" t="str">
        <f t="shared" si="81"/>
        <v>Intra</v>
      </c>
      <c r="DC1666" s="15">
        <v>10</v>
      </c>
      <c r="DD1666" s="21">
        <v>10</v>
      </c>
      <c r="DE1666" s="21"/>
      <c r="DF1666" s="15">
        <v>2010</v>
      </c>
    </row>
    <row r="1667" spans="2:110" x14ac:dyDescent="0.3">
      <c r="B1667" s="6">
        <v>16</v>
      </c>
      <c r="C1667" s="6">
        <v>8</v>
      </c>
      <c r="D1667" s="7">
        <v>2021</v>
      </c>
      <c r="W1667" s="6">
        <v>8</v>
      </c>
      <c r="Y1667" t="str">
        <f t="shared" ref="Y1667:Y1730" si="82">_xlfn.IFS(W1667=1,"Jan",W1667=2,"Feb",W1667=3,"Mar",W1667=4,"Apr",W1667=5,"May",W1667=6,"Jun",W1667=7,"Jul",W1667=8,"Aug",W1667=9,"Sep",W1667=10,"Oct",W1667=11,"Nov",W1667=12,"Dec")</f>
        <v>Aug</v>
      </c>
      <c r="Z1667" s="7">
        <v>2021</v>
      </c>
      <c r="AA1667" t="s">
        <v>5003</v>
      </c>
      <c r="BG1667" t="s">
        <v>13</v>
      </c>
      <c r="BV1667" t="s">
        <v>13</v>
      </c>
      <c r="BW1667" t="str">
        <f t="shared" ref="BW1667:BW1730" si="83">IF(BV1667="EQ","Intra","Not")</f>
        <v>Intra</v>
      </c>
      <c r="CI1667" s="16" t="s">
        <v>13</v>
      </c>
      <c r="CJ1667" s="16">
        <v>2007</v>
      </c>
      <c r="CK1667" s="16" t="str">
        <f t="shared" ref="CK1667:CK1730" si="84">IF(CI1667="EQ","Intra","Not")</f>
        <v>Intra</v>
      </c>
      <c r="DC1667" s="16">
        <v>2</v>
      </c>
      <c r="DD1667" s="23">
        <v>2</v>
      </c>
      <c r="DE1667" s="23"/>
      <c r="DF1667" s="16">
        <v>2007</v>
      </c>
    </row>
    <row r="1668" spans="2:110" x14ac:dyDescent="0.3">
      <c r="B1668" s="4">
        <v>2</v>
      </c>
      <c r="C1668" s="4">
        <v>9</v>
      </c>
      <c r="D1668" s="5">
        <v>2021</v>
      </c>
      <c r="W1668" s="4">
        <v>9</v>
      </c>
      <c r="Y1668" t="str">
        <f t="shared" si="82"/>
        <v>Sep</v>
      </c>
      <c r="Z1668" s="5">
        <v>2021</v>
      </c>
      <c r="AA1668" t="s">
        <v>5006</v>
      </c>
      <c r="BG1668" t="s">
        <v>13</v>
      </c>
      <c r="BV1668" t="s">
        <v>13</v>
      </c>
      <c r="BW1668" t="str">
        <f t="shared" si="83"/>
        <v>Intra</v>
      </c>
      <c r="CI1668" s="15" t="s">
        <v>13</v>
      </c>
      <c r="CJ1668" s="15">
        <v>2007</v>
      </c>
      <c r="CK1668" s="15" t="str">
        <f t="shared" si="84"/>
        <v>Intra</v>
      </c>
      <c r="DC1668" s="15">
        <v>10</v>
      </c>
      <c r="DD1668" s="21">
        <v>10</v>
      </c>
      <c r="DE1668" s="21"/>
      <c r="DF1668" s="15">
        <v>2007</v>
      </c>
    </row>
    <row r="1669" spans="2:110" x14ac:dyDescent="0.3">
      <c r="B1669" s="6">
        <v>14</v>
      </c>
      <c r="C1669" s="6">
        <v>12</v>
      </c>
      <c r="D1669" s="7">
        <v>2021</v>
      </c>
      <c r="W1669" s="6">
        <v>12</v>
      </c>
      <c r="Y1669" t="str">
        <f t="shared" si="82"/>
        <v>Dec</v>
      </c>
      <c r="Z1669" s="7">
        <v>2021</v>
      </c>
      <c r="AA1669" t="s">
        <v>5009</v>
      </c>
      <c r="BG1669" t="s">
        <v>13</v>
      </c>
      <c r="BV1669" t="s">
        <v>13</v>
      </c>
      <c r="BW1669" t="str">
        <f t="shared" si="83"/>
        <v>Intra</v>
      </c>
      <c r="CI1669" s="16" t="s">
        <v>13</v>
      </c>
      <c r="CJ1669" s="16">
        <v>2017</v>
      </c>
      <c r="CK1669" s="16" t="str">
        <f t="shared" si="84"/>
        <v>Intra</v>
      </c>
      <c r="DC1669" s="16">
        <v>1</v>
      </c>
      <c r="DD1669" s="23">
        <v>1</v>
      </c>
      <c r="DE1669" s="23"/>
      <c r="DF1669" s="16">
        <v>2017</v>
      </c>
    </row>
    <row r="1670" spans="2:110" x14ac:dyDescent="0.3">
      <c r="B1670" s="6">
        <v>23</v>
      </c>
      <c r="C1670" s="6">
        <v>7</v>
      </c>
      <c r="D1670" s="7">
        <v>2021</v>
      </c>
      <c r="W1670" s="6">
        <v>7</v>
      </c>
      <c r="Y1670" t="str">
        <f t="shared" si="82"/>
        <v>Jul</v>
      </c>
      <c r="Z1670" s="7">
        <v>2021</v>
      </c>
      <c r="AA1670" t="s">
        <v>5012</v>
      </c>
      <c r="BG1670" t="s">
        <v>9</v>
      </c>
      <c r="BV1670" t="s">
        <v>9</v>
      </c>
      <c r="BW1670" t="str">
        <f t="shared" si="83"/>
        <v>Not</v>
      </c>
      <c r="CI1670" s="15" t="s">
        <v>9</v>
      </c>
      <c r="CJ1670" s="15">
        <v>2011</v>
      </c>
      <c r="CK1670" s="15" t="str">
        <f t="shared" si="84"/>
        <v>Not</v>
      </c>
      <c r="DC1670" s="15">
        <v>10</v>
      </c>
      <c r="DD1670" s="21">
        <v>10</v>
      </c>
      <c r="DE1670" s="21"/>
      <c r="DF1670" s="15">
        <v>2011</v>
      </c>
    </row>
    <row r="1671" spans="2:110" x14ac:dyDescent="0.3">
      <c r="B1671" s="4">
        <v>6</v>
      </c>
      <c r="C1671" s="4">
        <v>9</v>
      </c>
      <c r="D1671" s="5">
        <v>2022</v>
      </c>
      <c r="W1671" s="4">
        <v>9</v>
      </c>
      <c r="Y1671" t="str">
        <f t="shared" si="82"/>
        <v>Sep</v>
      </c>
      <c r="Z1671" s="5">
        <v>2022</v>
      </c>
      <c r="AA1671" t="s">
        <v>5015</v>
      </c>
      <c r="BG1671" t="s">
        <v>779</v>
      </c>
      <c r="BV1671" t="s">
        <v>779</v>
      </c>
      <c r="BW1671" t="str">
        <f t="shared" si="83"/>
        <v>Not</v>
      </c>
      <c r="CI1671" s="16" t="s">
        <v>779</v>
      </c>
      <c r="CJ1671" s="16">
        <v>1995</v>
      </c>
      <c r="CK1671" s="16" t="str">
        <f t="shared" si="84"/>
        <v>Not</v>
      </c>
      <c r="DC1671" s="16">
        <v>10</v>
      </c>
      <c r="DD1671" s="23">
        <v>10</v>
      </c>
      <c r="DE1671" s="23"/>
      <c r="DF1671" s="16">
        <v>1995</v>
      </c>
    </row>
    <row r="1672" spans="2:110" x14ac:dyDescent="0.3">
      <c r="B1672" s="4">
        <v>28</v>
      </c>
      <c r="C1672" s="4">
        <v>11</v>
      </c>
      <c r="D1672" s="5">
        <v>2022</v>
      </c>
      <c r="W1672" s="4">
        <v>11</v>
      </c>
      <c r="Y1672" t="str">
        <f t="shared" si="82"/>
        <v>Nov</v>
      </c>
      <c r="Z1672" s="5">
        <v>2022</v>
      </c>
      <c r="AA1672" t="s">
        <v>5018</v>
      </c>
      <c r="BG1672" t="s">
        <v>13</v>
      </c>
      <c r="BV1672" t="s">
        <v>13</v>
      </c>
      <c r="BW1672" t="str">
        <f t="shared" si="83"/>
        <v>Intra</v>
      </c>
      <c r="CI1672" s="15" t="s">
        <v>13</v>
      </c>
      <c r="CJ1672" s="15">
        <v>2002</v>
      </c>
      <c r="CK1672" s="15" t="str">
        <f t="shared" si="84"/>
        <v>Intra</v>
      </c>
      <c r="DC1672" s="15">
        <v>10</v>
      </c>
      <c r="DD1672" s="21">
        <v>10</v>
      </c>
      <c r="DE1672" s="21"/>
      <c r="DF1672" s="15">
        <v>2002</v>
      </c>
    </row>
    <row r="1673" spans="2:110" x14ac:dyDescent="0.3">
      <c r="B1673" s="4">
        <v>4</v>
      </c>
      <c r="C1673" s="4">
        <v>11</v>
      </c>
      <c r="D1673" s="5">
        <v>2022</v>
      </c>
      <c r="W1673" s="4">
        <v>11</v>
      </c>
      <c r="Y1673" t="str">
        <f t="shared" si="82"/>
        <v>Nov</v>
      </c>
      <c r="Z1673" s="5">
        <v>2022</v>
      </c>
      <c r="AA1673" t="s">
        <v>5021</v>
      </c>
      <c r="BG1673" t="s">
        <v>13</v>
      </c>
      <c r="BV1673" t="s">
        <v>13</v>
      </c>
      <c r="BW1673" t="str">
        <f t="shared" si="83"/>
        <v>Intra</v>
      </c>
      <c r="CI1673" s="16" t="s">
        <v>13</v>
      </c>
      <c r="CJ1673" s="16">
        <v>2007</v>
      </c>
      <c r="CK1673" s="16" t="str">
        <f t="shared" si="84"/>
        <v>Intra</v>
      </c>
      <c r="DC1673" s="16">
        <v>1</v>
      </c>
      <c r="DD1673" s="23">
        <v>1</v>
      </c>
      <c r="DE1673" s="23"/>
      <c r="DF1673" s="16">
        <v>2007</v>
      </c>
    </row>
    <row r="1674" spans="2:110" x14ac:dyDescent="0.3">
      <c r="B1674" s="6">
        <v>21</v>
      </c>
      <c r="C1674" s="6">
        <v>11</v>
      </c>
      <c r="D1674" s="7">
        <v>2022</v>
      </c>
      <c r="W1674" s="6">
        <v>11</v>
      </c>
      <c r="Y1674" t="str">
        <f t="shared" si="82"/>
        <v>Nov</v>
      </c>
      <c r="Z1674" s="7">
        <v>2022</v>
      </c>
      <c r="AA1674" t="s">
        <v>5024</v>
      </c>
      <c r="BG1674" t="s">
        <v>13</v>
      </c>
      <c r="BV1674" t="s">
        <v>13</v>
      </c>
      <c r="BW1674" t="str">
        <f t="shared" si="83"/>
        <v>Intra</v>
      </c>
      <c r="CI1674" s="15" t="s">
        <v>13</v>
      </c>
      <c r="CJ1674" s="15">
        <v>2007</v>
      </c>
      <c r="CK1674" s="15" t="str">
        <f t="shared" si="84"/>
        <v>Intra</v>
      </c>
      <c r="DC1674" s="15">
        <v>10</v>
      </c>
      <c r="DD1674" s="21">
        <v>10</v>
      </c>
      <c r="DE1674" s="21"/>
      <c r="DF1674" s="15">
        <v>2007</v>
      </c>
    </row>
    <row r="1675" spans="2:110" x14ac:dyDescent="0.3">
      <c r="B1675" s="4">
        <v>3</v>
      </c>
      <c r="C1675" s="4">
        <v>6</v>
      </c>
      <c r="D1675" s="5">
        <v>2022</v>
      </c>
      <c r="W1675" s="4">
        <v>6</v>
      </c>
      <c r="Y1675" t="str">
        <f t="shared" si="82"/>
        <v>Jun</v>
      </c>
      <c r="Z1675" s="5">
        <v>2022</v>
      </c>
      <c r="AA1675" t="s">
        <v>5027</v>
      </c>
      <c r="BG1675" t="s">
        <v>13</v>
      </c>
      <c r="BV1675" t="s">
        <v>13</v>
      </c>
      <c r="BW1675" t="str">
        <f t="shared" si="83"/>
        <v>Intra</v>
      </c>
      <c r="CI1675" s="16" t="s">
        <v>13</v>
      </c>
      <c r="CJ1675" s="16">
        <v>2006</v>
      </c>
      <c r="CK1675" s="16" t="str">
        <f t="shared" si="84"/>
        <v>Intra</v>
      </c>
      <c r="DC1675" s="16">
        <v>10</v>
      </c>
      <c r="DD1675" s="23">
        <v>10</v>
      </c>
      <c r="DE1675" s="23"/>
      <c r="DF1675" s="16">
        <v>2006</v>
      </c>
    </row>
    <row r="1676" spans="2:110" x14ac:dyDescent="0.3">
      <c r="B1676" s="4">
        <v>31</v>
      </c>
      <c r="C1676" s="4">
        <v>1</v>
      </c>
      <c r="D1676" s="5">
        <v>2022</v>
      </c>
      <c r="W1676" s="4">
        <v>1</v>
      </c>
      <c r="Y1676" t="str">
        <f t="shared" si="82"/>
        <v>Jan</v>
      </c>
      <c r="Z1676" s="5">
        <v>2022</v>
      </c>
      <c r="AA1676" t="s">
        <v>5030</v>
      </c>
      <c r="AB1676">
        <v>1</v>
      </c>
      <c r="BG1676" t="s">
        <v>13</v>
      </c>
      <c r="BV1676" t="s">
        <v>13</v>
      </c>
      <c r="BW1676" t="str">
        <f t="shared" si="83"/>
        <v>Intra</v>
      </c>
      <c r="CI1676" s="15" t="s">
        <v>13</v>
      </c>
      <c r="CJ1676" s="15">
        <v>2022</v>
      </c>
      <c r="CK1676" s="15" t="str">
        <f t="shared" si="84"/>
        <v>Intra</v>
      </c>
      <c r="DC1676" s="15">
        <v>10</v>
      </c>
      <c r="DD1676" s="21">
        <v>10</v>
      </c>
      <c r="DE1676" s="21"/>
      <c r="DF1676" s="15">
        <v>2022</v>
      </c>
    </row>
    <row r="1677" spans="2:110" x14ac:dyDescent="0.3">
      <c r="B1677" s="6">
        <v>23</v>
      </c>
      <c r="C1677" s="6">
        <v>12</v>
      </c>
      <c r="D1677" s="7">
        <v>2022</v>
      </c>
      <c r="W1677" s="6">
        <v>12</v>
      </c>
      <c r="Y1677" t="str">
        <f t="shared" si="82"/>
        <v>Dec</v>
      </c>
      <c r="Z1677" s="7">
        <v>2022</v>
      </c>
      <c r="AA1677" t="s">
        <v>5033</v>
      </c>
      <c r="BG1677" t="s">
        <v>13</v>
      </c>
      <c r="BV1677" t="s">
        <v>13</v>
      </c>
      <c r="BW1677" t="str">
        <f t="shared" si="83"/>
        <v>Intra</v>
      </c>
      <c r="CI1677" s="16" t="s">
        <v>13</v>
      </c>
      <c r="CJ1677" s="16">
        <v>2000</v>
      </c>
      <c r="CK1677" s="16" t="str">
        <f t="shared" si="84"/>
        <v>Intra</v>
      </c>
      <c r="DC1677" s="16">
        <v>1</v>
      </c>
      <c r="DD1677" s="23">
        <v>1</v>
      </c>
      <c r="DE1677" s="23"/>
      <c r="DF1677" s="16">
        <v>2000</v>
      </c>
    </row>
    <row r="1678" spans="2:110" x14ac:dyDescent="0.3">
      <c r="B1678" s="4">
        <v>23</v>
      </c>
      <c r="C1678" s="4">
        <v>5</v>
      </c>
      <c r="D1678" s="5">
        <v>2022</v>
      </c>
      <c r="W1678" s="4">
        <v>5</v>
      </c>
      <c r="Y1678" t="str">
        <f t="shared" si="82"/>
        <v>May</v>
      </c>
      <c r="Z1678" s="5">
        <v>2022</v>
      </c>
      <c r="AA1678" t="s">
        <v>5036</v>
      </c>
      <c r="BG1678" t="s">
        <v>13</v>
      </c>
      <c r="BV1678" t="s">
        <v>13</v>
      </c>
      <c r="BW1678" t="str">
        <f t="shared" si="83"/>
        <v>Intra</v>
      </c>
      <c r="CI1678" s="15" t="s">
        <v>13</v>
      </c>
      <c r="CJ1678" s="15">
        <v>2003</v>
      </c>
      <c r="CK1678" s="15" t="str">
        <f t="shared" si="84"/>
        <v>Intra</v>
      </c>
      <c r="DC1678" s="15">
        <v>1</v>
      </c>
      <c r="DD1678" s="21">
        <v>1</v>
      </c>
      <c r="DE1678" s="21"/>
      <c r="DF1678" s="15">
        <v>2003</v>
      </c>
    </row>
    <row r="1679" spans="2:110" x14ac:dyDescent="0.3">
      <c r="B1679" s="6">
        <v>7</v>
      </c>
      <c r="C1679" s="6">
        <v>4</v>
      </c>
      <c r="D1679" s="7">
        <v>2022</v>
      </c>
      <c r="W1679" s="6">
        <v>4</v>
      </c>
      <c r="Y1679" t="str">
        <f t="shared" si="82"/>
        <v>Apr</v>
      </c>
      <c r="Z1679" s="7">
        <v>2022</v>
      </c>
      <c r="AA1679" t="s">
        <v>5039</v>
      </c>
      <c r="BG1679" t="s">
        <v>9</v>
      </c>
      <c r="BV1679" t="s">
        <v>9</v>
      </c>
      <c r="BW1679" t="str">
        <f t="shared" si="83"/>
        <v>Not</v>
      </c>
      <c r="CI1679" s="16" t="s">
        <v>9</v>
      </c>
      <c r="CJ1679" s="16">
        <v>2020</v>
      </c>
      <c r="CK1679" s="16" t="str">
        <f t="shared" si="84"/>
        <v>Not</v>
      </c>
      <c r="DC1679" s="16">
        <v>2</v>
      </c>
      <c r="DD1679" s="23">
        <v>2</v>
      </c>
      <c r="DE1679" s="23"/>
      <c r="DF1679" s="16">
        <v>2020</v>
      </c>
    </row>
    <row r="1680" spans="2:110" x14ac:dyDescent="0.3">
      <c r="B1680" s="4">
        <v>8</v>
      </c>
      <c r="C1680" s="4">
        <v>2</v>
      </c>
      <c r="D1680" s="5">
        <v>2022</v>
      </c>
      <c r="W1680" s="4">
        <v>2</v>
      </c>
      <c r="Y1680" t="str">
        <f t="shared" si="82"/>
        <v>Feb</v>
      </c>
      <c r="Z1680" s="5">
        <v>2022</v>
      </c>
      <c r="AA1680" t="s">
        <v>5042</v>
      </c>
      <c r="BG1680" t="s">
        <v>13</v>
      </c>
      <c r="BV1680" t="s">
        <v>13</v>
      </c>
      <c r="BW1680" t="str">
        <f t="shared" si="83"/>
        <v>Intra</v>
      </c>
      <c r="CI1680" s="15" t="s">
        <v>13</v>
      </c>
      <c r="CJ1680" s="15">
        <v>2008</v>
      </c>
      <c r="CK1680" s="15" t="str">
        <f t="shared" si="84"/>
        <v>Intra</v>
      </c>
      <c r="DC1680" s="15">
        <v>2</v>
      </c>
      <c r="DD1680" s="21">
        <v>2</v>
      </c>
      <c r="DE1680" s="21"/>
      <c r="DF1680" s="15">
        <v>2008</v>
      </c>
    </row>
    <row r="1681" spans="2:110" x14ac:dyDescent="0.3">
      <c r="B1681" s="6">
        <v>21</v>
      </c>
      <c r="C1681" s="6">
        <v>6</v>
      </c>
      <c r="D1681" s="7">
        <v>2022</v>
      </c>
      <c r="W1681" s="6">
        <v>6</v>
      </c>
      <c r="Y1681" t="str">
        <f t="shared" si="82"/>
        <v>Jun</v>
      </c>
      <c r="Z1681" s="7">
        <v>2022</v>
      </c>
      <c r="AA1681" t="s">
        <v>5045</v>
      </c>
      <c r="BG1681" t="s">
        <v>13</v>
      </c>
      <c r="BV1681" t="s">
        <v>13</v>
      </c>
      <c r="BW1681" t="str">
        <f t="shared" si="83"/>
        <v>Intra</v>
      </c>
      <c r="CI1681" s="16" t="s">
        <v>13</v>
      </c>
      <c r="CJ1681" s="16">
        <v>2004</v>
      </c>
      <c r="CK1681" s="16" t="str">
        <f t="shared" si="84"/>
        <v>Intra</v>
      </c>
      <c r="DC1681" s="16">
        <v>1</v>
      </c>
      <c r="DD1681" s="23">
        <v>1</v>
      </c>
      <c r="DE1681" s="23"/>
      <c r="DF1681" s="16">
        <v>2004</v>
      </c>
    </row>
    <row r="1682" spans="2:110" x14ac:dyDescent="0.3">
      <c r="B1682" s="4">
        <v>23</v>
      </c>
      <c r="C1682" s="4">
        <v>11</v>
      </c>
      <c r="D1682" s="5">
        <v>2022</v>
      </c>
      <c r="W1682" s="4">
        <v>11</v>
      </c>
      <c r="Y1682" t="str">
        <f t="shared" si="82"/>
        <v>Nov</v>
      </c>
      <c r="Z1682" s="5">
        <v>2022</v>
      </c>
      <c r="AA1682" t="s">
        <v>5048</v>
      </c>
      <c r="BG1682" t="s">
        <v>13</v>
      </c>
      <c r="BV1682" t="s">
        <v>13</v>
      </c>
      <c r="BW1682" t="str">
        <f t="shared" si="83"/>
        <v>Intra</v>
      </c>
      <c r="CI1682" s="15" t="s">
        <v>13</v>
      </c>
      <c r="CJ1682" s="15">
        <v>2022</v>
      </c>
      <c r="CK1682" s="15" t="str">
        <f t="shared" si="84"/>
        <v>Intra</v>
      </c>
      <c r="DC1682" s="15">
        <v>10</v>
      </c>
      <c r="DD1682" s="21">
        <v>10</v>
      </c>
      <c r="DE1682" s="21"/>
      <c r="DF1682" s="15">
        <v>2022</v>
      </c>
    </row>
    <row r="1683" spans="2:110" x14ac:dyDescent="0.3">
      <c r="B1683" s="6">
        <v>11</v>
      </c>
      <c r="C1683" s="6">
        <v>1</v>
      </c>
      <c r="D1683" s="7">
        <v>2022</v>
      </c>
      <c r="W1683" s="6">
        <v>1</v>
      </c>
      <c r="Y1683" t="str">
        <f t="shared" si="82"/>
        <v>Jan</v>
      </c>
      <c r="Z1683" s="7">
        <v>2022</v>
      </c>
      <c r="AA1683" t="s">
        <v>5051</v>
      </c>
      <c r="AB1683">
        <v>1</v>
      </c>
      <c r="BG1683" t="s">
        <v>13</v>
      </c>
      <c r="BV1683" t="s">
        <v>13</v>
      </c>
      <c r="BW1683" t="str">
        <f t="shared" si="83"/>
        <v>Intra</v>
      </c>
      <c r="CI1683" s="16" t="s">
        <v>13</v>
      </c>
      <c r="CJ1683" s="16">
        <v>1999</v>
      </c>
      <c r="CK1683" s="16" t="str">
        <f t="shared" si="84"/>
        <v>Intra</v>
      </c>
      <c r="DC1683" s="16">
        <v>10</v>
      </c>
      <c r="DD1683" s="23">
        <v>10</v>
      </c>
      <c r="DE1683" s="23"/>
      <c r="DF1683" s="16">
        <v>1999</v>
      </c>
    </row>
    <row r="1684" spans="2:110" x14ac:dyDescent="0.3">
      <c r="B1684" s="6">
        <v>16</v>
      </c>
      <c r="C1684" s="6">
        <v>11</v>
      </c>
      <c r="D1684" s="7">
        <v>2022</v>
      </c>
      <c r="W1684" s="6">
        <v>11</v>
      </c>
      <c r="Y1684" t="str">
        <f t="shared" si="82"/>
        <v>Nov</v>
      </c>
      <c r="Z1684" s="7">
        <v>2022</v>
      </c>
      <c r="AA1684" t="s">
        <v>5054</v>
      </c>
      <c r="BG1684" t="s">
        <v>13</v>
      </c>
      <c r="BV1684" t="s">
        <v>13</v>
      </c>
      <c r="BW1684" t="str">
        <f t="shared" si="83"/>
        <v>Intra</v>
      </c>
      <c r="CI1684" s="15" t="s">
        <v>13</v>
      </c>
      <c r="CJ1684" s="15">
        <v>1996</v>
      </c>
      <c r="CK1684" s="15" t="str">
        <f t="shared" si="84"/>
        <v>Intra</v>
      </c>
      <c r="DC1684" s="15">
        <v>10</v>
      </c>
      <c r="DD1684" s="21">
        <v>10</v>
      </c>
      <c r="DE1684" s="21"/>
      <c r="DF1684" s="15">
        <v>1996</v>
      </c>
    </row>
    <row r="1685" spans="2:110" x14ac:dyDescent="0.3">
      <c r="B1685" s="6">
        <v>27</v>
      </c>
      <c r="C1685" s="6">
        <v>10</v>
      </c>
      <c r="D1685" s="7">
        <v>2022</v>
      </c>
      <c r="W1685" s="6">
        <v>10</v>
      </c>
      <c r="Y1685" t="str">
        <f t="shared" si="82"/>
        <v>Oct</v>
      </c>
      <c r="Z1685" s="7">
        <v>2022</v>
      </c>
      <c r="AA1685" t="s">
        <v>5057</v>
      </c>
      <c r="BG1685" t="s">
        <v>9</v>
      </c>
      <c r="BV1685" t="s">
        <v>9</v>
      </c>
      <c r="BW1685" t="str">
        <f t="shared" si="83"/>
        <v>Not</v>
      </c>
      <c r="CI1685" s="16" t="s">
        <v>9</v>
      </c>
      <c r="CJ1685" s="16">
        <v>2003</v>
      </c>
      <c r="CK1685" s="16" t="str">
        <f t="shared" si="84"/>
        <v>Not</v>
      </c>
      <c r="DC1685" s="16">
        <v>10</v>
      </c>
      <c r="DD1685" s="23">
        <v>10</v>
      </c>
      <c r="DE1685" s="23"/>
      <c r="DF1685" s="16">
        <v>2003</v>
      </c>
    </row>
    <row r="1686" spans="2:110" x14ac:dyDescent="0.3">
      <c r="B1686" s="6">
        <v>9</v>
      </c>
      <c r="C1686" s="6">
        <v>5</v>
      </c>
      <c r="D1686" s="7">
        <v>2022</v>
      </c>
      <c r="W1686" s="6">
        <v>5</v>
      </c>
      <c r="Y1686" t="str">
        <f t="shared" si="82"/>
        <v>May</v>
      </c>
      <c r="Z1686" s="7">
        <v>2022</v>
      </c>
      <c r="AA1686" t="s">
        <v>5060</v>
      </c>
      <c r="BG1686" t="s">
        <v>13</v>
      </c>
      <c r="BV1686" t="s">
        <v>13</v>
      </c>
      <c r="BW1686" t="str">
        <f t="shared" si="83"/>
        <v>Intra</v>
      </c>
      <c r="CI1686" s="15" t="s">
        <v>13</v>
      </c>
      <c r="CJ1686" s="15">
        <v>1995</v>
      </c>
      <c r="CK1686" s="15" t="str">
        <f t="shared" si="84"/>
        <v>Intra</v>
      </c>
      <c r="DC1686" s="15">
        <v>10</v>
      </c>
      <c r="DD1686" s="21">
        <v>10</v>
      </c>
      <c r="DE1686" s="21"/>
      <c r="DF1686" s="15">
        <v>1995</v>
      </c>
    </row>
    <row r="1687" spans="2:110" x14ac:dyDescent="0.3">
      <c r="B1687" s="6">
        <v>20</v>
      </c>
      <c r="C1687" s="6">
        <v>6</v>
      </c>
      <c r="D1687" s="7">
        <v>2022</v>
      </c>
      <c r="W1687" s="6">
        <v>6</v>
      </c>
      <c r="Y1687" t="str">
        <f t="shared" si="82"/>
        <v>Jun</v>
      </c>
      <c r="Z1687" s="7">
        <v>2022</v>
      </c>
      <c r="AA1687" t="s">
        <v>5063</v>
      </c>
      <c r="BG1687" t="s">
        <v>13</v>
      </c>
      <c r="BV1687" t="s">
        <v>13</v>
      </c>
      <c r="BW1687" t="str">
        <f t="shared" si="83"/>
        <v>Intra</v>
      </c>
      <c r="CI1687" s="16" t="s">
        <v>13</v>
      </c>
      <c r="CJ1687" s="16">
        <v>2002</v>
      </c>
      <c r="CK1687" s="16" t="str">
        <f t="shared" si="84"/>
        <v>Intra</v>
      </c>
      <c r="DC1687" s="16">
        <v>5</v>
      </c>
      <c r="DD1687" s="23">
        <v>5</v>
      </c>
      <c r="DE1687" s="23"/>
      <c r="DF1687" s="16">
        <v>2002</v>
      </c>
    </row>
    <row r="1688" spans="2:110" x14ac:dyDescent="0.3">
      <c r="B1688" s="4">
        <v>8</v>
      </c>
      <c r="C1688" s="4">
        <v>4</v>
      </c>
      <c r="D1688" s="5">
        <v>2022</v>
      </c>
      <c r="W1688" s="4">
        <v>4</v>
      </c>
      <c r="Y1688" t="str">
        <f t="shared" si="82"/>
        <v>Apr</v>
      </c>
      <c r="Z1688" s="5">
        <v>2022</v>
      </c>
      <c r="AA1688" t="s">
        <v>5066</v>
      </c>
      <c r="BG1688" t="s">
        <v>13</v>
      </c>
      <c r="BV1688" t="s">
        <v>13</v>
      </c>
      <c r="BW1688" t="str">
        <f t="shared" si="83"/>
        <v>Intra</v>
      </c>
      <c r="CI1688" s="15" t="s">
        <v>13</v>
      </c>
      <c r="CJ1688" s="15">
        <v>2006</v>
      </c>
      <c r="CK1688" s="15" t="str">
        <f t="shared" si="84"/>
        <v>Intra</v>
      </c>
      <c r="DC1688" s="15">
        <v>10</v>
      </c>
      <c r="DD1688" s="21">
        <v>10</v>
      </c>
      <c r="DE1688" s="21"/>
      <c r="DF1688" s="15">
        <v>2006</v>
      </c>
    </row>
    <row r="1689" spans="2:110" x14ac:dyDescent="0.3">
      <c r="B1689" s="4">
        <v>8</v>
      </c>
      <c r="C1689" s="4">
        <v>2</v>
      </c>
      <c r="D1689" s="5">
        <v>2022</v>
      </c>
      <c r="W1689" s="4">
        <v>2</v>
      </c>
      <c r="Y1689" t="str">
        <f t="shared" si="82"/>
        <v>Feb</v>
      </c>
      <c r="Z1689" s="5">
        <v>2022</v>
      </c>
      <c r="AA1689" t="s">
        <v>5069</v>
      </c>
      <c r="BG1689" t="s">
        <v>9</v>
      </c>
      <c r="BV1689" t="s">
        <v>9</v>
      </c>
      <c r="BW1689" t="str">
        <f t="shared" si="83"/>
        <v>Not</v>
      </c>
      <c r="CI1689" s="16" t="s">
        <v>9</v>
      </c>
      <c r="CJ1689" s="16">
        <v>2020</v>
      </c>
      <c r="CK1689" s="16" t="str">
        <f t="shared" si="84"/>
        <v>Not</v>
      </c>
      <c r="DC1689" s="16">
        <v>10</v>
      </c>
      <c r="DD1689" s="23">
        <v>10</v>
      </c>
      <c r="DE1689" s="23"/>
      <c r="DF1689" s="16">
        <v>2020</v>
      </c>
    </row>
    <row r="1690" spans="2:110" x14ac:dyDescent="0.3">
      <c r="B1690" s="4">
        <v>21</v>
      </c>
      <c r="C1690" s="4">
        <v>7</v>
      </c>
      <c r="D1690" s="5">
        <v>2022</v>
      </c>
      <c r="W1690" s="4">
        <v>7</v>
      </c>
      <c r="Y1690" t="str">
        <f t="shared" si="82"/>
        <v>Jul</v>
      </c>
      <c r="Z1690" s="5">
        <v>2022</v>
      </c>
      <c r="AA1690" t="s">
        <v>5072</v>
      </c>
      <c r="BG1690" t="s">
        <v>9</v>
      </c>
      <c r="BV1690" t="s">
        <v>9</v>
      </c>
      <c r="BW1690" t="str">
        <f t="shared" si="83"/>
        <v>Not</v>
      </c>
      <c r="CI1690" s="15" t="s">
        <v>9</v>
      </c>
      <c r="CJ1690" s="15">
        <v>2020</v>
      </c>
      <c r="CK1690" s="15" t="str">
        <f t="shared" si="84"/>
        <v>Not</v>
      </c>
      <c r="DC1690" s="15">
        <v>10</v>
      </c>
      <c r="DD1690" s="21">
        <v>10</v>
      </c>
      <c r="DE1690" s="21"/>
      <c r="DF1690" s="15">
        <v>2020</v>
      </c>
    </row>
    <row r="1691" spans="2:110" x14ac:dyDescent="0.3">
      <c r="B1691" s="4">
        <v>8</v>
      </c>
      <c r="C1691" s="4">
        <v>9</v>
      </c>
      <c r="D1691" s="5">
        <v>2022</v>
      </c>
      <c r="W1691" s="4">
        <v>9</v>
      </c>
      <c r="Y1691" t="str">
        <f t="shared" si="82"/>
        <v>Sep</v>
      </c>
      <c r="Z1691" s="5">
        <v>2022</v>
      </c>
      <c r="AA1691" t="s">
        <v>5075</v>
      </c>
      <c r="BG1691" t="s">
        <v>9</v>
      </c>
      <c r="BV1691" t="s">
        <v>9</v>
      </c>
      <c r="BW1691" t="str">
        <f t="shared" si="83"/>
        <v>Not</v>
      </c>
      <c r="CI1691" s="16" t="s">
        <v>9</v>
      </c>
      <c r="CJ1691" s="16">
        <v>2015</v>
      </c>
      <c r="CK1691" s="16" t="str">
        <f t="shared" si="84"/>
        <v>Not</v>
      </c>
      <c r="DC1691" s="16">
        <v>2</v>
      </c>
      <c r="DD1691" s="23">
        <v>2</v>
      </c>
      <c r="DE1691" s="23"/>
      <c r="DF1691" s="16">
        <v>2015</v>
      </c>
    </row>
    <row r="1692" spans="2:110" x14ac:dyDescent="0.3">
      <c r="B1692" s="6">
        <v>19</v>
      </c>
      <c r="C1692" s="6">
        <v>10</v>
      </c>
      <c r="D1692" s="7">
        <v>2022</v>
      </c>
      <c r="W1692" s="6">
        <v>10</v>
      </c>
      <c r="Y1692" t="str">
        <f t="shared" si="82"/>
        <v>Oct</v>
      </c>
      <c r="Z1692" s="7">
        <v>2022</v>
      </c>
      <c r="AA1692" t="s">
        <v>5078</v>
      </c>
      <c r="BG1692" t="s">
        <v>13</v>
      </c>
      <c r="BV1692" t="s">
        <v>13</v>
      </c>
      <c r="BW1692" t="str">
        <f t="shared" si="83"/>
        <v>Intra</v>
      </c>
      <c r="CI1692" s="15" t="s">
        <v>13</v>
      </c>
      <c r="CJ1692" s="15">
        <v>2022</v>
      </c>
      <c r="CK1692" s="15" t="str">
        <f t="shared" si="84"/>
        <v>Intra</v>
      </c>
      <c r="DC1692" s="15">
        <v>1</v>
      </c>
      <c r="DD1692" s="21">
        <v>1</v>
      </c>
      <c r="DE1692" s="21"/>
      <c r="DF1692" s="15">
        <v>2022</v>
      </c>
    </row>
    <row r="1693" spans="2:110" x14ac:dyDescent="0.3">
      <c r="B1693" s="4">
        <v>11</v>
      </c>
      <c r="C1693" s="4">
        <v>11</v>
      </c>
      <c r="D1693" s="5">
        <v>2022</v>
      </c>
      <c r="W1693" s="4">
        <v>11</v>
      </c>
      <c r="Y1693" t="str">
        <f t="shared" si="82"/>
        <v>Nov</v>
      </c>
      <c r="Z1693" s="5">
        <v>2022</v>
      </c>
      <c r="AA1693" t="s">
        <v>5081</v>
      </c>
      <c r="BG1693" t="s">
        <v>13</v>
      </c>
      <c r="BV1693" t="s">
        <v>13</v>
      </c>
      <c r="BW1693" t="str">
        <f t="shared" si="83"/>
        <v>Intra</v>
      </c>
      <c r="CI1693" s="16" t="s">
        <v>13</v>
      </c>
      <c r="CJ1693" s="16">
        <v>2011</v>
      </c>
      <c r="CK1693" s="16" t="str">
        <f t="shared" si="84"/>
        <v>Intra</v>
      </c>
      <c r="DC1693" s="16">
        <v>10</v>
      </c>
      <c r="DD1693" s="23">
        <v>10</v>
      </c>
      <c r="DE1693" s="23"/>
      <c r="DF1693" s="16">
        <v>2011</v>
      </c>
    </row>
    <row r="1694" spans="2:110" x14ac:dyDescent="0.3">
      <c r="B1694" s="4">
        <v>24</v>
      </c>
      <c r="C1694" s="4">
        <v>5</v>
      </c>
      <c r="D1694" s="5">
        <v>2022</v>
      </c>
      <c r="W1694" s="4">
        <v>5</v>
      </c>
      <c r="Y1694" t="str">
        <f t="shared" si="82"/>
        <v>May</v>
      </c>
      <c r="Z1694" s="5">
        <v>2022</v>
      </c>
      <c r="AA1694" t="s">
        <v>5084</v>
      </c>
      <c r="BG1694" t="s">
        <v>9</v>
      </c>
      <c r="BV1694" t="s">
        <v>9</v>
      </c>
      <c r="BW1694" t="str">
        <f t="shared" si="83"/>
        <v>Not</v>
      </c>
      <c r="CI1694" s="15" t="s">
        <v>9</v>
      </c>
      <c r="CJ1694" s="15">
        <v>2018</v>
      </c>
      <c r="CK1694" s="15" t="str">
        <f t="shared" si="84"/>
        <v>Not</v>
      </c>
      <c r="DC1694" s="15">
        <v>10</v>
      </c>
      <c r="DD1694" s="21">
        <v>10</v>
      </c>
      <c r="DE1694" s="21"/>
      <c r="DF1694" s="15">
        <v>2018</v>
      </c>
    </row>
    <row r="1695" spans="2:110" x14ac:dyDescent="0.3">
      <c r="B1695" s="4">
        <v>15</v>
      </c>
      <c r="C1695" s="4">
        <v>2</v>
      </c>
      <c r="D1695" s="5">
        <v>2022</v>
      </c>
      <c r="W1695" s="4">
        <v>2</v>
      </c>
      <c r="Y1695" t="str">
        <f t="shared" si="82"/>
        <v>Feb</v>
      </c>
      <c r="Z1695" s="5">
        <v>2022</v>
      </c>
      <c r="AA1695" t="s">
        <v>5087</v>
      </c>
      <c r="BG1695" t="s">
        <v>13</v>
      </c>
      <c r="BV1695" t="s">
        <v>13</v>
      </c>
      <c r="BW1695" t="str">
        <f t="shared" si="83"/>
        <v>Intra</v>
      </c>
      <c r="CI1695" s="16" t="s">
        <v>13</v>
      </c>
      <c r="CJ1695" s="16">
        <v>2004</v>
      </c>
      <c r="CK1695" s="16" t="str">
        <f t="shared" si="84"/>
        <v>Intra</v>
      </c>
      <c r="DC1695" s="16">
        <v>1</v>
      </c>
      <c r="DD1695" s="23">
        <v>1</v>
      </c>
      <c r="DE1695" s="23"/>
      <c r="DF1695" s="16">
        <v>2004</v>
      </c>
    </row>
    <row r="1696" spans="2:110" x14ac:dyDescent="0.3">
      <c r="B1696" s="6">
        <v>8</v>
      </c>
      <c r="C1696" s="6">
        <v>12</v>
      </c>
      <c r="D1696" s="7">
        <v>2022</v>
      </c>
      <c r="W1696" s="6">
        <v>12</v>
      </c>
      <c r="Y1696" t="str">
        <f t="shared" si="82"/>
        <v>Dec</v>
      </c>
      <c r="Z1696" s="7">
        <v>2022</v>
      </c>
      <c r="AA1696" t="s">
        <v>5090</v>
      </c>
      <c r="BG1696" t="s">
        <v>13</v>
      </c>
      <c r="BV1696" t="s">
        <v>13</v>
      </c>
      <c r="BW1696" t="str">
        <f t="shared" si="83"/>
        <v>Intra</v>
      </c>
      <c r="CI1696" s="15" t="s">
        <v>13</v>
      </c>
      <c r="CJ1696" s="15">
        <v>2010</v>
      </c>
      <c r="CK1696" s="15" t="str">
        <f t="shared" si="84"/>
        <v>Intra</v>
      </c>
      <c r="DC1696" s="15">
        <v>10</v>
      </c>
      <c r="DD1696" s="21">
        <v>10</v>
      </c>
      <c r="DE1696" s="21"/>
      <c r="DF1696" s="15">
        <v>2010</v>
      </c>
    </row>
    <row r="1697" spans="2:110" x14ac:dyDescent="0.3">
      <c r="B1697" s="4">
        <v>31</v>
      </c>
      <c r="C1697" s="4">
        <v>3</v>
      </c>
      <c r="D1697" s="5">
        <v>2022</v>
      </c>
      <c r="W1697" s="4">
        <v>3</v>
      </c>
      <c r="Y1697" t="str">
        <f t="shared" si="82"/>
        <v>Mar</v>
      </c>
      <c r="Z1697" s="5">
        <v>2022</v>
      </c>
      <c r="AA1697" t="s">
        <v>5093</v>
      </c>
      <c r="BG1697" t="s">
        <v>13</v>
      </c>
      <c r="BV1697" t="s">
        <v>13</v>
      </c>
      <c r="BW1697" t="str">
        <f t="shared" si="83"/>
        <v>Intra</v>
      </c>
      <c r="CI1697" s="16" t="s">
        <v>13</v>
      </c>
      <c r="CJ1697" s="16">
        <v>2001</v>
      </c>
      <c r="CK1697" s="16" t="str">
        <f t="shared" si="84"/>
        <v>Intra</v>
      </c>
      <c r="DC1697" s="16">
        <v>1</v>
      </c>
      <c r="DD1697" s="23">
        <v>1</v>
      </c>
      <c r="DE1697" s="23"/>
      <c r="DF1697" s="16">
        <v>2001</v>
      </c>
    </row>
    <row r="1698" spans="2:110" x14ac:dyDescent="0.3">
      <c r="B1698" s="6">
        <v>5</v>
      </c>
      <c r="C1698" s="6">
        <v>12</v>
      </c>
      <c r="D1698" s="7">
        <v>2022</v>
      </c>
      <c r="W1698" s="6">
        <v>12</v>
      </c>
      <c r="Y1698" t="str">
        <f t="shared" si="82"/>
        <v>Dec</v>
      </c>
      <c r="Z1698" s="7">
        <v>2022</v>
      </c>
      <c r="AA1698" t="s">
        <v>5096</v>
      </c>
      <c r="BG1698" t="s">
        <v>13</v>
      </c>
      <c r="BV1698" t="s">
        <v>13</v>
      </c>
      <c r="BW1698" t="str">
        <f t="shared" si="83"/>
        <v>Intra</v>
      </c>
      <c r="CI1698" s="15" t="s">
        <v>13</v>
      </c>
      <c r="CJ1698" s="15">
        <v>1998</v>
      </c>
      <c r="CK1698" s="15" t="str">
        <f t="shared" si="84"/>
        <v>Intra</v>
      </c>
      <c r="DC1698" s="15">
        <v>10</v>
      </c>
      <c r="DD1698" s="21">
        <v>10</v>
      </c>
      <c r="DE1698" s="21"/>
      <c r="DF1698" s="15">
        <v>1998</v>
      </c>
    </row>
    <row r="1699" spans="2:110" x14ac:dyDescent="0.3">
      <c r="B1699" s="6">
        <v>6</v>
      </c>
      <c r="C1699" s="6">
        <v>9</v>
      </c>
      <c r="D1699" s="7">
        <v>2022</v>
      </c>
      <c r="W1699" s="6">
        <v>9</v>
      </c>
      <c r="Y1699" t="str">
        <f t="shared" si="82"/>
        <v>Sep</v>
      </c>
      <c r="Z1699" s="7">
        <v>2022</v>
      </c>
      <c r="AA1699" t="s">
        <v>5099</v>
      </c>
      <c r="BG1699" t="s">
        <v>13</v>
      </c>
      <c r="BV1699" t="s">
        <v>13</v>
      </c>
      <c r="BW1699" t="str">
        <f t="shared" si="83"/>
        <v>Intra</v>
      </c>
      <c r="CI1699" s="16" t="s">
        <v>13</v>
      </c>
      <c r="CJ1699" s="16">
        <v>2007</v>
      </c>
      <c r="CK1699" s="16" t="str">
        <f t="shared" si="84"/>
        <v>Intra</v>
      </c>
      <c r="DC1699" s="16">
        <v>1</v>
      </c>
      <c r="DD1699" s="23">
        <v>1</v>
      </c>
      <c r="DE1699" s="23"/>
      <c r="DF1699" s="16">
        <v>2007</v>
      </c>
    </row>
    <row r="1700" spans="2:110" x14ac:dyDescent="0.3">
      <c r="B1700" s="6">
        <v>27</v>
      </c>
      <c r="C1700" s="6">
        <v>7</v>
      </c>
      <c r="D1700" s="7">
        <v>2022</v>
      </c>
      <c r="W1700" s="6">
        <v>7</v>
      </c>
      <c r="Y1700" t="str">
        <f t="shared" si="82"/>
        <v>Jul</v>
      </c>
      <c r="Z1700" s="7">
        <v>2022</v>
      </c>
      <c r="AA1700" t="s">
        <v>5102</v>
      </c>
      <c r="BG1700" t="s">
        <v>13</v>
      </c>
      <c r="BV1700" t="s">
        <v>13</v>
      </c>
      <c r="BW1700" t="str">
        <f t="shared" si="83"/>
        <v>Intra</v>
      </c>
      <c r="CI1700" s="15" t="s">
        <v>13</v>
      </c>
      <c r="CJ1700" s="15">
        <v>2011</v>
      </c>
      <c r="CK1700" s="15" t="str">
        <f t="shared" si="84"/>
        <v>Intra</v>
      </c>
      <c r="DC1700" s="15">
        <v>1</v>
      </c>
      <c r="DD1700" s="21">
        <v>1</v>
      </c>
      <c r="DE1700" s="21"/>
      <c r="DF1700" s="15">
        <v>2011</v>
      </c>
    </row>
    <row r="1701" spans="2:110" x14ac:dyDescent="0.3">
      <c r="B1701" s="4">
        <v>12</v>
      </c>
      <c r="C1701" s="4">
        <v>4</v>
      </c>
      <c r="D1701" s="5">
        <v>2022</v>
      </c>
      <c r="W1701" s="4">
        <v>4</v>
      </c>
      <c r="Y1701" t="str">
        <f t="shared" si="82"/>
        <v>Apr</v>
      </c>
      <c r="Z1701" s="5">
        <v>2022</v>
      </c>
      <c r="AA1701" t="s">
        <v>5105</v>
      </c>
      <c r="BG1701" t="s">
        <v>13</v>
      </c>
      <c r="BV1701" t="s">
        <v>13</v>
      </c>
      <c r="BW1701" t="str">
        <f t="shared" si="83"/>
        <v>Intra</v>
      </c>
      <c r="CI1701" s="16" t="s">
        <v>13</v>
      </c>
      <c r="CJ1701" s="16">
        <v>2005</v>
      </c>
      <c r="CK1701" s="16" t="str">
        <f t="shared" si="84"/>
        <v>Intra</v>
      </c>
      <c r="DC1701" s="16">
        <v>1</v>
      </c>
      <c r="DD1701" s="23">
        <v>1</v>
      </c>
      <c r="DE1701" s="23"/>
      <c r="DF1701" s="16">
        <v>2005</v>
      </c>
    </row>
    <row r="1702" spans="2:110" x14ac:dyDescent="0.3">
      <c r="B1702" s="4">
        <v>12</v>
      </c>
      <c r="C1702" s="4">
        <v>4</v>
      </c>
      <c r="D1702" s="5">
        <v>2022</v>
      </c>
      <c r="W1702" s="4">
        <v>4</v>
      </c>
      <c r="Y1702" t="str">
        <f t="shared" si="82"/>
        <v>Apr</v>
      </c>
      <c r="Z1702" s="5">
        <v>2022</v>
      </c>
      <c r="AA1702" t="s">
        <v>5108</v>
      </c>
      <c r="BG1702" t="s">
        <v>13</v>
      </c>
      <c r="BV1702" t="s">
        <v>13</v>
      </c>
      <c r="BW1702" t="str">
        <f t="shared" si="83"/>
        <v>Intra</v>
      </c>
      <c r="CI1702" s="15" t="s">
        <v>13</v>
      </c>
      <c r="CJ1702" s="15">
        <v>2023</v>
      </c>
      <c r="CK1702" s="15" t="str">
        <f t="shared" si="84"/>
        <v>Intra</v>
      </c>
      <c r="DC1702" s="15">
        <v>2</v>
      </c>
      <c r="DD1702" s="21">
        <v>2</v>
      </c>
      <c r="DE1702" s="21"/>
      <c r="DF1702" s="15">
        <v>2023</v>
      </c>
    </row>
    <row r="1703" spans="2:110" x14ac:dyDescent="0.3">
      <c r="B1703" s="4">
        <v>30</v>
      </c>
      <c r="C1703" s="4">
        <v>12</v>
      </c>
      <c r="D1703" s="5">
        <v>2022</v>
      </c>
      <c r="W1703" s="4">
        <v>12</v>
      </c>
      <c r="Y1703" t="str">
        <f t="shared" si="82"/>
        <v>Dec</v>
      </c>
      <c r="Z1703" s="5">
        <v>2022</v>
      </c>
      <c r="AA1703" t="s">
        <v>5111</v>
      </c>
      <c r="BG1703" t="s">
        <v>13</v>
      </c>
      <c r="BV1703" t="s">
        <v>13</v>
      </c>
      <c r="BW1703" t="str">
        <f t="shared" si="83"/>
        <v>Intra</v>
      </c>
      <c r="CI1703" s="16" t="s">
        <v>13</v>
      </c>
      <c r="CJ1703" s="16">
        <v>2015</v>
      </c>
      <c r="CK1703" s="16" t="str">
        <f t="shared" si="84"/>
        <v>Intra</v>
      </c>
      <c r="DC1703" s="16">
        <v>10</v>
      </c>
      <c r="DD1703" s="23">
        <v>10</v>
      </c>
      <c r="DE1703" s="23"/>
      <c r="DF1703" s="16">
        <v>2015</v>
      </c>
    </row>
    <row r="1704" spans="2:110" x14ac:dyDescent="0.3">
      <c r="B1704" s="4">
        <v>17</v>
      </c>
      <c r="C1704" s="4">
        <v>10</v>
      </c>
      <c r="D1704" s="5">
        <v>2022</v>
      </c>
      <c r="W1704" s="4">
        <v>10</v>
      </c>
      <c r="Y1704" t="str">
        <f t="shared" si="82"/>
        <v>Oct</v>
      </c>
      <c r="Z1704" s="5">
        <v>2022</v>
      </c>
      <c r="AA1704" t="s">
        <v>5114</v>
      </c>
      <c r="BG1704" t="s">
        <v>13</v>
      </c>
      <c r="BV1704" t="s">
        <v>13</v>
      </c>
      <c r="BW1704" t="str">
        <f t="shared" si="83"/>
        <v>Intra</v>
      </c>
      <c r="CI1704" s="15" t="s">
        <v>13</v>
      </c>
      <c r="CJ1704" s="15">
        <v>1999</v>
      </c>
      <c r="CK1704" s="15" t="str">
        <f t="shared" si="84"/>
        <v>Intra</v>
      </c>
      <c r="DC1704" s="15">
        <v>1</v>
      </c>
      <c r="DD1704" s="21">
        <v>1</v>
      </c>
      <c r="DE1704" s="21"/>
      <c r="DF1704" s="15">
        <v>1999</v>
      </c>
    </row>
    <row r="1705" spans="2:110" x14ac:dyDescent="0.3">
      <c r="B1705" s="6">
        <v>1</v>
      </c>
      <c r="C1705" s="6">
        <v>6</v>
      </c>
      <c r="D1705" s="7">
        <v>2022</v>
      </c>
      <c r="W1705" s="6">
        <v>6</v>
      </c>
      <c r="Y1705" t="str">
        <f t="shared" si="82"/>
        <v>Jun</v>
      </c>
      <c r="Z1705" s="7">
        <v>2022</v>
      </c>
      <c r="AA1705" t="s">
        <v>5117</v>
      </c>
      <c r="BG1705" t="s">
        <v>13</v>
      </c>
      <c r="BV1705" t="s">
        <v>13</v>
      </c>
      <c r="BW1705" t="str">
        <f t="shared" si="83"/>
        <v>Intra</v>
      </c>
      <c r="CI1705" s="16" t="s">
        <v>13</v>
      </c>
      <c r="CJ1705" s="16">
        <v>2007</v>
      </c>
      <c r="CK1705" s="16" t="str">
        <f t="shared" si="84"/>
        <v>Intra</v>
      </c>
      <c r="DC1705" s="16">
        <v>10</v>
      </c>
      <c r="DD1705" s="23">
        <v>10</v>
      </c>
      <c r="DE1705" s="23"/>
      <c r="DF1705" s="16">
        <v>2007</v>
      </c>
    </row>
    <row r="1706" spans="2:110" x14ac:dyDescent="0.3">
      <c r="B1706" s="4">
        <v>30</v>
      </c>
      <c r="C1706" s="4">
        <v>5</v>
      </c>
      <c r="D1706" s="5">
        <v>2022</v>
      </c>
      <c r="W1706" s="4">
        <v>5</v>
      </c>
      <c r="Y1706" t="str">
        <f t="shared" si="82"/>
        <v>May</v>
      </c>
      <c r="Z1706" s="5">
        <v>2022</v>
      </c>
      <c r="AA1706" t="s">
        <v>5120</v>
      </c>
      <c r="BG1706" t="s">
        <v>13</v>
      </c>
      <c r="BV1706" t="s">
        <v>13</v>
      </c>
      <c r="BW1706" t="str">
        <f t="shared" si="83"/>
        <v>Intra</v>
      </c>
      <c r="CI1706" s="15" t="s">
        <v>13</v>
      </c>
      <c r="CJ1706" s="15">
        <v>2000</v>
      </c>
      <c r="CK1706" s="15" t="str">
        <f t="shared" si="84"/>
        <v>Intra</v>
      </c>
      <c r="DC1706" s="15">
        <v>10</v>
      </c>
      <c r="DD1706" s="21">
        <v>10</v>
      </c>
      <c r="DE1706" s="21"/>
      <c r="DF1706" s="15">
        <v>2000</v>
      </c>
    </row>
    <row r="1707" spans="2:110" x14ac:dyDescent="0.3">
      <c r="B1707" s="6">
        <v>18</v>
      </c>
      <c r="C1707" s="6">
        <v>11</v>
      </c>
      <c r="D1707" s="7">
        <v>2022</v>
      </c>
      <c r="W1707" s="6">
        <v>11</v>
      </c>
      <c r="Y1707" t="str">
        <f t="shared" si="82"/>
        <v>Nov</v>
      </c>
      <c r="Z1707" s="7">
        <v>2022</v>
      </c>
      <c r="AA1707" t="s">
        <v>5123</v>
      </c>
      <c r="BG1707" t="s">
        <v>13</v>
      </c>
      <c r="BV1707" t="s">
        <v>13</v>
      </c>
      <c r="BW1707" t="str">
        <f t="shared" si="83"/>
        <v>Intra</v>
      </c>
      <c r="CI1707" s="16" t="s">
        <v>13</v>
      </c>
      <c r="CJ1707" s="16">
        <v>2007</v>
      </c>
      <c r="CK1707" s="16" t="str">
        <f t="shared" si="84"/>
        <v>Intra</v>
      </c>
      <c r="DC1707" s="16">
        <v>2</v>
      </c>
      <c r="DD1707" s="23">
        <v>2</v>
      </c>
      <c r="DE1707" s="23"/>
      <c r="DF1707" s="16">
        <v>2007</v>
      </c>
    </row>
    <row r="1708" spans="2:110" x14ac:dyDescent="0.3">
      <c r="B1708" s="6">
        <v>16</v>
      </c>
      <c r="C1708" s="6">
        <v>2</v>
      </c>
      <c r="D1708" s="7">
        <v>2022</v>
      </c>
      <c r="W1708" s="6">
        <v>2</v>
      </c>
      <c r="Y1708" t="str">
        <f t="shared" si="82"/>
        <v>Feb</v>
      </c>
      <c r="Z1708" s="7">
        <v>2022</v>
      </c>
      <c r="AA1708" t="s">
        <v>5126</v>
      </c>
      <c r="BG1708" t="s">
        <v>13</v>
      </c>
      <c r="BV1708" t="s">
        <v>13</v>
      </c>
      <c r="BW1708" t="str">
        <f t="shared" si="83"/>
        <v>Intra</v>
      </c>
      <c r="CI1708" s="15" t="s">
        <v>13</v>
      </c>
      <c r="CJ1708" s="15">
        <v>2003</v>
      </c>
      <c r="CK1708" s="15" t="str">
        <f t="shared" si="84"/>
        <v>Intra</v>
      </c>
      <c r="DC1708" s="15">
        <v>10</v>
      </c>
      <c r="DD1708" s="21">
        <v>10</v>
      </c>
      <c r="DE1708" s="21"/>
      <c r="DF1708" s="15">
        <v>2003</v>
      </c>
    </row>
    <row r="1709" spans="2:110" x14ac:dyDescent="0.3">
      <c r="B1709" s="4">
        <v>21</v>
      </c>
      <c r="C1709" s="4">
        <v>11</v>
      </c>
      <c r="D1709" s="5">
        <v>2022</v>
      </c>
      <c r="W1709" s="4">
        <v>11</v>
      </c>
      <c r="Y1709" t="str">
        <f t="shared" si="82"/>
        <v>Nov</v>
      </c>
      <c r="Z1709" s="5">
        <v>2022</v>
      </c>
      <c r="AA1709" t="s">
        <v>5129</v>
      </c>
      <c r="BG1709" t="s">
        <v>13</v>
      </c>
      <c r="BV1709" t="s">
        <v>13</v>
      </c>
      <c r="BW1709" t="str">
        <f t="shared" si="83"/>
        <v>Intra</v>
      </c>
      <c r="CI1709" s="16" t="s">
        <v>13</v>
      </c>
      <c r="CJ1709" s="16">
        <v>2000</v>
      </c>
      <c r="CK1709" s="16" t="str">
        <f t="shared" si="84"/>
        <v>Intra</v>
      </c>
      <c r="DC1709" s="16">
        <v>1</v>
      </c>
      <c r="DD1709" s="23">
        <v>1</v>
      </c>
      <c r="DE1709" s="23"/>
      <c r="DF1709" s="16">
        <v>2000</v>
      </c>
    </row>
    <row r="1710" spans="2:110" x14ac:dyDescent="0.3">
      <c r="B1710" s="6">
        <v>15</v>
      </c>
      <c r="C1710" s="6">
        <v>11</v>
      </c>
      <c r="D1710" s="7">
        <v>2022</v>
      </c>
      <c r="W1710" s="6">
        <v>11</v>
      </c>
      <c r="Y1710" t="str">
        <f t="shared" si="82"/>
        <v>Nov</v>
      </c>
      <c r="Z1710" s="7">
        <v>2022</v>
      </c>
      <c r="AA1710" t="s">
        <v>5132</v>
      </c>
      <c r="BG1710" t="s">
        <v>13</v>
      </c>
      <c r="BV1710" t="s">
        <v>13</v>
      </c>
      <c r="BW1710" t="str">
        <f t="shared" si="83"/>
        <v>Intra</v>
      </c>
      <c r="CI1710" s="15" t="s">
        <v>13</v>
      </c>
      <c r="CJ1710" s="15">
        <v>2007</v>
      </c>
      <c r="CK1710" s="15" t="str">
        <f t="shared" si="84"/>
        <v>Intra</v>
      </c>
      <c r="DC1710" s="15">
        <v>10</v>
      </c>
      <c r="DD1710" s="21">
        <v>10</v>
      </c>
      <c r="DE1710" s="21"/>
      <c r="DF1710" s="15">
        <v>2007</v>
      </c>
    </row>
    <row r="1711" spans="2:110" x14ac:dyDescent="0.3">
      <c r="B1711" s="6">
        <v>22</v>
      </c>
      <c r="C1711" s="6">
        <v>3</v>
      </c>
      <c r="D1711" s="7">
        <v>2022</v>
      </c>
      <c r="W1711" s="6">
        <v>3</v>
      </c>
      <c r="Y1711" t="str">
        <f t="shared" si="82"/>
        <v>Mar</v>
      </c>
      <c r="Z1711" s="7">
        <v>2022</v>
      </c>
      <c r="AA1711" t="s">
        <v>5135</v>
      </c>
      <c r="BG1711" t="s">
        <v>13</v>
      </c>
      <c r="BV1711" t="s">
        <v>13</v>
      </c>
      <c r="BW1711" t="str">
        <f t="shared" si="83"/>
        <v>Intra</v>
      </c>
      <c r="CI1711" s="16" t="s">
        <v>13</v>
      </c>
      <c r="CJ1711" s="16">
        <v>2004</v>
      </c>
      <c r="CK1711" s="16" t="str">
        <f t="shared" si="84"/>
        <v>Intra</v>
      </c>
      <c r="DC1711" s="16">
        <v>5</v>
      </c>
      <c r="DD1711" s="23">
        <v>5</v>
      </c>
      <c r="DE1711" s="23"/>
      <c r="DF1711" s="16">
        <v>2004</v>
      </c>
    </row>
    <row r="1712" spans="2:110" x14ac:dyDescent="0.3">
      <c r="B1712" s="6">
        <v>23</v>
      </c>
      <c r="C1712" s="6">
        <v>3</v>
      </c>
      <c r="D1712" s="7">
        <v>2022</v>
      </c>
      <c r="W1712" s="6">
        <v>3</v>
      </c>
      <c r="Y1712" t="str">
        <f t="shared" si="82"/>
        <v>Mar</v>
      </c>
      <c r="Z1712" s="7">
        <v>2022</v>
      </c>
      <c r="AA1712" t="s">
        <v>5138</v>
      </c>
      <c r="BG1712" t="s">
        <v>13</v>
      </c>
      <c r="BV1712" t="s">
        <v>13</v>
      </c>
      <c r="BW1712" t="str">
        <f t="shared" si="83"/>
        <v>Intra</v>
      </c>
      <c r="CI1712" s="15" t="s">
        <v>13</v>
      </c>
      <c r="CJ1712" s="15">
        <v>2016</v>
      </c>
      <c r="CK1712" s="15" t="str">
        <f t="shared" si="84"/>
        <v>Intra</v>
      </c>
      <c r="DC1712" s="15">
        <v>10</v>
      </c>
      <c r="DD1712" s="21">
        <v>10</v>
      </c>
      <c r="DE1712" s="21"/>
      <c r="DF1712" s="15">
        <v>2016</v>
      </c>
    </row>
    <row r="1713" spans="2:110" x14ac:dyDescent="0.3">
      <c r="B1713" s="4">
        <v>7</v>
      </c>
      <c r="C1713" s="4">
        <v>9</v>
      </c>
      <c r="D1713" s="5">
        <v>2022</v>
      </c>
      <c r="W1713" s="4">
        <v>9</v>
      </c>
      <c r="Y1713" t="str">
        <f t="shared" si="82"/>
        <v>Sep</v>
      </c>
      <c r="Z1713" s="5">
        <v>2022</v>
      </c>
      <c r="AA1713" t="s">
        <v>5141</v>
      </c>
      <c r="BG1713" t="s">
        <v>13</v>
      </c>
      <c r="BV1713" t="s">
        <v>13</v>
      </c>
      <c r="BW1713" t="str">
        <f t="shared" si="83"/>
        <v>Intra</v>
      </c>
      <c r="CI1713" s="16" t="s">
        <v>13</v>
      </c>
      <c r="CJ1713" s="16">
        <v>2008</v>
      </c>
      <c r="CK1713" s="16" t="str">
        <f t="shared" si="84"/>
        <v>Intra</v>
      </c>
      <c r="DC1713" s="16">
        <v>1</v>
      </c>
      <c r="DD1713" s="23">
        <v>1</v>
      </c>
      <c r="DE1713" s="23"/>
      <c r="DF1713" s="16">
        <v>2008</v>
      </c>
    </row>
    <row r="1714" spans="2:110" x14ac:dyDescent="0.3">
      <c r="B1714" s="4">
        <v>3</v>
      </c>
      <c r="C1714" s="4">
        <v>2</v>
      </c>
      <c r="D1714" s="5">
        <v>2022</v>
      </c>
      <c r="W1714" s="4">
        <v>2</v>
      </c>
      <c r="Y1714" t="str">
        <f t="shared" si="82"/>
        <v>Feb</v>
      </c>
      <c r="Z1714" s="5">
        <v>2022</v>
      </c>
      <c r="AA1714" t="s">
        <v>5144</v>
      </c>
      <c r="BG1714" t="s">
        <v>13</v>
      </c>
      <c r="BV1714" t="s">
        <v>13</v>
      </c>
      <c r="BW1714" t="str">
        <f t="shared" si="83"/>
        <v>Intra</v>
      </c>
      <c r="CI1714" s="15" t="s">
        <v>13</v>
      </c>
      <c r="CJ1714" s="15">
        <v>1995</v>
      </c>
      <c r="CK1714" s="15" t="str">
        <f t="shared" si="84"/>
        <v>Intra</v>
      </c>
      <c r="DC1714" s="15">
        <v>10</v>
      </c>
      <c r="DD1714" s="21">
        <v>10</v>
      </c>
      <c r="DE1714" s="21"/>
      <c r="DF1714" s="15">
        <v>1995</v>
      </c>
    </row>
    <row r="1715" spans="2:110" x14ac:dyDescent="0.3">
      <c r="B1715" s="6">
        <v>12</v>
      </c>
      <c r="C1715" s="6">
        <v>4</v>
      </c>
      <c r="D1715" s="7">
        <v>2022</v>
      </c>
      <c r="W1715" s="6">
        <v>4</v>
      </c>
      <c r="Y1715" t="str">
        <f t="shared" si="82"/>
        <v>Apr</v>
      </c>
      <c r="Z1715" s="7">
        <v>2022</v>
      </c>
      <c r="AA1715" t="s">
        <v>5147</v>
      </c>
      <c r="BG1715" t="s">
        <v>13</v>
      </c>
      <c r="BV1715" t="s">
        <v>13</v>
      </c>
      <c r="BW1715" t="str">
        <f t="shared" si="83"/>
        <v>Intra</v>
      </c>
      <c r="CI1715" s="16" t="s">
        <v>13</v>
      </c>
      <c r="CJ1715" s="16">
        <v>2003</v>
      </c>
      <c r="CK1715" s="16" t="str">
        <f t="shared" si="84"/>
        <v>Intra</v>
      </c>
      <c r="DC1715" s="16">
        <v>10</v>
      </c>
      <c r="DD1715" s="23">
        <v>10</v>
      </c>
      <c r="DE1715" s="23"/>
      <c r="DF1715" s="16">
        <v>2003</v>
      </c>
    </row>
    <row r="1716" spans="2:110" x14ac:dyDescent="0.3">
      <c r="B1716" s="4">
        <v>13</v>
      </c>
      <c r="C1716" s="4">
        <v>4</v>
      </c>
      <c r="D1716" s="5">
        <v>2022</v>
      </c>
      <c r="W1716" s="4">
        <v>4</v>
      </c>
      <c r="Y1716" t="str">
        <f t="shared" si="82"/>
        <v>Apr</v>
      </c>
      <c r="Z1716" s="5">
        <v>2022</v>
      </c>
      <c r="AA1716" t="s">
        <v>5150</v>
      </c>
      <c r="BG1716" t="s">
        <v>13</v>
      </c>
      <c r="BV1716" t="s">
        <v>13</v>
      </c>
      <c r="BW1716" t="str">
        <f t="shared" si="83"/>
        <v>Intra</v>
      </c>
      <c r="CI1716" s="15" t="s">
        <v>13</v>
      </c>
      <c r="CJ1716" s="15">
        <v>2021</v>
      </c>
      <c r="CK1716" s="15" t="str">
        <f t="shared" si="84"/>
        <v>Intra</v>
      </c>
      <c r="DC1716" s="15">
        <v>4</v>
      </c>
      <c r="DD1716" s="21">
        <v>4</v>
      </c>
      <c r="DE1716" s="21"/>
      <c r="DF1716" s="15">
        <v>2021</v>
      </c>
    </row>
    <row r="1717" spans="2:110" x14ac:dyDescent="0.3">
      <c r="B1717" s="4">
        <v>26</v>
      </c>
      <c r="C1717" s="4">
        <v>9</v>
      </c>
      <c r="D1717" s="5">
        <v>2022</v>
      </c>
      <c r="W1717" s="4">
        <v>9</v>
      </c>
      <c r="Y1717" t="str">
        <f t="shared" si="82"/>
        <v>Sep</v>
      </c>
      <c r="Z1717" s="5">
        <v>2022</v>
      </c>
      <c r="AA1717" t="s">
        <v>5153</v>
      </c>
      <c r="BG1717" t="s">
        <v>13</v>
      </c>
      <c r="BV1717" t="s">
        <v>13</v>
      </c>
      <c r="BW1717" t="str">
        <f t="shared" si="83"/>
        <v>Intra</v>
      </c>
      <c r="CI1717" s="16" t="s">
        <v>13</v>
      </c>
      <c r="CJ1717" s="16">
        <v>1995</v>
      </c>
      <c r="CK1717" s="16" t="str">
        <f t="shared" si="84"/>
        <v>Intra</v>
      </c>
      <c r="DC1717" s="16">
        <v>10</v>
      </c>
      <c r="DD1717" s="23">
        <v>10</v>
      </c>
      <c r="DE1717" s="23"/>
      <c r="DF1717" s="16">
        <v>1995</v>
      </c>
    </row>
    <row r="1718" spans="2:110" x14ac:dyDescent="0.3">
      <c r="B1718" s="6">
        <v>7</v>
      </c>
      <c r="C1718" s="6">
        <v>11</v>
      </c>
      <c r="D1718" s="7">
        <v>2022</v>
      </c>
      <c r="W1718" s="6">
        <v>11</v>
      </c>
      <c r="Y1718" t="str">
        <f t="shared" si="82"/>
        <v>Nov</v>
      </c>
      <c r="Z1718" s="7">
        <v>2022</v>
      </c>
      <c r="AA1718" t="s">
        <v>5156</v>
      </c>
      <c r="BG1718" t="s">
        <v>13</v>
      </c>
      <c r="BV1718" t="s">
        <v>13</v>
      </c>
      <c r="BW1718" t="str">
        <f t="shared" si="83"/>
        <v>Intra</v>
      </c>
      <c r="CI1718" s="15" t="s">
        <v>13</v>
      </c>
      <c r="CJ1718" s="15">
        <v>2015</v>
      </c>
      <c r="CK1718" s="15" t="str">
        <f t="shared" si="84"/>
        <v>Intra</v>
      </c>
      <c r="DC1718" s="15">
        <v>10</v>
      </c>
      <c r="DD1718" s="21">
        <v>10</v>
      </c>
      <c r="DE1718" s="21"/>
      <c r="DF1718" s="15">
        <v>2015</v>
      </c>
    </row>
    <row r="1719" spans="2:110" x14ac:dyDescent="0.3">
      <c r="B1719" s="4">
        <v>5</v>
      </c>
      <c r="C1719" s="4">
        <v>12</v>
      </c>
      <c r="D1719" s="5">
        <v>2022</v>
      </c>
      <c r="W1719" s="4">
        <v>12</v>
      </c>
      <c r="Y1719" t="str">
        <f t="shared" si="82"/>
        <v>Dec</v>
      </c>
      <c r="Z1719" s="5">
        <v>2022</v>
      </c>
      <c r="AA1719" t="s">
        <v>5159</v>
      </c>
      <c r="BG1719" t="s">
        <v>13</v>
      </c>
      <c r="BV1719" t="s">
        <v>13</v>
      </c>
      <c r="BW1719" t="str">
        <f t="shared" si="83"/>
        <v>Intra</v>
      </c>
      <c r="CI1719" s="16" t="s">
        <v>13</v>
      </c>
      <c r="CJ1719" s="16">
        <v>2010</v>
      </c>
      <c r="CK1719" s="16" t="str">
        <f t="shared" si="84"/>
        <v>Intra</v>
      </c>
      <c r="DC1719" s="16">
        <v>1</v>
      </c>
      <c r="DD1719" s="23">
        <v>1</v>
      </c>
      <c r="DE1719" s="23"/>
      <c r="DF1719" s="16">
        <v>2010</v>
      </c>
    </row>
    <row r="1720" spans="2:110" x14ac:dyDescent="0.3">
      <c r="B1720" s="4">
        <v>29</v>
      </c>
      <c r="C1720" s="4">
        <v>4</v>
      </c>
      <c r="D1720" s="5">
        <v>2022</v>
      </c>
      <c r="W1720" s="4">
        <v>4</v>
      </c>
      <c r="Y1720" t="str">
        <f t="shared" si="82"/>
        <v>Apr</v>
      </c>
      <c r="Z1720" s="5">
        <v>2022</v>
      </c>
      <c r="AA1720" t="s">
        <v>5162</v>
      </c>
      <c r="BG1720" t="s">
        <v>13</v>
      </c>
      <c r="BV1720" t="s">
        <v>13</v>
      </c>
      <c r="BW1720" t="str">
        <f t="shared" si="83"/>
        <v>Intra</v>
      </c>
      <c r="CI1720" s="15" t="s">
        <v>13</v>
      </c>
      <c r="CJ1720" s="15">
        <v>2021</v>
      </c>
      <c r="CK1720" s="15" t="str">
        <f t="shared" si="84"/>
        <v>Intra</v>
      </c>
      <c r="DC1720" s="15">
        <v>10</v>
      </c>
      <c r="DD1720" s="21">
        <v>10</v>
      </c>
      <c r="DE1720" s="21"/>
      <c r="DF1720" s="15">
        <v>2021</v>
      </c>
    </row>
    <row r="1721" spans="2:110" x14ac:dyDescent="0.3">
      <c r="B1721" s="6">
        <v>29</v>
      </c>
      <c r="C1721" s="6">
        <v>3</v>
      </c>
      <c r="D1721" s="7">
        <v>2022</v>
      </c>
      <c r="W1721" s="6">
        <v>3</v>
      </c>
      <c r="Y1721" t="str">
        <f t="shared" si="82"/>
        <v>Mar</v>
      </c>
      <c r="Z1721" s="7">
        <v>2022</v>
      </c>
      <c r="AA1721" t="s">
        <v>5165</v>
      </c>
      <c r="BG1721" t="s">
        <v>9</v>
      </c>
      <c r="BV1721" t="s">
        <v>9</v>
      </c>
      <c r="BW1721" t="str">
        <f t="shared" si="83"/>
        <v>Not</v>
      </c>
      <c r="CI1721" s="16" t="s">
        <v>9</v>
      </c>
      <c r="CJ1721" s="16">
        <v>2011</v>
      </c>
      <c r="CK1721" s="16" t="str">
        <f t="shared" si="84"/>
        <v>Not</v>
      </c>
      <c r="DC1721" s="16">
        <v>1</v>
      </c>
      <c r="DD1721" s="23">
        <v>1</v>
      </c>
      <c r="DE1721" s="23"/>
      <c r="DF1721" s="16">
        <v>2011</v>
      </c>
    </row>
    <row r="1722" spans="2:110" x14ac:dyDescent="0.3">
      <c r="B1722" s="6">
        <v>23</v>
      </c>
      <c r="C1722" s="6">
        <v>11</v>
      </c>
      <c r="D1722" s="7">
        <v>2022</v>
      </c>
      <c r="W1722" s="6">
        <v>11</v>
      </c>
      <c r="Y1722" t="str">
        <f t="shared" si="82"/>
        <v>Nov</v>
      </c>
      <c r="Z1722" s="7">
        <v>2022</v>
      </c>
      <c r="AA1722" t="s">
        <v>5168</v>
      </c>
      <c r="BG1722" t="s">
        <v>13</v>
      </c>
      <c r="BV1722" t="s">
        <v>13</v>
      </c>
      <c r="BW1722" t="str">
        <f t="shared" si="83"/>
        <v>Intra</v>
      </c>
      <c r="CI1722" s="15" t="s">
        <v>13</v>
      </c>
      <c r="CJ1722" s="15">
        <v>2016</v>
      </c>
      <c r="CK1722" s="15" t="str">
        <f t="shared" si="84"/>
        <v>Intra</v>
      </c>
      <c r="DC1722" s="15">
        <v>10</v>
      </c>
      <c r="DD1722" s="21">
        <v>10</v>
      </c>
      <c r="DE1722" s="21"/>
      <c r="DF1722" s="15">
        <v>2016</v>
      </c>
    </row>
    <row r="1723" spans="2:110" x14ac:dyDescent="0.3">
      <c r="B1723" s="6">
        <v>22</v>
      </c>
      <c r="C1723" s="6">
        <v>2</v>
      </c>
      <c r="D1723" s="7">
        <v>2022</v>
      </c>
      <c r="W1723" s="6">
        <v>2</v>
      </c>
      <c r="Y1723" t="str">
        <f t="shared" si="82"/>
        <v>Feb</v>
      </c>
      <c r="Z1723" s="7">
        <v>2022</v>
      </c>
      <c r="AA1723" t="s">
        <v>5171</v>
      </c>
      <c r="BG1723" t="s">
        <v>13</v>
      </c>
      <c r="BV1723" t="s">
        <v>13</v>
      </c>
      <c r="BW1723" t="str">
        <f t="shared" si="83"/>
        <v>Intra</v>
      </c>
      <c r="CI1723" s="16" t="s">
        <v>13</v>
      </c>
      <c r="CJ1723" s="16">
        <v>2019</v>
      </c>
      <c r="CK1723" s="16" t="str">
        <f t="shared" si="84"/>
        <v>Intra</v>
      </c>
      <c r="DC1723" s="16">
        <v>10</v>
      </c>
      <c r="DD1723" s="23">
        <v>10</v>
      </c>
      <c r="DE1723" s="23"/>
      <c r="DF1723" s="16">
        <v>2019</v>
      </c>
    </row>
    <row r="1724" spans="2:110" x14ac:dyDescent="0.3">
      <c r="B1724" s="4">
        <v>22</v>
      </c>
      <c r="C1724" s="4">
        <v>11</v>
      </c>
      <c r="D1724" s="5">
        <v>2022</v>
      </c>
      <c r="W1724" s="4">
        <v>11</v>
      </c>
      <c r="Y1724" t="str">
        <f t="shared" si="82"/>
        <v>Nov</v>
      </c>
      <c r="Z1724" s="5">
        <v>2022</v>
      </c>
      <c r="AA1724" t="s">
        <v>5174</v>
      </c>
      <c r="BG1724" t="s">
        <v>13</v>
      </c>
      <c r="BV1724" t="s">
        <v>13</v>
      </c>
      <c r="BW1724" t="str">
        <f t="shared" si="83"/>
        <v>Intra</v>
      </c>
      <c r="CI1724" s="15" t="s">
        <v>13</v>
      </c>
      <c r="CJ1724" s="15">
        <v>2004</v>
      </c>
      <c r="CK1724" s="15" t="str">
        <f t="shared" si="84"/>
        <v>Intra</v>
      </c>
      <c r="DC1724" s="15">
        <v>10</v>
      </c>
      <c r="DD1724" s="21">
        <v>10</v>
      </c>
      <c r="DE1724" s="21"/>
      <c r="DF1724" s="15">
        <v>2004</v>
      </c>
    </row>
    <row r="1725" spans="2:110" x14ac:dyDescent="0.3">
      <c r="B1725" s="6">
        <v>29</v>
      </c>
      <c r="C1725" s="6">
        <v>12</v>
      </c>
      <c r="D1725" s="7">
        <v>2022</v>
      </c>
      <c r="W1725" s="6">
        <v>12</v>
      </c>
      <c r="Y1725" t="str">
        <f t="shared" si="82"/>
        <v>Dec</v>
      </c>
      <c r="Z1725" s="7">
        <v>2022</v>
      </c>
      <c r="AA1725" t="s">
        <v>5177</v>
      </c>
      <c r="BG1725" t="s">
        <v>9</v>
      </c>
      <c r="BV1725" t="s">
        <v>9</v>
      </c>
      <c r="BW1725" t="str">
        <f t="shared" si="83"/>
        <v>Not</v>
      </c>
      <c r="CI1725" s="16" t="s">
        <v>9</v>
      </c>
      <c r="CJ1725" s="16">
        <v>2022</v>
      </c>
      <c r="CK1725" s="16" t="str">
        <f t="shared" si="84"/>
        <v>Not</v>
      </c>
      <c r="DC1725" s="16">
        <v>10</v>
      </c>
      <c r="DD1725" s="23">
        <v>10</v>
      </c>
      <c r="DE1725" s="23"/>
      <c r="DF1725" s="16">
        <v>2022</v>
      </c>
    </row>
    <row r="1726" spans="2:110" x14ac:dyDescent="0.3">
      <c r="B1726" s="6">
        <v>4</v>
      </c>
      <c r="C1726" s="6">
        <v>5</v>
      </c>
      <c r="D1726" s="7">
        <v>2022</v>
      </c>
      <c r="W1726" s="6">
        <v>5</v>
      </c>
      <c r="Y1726" t="str">
        <f t="shared" si="82"/>
        <v>May</v>
      </c>
      <c r="Z1726" s="7">
        <v>2022</v>
      </c>
      <c r="AA1726" t="s">
        <v>5180</v>
      </c>
      <c r="BG1726" t="s">
        <v>13</v>
      </c>
      <c r="BV1726" t="s">
        <v>13</v>
      </c>
      <c r="BW1726" t="str">
        <f t="shared" si="83"/>
        <v>Intra</v>
      </c>
      <c r="CI1726" s="15" t="s">
        <v>13</v>
      </c>
      <c r="CJ1726" s="15">
        <v>2015</v>
      </c>
      <c r="CK1726" s="15" t="str">
        <f t="shared" si="84"/>
        <v>Intra</v>
      </c>
      <c r="DC1726" s="15">
        <v>5</v>
      </c>
      <c r="DD1726" s="21">
        <v>5</v>
      </c>
      <c r="DE1726" s="21"/>
      <c r="DF1726" s="15">
        <v>2015</v>
      </c>
    </row>
    <row r="1727" spans="2:110" x14ac:dyDescent="0.3">
      <c r="B1727" s="4">
        <v>7</v>
      </c>
      <c r="C1727" s="4">
        <v>10</v>
      </c>
      <c r="D1727" s="5">
        <v>2022</v>
      </c>
      <c r="W1727" s="4">
        <v>10</v>
      </c>
      <c r="Y1727" t="str">
        <f t="shared" si="82"/>
        <v>Oct</v>
      </c>
      <c r="Z1727" s="5">
        <v>2022</v>
      </c>
      <c r="AA1727" t="s">
        <v>5183</v>
      </c>
      <c r="BG1727" t="s">
        <v>13</v>
      </c>
      <c r="BV1727" t="s">
        <v>13</v>
      </c>
      <c r="BW1727" t="str">
        <f t="shared" si="83"/>
        <v>Intra</v>
      </c>
      <c r="CI1727" s="16" t="s">
        <v>13</v>
      </c>
      <c r="CJ1727" s="16">
        <v>2010</v>
      </c>
      <c r="CK1727" s="16" t="str">
        <f t="shared" si="84"/>
        <v>Intra</v>
      </c>
      <c r="DC1727" s="16">
        <v>1</v>
      </c>
      <c r="DD1727" s="23">
        <v>1</v>
      </c>
      <c r="DE1727" s="23"/>
      <c r="DF1727" s="16">
        <v>2010</v>
      </c>
    </row>
    <row r="1728" spans="2:110" x14ac:dyDescent="0.3">
      <c r="B1728" s="6">
        <v>23</v>
      </c>
      <c r="C1728" s="6">
        <v>9</v>
      </c>
      <c r="D1728" s="7">
        <v>2022</v>
      </c>
      <c r="W1728" s="6">
        <v>9</v>
      </c>
      <c r="Y1728" t="str">
        <f t="shared" si="82"/>
        <v>Sep</v>
      </c>
      <c r="Z1728" s="7">
        <v>2022</v>
      </c>
      <c r="AA1728" t="s">
        <v>5186</v>
      </c>
      <c r="BG1728" t="s">
        <v>13</v>
      </c>
      <c r="BV1728" t="s">
        <v>13</v>
      </c>
      <c r="BW1728" t="str">
        <f t="shared" si="83"/>
        <v>Intra</v>
      </c>
      <c r="CI1728" s="15" t="s">
        <v>13</v>
      </c>
      <c r="CJ1728" s="15">
        <v>2001</v>
      </c>
      <c r="CK1728" s="15" t="str">
        <f t="shared" si="84"/>
        <v>Intra</v>
      </c>
      <c r="DC1728" s="15">
        <v>2</v>
      </c>
      <c r="DD1728" s="21">
        <v>2</v>
      </c>
      <c r="DE1728" s="21"/>
      <c r="DF1728" s="15">
        <v>2001</v>
      </c>
    </row>
    <row r="1729" spans="2:110" x14ac:dyDescent="0.3">
      <c r="B1729" s="4">
        <v>23</v>
      </c>
      <c r="C1729" s="4">
        <v>12</v>
      </c>
      <c r="D1729" s="5">
        <v>2022</v>
      </c>
      <c r="W1729" s="4">
        <v>12</v>
      </c>
      <c r="Y1729" t="str">
        <f t="shared" si="82"/>
        <v>Dec</v>
      </c>
      <c r="Z1729" s="5">
        <v>2022</v>
      </c>
      <c r="AA1729" t="s">
        <v>5189</v>
      </c>
      <c r="BG1729" t="s">
        <v>13</v>
      </c>
      <c r="BV1729" t="s">
        <v>13</v>
      </c>
      <c r="BW1729" t="str">
        <f t="shared" si="83"/>
        <v>Intra</v>
      </c>
      <c r="CI1729" s="16" t="s">
        <v>13</v>
      </c>
      <c r="CJ1729" s="16">
        <v>2020</v>
      </c>
      <c r="CK1729" s="16" t="str">
        <f t="shared" si="84"/>
        <v>Intra</v>
      </c>
      <c r="DC1729" s="16">
        <v>10</v>
      </c>
      <c r="DD1729" s="23">
        <v>10</v>
      </c>
      <c r="DE1729" s="23"/>
      <c r="DF1729" s="16">
        <v>2020</v>
      </c>
    </row>
    <row r="1730" spans="2:110" x14ac:dyDescent="0.3">
      <c r="B1730" s="4">
        <v>17</v>
      </c>
      <c r="C1730" s="4">
        <v>5</v>
      </c>
      <c r="D1730" s="5">
        <v>2022</v>
      </c>
      <c r="W1730" s="4">
        <v>5</v>
      </c>
      <c r="Y1730" t="str">
        <f t="shared" si="82"/>
        <v>May</v>
      </c>
      <c r="Z1730" s="5">
        <v>2022</v>
      </c>
      <c r="AA1730" t="s">
        <v>5192</v>
      </c>
      <c r="BG1730" t="s">
        <v>13</v>
      </c>
      <c r="BV1730" t="s">
        <v>13</v>
      </c>
      <c r="BW1730" t="str">
        <f t="shared" si="83"/>
        <v>Intra</v>
      </c>
      <c r="CI1730" s="15" t="s">
        <v>13</v>
      </c>
      <c r="CJ1730" s="15">
        <v>2004</v>
      </c>
      <c r="CK1730" s="15" t="str">
        <f t="shared" si="84"/>
        <v>Intra</v>
      </c>
      <c r="DC1730" s="15">
        <v>2</v>
      </c>
      <c r="DD1730" s="21">
        <v>2</v>
      </c>
      <c r="DE1730" s="21"/>
      <c r="DF1730" s="15">
        <v>2004</v>
      </c>
    </row>
    <row r="1731" spans="2:110" x14ac:dyDescent="0.3">
      <c r="B1731" s="4">
        <v>11</v>
      </c>
      <c r="C1731" s="4">
        <v>8</v>
      </c>
      <c r="D1731" s="5">
        <v>2022</v>
      </c>
      <c r="W1731" s="4">
        <v>8</v>
      </c>
      <c r="Y1731" t="str">
        <f t="shared" ref="Y1731:Y1794" si="85">_xlfn.IFS(W1731=1,"Jan",W1731=2,"Feb",W1731=3,"Mar",W1731=4,"Apr",W1731=5,"May",W1731=6,"Jun",W1731=7,"Jul",W1731=8,"Aug",W1731=9,"Sep",W1731=10,"Oct",W1731=11,"Nov",W1731=12,"Dec")</f>
        <v>Aug</v>
      </c>
      <c r="Z1731" s="5">
        <v>2022</v>
      </c>
      <c r="AA1731" t="s">
        <v>5195</v>
      </c>
      <c r="BG1731" t="s">
        <v>13</v>
      </c>
      <c r="BV1731" t="s">
        <v>13</v>
      </c>
      <c r="BW1731" t="str">
        <f t="shared" ref="BW1731:BW1794" si="86">IF(BV1731="EQ","Intra","Not")</f>
        <v>Intra</v>
      </c>
      <c r="CI1731" s="16" t="s">
        <v>13</v>
      </c>
      <c r="CJ1731" s="16">
        <v>2022</v>
      </c>
      <c r="CK1731" s="16" t="str">
        <f t="shared" ref="CK1731:CK1794" si="87">IF(CI1731="EQ","Intra","Not")</f>
        <v>Intra</v>
      </c>
      <c r="DC1731" s="16">
        <v>10</v>
      </c>
      <c r="DD1731" s="23">
        <v>10</v>
      </c>
      <c r="DE1731" s="23"/>
      <c r="DF1731" s="16">
        <v>2022</v>
      </c>
    </row>
    <row r="1732" spans="2:110" x14ac:dyDescent="0.3">
      <c r="B1732" s="6">
        <v>2</v>
      </c>
      <c r="C1732" s="6">
        <v>2</v>
      </c>
      <c r="D1732" s="7">
        <v>2022</v>
      </c>
      <c r="W1732" s="6">
        <v>2</v>
      </c>
      <c r="Y1732" t="str">
        <f t="shared" si="85"/>
        <v>Feb</v>
      </c>
      <c r="Z1732" s="7">
        <v>2022</v>
      </c>
      <c r="AA1732" t="s">
        <v>5198</v>
      </c>
      <c r="BG1732" t="s">
        <v>13</v>
      </c>
      <c r="BV1732" t="s">
        <v>13</v>
      </c>
      <c r="BW1732" t="str">
        <f t="shared" si="86"/>
        <v>Intra</v>
      </c>
      <c r="CI1732" s="15" t="s">
        <v>13</v>
      </c>
      <c r="CJ1732" s="15">
        <v>2002</v>
      </c>
      <c r="CK1732" s="15" t="str">
        <f t="shared" si="87"/>
        <v>Intra</v>
      </c>
      <c r="DC1732" s="15">
        <v>10</v>
      </c>
      <c r="DD1732" s="21">
        <v>10</v>
      </c>
      <c r="DE1732" s="21"/>
      <c r="DF1732" s="15">
        <v>2002</v>
      </c>
    </row>
    <row r="1733" spans="2:110" x14ac:dyDescent="0.3">
      <c r="B1733" s="4">
        <v>1</v>
      </c>
      <c r="C1733" s="4">
        <v>7</v>
      </c>
      <c r="D1733" s="5">
        <v>2022</v>
      </c>
      <c r="W1733" s="4">
        <v>7</v>
      </c>
      <c r="Y1733" t="str">
        <f t="shared" si="85"/>
        <v>Jul</v>
      </c>
      <c r="Z1733" s="5">
        <v>2022</v>
      </c>
      <c r="AA1733" t="s">
        <v>5201</v>
      </c>
      <c r="BG1733" t="s">
        <v>13</v>
      </c>
      <c r="BV1733" t="s">
        <v>13</v>
      </c>
      <c r="BW1733" t="str">
        <f t="shared" si="86"/>
        <v>Intra</v>
      </c>
      <c r="CI1733" s="16" t="s">
        <v>13</v>
      </c>
      <c r="CJ1733" s="16">
        <v>2022</v>
      </c>
      <c r="CK1733" s="16" t="str">
        <f t="shared" si="87"/>
        <v>Intra</v>
      </c>
      <c r="DC1733" s="16">
        <v>10</v>
      </c>
      <c r="DD1733" s="23">
        <v>10</v>
      </c>
      <c r="DE1733" s="23"/>
      <c r="DF1733" s="16">
        <v>2022</v>
      </c>
    </row>
    <row r="1734" spans="2:110" x14ac:dyDescent="0.3">
      <c r="B1734" s="6">
        <v>16</v>
      </c>
      <c r="C1734" s="6">
        <v>2</v>
      </c>
      <c r="D1734" s="7">
        <v>2022</v>
      </c>
      <c r="W1734" s="6">
        <v>2</v>
      </c>
      <c r="Y1734" t="str">
        <f t="shared" si="85"/>
        <v>Feb</v>
      </c>
      <c r="Z1734" s="7">
        <v>2022</v>
      </c>
      <c r="AA1734" t="s">
        <v>5204</v>
      </c>
      <c r="BG1734" t="s">
        <v>779</v>
      </c>
      <c r="BV1734" t="s">
        <v>779</v>
      </c>
      <c r="BW1734" t="str">
        <f t="shared" si="86"/>
        <v>Not</v>
      </c>
      <c r="CI1734" s="15" t="s">
        <v>779</v>
      </c>
      <c r="CJ1734" s="15">
        <v>1999</v>
      </c>
      <c r="CK1734" s="15" t="str">
        <f t="shared" si="87"/>
        <v>Not</v>
      </c>
      <c r="DC1734" s="15">
        <v>2</v>
      </c>
      <c r="DD1734" s="21">
        <v>2</v>
      </c>
      <c r="DE1734" s="21"/>
      <c r="DF1734" s="15">
        <v>1999</v>
      </c>
    </row>
    <row r="1735" spans="2:110" x14ac:dyDescent="0.3">
      <c r="B1735" s="6">
        <v>16</v>
      </c>
      <c r="C1735" s="6">
        <v>11</v>
      </c>
      <c r="D1735" s="7">
        <v>2022</v>
      </c>
      <c r="W1735" s="6">
        <v>11</v>
      </c>
      <c r="Y1735" t="str">
        <f t="shared" si="85"/>
        <v>Nov</v>
      </c>
      <c r="Z1735" s="7">
        <v>2022</v>
      </c>
      <c r="AA1735" t="s">
        <v>5207</v>
      </c>
      <c r="BG1735" t="s">
        <v>9</v>
      </c>
      <c r="BV1735" t="s">
        <v>9</v>
      </c>
      <c r="BW1735" t="str">
        <f t="shared" si="86"/>
        <v>Not</v>
      </c>
      <c r="CI1735" s="16" t="s">
        <v>9</v>
      </c>
      <c r="CJ1735" s="16">
        <v>2021</v>
      </c>
      <c r="CK1735" s="16" t="str">
        <f t="shared" si="87"/>
        <v>Not</v>
      </c>
      <c r="DC1735" s="16">
        <v>10</v>
      </c>
      <c r="DD1735" s="23">
        <v>10</v>
      </c>
      <c r="DE1735" s="23"/>
      <c r="DF1735" s="16">
        <v>2021</v>
      </c>
    </row>
    <row r="1736" spans="2:110" x14ac:dyDescent="0.3">
      <c r="B1736" s="6">
        <v>26</v>
      </c>
      <c r="C1736" s="6">
        <v>5</v>
      </c>
      <c r="D1736" s="7">
        <v>2022</v>
      </c>
      <c r="W1736" s="6">
        <v>5</v>
      </c>
      <c r="Y1736" t="str">
        <f t="shared" si="85"/>
        <v>May</v>
      </c>
      <c r="Z1736" s="7">
        <v>2022</v>
      </c>
      <c r="AA1736" t="s">
        <v>5210</v>
      </c>
      <c r="BG1736" t="s">
        <v>13</v>
      </c>
      <c r="BV1736" t="s">
        <v>13</v>
      </c>
      <c r="BW1736" t="str">
        <f t="shared" si="86"/>
        <v>Intra</v>
      </c>
      <c r="CI1736" s="15" t="s">
        <v>13</v>
      </c>
      <c r="CJ1736" s="15">
        <v>2015</v>
      </c>
      <c r="CK1736" s="15" t="str">
        <f t="shared" si="87"/>
        <v>Intra</v>
      </c>
      <c r="DC1736" s="15">
        <v>10</v>
      </c>
      <c r="DD1736" s="21">
        <v>10</v>
      </c>
      <c r="DE1736" s="21"/>
      <c r="DF1736" s="15">
        <v>2015</v>
      </c>
    </row>
    <row r="1737" spans="2:110" x14ac:dyDescent="0.3">
      <c r="B1737" s="4">
        <v>16</v>
      </c>
      <c r="C1737" s="4">
        <v>2</v>
      </c>
      <c r="D1737" s="5">
        <v>2022</v>
      </c>
      <c r="W1737" s="4">
        <v>2</v>
      </c>
      <c r="Y1737" t="str">
        <f t="shared" si="85"/>
        <v>Feb</v>
      </c>
      <c r="Z1737" s="5">
        <v>2022</v>
      </c>
      <c r="AA1737" t="s">
        <v>5213</v>
      </c>
      <c r="BG1737" t="s">
        <v>13</v>
      </c>
      <c r="BV1737" t="s">
        <v>13</v>
      </c>
      <c r="BW1737" t="str">
        <f t="shared" si="86"/>
        <v>Intra</v>
      </c>
      <c r="CI1737" s="16" t="s">
        <v>13</v>
      </c>
      <c r="CJ1737" s="16">
        <v>2020</v>
      </c>
      <c r="CK1737" s="16" t="str">
        <f t="shared" si="87"/>
        <v>Intra</v>
      </c>
      <c r="DC1737" s="16">
        <v>10</v>
      </c>
      <c r="DD1737" s="23">
        <v>10</v>
      </c>
      <c r="DE1737" s="23"/>
      <c r="DF1737" s="16">
        <v>2020</v>
      </c>
    </row>
    <row r="1738" spans="2:110" x14ac:dyDescent="0.3">
      <c r="B1738" s="6">
        <v>27</v>
      </c>
      <c r="C1738" s="6">
        <v>1</v>
      </c>
      <c r="D1738" s="7">
        <v>2022</v>
      </c>
      <c r="W1738" s="6">
        <v>1</v>
      </c>
      <c r="Y1738" t="str">
        <f t="shared" si="85"/>
        <v>Jan</v>
      </c>
      <c r="Z1738" s="7">
        <v>2022</v>
      </c>
      <c r="AA1738" t="s">
        <v>5216</v>
      </c>
      <c r="AB1738">
        <v>1</v>
      </c>
      <c r="BG1738" t="s">
        <v>13</v>
      </c>
      <c r="BV1738" t="s">
        <v>13</v>
      </c>
      <c r="BW1738" t="str">
        <f t="shared" si="86"/>
        <v>Intra</v>
      </c>
      <c r="CI1738" s="15" t="s">
        <v>13</v>
      </c>
      <c r="CJ1738" s="15">
        <v>1995</v>
      </c>
      <c r="CK1738" s="15" t="str">
        <f t="shared" si="87"/>
        <v>Intra</v>
      </c>
      <c r="DC1738" s="15">
        <v>10</v>
      </c>
      <c r="DD1738" s="21">
        <v>10</v>
      </c>
      <c r="DE1738" s="21"/>
      <c r="DF1738" s="15">
        <v>1995</v>
      </c>
    </row>
    <row r="1739" spans="2:110" x14ac:dyDescent="0.3">
      <c r="B1739" s="4">
        <v>17</v>
      </c>
      <c r="C1739" s="4">
        <v>3</v>
      </c>
      <c r="D1739" s="5">
        <v>2022</v>
      </c>
      <c r="W1739" s="4">
        <v>3</v>
      </c>
      <c r="Y1739" t="str">
        <f t="shared" si="85"/>
        <v>Mar</v>
      </c>
      <c r="Z1739" s="5">
        <v>2022</v>
      </c>
      <c r="AA1739" t="s">
        <v>5219</v>
      </c>
      <c r="BG1739" t="s">
        <v>13</v>
      </c>
      <c r="BV1739" t="s">
        <v>13</v>
      </c>
      <c r="BW1739" t="str">
        <f t="shared" si="86"/>
        <v>Intra</v>
      </c>
      <c r="CI1739" s="16" t="s">
        <v>13</v>
      </c>
      <c r="CJ1739" s="16">
        <v>2020</v>
      </c>
      <c r="CK1739" s="16" t="str">
        <f t="shared" si="87"/>
        <v>Intra</v>
      </c>
      <c r="DC1739" s="16">
        <v>10</v>
      </c>
      <c r="DD1739" s="23">
        <v>10</v>
      </c>
      <c r="DE1739" s="23"/>
      <c r="DF1739" s="16">
        <v>2020</v>
      </c>
    </row>
    <row r="1740" spans="2:110" x14ac:dyDescent="0.3">
      <c r="B1740" s="6">
        <v>6</v>
      </c>
      <c r="C1740" s="6">
        <v>1</v>
      </c>
      <c r="D1740" s="7">
        <v>2022</v>
      </c>
      <c r="W1740" s="6">
        <v>1</v>
      </c>
      <c r="Y1740" t="str">
        <f t="shared" si="85"/>
        <v>Jan</v>
      </c>
      <c r="Z1740" s="7">
        <v>2022</v>
      </c>
      <c r="AA1740" t="s">
        <v>5222</v>
      </c>
      <c r="AB1740">
        <v>1</v>
      </c>
      <c r="BG1740" t="s">
        <v>13</v>
      </c>
      <c r="BV1740" t="s">
        <v>13</v>
      </c>
      <c r="BW1740" t="str">
        <f t="shared" si="86"/>
        <v>Intra</v>
      </c>
      <c r="CI1740" s="15" t="s">
        <v>13</v>
      </c>
      <c r="CJ1740" s="15">
        <v>2007</v>
      </c>
      <c r="CK1740" s="15" t="str">
        <f t="shared" si="87"/>
        <v>Intra</v>
      </c>
      <c r="DC1740" s="15">
        <v>2</v>
      </c>
      <c r="DD1740" s="21">
        <v>2</v>
      </c>
      <c r="DE1740" s="21"/>
      <c r="DF1740" s="15">
        <v>2007</v>
      </c>
    </row>
    <row r="1741" spans="2:110" x14ac:dyDescent="0.3">
      <c r="B1741" s="6">
        <v>28</v>
      </c>
      <c r="C1741" s="6">
        <v>3</v>
      </c>
      <c r="D1741" s="7">
        <v>2022</v>
      </c>
      <c r="W1741" s="6">
        <v>3</v>
      </c>
      <c r="Y1741" t="str">
        <f t="shared" si="85"/>
        <v>Mar</v>
      </c>
      <c r="Z1741" s="7">
        <v>2022</v>
      </c>
      <c r="AA1741" t="s">
        <v>5225</v>
      </c>
      <c r="BG1741" t="s">
        <v>13</v>
      </c>
      <c r="BV1741" t="s">
        <v>13</v>
      </c>
      <c r="BW1741" t="str">
        <f t="shared" si="86"/>
        <v>Intra</v>
      </c>
      <c r="CI1741" s="16" t="s">
        <v>13</v>
      </c>
      <c r="CJ1741" s="16">
        <v>2004</v>
      </c>
      <c r="CK1741" s="16" t="str">
        <f t="shared" si="87"/>
        <v>Intra</v>
      </c>
      <c r="DC1741" s="16">
        <v>2</v>
      </c>
      <c r="DD1741" s="23">
        <v>2</v>
      </c>
      <c r="DE1741" s="23"/>
      <c r="DF1741" s="16">
        <v>2004</v>
      </c>
    </row>
    <row r="1742" spans="2:110" x14ac:dyDescent="0.3">
      <c r="B1742" s="6">
        <v>27</v>
      </c>
      <c r="C1742" s="6">
        <v>10</v>
      </c>
      <c r="D1742" s="7">
        <v>2022</v>
      </c>
      <c r="W1742" s="6">
        <v>10</v>
      </c>
      <c r="Y1742" t="str">
        <f t="shared" si="85"/>
        <v>Oct</v>
      </c>
      <c r="Z1742" s="7">
        <v>2022</v>
      </c>
      <c r="AA1742" t="s">
        <v>5228</v>
      </c>
      <c r="BG1742" t="s">
        <v>13</v>
      </c>
      <c r="BV1742" t="s">
        <v>13</v>
      </c>
      <c r="BW1742" t="str">
        <f t="shared" si="86"/>
        <v>Intra</v>
      </c>
      <c r="CI1742" s="15" t="s">
        <v>13</v>
      </c>
      <c r="CJ1742" s="15">
        <v>2023</v>
      </c>
      <c r="CK1742" s="15" t="str">
        <f t="shared" si="87"/>
        <v>Intra</v>
      </c>
      <c r="DC1742" s="15">
        <v>10</v>
      </c>
      <c r="DD1742" s="21">
        <v>10</v>
      </c>
      <c r="DE1742" s="21"/>
      <c r="DF1742" s="15">
        <v>2023</v>
      </c>
    </row>
    <row r="1743" spans="2:110" x14ac:dyDescent="0.3">
      <c r="B1743" s="4">
        <v>8</v>
      </c>
      <c r="C1743" s="4">
        <v>7</v>
      </c>
      <c r="D1743" s="5">
        <v>2022</v>
      </c>
      <c r="W1743" s="4">
        <v>7</v>
      </c>
      <c r="Y1743" t="str">
        <f t="shared" si="85"/>
        <v>Jul</v>
      </c>
      <c r="Z1743" s="5">
        <v>2022</v>
      </c>
      <c r="AA1743" t="s">
        <v>5231</v>
      </c>
      <c r="BG1743" t="s">
        <v>13</v>
      </c>
      <c r="BV1743" t="s">
        <v>13</v>
      </c>
      <c r="BW1743" t="str">
        <f t="shared" si="86"/>
        <v>Intra</v>
      </c>
      <c r="CI1743" s="16" t="s">
        <v>13</v>
      </c>
      <c r="CJ1743" s="16">
        <v>2017</v>
      </c>
      <c r="CK1743" s="16" t="str">
        <f t="shared" si="87"/>
        <v>Intra</v>
      </c>
      <c r="DC1743" s="16">
        <v>1</v>
      </c>
      <c r="DD1743" s="23">
        <v>1</v>
      </c>
      <c r="DE1743" s="23"/>
      <c r="DF1743" s="16">
        <v>2017</v>
      </c>
    </row>
    <row r="1744" spans="2:110" x14ac:dyDescent="0.3">
      <c r="B1744" s="6">
        <v>7</v>
      </c>
      <c r="C1744" s="6">
        <v>4</v>
      </c>
      <c r="D1744" s="7">
        <v>2022</v>
      </c>
      <c r="W1744" s="6">
        <v>4</v>
      </c>
      <c r="Y1744" t="str">
        <f t="shared" si="85"/>
        <v>Apr</v>
      </c>
      <c r="Z1744" s="7">
        <v>2022</v>
      </c>
      <c r="AA1744" t="s">
        <v>5234</v>
      </c>
      <c r="BG1744" t="s">
        <v>13</v>
      </c>
      <c r="BV1744" t="s">
        <v>13</v>
      </c>
      <c r="BW1744" t="str">
        <f t="shared" si="86"/>
        <v>Intra</v>
      </c>
      <c r="CI1744" s="15" t="s">
        <v>13</v>
      </c>
      <c r="CJ1744" s="15">
        <v>2000</v>
      </c>
      <c r="CK1744" s="15" t="str">
        <f t="shared" si="87"/>
        <v>Intra</v>
      </c>
      <c r="DC1744" s="15">
        <v>1</v>
      </c>
      <c r="DD1744" s="21">
        <v>1</v>
      </c>
      <c r="DE1744" s="21"/>
      <c r="DF1744" s="15">
        <v>2000</v>
      </c>
    </row>
    <row r="1745" spans="2:110" x14ac:dyDescent="0.3">
      <c r="B1745" s="4">
        <v>1</v>
      </c>
      <c r="C1745" s="4">
        <v>12</v>
      </c>
      <c r="D1745" s="5">
        <v>2022</v>
      </c>
      <c r="W1745" s="4">
        <v>12</v>
      </c>
      <c r="Y1745" t="str">
        <f t="shared" si="85"/>
        <v>Dec</v>
      </c>
      <c r="Z1745" s="5">
        <v>2022</v>
      </c>
      <c r="AA1745" t="s">
        <v>5237</v>
      </c>
      <c r="BG1745" t="s">
        <v>13</v>
      </c>
      <c r="BV1745" t="s">
        <v>13</v>
      </c>
      <c r="BW1745" t="str">
        <f t="shared" si="86"/>
        <v>Intra</v>
      </c>
      <c r="CI1745" s="16" t="s">
        <v>13</v>
      </c>
      <c r="CJ1745" s="16">
        <v>2023</v>
      </c>
      <c r="CK1745" s="16" t="str">
        <f t="shared" si="87"/>
        <v>Intra</v>
      </c>
      <c r="DC1745" s="16">
        <v>10</v>
      </c>
      <c r="DD1745" s="23">
        <v>10</v>
      </c>
      <c r="DE1745" s="23"/>
      <c r="DF1745" s="16">
        <v>2023</v>
      </c>
    </row>
    <row r="1746" spans="2:110" x14ac:dyDescent="0.3">
      <c r="B1746" s="6">
        <v>27</v>
      </c>
      <c r="C1746" s="6">
        <v>5</v>
      </c>
      <c r="D1746" s="7">
        <v>2022</v>
      </c>
      <c r="W1746" s="6">
        <v>5</v>
      </c>
      <c r="Y1746" t="str">
        <f t="shared" si="85"/>
        <v>May</v>
      </c>
      <c r="Z1746" s="7">
        <v>2022</v>
      </c>
      <c r="AA1746" t="s">
        <v>5240</v>
      </c>
      <c r="BG1746" t="s">
        <v>13</v>
      </c>
      <c r="BV1746" t="s">
        <v>13</v>
      </c>
      <c r="BW1746" t="str">
        <f t="shared" si="86"/>
        <v>Intra</v>
      </c>
      <c r="CI1746" s="15" t="s">
        <v>13</v>
      </c>
      <c r="CJ1746" s="15">
        <v>2020</v>
      </c>
      <c r="CK1746" s="15" t="str">
        <f t="shared" si="87"/>
        <v>Intra</v>
      </c>
      <c r="DC1746" s="15">
        <v>10</v>
      </c>
      <c r="DD1746" s="21">
        <v>10</v>
      </c>
      <c r="DE1746" s="21"/>
      <c r="DF1746" s="15">
        <v>2020</v>
      </c>
    </row>
    <row r="1747" spans="2:110" x14ac:dyDescent="0.3">
      <c r="B1747" s="4">
        <v>28</v>
      </c>
      <c r="C1747" s="4">
        <v>4</v>
      </c>
      <c r="D1747" s="5">
        <v>2022</v>
      </c>
      <c r="W1747" s="4">
        <v>4</v>
      </c>
      <c r="Y1747" t="str">
        <f t="shared" si="85"/>
        <v>Apr</v>
      </c>
      <c r="Z1747" s="5">
        <v>2022</v>
      </c>
      <c r="AA1747" t="s">
        <v>5243</v>
      </c>
      <c r="BG1747" t="s">
        <v>13</v>
      </c>
      <c r="BV1747" t="s">
        <v>13</v>
      </c>
      <c r="BW1747" t="str">
        <f t="shared" si="86"/>
        <v>Intra</v>
      </c>
      <c r="CI1747" s="16" t="s">
        <v>13</v>
      </c>
      <c r="CJ1747" s="16">
        <v>2006</v>
      </c>
      <c r="CK1747" s="16" t="str">
        <f t="shared" si="87"/>
        <v>Intra</v>
      </c>
      <c r="DC1747" s="16">
        <v>10</v>
      </c>
      <c r="DD1747" s="23">
        <v>10</v>
      </c>
      <c r="DE1747" s="23"/>
      <c r="DF1747" s="16">
        <v>2006</v>
      </c>
    </row>
    <row r="1748" spans="2:110" x14ac:dyDescent="0.3">
      <c r="B1748" s="6">
        <v>19</v>
      </c>
      <c r="C1748" s="6">
        <v>10</v>
      </c>
      <c r="D1748" s="7">
        <v>2022</v>
      </c>
      <c r="W1748" s="6">
        <v>10</v>
      </c>
      <c r="Y1748" t="str">
        <f t="shared" si="85"/>
        <v>Oct</v>
      </c>
      <c r="Z1748" s="7">
        <v>2022</v>
      </c>
      <c r="AA1748" t="s">
        <v>5246</v>
      </c>
      <c r="BG1748" t="s">
        <v>9</v>
      </c>
      <c r="BV1748" t="s">
        <v>9</v>
      </c>
      <c r="BW1748" t="str">
        <f t="shared" si="86"/>
        <v>Not</v>
      </c>
      <c r="CI1748" s="15" t="s">
        <v>9</v>
      </c>
      <c r="CJ1748" s="15">
        <v>2007</v>
      </c>
      <c r="CK1748" s="15" t="str">
        <f t="shared" si="87"/>
        <v>Not</v>
      </c>
      <c r="DC1748" s="15">
        <v>10</v>
      </c>
      <c r="DD1748" s="21">
        <v>10</v>
      </c>
      <c r="DE1748" s="21"/>
      <c r="DF1748" s="15">
        <v>2007</v>
      </c>
    </row>
    <row r="1749" spans="2:110" x14ac:dyDescent="0.3">
      <c r="B1749" s="6">
        <v>2</v>
      </c>
      <c r="C1749" s="6">
        <v>3</v>
      </c>
      <c r="D1749" s="7">
        <v>2022</v>
      </c>
      <c r="W1749" s="6">
        <v>3</v>
      </c>
      <c r="Y1749" t="str">
        <f t="shared" si="85"/>
        <v>Mar</v>
      </c>
      <c r="Z1749" s="7">
        <v>2022</v>
      </c>
      <c r="AA1749" t="s">
        <v>5249</v>
      </c>
      <c r="BG1749" t="s">
        <v>13</v>
      </c>
      <c r="BV1749" t="s">
        <v>13</v>
      </c>
      <c r="BW1749" t="str">
        <f t="shared" si="86"/>
        <v>Intra</v>
      </c>
      <c r="CI1749" s="16" t="s">
        <v>13</v>
      </c>
      <c r="CJ1749" s="16">
        <v>2011</v>
      </c>
      <c r="CK1749" s="16" t="str">
        <f t="shared" si="87"/>
        <v>Intra</v>
      </c>
      <c r="DC1749" s="16">
        <v>10</v>
      </c>
      <c r="DD1749" s="23">
        <v>10</v>
      </c>
      <c r="DE1749" s="23"/>
      <c r="DF1749" s="16">
        <v>2011</v>
      </c>
    </row>
    <row r="1750" spans="2:110" x14ac:dyDescent="0.3">
      <c r="B1750" s="4">
        <v>20</v>
      </c>
      <c r="C1750" s="4">
        <v>5</v>
      </c>
      <c r="D1750" s="5">
        <v>2022</v>
      </c>
      <c r="W1750" s="4">
        <v>5</v>
      </c>
      <c r="Y1750" t="str">
        <f t="shared" si="85"/>
        <v>May</v>
      </c>
      <c r="Z1750" s="5">
        <v>2022</v>
      </c>
      <c r="AA1750" t="s">
        <v>5252</v>
      </c>
      <c r="BG1750" t="s">
        <v>13</v>
      </c>
      <c r="BV1750" t="s">
        <v>13</v>
      </c>
      <c r="BW1750" t="str">
        <f t="shared" si="86"/>
        <v>Intra</v>
      </c>
      <c r="CI1750" s="15" t="s">
        <v>13</v>
      </c>
      <c r="CJ1750" s="15">
        <v>2004</v>
      </c>
      <c r="CK1750" s="15" t="str">
        <f t="shared" si="87"/>
        <v>Intra</v>
      </c>
      <c r="DC1750" s="15">
        <v>2</v>
      </c>
      <c r="DD1750" s="21">
        <v>2</v>
      </c>
      <c r="DE1750" s="21"/>
      <c r="DF1750" s="15">
        <v>2004</v>
      </c>
    </row>
    <row r="1751" spans="2:110" x14ac:dyDescent="0.3">
      <c r="B1751" s="4">
        <v>18</v>
      </c>
      <c r="C1751" s="4">
        <v>7</v>
      </c>
      <c r="D1751" s="5">
        <v>2022</v>
      </c>
      <c r="W1751" s="4">
        <v>7</v>
      </c>
      <c r="Y1751" t="str">
        <f t="shared" si="85"/>
        <v>Jul</v>
      </c>
      <c r="Z1751" s="5">
        <v>2022</v>
      </c>
      <c r="AA1751" t="s">
        <v>5255</v>
      </c>
      <c r="BG1751" t="s">
        <v>13</v>
      </c>
      <c r="BV1751" t="s">
        <v>13</v>
      </c>
      <c r="BW1751" t="str">
        <f t="shared" si="86"/>
        <v>Intra</v>
      </c>
      <c r="CI1751" s="16" t="s">
        <v>13</v>
      </c>
      <c r="CJ1751" s="16">
        <v>2020</v>
      </c>
      <c r="CK1751" s="16" t="str">
        <f t="shared" si="87"/>
        <v>Intra</v>
      </c>
      <c r="DC1751" s="16">
        <v>10</v>
      </c>
      <c r="DD1751" s="23">
        <v>10</v>
      </c>
      <c r="DE1751" s="23"/>
      <c r="DF1751" s="16">
        <v>2020</v>
      </c>
    </row>
    <row r="1752" spans="2:110" x14ac:dyDescent="0.3">
      <c r="B1752" s="6">
        <v>10</v>
      </c>
      <c r="C1752" s="6">
        <v>5</v>
      </c>
      <c r="D1752" s="7">
        <v>2022</v>
      </c>
      <c r="W1752" s="6">
        <v>5</v>
      </c>
      <c r="Y1752" t="str">
        <f t="shared" si="85"/>
        <v>May</v>
      </c>
      <c r="Z1752" s="7">
        <v>2022</v>
      </c>
      <c r="AA1752" t="s">
        <v>5258</v>
      </c>
      <c r="BG1752" t="s">
        <v>13</v>
      </c>
      <c r="BV1752" t="s">
        <v>13</v>
      </c>
      <c r="BW1752" t="str">
        <f t="shared" si="86"/>
        <v>Intra</v>
      </c>
      <c r="CI1752" s="15" t="s">
        <v>13</v>
      </c>
      <c r="CJ1752" s="15">
        <v>2006</v>
      </c>
      <c r="CK1752" s="15" t="str">
        <f t="shared" si="87"/>
        <v>Intra</v>
      </c>
      <c r="DC1752" s="15">
        <v>1</v>
      </c>
      <c r="DD1752" s="21">
        <v>1</v>
      </c>
      <c r="DE1752" s="21"/>
      <c r="DF1752" s="15">
        <v>2006</v>
      </c>
    </row>
    <row r="1753" spans="2:110" x14ac:dyDescent="0.3">
      <c r="B1753" s="6">
        <v>16</v>
      </c>
      <c r="C1753" s="6">
        <v>3</v>
      </c>
      <c r="D1753" s="7">
        <v>2022</v>
      </c>
      <c r="W1753" s="6">
        <v>3</v>
      </c>
      <c r="Y1753" t="str">
        <f t="shared" si="85"/>
        <v>Mar</v>
      </c>
      <c r="Z1753" s="7">
        <v>2022</v>
      </c>
      <c r="AA1753" t="s">
        <v>5261</v>
      </c>
      <c r="BG1753" t="s">
        <v>13</v>
      </c>
      <c r="BV1753" t="s">
        <v>13</v>
      </c>
      <c r="BW1753" t="str">
        <f t="shared" si="86"/>
        <v>Intra</v>
      </c>
      <c r="CI1753" s="16" t="s">
        <v>13</v>
      </c>
      <c r="CJ1753" s="16">
        <v>2021</v>
      </c>
      <c r="CK1753" s="16" t="str">
        <f t="shared" si="87"/>
        <v>Intra</v>
      </c>
      <c r="DC1753" s="16">
        <v>10</v>
      </c>
      <c r="DD1753" s="23">
        <v>10</v>
      </c>
      <c r="DE1753" s="23"/>
      <c r="DF1753" s="16">
        <v>2021</v>
      </c>
    </row>
    <row r="1754" spans="2:110" x14ac:dyDescent="0.3">
      <c r="B1754" s="4">
        <v>5</v>
      </c>
      <c r="C1754" s="4">
        <v>8</v>
      </c>
      <c r="D1754" s="5">
        <v>2022</v>
      </c>
      <c r="W1754" s="4">
        <v>8</v>
      </c>
      <c r="Y1754" t="str">
        <f t="shared" si="85"/>
        <v>Aug</v>
      </c>
      <c r="Z1754" s="5">
        <v>2022</v>
      </c>
      <c r="AA1754" t="s">
        <v>5264</v>
      </c>
      <c r="BG1754" t="s">
        <v>13</v>
      </c>
      <c r="BV1754" t="s">
        <v>13</v>
      </c>
      <c r="BW1754" t="str">
        <f t="shared" si="86"/>
        <v>Intra</v>
      </c>
      <c r="CI1754" s="15" t="s">
        <v>13</v>
      </c>
      <c r="CJ1754" s="15">
        <v>2003</v>
      </c>
      <c r="CK1754" s="15" t="str">
        <f t="shared" si="87"/>
        <v>Intra</v>
      </c>
      <c r="DC1754" s="15">
        <v>10</v>
      </c>
      <c r="DD1754" s="21">
        <v>10</v>
      </c>
      <c r="DE1754" s="21"/>
      <c r="DF1754" s="15">
        <v>2003</v>
      </c>
    </row>
    <row r="1755" spans="2:110" x14ac:dyDescent="0.3">
      <c r="B1755" s="4">
        <v>29</v>
      </c>
      <c r="C1755" s="4">
        <v>7</v>
      </c>
      <c r="D1755" s="5">
        <v>2022</v>
      </c>
      <c r="W1755" s="4">
        <v>7</v>
      </c>
      <c r="Y1755" t="str">
        <f t="shared" si="85"/>
        <v>Jul</v>
      </c>
      <c r="Z1755" s="5">
        <v>2022</v>
      </c>
      <c r="AA1755" t="s">
        <v>5267</v>
      </c>
      <c r="BG1755" t="s">
        <v>13</v>
      </c>
      <c r="BV1755" t="s">
        <v>13</v>
      </c>
      <c r="BW1755" t="str">
        <f t="shared" si="86"/>
        <v>Intra</v>
      </c>
      <c r="CI1755" s="16" t="s">
        <v>13</v>
      </c>
      <c r="CJ1755" s="16">
        <v>2018</v>
      </c>
      <c r="CK1755" s="16" t="str">
        <f t="shared" si="87"/>
        <v>Intra</v>
      </c>
      <c r="DC1755" s="16">
        <v>1</v>
      </c>
      <c r="DD1755" s="23">
        <v>1</v>
      </c>
      <c r="DE1755" s="23"/>
      <c r="DF1755" s="16">
        <v>2018</v>
      </c>
    </row>
    <row r="1756" spans="2:110" x14ac:dyDescent="0.3">
      <c r="B1756" s="4">
        <v>25</v>
      </c>
      <c r="C1756" s="4">
        <v>5</v>
      </c>
      <c r="D1756" s="5">
        <v>2022</v>
      </c>
      <c r="W1756" s="4">
        <v>5</v>
      </c>
      <c r="Y1756" t="str">
        <f t="shared" si="85"/>
        <v>May</v>
      </c>
      <c r="Z1756" s="5">
        <v>2022</v>
      </c>
      <c r="AA1756" t="s">
        <v>5270</v>
      </c>
      <c r="BG1756" t="s">
        <v>13</v>
      </c>
      <c r="BV1756" t="s">
        <v>13</v>
      </c>
      <c r="BW1756" t="str">
        <f t="shared" si="86"/>
        <v>Intra</v>
      </c>
      <c r="CI1756" s="15" t="s">
        <v>13</v>
      </c>
      <c r="CJ1756" s="15">
        <v>2010</v>
      </c>
      <c r="CK1756" s="15" t="str">
        <f t="shared" si="87"/>
        <v>Intra</v>
      </c>
      <c r="DC1756" s="15">
        <v>10</v>
      </c>
      <c r="DD1756" s="21">
        <v>10</v>
      </c>
      <c r="DE1756" s="21"/>
      <c r="DF1756" s="15">
        <v>2010</v>
      </c>
    </row>
    <row r="1757" spans="2:110" x14ac:dyDescent="0.3">
      <c r="B1757" s="6">
        <v>12</v>
      </c>
      <c r="C1757" s="6">
        <v>4</v>
      </c>
      <c r="D1757" s="7">
        <v>2022</v>
      </c>
      <c r="W1757" s="6">
        <v>4</v>
      </c>
      <c r="Y1757" t="str">
        <f t="shared" si="85"/>
        <v>Apr</v>
      </c>
      <c r="Z1757" s="7">
        <v>2022</v>
      </c>
      <c r="AA1757" t="s">
        <v>5273</v>
      </c>
      <c r="BG1757" t="s">
        <v>13</v>
      </c>
      <c r="BV1757" t="s">
        <v>13</v>
      </c>
      <c r="BW1757" t="str">
        <f t="shared" si="86"/>
        <v>Intra</v>
      </c>
      <c r="CI1757" s="16" t="s">
        <v>13</v>
      </c>
      <c r="CJ1757" s="16">
        <v>2011</v>
      </c>
      <c r="CK1757" s="16" t="str">
        <f t="shared" si="87"/>
        <v>Intra</v>
      </c>
      <c r="DC1757" s="16">
        <v>10</v>
      </c>
      <c r="DD1757" s="23">
        <v>10</v>
      </c>
      <c r="DE1757" s="23"/>
      <c r="DF1757" s="16">
        <v>2011</v>
      </c>
    </row>
    <row r="1758" spans="2:110" x14ac:dyDescent="0.3">
      <c r="B1758" s="4">
        <v>21</v>
      </c>
      <c r="C1758" s="4">
        <v>4</v>
      </c>
      <c r="D1758" s="5">
        <v>2022</v>
      </c>
      <c r="W1758" s="4">
        <v>4</v>
      </c>
      <c r="Y1758" t="str">
        <f t="shared" si="85"/>
        <v>Apr</v>
      </c>
      <c r="Z1758" s="5">
        <v>2022</v>
      </c>
      <c r="AA1758" t="s">
        <v>5276</v>
      </c>
      <c r="BG1758" t="s">
        <v>13</v>
      </c>
      <c r="BV1758" t="s">
        <v>13</v>
      </c>
      <c r="BW1758" t="str">
        <f t="shared" si="86"/>
        <v>Intra</v>
      </c>
      <c r="CI1758" s="15" t="s">
        <v>13</v>
      </c>
      <c r="CJ1758" s="15">
        <v>2016</v>
      </c>
      <c r="CK1758" s="15" t="str">
        <f t="shared" si="87"/>
        <v>Intra</v>
      </c>
      <c r="DC1758" s="15">
        <v>5</v>
      </c>
      <c r="DD1758" s="21">
        <v>5</v>
      </c>
      <c r="DE1758" s="21"/>
      <c r="DF1758" s="15">
        <v>2016</v>
      </c>
    </row>
    <row r="1759" spans="2:110" x14ac:dyDescent="0.3">
      <c r="B1759" s="4">
        <v>24</v>
      </c>
      <c r="C1759" s="4">
        <v>11</v>
      </c>
      <c r="D1759" s="5">
        <v>2022</v>
      </c>
      <c r="W1759" s="4">
        <v>11</v>
      </c>
      <c r="Y1759" t="str">
        <f t="shared" si="85"/>
        <v>Nov</v>
      </c>
      <c r="Z1759" s="5">
        <v>2022</v>
      </c>
      <c r="AA1759" t="s">
        <v>5279</v>
      </c>
      <c r="BG1759" t="s">
        <v>9</v>
      </c>
      <c r="BV1759" t="s">
        <v>9</v>
      </c>
      <c r="BW1759" t="str">
        <f t="shared" si="86"/>
        <v>Not</v>
      </c>
      <c r="CI1759" s="16" t="s">
        <v>9</v>
      </c>
      <c r="CJ1759" s="16">
        <v>2022</v>
      </c>
      <c r="CK1759" s="16" t="str">
        <f t="shared" si="87"/>
        <v>Not</v>
      </c>
      <c r="DC1759" s="16">
        <v>1</v>
      </c>
      <c r="DD1759" s="23">
        <v>1</v>
      </c>
      <c r="DE1759" s="23"/>
      <c r="DF1759" s="16">
        <v>2022</v>
      </c>
    </row>
    <row r="1760" spans="2:110" x14ac:dyDescent="0.3">
      <c r="B1760" s="6">
        <v>8</v>
      </c>
      <c r="C1760" s="6">
        <v>12</v>
      </c>
      <c r="D1760" s="7">
        <v>2022</v>
      </c>
      <c r="W1760" s="6">
        <v>12</v>
      </c>
      <c r="Y1760" t="str">
        <f t="shared" si="85"/>
        <v>Dec</v>
      </c>
      <c r="Z1760" s="7">
        <v>2022</v>
      </c>
      <c r="AA1760" t="s">
        <v>5282</v>
      </c>
      <c r="BG1760" t="s">
        <v>13</v>
      </c>
      <c r="BV1760" t="s">
        <v>13</v>
      </c>
      <c r="BW1760" t="str">
        <f t="shared" si="86"/>
        <v>Intra</v>
      </c>
      <c r="CI1760" s="15" t="s">
        <v>13</v>
      </c>
      <c r="CJ1760" s="15">
        <v>1998</v>
      </c>
      <c r="CK1760" s="15" t="str">
        <f t="shared" si="87"/>
        <v>Intra</v>
      </c>
      <c r="DC1760" s="15">
        <v>1</v>
      </c>
      <c r="DD1760" s="21">
        <v>1</v>
      </c>
      <c r="DE1760" s="21"/>
      <c r="DF1760" s="15">
        <v>1998</v>
      </c>
    </row>
    <row r="1761" spans="2:110" x14ac:dyDescent="0.3">
      <c r="B1761" s="4">
        <v>21</v>
      </c>
      <c r="C1761" s="4">
        <v>11</v>
      </c>
      <c r="D1761" s="5">
        <v>2022</v>
      </c>
      <c r="W1761" s="4">
        <v>11</v>
      </c>
      <c r="Y1761" t="str">
        <f t="shared" si="85"/>
        <v>Nov</v>
      </c>
      <c r="Z1761" s="5">
        <v>2022</v>
      </c>
      <c r="AA1761" t="s">
        <v>5285</v>
      </c>
      <c r="BG1761" t="s">
        <v>13</v>
      </c>
      <c r="BV1761" t="s">
        <v>13</v>
      </c>
      <c r="BW1761" t="str">
        <f t="shared" si="86"/>
        <v>Intra</v>
      </c>
      <c r="CI1761" s="16" t="s">
        <v>13</v>
      </c>
      <c r="CJ1761" s="16">
        <v>2003</v>
      </c>
      <c r="CK1761" s="16" t="str">
        <f t="shared" si="87"/>
        <v>Intra</v>
      </c>
      <c r="DC1761" s="16">
        <v>10</v>
      </c>
      <c r="DD1761" s="23">
        <v>10</v>
      </c>
      <c r="DE1761" s="23"/>
      <c r="DF1761" s="16">
        <v>2003</v>
      </c>
    </row>
    <row r="1762" spans="2:110" x14ac:dyDescent="0.3">
      <c r="B1762" s="4">
        <v>22</v>
      </c>
      <c r="C1762" s="4">
        <v>11</v>
      </c>
      <c r="D1762" s="5">
        <v>2022</v>
      </c>
      <c r="W1762" s="4">
        <v>11</v>
      </c>
      <c r="Y1762" t="str">
        <f t="shared" si="85"/>
        <v>Nov</v>
      </c>
      <c r="Z1762" s="5">
        <v>2022</v>
      </c>
      <c r="AA1762" t="s">
        <v>5288</v>
      </c>
      <c r="BG1762" t="s">
        <v>13</v>
      </c>
      <c r="BV1762" t="s">
        <v>13</v>
      </c>
      <c r="BW1762" t="str">
        <f t="shared" si="86"/>
        <v>Intra</v>
      </c>
      <c r="CI1762" s="15" t="s">
        <v>13</v>
      </c>
      <c r="CJ1762" s="15">
        <v>2022</v>
      </c>
      <c r="CK1762" s="15" t="str">
        <f t="shared" si="87"/>
        <v>Intra</v>
      </c>
      <c r="DC1762" s="15">
        <v>10</v>
      </c>
      <c r="DD1762" s="21">
        <v>10</v>
      </c>
      <c r="DE1762" s="21"/>
      <c r="DF1762" s="15">
        <v>2022</v>
      </c>
    </row>
    <row r="1763" spans="2:110" x14ac:dyDescent="0.3">
      <c r="B1763" s="6">
        <v>17</v>
      </c>
      <c r="C1763" s="6">
        <v>10</v>
      </c>
      <c r="D1763" s="7">
        <v>2022</v>
      </c>
      <c r="W1763" s="6">
        <v>10</v>
      </c>
      <c r="Y1763" t="str">
        <f t="shared" si="85"/>
        <v>Oct</v>
      </c>
      <c r="Z1763" s="7">
        <v>2022</v>
      </c>
      <c r="AA1763" t="s">
        <v>5291</v>
      </c>
      <c r="BG1763" t="s">
        <v>13</v>
      </c>
      <c r="BV1763" t="s">
        <v>13</v>
      </c>
      <c r="BW1763" t="str">
        <f t="shared" si="86"/>
        <v>Intra</v>
      </c>
      <c r="CI1763" s="16" t="s">
        <v>13</v>
      </c>
      <c r="CJ1763" s="16">
        <v>2022</v>
      </c>
      <c r="CK1763" s="16" t="str">
        <f t="shared" si="87"/>
        <v>Intra</v>
      </c>
      <c r="DC1763" s="16">
        <v>10</v>
      </c>
      <c r="DD1763" s="23">
        <v>10</v>
      </c>
      <c r="DE1763" s="23"/>
      <c r="DF1763" s="16">
        <v>2022</v>
      </c>
    </row>
    <row r="1764" spans="2:110" x14ac:dyDescent="0.3">
      <c r="B1764" s="4">
        <v>4</v>
      </c>
      <c r="C1764" s="4">
        <v>4</v>
      </c>
      <c r="D1764" s="5">
        <v>2022</v>
      </c>
      <c r="W1764" s="4">
        <v>4</v>
      </c>
      <c r="Y1764" t="str">
        <f t="shared" si="85"/>
        <v>Apr</v>
      </c>
      <c r="Z1764" s="5">
        <v>2022</v>
      </c>
      <c r="AA1764" t="s">
        <v>5294</v>
      </c>
      <c r="BG1764" t="s">
        <v>9</v>
      </c>
      <c r="BV1764" t="s">
        <v>9</v>
      </c>
      <c r="BW1764" t="str">
        <f t="shared" si="86"/>
        <v>Not</v>
      </c>
      <c r="CI1764" s="15" t="s">
        <v>9</v>
      </c>
      <c r="CJ1764" s="15">
        <v>2020</v>
      </c>
      <c r="CK1764" s="15" t="str">
        <f t="shared" si="87"/>
        <v>Not</v>
      </c>
      <c r="DC1764" s="15">
        <v>10</v>
      </c>
      <c r="DD1764" s="21">
        <v>10</v>
      </c>
      <c r="DE1764" s="21"/>
      <c r="DF1764" s="15">
        <v>2020</v>
      </c>
    </row>
    <row r="1765" spans="2:110" x14ac:dyDescent="0.3">
      <c r="B1765" s="6">
        <v>12</v>
      </c>
      <c r="C1765" s="6">
        <v>5</v>
      </c>
      <c r="D1765" s="7">
        <v>2022</v>
      </c>
      <c r="W1765" s="6">
        <v>5</v>
      </c>
      <c r="Y1765" t="str">
        <f t="shared" si="85"/>
        <v>May</v>
      </c>
      <c r="Z1765" s="7">
        <v>2022</v>
      </c>
      <c r="AA1765" t="s">
        <v>5297</v>
      </c>
      <c r="BG1765" t="s">
        <v>13</v>
      </c>
      <c r="BV1765" t="s">
        <v>13</v>
      </c>
      <c r="BW1765" t="str">
        <f t="shared" si="86"/>
        <v>Intra</v>
      </c>
      <c r="CI1765" s="16" t="s">
        <v>13</v>
      </c>
      <c r="CJ1765" s="16">
        <v>2002</v>
      </c>
      <c r="CK1765" s="16" t="str">
        <f t="shared" si="87"/>
        <v>Intra</v>
      </c>
      <c r="DC1765" s="16">
        <v>10</v>
      </c>
      <c r="DD1765" s="23">
        <v>10</v>
      </c>
      <c r="DE1765" s="23"/>
      <c r="DF1765" s="16">
        <v>2002</v>
      </c>
    </row>
    <row r="1766" spans="2:110" x14ac:dyDescent="0.3">
      <c r="B1766" s="4">
        <v>25</v>
      </c>
      <c r="C1766" s="4">
        <v>2</v>
      </c>
      <c r="D1766" s="5">
        <v>2022</v>
      </c>
      <c r="W1766" s="4">
        <v>2</v>
      </c>
      <c r="Y1766" t="str">
        <f t="shared" si="85"/>
        <v>Feb</v>
      </c>
      <c r="Z1766" s="5">
        <v>2022</v>
      </c>
      <c r="AA1766" t="s">
        <v>5300</v>
      </c>
      <c r="BG1766" t="s">
        <v>13</v>
      </c>
      <c r="BV1766" t="s">
        <v>13</v>
      </c>
      <c r="BW1766" t="str">
        <f t="shared" si="86"/>
        <v>Intra</v>
      </c>
      <c r="CI1766" s="15" t="s">
        <v>13</v>
      </c>
      <c r="CJ1766" s="15">
        <v>2015</v>
      </c>
      <c r="CK1766" s="15" t="str">
        <f t="shared" si="87"/>
        <v>Intra</v>
      </c>
      <c r="DC1766" s="15">
        <v>10</v>
      </c>
      <c r="DD1766" s="21">
        <v>10</v>
      </c>
      <c r="DE1766" s="21"/>
      <c r="DF1766" s="15">
        <v>2015</v>
      </c>
    </row>
    <row r="1767" spans="2:110" x14ac:dyDescent="0.3">
      <c r="B1767" s="4">
        <v>7</v>
      </c>
      <c r="C1767" s="4">
        <v>4</v>
      </c>
      <c r="D1767" s="5">
        <v>2022</v>
      </c>
      <c r="W1767" s="4">
        <v>4</v>
      </c>
      <c r="Y1767" t="str">
        <f t="shared" si="85"/>
        <v>Apr</v>
      </c>
      <c r="Z1767" s="5">
        <v>2022</v>
      </c>
      <c r="AA1767" t="s">
        <v>5303</v>
      </c>
      <c r="BG1767" t="s">
        <v>13</v>
      </c>
      <c r="BV1767" t="s">
        <v>13</v>
      </c>
      <c r="BW1767" t="str">
        <f t="shared" si="86"/>
        <v>Intra</v>
      </c>
      <c r="CI1767" s="16" t="s">
        <v>13</v>
      </c>
      <c r="CJ1767" s="16">
        <v>2008</v>
      </c>
      <c r="CK1767" s="16" t="str">
        <f t="shared" si="87"/>
        <v>Intra</v>
      </c>
      <c r="DC1767" s="16">
        <v>1</v>
      </c>
      <c r="DD1767" s="23">
        <v>1</v>
      </c>
      <c r="DE1767" s="23"/>
      <c r="DF1767" s="16">
        <v>2008</v>
      </c>
    </row>
    <row r="1768" spans="2:110" x14ac:dyDescent="0.3">
      <c r="B1768" s="4">
        <v>24</v>
      </c>
      <c r="C1768" s="4">
        <v>5</v>
      </c>
      <c r="D1768" s="5">
        <v>2022</v>
      </c>
      <c r="W1768" s="4">
        <v>5</v>
      </c>
      <c r="Y1768" t="str">
        <f t="shared" si="85"/>
        <v>May</v>
      </c>
      <c r="Z1768" s="5">
        <v>2022</v>
      </c>
      <c r="AA1768" t="s">
        <v>5306</v>
      </c>
      <c r="BG1768" t="s">
        <v>13</v>
      </c>
      <c r="BV1768" t="s">
        <v>13</v>
      </c>
      <c r="BW1768" t="str">
        <f t="shared" si="86"/>
        <v>Intra</v>
      </c>
      <c r="CI1768" s="15" t="s">
        <v>13</v>
      </c>
      <c r="CJ1768" s="15">
        <v>2005</v>
      </c>
      <c r="CK1768" s="15" t="str">
        <f t="shared" si="87"/>
        <v>Intra</v>
      </c>
      <c r="DC1768" s="15">
        <v>10</v>
      </c>
      <c r="DD1768" s="21">
        <v>10</v>
      </c>
      <c r="DE1768" s="21"/>
      <c r="DF1768" s="15">
        <v>2005</v>
      </c>
    </row>
    <row r="1769" spans="2:110" x14ac:dyDescent="0.3">
      <c r="B1769" s="6">
        <v>24</v>
      </c>
      <c r="C1769" s="6">
        <v>8</v>
      </c>
      <c r="D1769" s="7">
        <v>2022</v>
      </c>
      <c r="W1769" s="6">
        <v>8</v>
      </c>
      <c r="Y1769" t="str">
        <f t="shared" si="85"/>
        <v>Aug</v>
      </c>
      <c r="Z1769" s="7">
        <v>2022</v>
      </c>
      <c r="AA1769" t="s">
        <v>5309</v>
      </c>
      <c r="BG1769" t="s">
        <v>13</v>
      </c>
      <c r="BV1769" t="s">
        <v>13</v>
      </c>
      <c r="BW1769" t="str">
        <f t="shared" si="86"/>
        <v>Intra</v>
      </c>
      <c r="CI1769" s="16" t="s">
        <v>13</v>
      </c>
      <c r="CJ1769" s="16">
        <v>2016</v>
      </c>
      <c r="CK1769" s="16" t="str">
        <f t="shared" si="87"/>
        <v>Intra</v>
      </c>
      <c r="DC1769" s="16">
        <v>1</v>
      </c>
      <c r="DD1769" s="23">
        <v>1</v>
      </c>
      <c r="DE1769" s="23"/>
      <c r="DF1769" s="16">
        <v>2016</v>
      </c>
    </row>
    <row r="1770" spans="2:110" x14ac:dyDescent="0.3">
      <c r="B1770" s="6">
        <v>4</v>
      </c>
      <c r="C1770" s="6">
        <v>5</v>
      </c>
      <c r="D1770" s="7">
        <v>2022</v>
      </c>
      <c r="W1770" s="6">
        <v>5</v>
      </c>
      <c r="Y1770" t="str">
        <f t="shared" si="85"/>
        <v>May</v>
      </c>
      <c r="Z1770" s="7">
        <v>2022</v>
      </c>
      <c r="AA1770" t="s">
        <v>5312</v>
      </c>
      <c r="BG1770" t="s">
        <v>13</v>
      </c>
      <c r="BV1770" t="s">
        <v>13</v>
      </c>
      <c r="BW1770" t="str">
        <f t="shared" si="86"/>
        <v>Intra</v>
      </c>
      <c r="CI1770" s="15" t="s">
        <v>13</v>
      </c>
      <c r="CJ1770" s="15">
        <v>2021</v>
      </c>
      <c r="CK1770" s="15" t="str">
        <f t="shared" si="87"/>
        <v>Intra</v>
      </c>
      <c r="DC1770" s="15">
        <v>1</v>
      </c>
      <c r="DD1770" s="21">
        <v>1</v>
      </c>
      <c r="DE1770" s="21"/>
      <c r="DF1770" s="15">
        <v>2021</v>
      </c>
    </row>
    <row r="1771" spans="2:110" x14ac:dyDescent="0.3">
      <c r="B1771" s="6">
        <v>7</v>
      </c>
      <c r="C1771" s="6">
        <v>11</v>
      </c>
      <c r="D1771" s="7">
        <v>2022</v>
      </c>
      <c r="W1771" s="6">
        <v>11</v>
      </c>
      <c r="Y1771" t="str">
        <f t="shared" si="85"/>
        <v>Nov</v>
      </c>
      <c r="Z1771" s="7">
        <v>2022</v>
      </c>
      <c r="AA1771" t="s">
        <v>5315</v>
      </c>
      <c r="BG1771" t="s">
        <v>13</v>
      </c>
      <c r="BV1771" t="s">
        <v>13</v>
      </c>
      <c r="BW1771" t="str">
        <f t="shared" si="86"/>
        <v>Intra</v>
      </c>
      <c r="CI1771" s="16" t="s">
        <v>13</v>
      </c>
      <c r="CJ1771" s="16">
        <v>2016</v>
      </c>
      <c r="CK1771" s="16" t="str">
        <f t="shared" si="87"/>
        <v>Intra</v>
      </c>
      <c r="DC1771" s="16">
        <v>1</v>
      </c>
      <c r="DD1771" s="23">
        <v>1</v>
      </c>
      <c r="DE1771" s="23"/>
      <c r="DF1771" s="16">
        <v>2016</v>
      </c>
    </row>
    <row r="1772" spans="2:110" x14ac:dyDescent="0.3">
      <c r="B1772" s="4">
        <v>22</v>
      </c>
      <c r="C1772" s="4">
        <v>12</v>
      </c>
      <c r="D1772" s="5">
        <v>2022</v>
      </c>
      <c r="W1772" s="4">
        <v>12</v>
      </c>
      <c r="Y1772" t="str">
        <f t="shared" si="85"/>
        <v>Dec</v>
      </c>
      <c r="Z1772" s="5">
        <v>2022</v>
      </c>
      <c r="AA1772" t="s">
        <v>5318</v>
      </c>
      <c r="BG1772" t="s">
        <v>13</v>
      </c>
      <c r="BV1772" t="s">
        <v>13</v>
      </c>
      <c r="BW1772" t="str">
        <f t="shared" si="86"/>
        <v>Intra</v>
      </c>
      <c r="CI1772" s="15" t="s">
        <v>13</v>
      </c>
      <c r="CJ1772" s="15">
        <v>2011</v>
      </c>
      <c r="CK1772" s="15" t="str">
        <f t="shared" si="87"/>
        <v>Intra</v>
      </c>
      <c r="DC1772" s="15">
        <v>1</v>
      </c>
      <c r="DD1772" s="21">
        <v>1</v>
      </c>
      <c r="DE1772" s="21"/>
      <c r="DF1772" s="15">
        <v>2011</v>
      </c>
    </row>
    <row r="1773" spans="2:110" x14ac:dyDescent="0.3">
      <c r="B1773" s="4">
        <v>18</v>
      </c>
      <c r="C1773" s="4">
        <v>11</v>
      </c>
      <c r="D1773" s="5">
        <v>2022</v>
      </c>
      <c r="W1773" s="4">
        <v>11</v>
      </c>
      <c r="Y1773" t="str">
        <f t="shared" si="85"/>
        <v>Nov</v>
      </c>
      <c r="Z1773" s="5">
        <v>2022</v>
      </c>
      <c r="AA1773" t="s">
        <v>5321</v>
      </c>
      <c r="BG1773" t="s">
        <v>13</v>
      </c>
      <c r="BV1773" t="s">
        <v>13</v>
      </c>
      <c r="BW1773" t="str">
        <f t="shared" si="86"/>
        <v>Intra</v>
      </c>
      <c r="CI1773" s="16" t="s">
        <v>13</v>
      </c>
      <c r="CJ1773" s="16">
        <v>2019</v>
      </c>
      <c r="CK1773" s="16" t="str">
        <f t="shared" si="87"/>
        <v>Intra</v>
      </c>
      <c r="DC1773" s="16">
        <v>1</v>
      </c>
      <c r="DD1773" s="23">
        <v>1</v>
      </c>
      <c r="DE1773" s="23"/>
      <c r="DF1773" s="16">
        <v>2019</v>
      </c>
    </row>
    <row r="1774" spans="2:110" x14ac:dyDescent="0.3">
      <c r="B1774" s="4">
        <v>26</v>
      </c>
      <c r="C1774" s="4">
        <v>8</v>
      </c>
      <c r="D1774" s="5">
        <v>2022</v>
      </c>
      <c r="W1774" s="4">
        <v>8</v>
      </c>
      <c r="Y1774" t="str">
        <f t="shared" si="85"/>
        <v>Aug</v>
      </c>
      <c r="Z1774" s="5">
        <v>2022</v>
      </c>
      <c r="AA1774" t="s">
        <v>5324</v>
      </c>
      <c r="BG1774" t="s">
        <v>13</v>
      </c>
      <c r="BV1774" t="s">
        <v>13</v>
      </c>
      <c r="BW1774" t="str">
        <f t="shared" si="86"/>
        <v>Intra</v>
      </c>
      <c r="CI1774" s="15" t="s">
        <v>13</v>
      </c>
      <c r="CJ1774" s="15">
        <v>2005</v>
      </c>
      <c r="CK1774" s="15" t="str">
        <f t="shared" si="87"/>
        <v>Intra</v>
      </c>
      <c r="DC1774" s="15">
        <v>2</v>
      </c>
      <c r="DD1774" s="21">
        <v>2</v>
      </c>
      <c r="DE1774" s="21"/>
      <c r="DF1774" s="15">
        <v>2005</v>
      </c>
    </row>
    <row r="1775" spans="2:110" x14ac:dyDescent="0.3">
      <c r="B1775" s="4">
        <v>6</v>
      </c>
      <c r="C1775" s="4">
        <v>10</v>
      </c>
      <c r="D1775" s="5">
        <v>2022</v>
      </c>
      <c r="W1775" s="4">
        <v>10</v>
      </c>
      <c r="Y1775" t="str">
        <f t="shared" si="85"/>
        <v>Oct</v>
      </c>
      <c r="Z1775" s="5">
        <v>2022</v>
      </c>
      <c r="AA1775" t="s">
        <v>5327</v>
      </c>
      <c r="BG1775" t="s">
        <v>13</v>
      </c>
      <c r="BV1775" t="s">
        <v>13</v>
      </c>
      <c r="BW1775" t="str">
        <f t="shared" si="86"/>
        <v>Intra</v>
      </c>
      <c r="CI1775" s="16" t="s">
        <v>13</v>
      </c>
      <c r="CJ1775" s="16">
        <v>2009</v>
      </c>
      <c r="CK1775" s="16" t="str">
        <f t="shared" si="87"/>
        <v>Intra</v>
      </c>
      <c r="DC1775" s="16">
        <v>1</v>
      </c>
      <c r="DD1775" s="23">
        <v>1</v>
      </c>
      <c r="DE1775" s="23"/>
      <c r="DF1775" s="16">
        <v>2009</v>
      </c>
    </row>
    <row r="1776" spans="2:110" x14ac:dyDescent="0.3">
      <c r="B1776" s="4">
        <v>15</v>
      </c>
      <c r="C1776" s="4">
        <v>9</v>
      </c>
      <c r="D1776" s="5">
        <v>2022</v>
      </c>
      <c r="W1776" s="4">
        <v>9</v>
      </c>
      <c r="Y1776" t="str">
        <f t="shared" si="85"/>
        <v>Sep</v>
      </c>
      <c r="Z1776" s="5">
        <v>2022</v>
      </c>
      <c r="AA1776" t="s">
        <v>5330</v>
      </c>
      <c r="BG1776" t="s">
        <v>13</v>
      </c>
      <c r="BV1776" t="s">
        <v>13</v>
      </c>
      <c r="BW1776" t="str">
        <f t="shared" si="86"/>
        <v>Intra</v>
      </c>
      <c r="CI1776" s="15" t="s">
        <v>13</v>
      </c>
      <c r="CJ1776" s="15">
        <v>1995</v>
      </c>
      <c r="CK1776" s="15" t="str">
        <f t="shared" si="87"/>
        <v>Intra</v>
      </c>
      <c r="DC1776" s="15">
        <v>10</v>
      </c>
      <c r="DD1776" s="21">
        <v>10</v>
      </c>
      <c r="DE1776" s="21"/>
      <c r="DF1776" s="15">
        <v>1995</v>
      </c>
    </row>
    <row r="1777" spans="2:110" x14ac:dyDescent="0.3">
      <c r="B1777" s="4">
        <v>20</v>
      </c>
      <c r="C1777" s="4">
        <v>10</v>
      </c>
      <c r="D1777" s="5">
        <v>2022</v>
      </c>
      <c r="W1777" s="4">
        <v>10</v>
      </c>
      <c r="Y1777" t="str">
        <f t="shared" si="85"/>
        <v>Oct</v>
      </c>
      <c r="Z1777" s="5">
        <v>2022</v>
      </c>
      <c r="AA1777" t="s">
        <v>5333</v>
      </c>
      <c r="BG1777" t="s">
        <v>13</v>
      </c>
      <c r="BV1777" t="s">
        <v>13</v>
      </c>
      <c r="BW1777" t="str">
        <f t="shared" si="86"/>
        <v>Intra</v>
      </c>
      <c r="CI1777" s="16" t="s">
        <v>13</v>
      </c>
      <c r="CJ1777" s="16">
        <v>2021</v>
      </c>
      <c r="CK1777" s="16" t="str">
        <f t="shared" si="87"/>
        <v>Intra</v>
      </c>
      <c r="DC1777" s="16">
        <v>10</v>
      </c>
      <c r="DD1777" s="23">
        <v>10</v>
      </c>
      <c r="DE1777" s="23"/>
      <c r="DF1777" s="16">
        <v>2021</v>
      </c>
    </row>
    <row r="1778" spans="2:110" x14ac:dyDescent="0.3">
      <c r="B1778" s="6">
        <v>7</v>
      </c>
      <c r="C1778" s="6">
        <v>4</v>
      </c>
      <c r="D1778" s="7">
        <v>2022</v>
      </c>
      <c r="W1778" s="6">
        <v>4</v>
      </c>
      <c r="Y1778" t="str">
        <f t="shared" si="85"/>
        <v>Apr</v>
      </c>
      <c r="Z1778" s="7">
        <v>2022</v>
      </c>
      <c r="AA1778" t="s">
        <v>5336</v>
      </c>
      <c r="BG1778" t="s">
        <v>9</v>
      </c>
      <c r="BV1778" t="s">
        <v>9</v>
      </c>
      <c r="BW1778" t="str">
        <f t="shared" si="86"/>
        <v>Not</v>
      </c>
      <c r="CI1778" s="15" t="s">
        <v>9</v>
      </c>
      <c r="CJ1778" s="15">
        <v>2022</v>
      </c>
      <c r="CK1778" s="15" t="str">
        <f t="shared" si="87"/>
        <v>Not</v>
      </c>
      <c r="DC1778" s="15">
        <v>1</v>
      </c>
      <c r="DD1778" s="21">
        <v>1</v>
      </c>
      <c r="DE1778" s="21"/>
      <c r="DF1778" s="15">
        <v>2022</v>
      </c>
    </row>
    <row r="1779" spans="2:110" x14ac:dyDescent="0.3">
      <c r="B1779" s="6">
        <v>12</v>
      </c>
      <c r="C1779" s="6">
        <v>1</v>
      </c>
      <c r="D1779" s="7">
        <v>2022</v>
      </c>
      <c r="W1779" s="6">
        <v>1</v>
      </c>
      <c r="Y1779" t="str">
        <f t="shared" si="85"/>
        <v>Jan</v>
      </c>
      <c r="Z1779" s="7">
        <v>2022</v>
      </c>
      <c r="AA1779" t="s">
        <v>5339</v>
      </c>
      <c r="AB1779">
        <v>1</v>
      </c>
      <c r="BG1779" t="s">
        <v>13</v>
      </c>
      <c r="BV1779" t="s">
        <v>13</v>
      </c>
      <c r="BW1779" t="str">
        <f t="shared" si="86"/>
        <v>Intra</v>
      </c>
      <c r="CI1779" s="16" t="s">
        <v>13</v>
      </c>
      <c r="CJ1779" s="16">
        <v>2008</v>
      </c>
      <c r="CK1779" s="16" t="str">
        <f t="shared" si="87"/>
        <v>Intra</v>
      </c>
      <c r="DC1779" s="16">
        <v>1</v>
      </c>
      <c r="DD1779" s="23">
        <v>1</v>
      </c>
      <c r="DE1779" s="23"/>
      <c r="DF1779" s="16">
        <v>2008</v>
      </c>
    </row>
    <row r="1780" spans="2:110" x14ac:dyDescent="0.3">
      <c r="B1780" s="6">
        <v>12</v>
      </c>
      <c r="C1780" s="6">
        <v>12</v>
      </c>
      <c r="D1780" s="7">
        <v>2022</v>
      </c>
      <c r="W1780" s="6">
        <v>12</v>
      </c>
      <c r="Y1780" t="str">
        <f t="shared" si="85"/>
        <v>Dec</v>
      </c>
      <c r="Z1780" s="7">
        <v>2022</v>
      </c>
      <c r="AA1780" t="s">
        <v>5342</v>
      </c>
      <c r="BG1780" t="s">
        <v>9</v>
      </c>
      <c r="BV1780" t="s">
        <v>9</v>
      </c>
      <c r="BW1780" t="str">
        <f t="shared" si="86"/>
        <v>Not</v>
      </c>
      <c r="CI1780" s="15" t="s">
        <v>9</v>
      </c>
      <c r="CJ1780" s="15">
        <v>2007</v>
      </c>
      <c r="CK1780" s="15" t="str">
        <f t="shared" si="87"/>
        <v>Not</v>
      </c>
      <c r="DC1780" s="15">
        <v>2</v>
      </c>
      <c r="DD1780" s="21">
        <v>2</v>
      </c>
      <c r="DE1780" s="21"/>
      <c r="DF1780" s="15">
        <v>2007</v>
      </c>
    </row>
    <row r="1781" spans="2:110" x14ac:dyDescent="0.3">
      <c r="B1781" s="6">
        <v>19</v>
      </c>
      <c r="C1781" s="6">
        <v>4</v>
      </c>
      <c r="D1781" s="7">
        <v>2022</v>
      </c>
      <c r="W1781" s="6">
        <v>4</v>
      </c>
      <c r="Y1781" t="str">
        <f t="shared" si="85"/>
        <v>Apr</v>
      </c>
      <c r="Z1781" s="7">
        <v>2022</v>
      </c>
      <c r="AA1781" t="s">
        <v>5345</v>
      </c>
      <c r="BG1781" t="s">
        <v>13</v>
      </c>
      <c r="BV1781" t="s">
        <v>13</v>
      </c>
      <c r="BW1781" t="str">
        <f t="shared" si="86"/>
        <v>Intra</v>
      </c>
      <c r="CI1781" s="16" t="s">
        <v>13</v>
      </c>
      <c r="CJ1781" s="16">
        <v>2005</v>
      </c>
      <c r="CK1781" s="16" t="str">
        <f t="shared" si="87"/>
        <v>Intra</v>
      </c>
      <c r="DC1781" s="16">
        <v>2</v>
      </c>
      <c r="DD1781" s="23">
        <v>2</v>
      </c>
      <c r="DE1781" s="23"/>
      <c r="DF1781" s="16">
        <v>2005</v>
      </c>
    </row>
    <row r="1782" spans="2:110" x14ac:dyDescent="0.3">
      <c r="B1782" s="4">
        <v>24</v>
      </c>
      <c r="C1782" s="4">
        <v>5</v>
      </c>
      <c r="D1782" s="5">
        <v>2022</v>
      </c>
      <c r="W1782" s="4">
        <v>5</v>
      </c>
      <c r="Y1782" t="str">
        <f t="shared" si="85"/>
        <v>May</v>
      </c>
      <c r="Z1782" s="5">
        <v>2022</v>
      </c>
      <c r="AA1782" t="s">
        <v>5348</v>
      </c>
      <c r="BG1782" t="s">
        <v>13</v>
      </c>
      <c r="BV1782" t="s">
        <v>13</v>
      </c>
      <c r="BW1782" t="str">
        <f t="shared" si="86"/>
        <v>Intra</v>
      </c>
      <c r="CI1782" s="15" t="s">
        <v>13</v>
      </c>
      <c r="CJ1782" s="15">
        <v>2015</v>
      </c>
      <c r="CK1782" s="15" t="str">
        <f t="shared" si="87"/>
        <v>Intra</v>
      </c>
      <c r="DC1782" s="15">
        <v>1</v>
      </c>
      <c r="DD1782" s="21">
        <v>1</v>
      </c>
      <c r="DE1782" s="21"/>
      <c r="DF1782" s="15">
        <v>2015</v>
      </c>
    </row>
    <row r="1783" spans="2:110" x14ac:dyDescent="0.3">
      <c r="B1783" s="6">
        <v>11</v>
      </c>
      <c r="C1783" s="6">
        <v>4</v>
      </c>
      <c r="D1783" s="7">
        <v>2022</v>
      </c>
      <c r="W1783" s="6">
        <v>4</v>
      </c>
      <c r="Y1783" t="str">
        <f t="shared" si="85"/>
        <v>Apr</v>
      </c>
      <c r="Z1783" s="7">
        <v>2022</v>
      </c>
      <c r="AA1783" t="s">
        <v>5351</v>
      </c>
      <c r="BG1783" t="s">
        <v>9</v>
      </c>
      <c r="BV1783" t="s">
        <v>9</v>
      </c>
      <c r="BW1783" t="str">
        <f t="shared" si="86"/>
        <v>Not</v>
      </c>
      <c r="CI1783" s="16" t="s">
        <v>9</v>
      </c>
      <c r="CJ1783" s="16">
        <v>2023</v>
      </c>
      <c r="CK1783" s="16" t="str">
        <f t="shared" si="87"/>
        <v>Not</v>
      </c>
      <c r="DC1783" s="16">
        <v>10</v>
      </c>
      <c r="DD1783" s="23">
        <v>10</v>
      </c>
      <c r="DE1783" s="23"/>
      <c r="DF1783" s="16">
        <v>2023</v>
      </c>
    </row>
    <row r="1784" spans="2:110" x14ac:dyDescent="0.3">
      <c r="B1784" s="4">
        <v>28</v>
      </c>
      <c r="C1784" s="4">
        <v>11</v>
      </c>
      <c r="D1784" s="5">
        <v>2022</v>
      </c>
      <c r="W1784" s="4">
        <v>11</v>
      </c>
      <c r="Y1784" t="str">
        <f t="shared" si="85"/>
        <v>Nov</v>
      </c>
      <c r="Z1784" s="5">
        <v>2022</v>
      </c>
      <c r="AA1784" t="s">
        <v>5354</v>
      </c>
      <c r="BG1784" t="s">
        <v>13</v>
      </c>
      <c r="BV1784" t="s">
        <v>13</v>
      </c>
      <c r="BW1784" t="str">
        <f t="shared" si="86"/>
        <v>Intra</v>
      </c>
      <c r="CI1784" s="15" t="s">
        <v>13</v>
      </c>
      <c r="CJ1784" s="15">
        <v>1996</v>
      </c>
      <c r="CK1784" s="15" t="str">
        <f t="shared" si="87"/>
        <v>Intra</v>
      </c>
      <c r="DC1784" s="15">
        <v>2</v>
      </c>
      <c r="DD1784" s="21">
        <v>2</v>
      </c>
      <c r="DE1784" s="21"/>
      <c r="DF1784" s="15">
        <v>1996</v>
      </c>
    </row>
    <row r="1785" spans="2:110" x14ac:dyDescent="0.3">
      <c r="B1785" s="4">
        <v>17</v>
      </c>
      <c r="C1785" s="4">
        <v>1</v>
      </c>
      <c r="D1785" s="5">
        <v>2022</v>
      </c>
      <c r="W1785" s="4">
        <v>1</v>
      </c>
      <c r="Y1785" t="str">
        <f t="shared" si="85"/>
        <v>Jan</v>
      </c>
      <c r="Z1785" s="5">
        <v>2022</v>
      </c>
      <c r="AA1785" t="s">
        <v>5357</v>
      </c>
      <c r="AB1785">
        <v>1</v>
      </c>
      <c r="BG1785" t="s">
        <v>9</v>
      </c>
      <c r="BV1785" t="s">
        <v>9</v>
      </c>
      <c r="BW1785" t="str">
        <f t="shared" si="86"/>
        <v>Not</v>
      </c>
      <c r="CI1785" s="16" t="s">
        <v>9</v>
      </c>
      <c r="CJ1785" s="16">
        <v>2006</v>
      </c>
      <c r="CK1785" s="16" t="str">
        <f t="shared" si="87"/>
        <v>Not</v>
      </c>
      <c r="DC1785" s="16">
        <v>10</v>
      </c>
      <c r="DD1785" s="23">
        <v>10</v>
      </c>
      <c r="DE1785" s="23"/>
      <c r="DF1785" s="16">
        <v>2006</v>
      </c>
    </row>
    <row r="1786" spans="2:110" x14ac:dyDescent="0.3">
      <c r="B1786" s="6">
        <v>15</v>
      </c>
      <c r="C1786" s="6">
        <v>6</v>
      </c>
      <c r="D1786" s="7">
        <v>2022</v>
      </c>
      <c r="W1786" s="6">
        <v>6</v>
      </c>
      <c r="Y1786" t="str">
        <f t="shared" si="85"/>
        <v>Jun</v>
      </c>
      <c r="Z1786" s="7">
        <v>2022</v>
      </c>
      <c r="AA1786" t="s">
        <v>5360</v>
      </c>
      <c r="BG1786" t="s">
        <v>13</v>
      </c>
      <c r="BV1786" t="s">
        <v>13</v>
      </c>
      <c r="BW1786" t="str">
        <f t="shared" si="86"/>
        <v>Intra</v>
      </c>
      <c r="CI1786" s="15" t="s">
        <v>13</v>
      </c>
      <c r="CJ1786" s="15">
        <v>2000</v>
      </c>
      <c r="CK1786" s="15" t="str">
        <f t="shared" si="87"/>
        <v>Intra</v>
      </c>
      <c r="DC1786" s="15">
        <v>1</v>
      </c>
      <c r="DD1786" s="21">
        <v>1</v>
      </c>
      <c r="DE1786" s="21"/>
      <c r="DF1786" s="15">
        <v>2000</v>
      </c>
    </row>
    <row r="1787" spans="2:110" x14ac:dyDescent="0.3">
      <c r="B1787" s="4">
        <v>25</v>
      </c>
      <c r="C1787" s="4">
        <v>11</v>
      </c>
      <c r="D1787" s="5">
        <v>2022</v>
      </c>
      <c r="W1787" s="4">
        <v>11</v>
      </c>
      <c r="Y1787" t="str">
        <f t="shared" si="85"/>
        <v>Nov</v>
      </c>
      <c r="Z1787" s="5">
        <v>2022</v>
      </c>
      <c r="AA1787" t="s">
        <v>5363</v>
      </c>
      <c r="BG1787" t="s">
        <v>13</v>
      </c>
      <c r="BV1787" t="s">
        <v>13</v>
      </c>
      <c r="BW1787" t="str">
        <f t="shared" si="86"/>
        <v>Intra</v>
      </c>
      <c r="CI1787" s="16" t="s">
        <v>13</v>
      </c>
      <c r="CJ1787" s="16">
        <v>2019</v>
      </c>
      <c r="CK1787" s="16" t="str">
        <f t="shared" si="87"/>
        <v>Intra</v>
      </c>
      <c r="DC1787" s="16">
        <v>5</v>
      </c>
      <c r="DD1787" s="23">
        <v>5</v>
      </c>
      <c r="DE1787" s="23"/>
      <c r="DF1787" s="16">
        <v>2019</v>
      </c>
    </row>
    <row r="1788" spans="2:110" x14ac:dyDescent="0.3">
      <c r="B1788" s="4">
        <v>10</v>
      </c>
      <c r="C1788" s="4">
        <v>7</v>
      </c>
      <c r="D1788" s="5">
        <v>2023</v>
      </c>
      <c r="W1788" s="4">
        <v>7</v>
      </c>
      <c r="Y1788" t="str">
        <f t="shared" si="85"/>
        <v>Jul</v>
      </c>
      <c r="Z1788" s="5">
        <v>2023</v>
      </c>
      <c r="AA1788" t="s">
        <v>5366</v>
      </c>
      <c r="BG1788" t="s">
        <v>13</v>
      </c>
      <c r="BV1788" t="s">
        <v>13</v>
      </c>
      <c r="BW1788" t="str">
        <f t="shared" si="86"/>
        <v>Intra</v>
      </c>
      <c r="CI1788" s="15" t="s">
        <v>13</v>
      </c>
      <c r="CJ1788" s="15">
        <v>2015</v>
      </c>
      <c r="CK1788" s="15" t="str">
        <f t="shared" si="87"/>
        <v>Intra</v>
      </c>
      <c r="DC1788" s="15">
        <v>2</v>
      </c>
      <c r="DD1788" s="21">
        <v>2</v>
      </c>
      <c r="DE1788" s="21"/>
      <c r="DF1788" s="15">
        <v>2015</v>
      </c>
    </row>
    <row r="1789" spans="2:110" x14ac:dyDescent="0.3">
      <c r="B1789" s="6">
        <v>30</v>
      </c>
      <c r="C1789" s="6">
        <v>1</v>
      </c>
      <c r="D1789" s="7">
        <v>2023</v>
      </c>
      <c r="W1789" s="6">
        <v>1</v>
      </c>
      <c r="Y1789" t="str">
        <f t="shared" si="85"/>
        <v>Jan</v>
      </c>
      <c r="Z1789" s="7">
        <v>2023</v>
      </c>
      <c r="AA1789" t="s">
        <v>5369</v>
      </c>
      <c r="AB1789">
        <v>1</v>
      </c>
      <c r="BG1789" t="s">
        <v>13</v>
      </c>
      <c r="BV1789" t="s">
        <v>13</v>
      </c>
      <c r="BW1789" t="str">
        <f t="shared" si="86"/>
        <v>Intra</v>
      </c>
      <c r="CI1789" s="16" t="s">
        <v>13</v>
      </c>
      <c r="CJ1789" s="16">
        <v>2019</v>
      </c>
      <c r="CK1789" s="16" t="str">
        <f t="shared" si="87"/>
        <v>Intra</v>
      </c>
      <c r="DC1789" s="16">
        <v>2</v>
      </c>
      <c r="DD1789" s="23">
        <v>2</v>
      </c>
      <c r="DE1789" s="23"/>
      <c r="DF1789" s="16">
        <v>2019</v>
      </c>
    </row>
    <row r="1790" spans="2:110" x14ac:dyDescent="0.3">
      <c r="B1790" s="4">
        <v>10</v>
      </c>
      <c r="C1790" s="4">
        <v>5</v>
      </c>
      <c r="D1790" s="5">
        <v>2023</v>
      </c>
      <c r="W1790" s="4">
        <v>5</v>
      </c>
      <c r="Y1790" t="str">
        <f t="shared" si="85"/>
        <v>May</v>
      </c>
      <c r="Z1790" s="5">
        <v>2023</v>
      </c>
      <c r="AA1790" t="s">
        <v>5372</v>
      </c>
      <c r="BG1790" t="s">
        <v>13</v>
      </c>
      <c r="BV1790" t="s">
        <v>13</v>
      </c>
      <c r="BW1790" t="str">
        <f t="shared" si="86"/>
        <v>Intra</v>
      </c>
      <c r="CI1790" s="15" t="s">
        <v>13</v>
      </c>
      <c r="CJ1790" s="15">
        <v>2013</v>
      </c>
      <c r="CK1790" s="15" t="str">
        <f t="shared" si="87"/>
        <v>Intra</v>
      </c>
      <c r="DC1790" s="15">
        <v>1</v>
      </c>
      <c r="DD1790" s="21">
        <v>1</v>
      </c>
      <c r="DE1790" s="21"/>
      <c r="DF1790" s="15">
        <v>2013</v>
      </c>
    </row>
    <row r="1791" spans="2:110" x14ac:dyDescent="0.3">
      <c r="B1791" s="6">
        <v>6</v>
      </c>
      <c r="C1791" s="6">
        <v>4</v>
      </c>
      <c r="D1791" s="7">
        <v>2023</v>
      </c>
      <c r="W1791" s="6">
        <v>4</v>
      </c>
      <c r="Y1791" t="str">
        <f t="shared" si="85"/>
        <v>Apr</v>
      </c>
      <c r="Z1791" s="7">
        <v>2023</v>
      </c>
      <c r="AA1791" t="s">
        <v>5375</v>
      </c>
      <c r="BG1791" t="s">
        <v>13</v>
      </c>
      <c r="BV1791" t="s">
        <v>13</v>
      </c>
      <c r="BW1791" t="str">
        <f t="shared" si="86"/>
        <v>Intra</v>
      </c>
      <c r="CI1791" s="16" t="s">
        <v>13</v>
      </c>
      <c r="CJ1791" s="16">
        <v>1995</v>
      </c>
      <c r="CK1791" s="16" t="str">
        <f t="shared" si="87"/>
        <v>Intra</v>
      </c>
      <c r="DC1791" s="16">
        <v>10</v>
      </c>
      <c r="DD1791" s="23">
        <v>10</v>
      </c>
      <c r="DE1791" s="23"/>
      <c r="DF1791" s="16">
        <v>1995</v>
      </c>
    </row>
    <row r="1792" spans="2:110" x14ac:dyDescent="0.3">
      <c r="B1792" s="4">
        <v>27</v>
      </c>
      <c r="C1792" s="4">
        <v>6</v>
      </c>
      <c r="D1792" s="5">
        <v>2023</v>
      </c>
      <c r="W1792" s="4">
        <v>6</v>
      </c>
      <c r="Y1792" t="str">
        <f t="shared" si="85"/>
        <v>Jun</v>
      </c>
      <c r="Z1792" s="5">
        <v>2023</v>
      </c>
      <c r="AA1792" t="s">
        <v>5378</v>
      </c>
      <c r="BG1792" t="s">
        <v>13</v>
      </c>
      <c r="BV1792" t="s">
        <v>13</v>
      </c>
      <c r="BW1792" t="str">
        <f t="shared" si="86"/>
        <v>Intra</v>
      </c>
      <c r="CI1792" s="15" t="s">
        <v>13</v>
      </c>
      <c r="CJ1792" s="15">
        <v>2013</v>
      </c>
      <c r="CK1792" s="15" t="str">
        <f t="shared" si="87"/>
        <v>Intra</v>
      </c>
      <c r="DC1792" s="15">
        <v>10</v>
      </c>
      <c r="DD1792" s="21">
        <v>10</v>
      </c>
      <c r="DE1792" s="21"/>
      <c r="DF1792" s="15">
        <v>2013</v>
      </c>
    </row>
    <row r="1793" spans="2:110" x14ac:dyDescent="0.3">
      <c r="B1793" s="4">
        <v>12</v>
      </c>
      <c r="C1793" s="4">
        <v>5</v>
      </c>
      <c r="D1793" s="5">
        <v>2023</v>
      </c>
      <c r="W1793" s="4">
        <v>5</v>
      </c>
      <c r="Y1793" t="str">
        <f t="shared" si="85"/>
        <v>May</v>
      </c>
      <c r="Z1793" s="5">
        <v>2023</v>
      </c>
      <c r="AA1793" t="s">
        <v>5381</v>
      </c>
      <c r="BG1793" t="s">
        <v>13</v>
      </c>
      <c r="BV1793" t="s">
        <v>13</v>
      </c>
      <c r="BW1793" t="str">
        <f t="shared" si="86"/>
        <v>Intra</v>
      </c>
      <c r="CI1793" s="16" t="s">
        <v>13</v>
      </c>
      <c r="CJ1793" s="16">
        <v>2006</v>
      </c>
      <c r="CK1793" s="16" t="str">
        <f t="shared" si="87"/>
        <v>Intra</v>
      </c>
      <c r="DC1793" s="16">
        <v>10</v>
      </c>
      <c r="DD1793" s="23">
        <v>10</v>
      </c>
      <c r="DE1793" s="23"/>
      <c r="DF1793" s="16">
        <v>2006</v>
      </c>
    </row>
    <row r="1794" spans="2:110" x14ac:dyDescent="0.3">
      <c r="B1794" s="6">
        <v>10</v>
      </c>
      <c r="C1794" s="6">
        <v>5</v>
      </c>
      <c r="D1794" s="7">
        <v>2023</v>
      </c>
      <c r="W1794" s="6">
        <v>5</v>
      </c>
      <c r="Y1794" t="str">
        <f t="shared" si="85"/>
        <v>May</v>
      </c>
      <c r="Z1794" s="7">
        <v>2023</v>
      </c>
      <c r="AA1794" t="s">
        <v>5384</v>
      </c>
      <c r="BG1794" t="s">
        <v>13</v>
      </c>
      <c r="BV1794" t="s">
        <v>13</v>
      </c>
      <c r="BW1794" t="str">
        <f t="shared" si="86"/>
        <v>Intra</v>
      </c>
      <c r="CI1794" s="15" t="s">
        <v>13</v>
      </c>
      <c r="CJ1794" s="15">
        <v>1995</v>
      </c>
      <c r="CK1794" s="15" t="str">
        <f t="shared" si="87"/>
        <v>Intra</v>
      </c>
      <c r="DC1794" s="15">
        <v>1</v>
      </c>
      <c r="DD1794" s="21">
        <v>1</v>
      </c>
      <c r="DE1794" s="21"/>
      <c r="DF1794" s="15">
        <v>1995</v>
      </c>
    </row>
    <row r="1795" spans="2:110" x14ac:dyDescent="0.3">
      <c r="B1795" s="6">
        <v>18</v>
      </c>
      <c r="C1795" s="6">
        <v>4</v>
      </c>
      <c r="D1795" s="7">
        <v>2023</v>
      </c>
      <c r="W1795" s="6">
        <v>4</v>
      </c>
      <c r="Y1795" t="str">
        <f t="shared" ref="Y1795:Y1846" si="88">_xlfn.IFS(W1795=1,"Jan",W1795=2,"Feb",W1795=3,"Mar",W1795=4,"Apr",W1795=5,"May",W1795=6,"Jun",W1795=7,"Jul",W1795=8,"Aug",W1795=9,"Sep",W1795=10,"Oct",W1795=11,"Nov",W1795=12,"Dec")</f>
        <v>Apr</v>
      </c>
      <c r="Z1795" s="7">
        <v>2023</v>
      </c>
      <c r="AA1795" t="s">
        <v>5387</v>
      </c>
      <c r="BG1795" t="s">
        <v>13</v>
      </c>
      <c r="BV1795" t="s">
        <v>13</v>
      </c>
      <c r="BW1795" t="str">
        <f t="shared" ref="BW1795:BW1846" si="89">IF(BV1795="EQ","Intra","Not")</f>
        <v>Intra</v>
      </c>
      <c r="CI1795" s="16" t="s">
        <v>13</v>
      </c>
      <c r="CJ1795" s="16">
        <v>2015</v>
      </c>
      <c r="CK1795" s="16" t="str">
        <f t="shared" ref="CK1795:CK1846" si="90">IF(CI1795="EQ","Intra","Not")</f>
        <v>Intra</v>
      </c>
      <c r="DC1795" s="16">
        <v>10</v>
      </c>
      <c r="DD1795" s="23">
        <v>10</v>
      </c>
      <c r="DE1795" s="23"/>
      <c r="DF1795" s="16">
        <v>2015</v>
      </c>
    </row>
    <row r="1796" spans="2:110" x14ac:dyDescent="0.3">
      <c r="B1796" s="6">
        <v>12</v>
      </c>
      <c r="C1796" s="6">
        <v>5</v>
      </c>
      <c r="D1796" s="7">
        <v>2023</v>
      </c>
      <c r="W1796" s="6">
        <v>5</v>
      </c>
      <c r="Y1796" t="str">
        <f t="shared" si="88"/>
        <v>May</v>
      </c>
      <c r="Z1796" s="7">
        <v>2023</v>
      </c>
      <c r="AA1796" t="s">
        <v>5390</v>
      </c>
      <c r="BG1796" t="s">
        <v>13</v>
      </c>
      <c r="BV1796" t="s">
        <v>13</v>
      </c>
      <c r="BW1796" t="str">
        <f t="shared" si="89"/>
        <v>Intra</v>
      </c>
      <c r="CI1796" s="15" t="s">
        <v>13</v>
      </c>
      <c r="CJ1796" s="15">
        <v>2012</v>
      </c>
      <c r="CK1796" s="15" t="str">
        <f t="shared" si="90"/>
        <v>Intra</v>
      </c>
      <c r="DC1796" s="15">
        <v>10</v>
      </c>
      <c r="DD1796" s="21">
        <v>10</v>
      </c>
      <c r="DE1796" s="21"/>
      <c r="DF1796" s="15">
        <v>2012</v>
      </c>
    </row>
    <row r="1797" spans="2:110" x14ac:dyDescent="0.3">
      <c r="B1797" s="4">
        <v>4</v>
      </c>
      <c r="C1797" s="4">
        <v>1</v>
      </c>
      <c r="D1797" s="5">
        <v>2023</v>
      </c>
      <c r="W1797" s="4">
        <v>1</v>
      </c>
      <c r="Y1797" t="str">
        <f t="shared" si="88"/>
        <v>Jan</v>
      </c>
      <c r="Z1797" s="5">
        <v>2023</v>
      </c>
      <c r="AA1797" t="s">
        <v>5393</v>
      </c>
      <c r="AB1797">
        <v>1</v>
      </c>
      <c r="BG1797" t="s">
        <v>13</v>
      </c>
      <c r="BV1797" t="s">
        <v>13</v>
      </c>
      <c r="BW1797" t="str">
        <f t="shared" si="89"/>
        <v>Intra</v>
      </c>
      <c r="CI1797" s="16" t="s">
        <v>13</v>
      </c>
      <c r="CJ1797" s="16">
        <v>2003</v>
      </c>
      <c r="CK1797" s="16" t="str">
        <f t="shared" si="90"/>
        <v>Intra</v>
      </c>
      <c r="DC1797" s="16">
        <v>10</v>
      </c>
      <c r="DD1797" s="23">
        <v>10</v>
      </c>
      <c r="DE1797" s="23"/>
      <c r="DF1797" s="16">
        <v>2003</v>
      </c>
    </row>
    <row r="1798" spans="2:110" x14ac:dyDescent="0.3">
      <c r="B1798" s="4">
        <v>20</v>
      </c>
      <c r="C1798" s="4">
        <v>1</v>
      </c>
      <c r="D1798" s="5">
        <v>2023</v>
      </c>
      <c r="W1798" s="4">
        <v>1</v>
      </c>
      <c r="Y1798" t="str">
        <f t="shared" si="88"/>
        <v>Jan</v>
      </c>
      <c r="Z1798" s="5">
        <v>2023</v>
      </c>
      <c r="AA1798" t="s">
        <v>5396</v>
      </c>
      <c r="AB1798">
        <v>1</v>
      </c>
      <c r="BG1798" t="s">
        <v>13</v>
      </c>
      <c r="BV1798" t="s">
        <v>13</v>
      </c>
      <c r="BW1798" t="str">
        <f t="shared" si="89"/>
        <v>Intra</v>
      </c>
      <c r="CI1798" s="15" t="s">
        <v>13</v>
      </c>
      <c r="CJ1798" s="15">
        <v>2011</v>
      </c>
      <c r="CK1798" s="15" t="str">
        <f t="shared" si="90"/>
        <v>Intra</v>
      </c>
      <c r="DC1798" s="15">
        <v>10</v>
      </c>
      <c r="DD1798" s="21">
        <v>10</v>
      </c>
      <c r="DE1798" s="21"/>
      <c r="DF1798" s="15">
        <v>2011</v>
      </c>
    </row>
    <row r="1799" spans="2:110" x14ac:dyDescent="0.3">
      <c r="B1799" s="6">
        <v>19</v>
      </c>
      <c r="C1799" s="6">
        <v>4</v>
      </c>
      <c r="D1799" s="7">
        <v>2023</v>
      </c>
      <c r="W1799" s="6">
        <v>4</v>
      </c>
      <c r="Y1799" t="str">
        <f t="shared" si="88"/>
        <v>Apr</v>
      </c>
      <c r="Z1799" s="7">
        <v>2023</v>
      </c>
      <c r="AA1799" t="s">
        <v>5399</v>
      </c>
      <c r="BG1799" t="s">
        <v>13</v>
      </c>
      <c r="BV1799" t="s">
        <v>13</v>
      </c>
      <c r="BW1799" t="str">
        <f t="shared" si="89"/>
        <v>Intra</v>
      </c>
      <c r="CI1799" s="16" t="s">
        <v>13</v>
      </c>
      <c r="CJ1799" s="16">
        <v>2003</v>
      </c>
      <c r="CK1799" s="16" t="str">
        <f t="shared" si="90"/>
        <v>Intra</v>
      </c>
      <c r="DC1799" s="16">
        <v>2</v>
      </c>
      <c r="DD1799" s="23">
        <v>2</v>
      </c>
      <c r="DE1799" s="23"/>
      <c r="DF1799" s="16">
        <v>2003</v>
      </c>
    </row>
    <row r="1800" spans="2:110" x14ac:dyDescent="0.3">
      <c r="B1800" s="4">
        <v>15</v>
      </c>
      <c r="C1800" s="4">
        <v>2</v>
      </c>
      <c r="D1800" s="5">
        <v>2023</v>
      </c>
      <c r="W1800" s="4">
        <v>2</v>
      </c>
      <c r="Y1800" t="str">
        <f t="shared" si="88"/>
        <v>Feb</v>
      </c>
      <c r="Z1800" s="5">
        <v>2023</v>
      </c>
      <c r="AA1800" t="s">
        <v>5402</v>
      </c>
      <c r="BG1800" t="s">
        <v>13</v>
      </c>
      <c r="BV1800" t="s">
        <v>13</v>
      </c>
      <c r="BW1800" t="str">
        <f t="shared" si="89"/>
        <v>Intra</v>
      </c>
      <c r="CI1800" s="15" t="s">
        <v>13</v>
      </c>
      <c r="CJ1800" s="15">
        <v>2010</v>
      </c>
      <c r="CK1800" s="15" t="str">
        <f t="shared" si="90"/>
        <v>Intra</v>
      </c>
      <c r="DC1800" s="15">
        <v>2</v>
      </c>
      <c r="DD1800" s="21">
        <v>2</v>
      </c>
      <c r="DE1800" s="21"/>
      <c r="DF1800" s="15">
        <v>2010</v>
      </c>
    </row>
    <row r="1801" spans="2:110" x14ac:dyDescent="0.3">
      <c r="B1801" s="6">
        <v>10</v>
      </c>
      <c r="C1801" s="6">
        <v>7</v>
      </c>
      <c r="D1801" s="7">
        <v>2023</v>
      </c>
      <c r="W1801" s="6">
        <v>7</v>
      </c>
      <c r="Y1801" t="str">
        <f t="shared" si="88"/>
        <v>Jul</v>
      </c>
      <c r="Z1801" s="7">
        <v>2023</v>
      </c>
      <c r="AA1801" t="s">
        <v>5405</v>
      </c>
      <c r="BG1801" t="s">
        <v>9</v>
      </c>
      <c r="BV1801" t="s">
        <v>9</v>
      </c>
      <c r="BW1801" t="str">
        <f t="shared" si="89"/>
        <v>Not</v>
      </c>
      <c r="CI1801" s="16" t="s">
        <v>9</v>
      </c>
      <c r="CJ1801" s="16">
        <v>2007</v>
      </c>
      <c r="CK1801" s="16" t="str">
        <f t="shared" si="90"/>
        <v>Not</v>
      </c>
      <c r="DC1801" s="16">
        <v>10</v>
      </c>
      <c r="DD1801" s="23">
        <v>10</v>
      </c>
      <c r="DE1801" s="23"/>
      <c r="DF1801" s="16">
        <v>2007</v>
      </c>
    </row>
    <row r="1802" spans="2:110" x14ac:dyDescent="0.3">
      <c r="B1802" s="4">
        <v>14</v>
      </c>
      <c r="C1802" s="4">
        <v>3</v>
      </c>
      <c r="D1802" s="5">
        <v>2023</v>
      </c>
      <c r="W1802" s="4">
        <v>3</v>
      </c>
      <c r="Y1802" t="str">
        <f t="shared" si="88"/>
        <v>Mar</v>
      </c>
      <c r="Z1802" s="5">
        <v>2023</v>
      </c>
      <c r="AA1802" t="s">
        <v>5408</v>
      </c>
      <c r="BG1802" t="s">
        <v>13</v>
      </c>
      <c r="BV1802" t="s">
        <v>13</v>
      </c>
      <c r="BW1802" t="str">
        <f t="shared" si="89"/>
        <v>Intra</v>
      </c>
      <c r="CI1802" s="15" t="s">
        <v>13</v>
      </c>
      <c r="CJ1802" s="15">
        <v>1995</v>
      </c>
      <c r="CK1802" s="15" t="str">
        <f t="shared" si="90"/>
        <v>Intra</v>
      </c>
      <c r="DC1802" s="15">
        <v>10</v>
      </c>
      <c r="DD1802" s="21">
        <v>10</v>
      </c>
      <c r="DE1802" s="21"/>
      <c r="DF1802" s="15">
        <v>1995</v>
      </c>
    </row>
    <row r="1803" spans="2:110" x14ac:dyDescent="0.3">
      <c r="B1803" s="4">
        <v>3</v>
      </c>
      <c r="C1803" s="4">
        <v>7</v>
      </c>
      <c r="D1803" s="5">
        <v>2023</v>
      </c>
      <c r="W1803" s="4">
        <v>7</v>
      </c>
      <c r="Y1803" t="str">
        <f t="shared" si="88"/>
        <v>Jul</v>
      </c>
      <c r="Z1803" s="5">
        <v>2023</v>
      </c>
      <c r="AA1803" t="s">
        <v>5411</v>
      </c>
      <c r="BG1803" t="s">
        <v>13</v>
      </c>
      <c r="BV1803" t="s">
        <v>13</v>
      </c>
      <c r="BW1803" t="str">
        <f t="shared" si="89"/>
        <v>Intra</v>
      </c>
      <c r="CI1803" s="16" t="s">
        <v>13</v>
      </c>
      <c r="CJ1803" s="16">
        <v>2021</v>
      </c>
      <c r="CK1803" s="16" t="str">
        <f t="shared" si="90"/>
        <v>Intra</v>
      </c>
      <c r="DC1803" s="16">
        <v>10</v>
      </c>
      <c r="DD1803" s="23">
        <v>10</v>
      </c>
      <c r="DE1803" s="23"/>
      <c r="DF1803" s="16">
        <v>2021</v>
      </c>
    </row>
    <row r="1804" spans="2:110" x14ac:dyDescent="0.3">
      <c r="B1804" s="6">
        <v>12</v>
      </c>
      <c r="C1804" s="6">
        <v>6</v>
      </c>
      <c r="D1804" s="7">
        <v>2023</v>
      </c>
      <c r="W1804" s="6">
        <v>6</v>
      </c>
      <c r="Y1804" t="str">
        <f t="shared" si="88"/>
        <v>Jun</v>
      </c>
      <c r="Z1804" s="7">
        <v>2023</v>
      </c>
      <c r="AA1804" t="s">
        <v>5414</v>
      </c>
      <c r="BG1804" t="s">
        <v>13</v>
      </c>
      <c r="BV1804" t="s">
        <v>13</v>
      </c>
      <c r="BW1804" t="str">
        <f t="shared" si="89"/>
        <v>Intra</v>
      </c>
      <c r="CI1804" s="15" t="s">
        <v>13</v>
      </c>
      <c r="CJ1804" s="15">
        <v>2007</v>
      </c>
      <c r="CK1804" s="15" t="str">
        <f t="shared" si="90"/>
        <v>Intra</v>
      </c>
      <c r="DC1804" s="15">
        <v>10</v>
      </c>
      <c r="DD1804" s="21">
        <v>10</v>
      </c>
      <c r="DE1804" s="21"/>
      <c r="DF1804" s="15">
        <v>2007</v>
      </c>
    </row>
    <row r="1805" spans="2:110" x14ac:dyDescent="0.3">
      <c r="B1805" s="4">
        <v>23</v>
      </c>
      <c r="C1805" s="4">
        <v>3</v>
      </c>
      <c r="D1805" s="5">
        <v>2023</v>
      </c>
      <c r="W1805" s="4">
        <v>3</v>
      </c>
      <c r="Y1805" t="str">
        <f t="shared" si="88"/>
        <v>Mar</v>
      </c>
      <c r="Z1805" s="5">
        <v>2023</v>
      </c>
      <c r="AA1805" t="s">
        <v>5417</v>
      </c>
      <c r="BG1805" t="s">
        <v>9</v>
      </c>
      <c r="BV1805" t="s">
        <v>9</v>
      </c>
      <c r="BW1805" t="str">
        <f t="shared" si="89"/>
        <v>Not</v>
      </c>
      <c r="CI1805" s="16" t="s">
        <v>9</v>
      </c>
      <c r="CJ1805" s="16">
        <v>1995</v>
      </c>
      <c r="CK1805" s="16" t="str">
        <f t="shared" si="90"/>
        <v>Not</v>
      </c>
      <c r="DC1805" s="16">
        <v>10</v>
      </c>
      <c r="DD1805" s="23">
        <v>10</v>
      </c>
      <c r="DE1805" s="23"/>
      <c r="DF1805" s="16">
        <v>1995</v>
      </c>
    </row>
    <row r="1806" spans="2:110" x14ac:dyDescent="0.3">
      <c r="B1806" s="4">
        <v>9</v>
      </c>
      <c r="C1806" s="4">
        <v>2</v>
      </c>
      <c r="D1806" s="5">
        <v>2023</v>
      </c>
      <c r="W1806" s="4">
        <v>2</v>
      </c>
      <c r="Y1806" t="str">
        <f t="shared" si="88"/>
        <v>Feb</v>
      </c>
      <c r="Z1806" s="5">
        <v>2023</v>
      </c>
      <c r="AA1806" t="s">
        <v>5420</v>
      </c>
      <c r="BG1806" t="s">
        <v>13</v>
      </c>
      <c r="BV1806" t="s">
        <v>13</v>
      </c>
      <c r="BW1806" t="str">
        <f t="shared" si="89"/>
        <v>Intra</v>
      </c>
      <c r="CI1806" s="15" t="s">
        <v>13</v>
      </c>
      <c r="CJ1806" s="15">
        <v>2022</v>
      </c>
      <c r="CK1806" s="15" t="str">
        <f t="shared" si="90"/>
        <v>Intra</v>
      </c>
      <c r="DC1806" s="15">
        <v>10</v>
      </c>
      <c r="DD1806" s="21">
        <v>10</v>
      </c>
      <c r="DE1806" s="21"/>
      <c r="DF1806" s="15">
        <v>2022</v>
      </c>
    </row>
    <row r="1807" spans="2:110" x14ac:dyDescent="0.3">
      <c r="B1807" s="4">
        <v>4</v>
      </c>
      <c r="C1807" s="4">
        <v>7</v>
      </c>
      <c r="D1807" s="5">
        <v>2023</v>
      </c>
      <c r="W1807" s="4">
        <v>7</v>
      </c>
      <c r="Y1807" t="str">
        <f t="shared" si="88"/>
        <v>Jul</v>
      </c>
      <c r="Z1807" s="5">
        <v>2023</v>
      </c>
      <c r="AA1807" t="s">
        <v>5423</v>
      </c>
      <c r="BG1807" t="s">
        <v>13</v>
      </c>
      <c r="BV1807" t="s">
        <v>13</v>
      </c>
      <c r="BW1807" t="str">
        <f t="shared" si="89"/>
        <v>Intra</v>
      </c>
      <c r="CI1807" s="16" t="s">
        <v>13</v>
      </c>
      <c r="CJ1807" s="16">
        <v>2005</v>
      </c>
      <c r="CK1807" s="16" t="str">
        <f t="shared" si="90"/>
        <v>Intra</v>
      </c>
      <c r="DC1807" s="16">
        <v>5</v>
      </c>
      <c r="DD1807" s="23">
        <v>5</v>
      </c>
      <c r="DE1807" s="23"/>
      <c r="DF1807" s="16">
        <v>2005</v>
      </c>
    </row>
    <row r="1808" spans="2:110" x14ac:dyDescent="0.3">
      <c r="B1808" s="6">
        <v>6</v>
      </c>
      <c r="C1808" s="6">
        <v>6</v>
      </c>
      <c r="D1808" s="7">
        <v>2023</v>
      </c>
      <c r="W1808" s="6">
        <v>6</v>
      </c>
      <c r="Y1808" t="str">
        <f t="shared" si="88"/>
        <v>Jun</v>
      </c>
      <c r="Z1808" s="7">
        <v>2023</v>
      </c>
      <c r="AA1808" t="s">
        <v>5426</v>
      </c>
      <c r="BG1808" t="s">
        <v>13</v>
      </c>
      <c r="BV1808" t="s">
        <v>13</v>
      </c>
      <c r="BW1808" t="str">
        <f t="shared" si="89"/>
        <v>Intra</v>
      </c>
      <c r="CI1808" s="15" t="s">
        <v>13</v>
      </c>
      <c r="CJ1808" s="15">
        <v>2004</v>
      </c>
      <c r="CK1808" s="15" t="str">
        <f t="shared" si="90"/>
        <v>Intra</v>
      </c>
      <c r="DC1808" s="15">
        <v>10</v>
      </c>
      <c r="DD1808" s="21">
        <v>10</v>
      </c>
      <c r="DE1808" s="21"/>
      <c r="DF1808" s="15">
        <v>2004</v>
      </c>
    </row>
    <row r="1809" spans="2:110" x14ac:dyDescent="0.3">
      <c r="B1809" s="4">
        <v>7</v>
      </c>
      <c r="C1809" s="4">
        <v>7</v>
      </c>
      <c r="D1809" s="5">
        <v>2023</v>
      </c>
      <c r="W1809" s="4">
        <v>7</v>
      </c>
      <c r="Y1809" t="str">
        <f t="shared" si="88"/>
        <v>Jul</v>
      </c>
      <c r="Z1809" s="5">
        <v>2023</v>
      </c>
      <c r="AA1809" t="s">
        <v>5429</v>
      </c>
      <c r="BG1809" t="s">
        <v>9</v>
      </c>
      <c r="BV1809" t="s">
        <v>9</v>
      </c>
      <c r="BW1809" t="str">
        <f t="shared" si="89"/>
        <v>Not</v>
      </c>
      <c r="CI1809" s="16" t="s">
        <v>9</v>
      </c>
      <c r="CJ1809" s="16">
        <v>2010</v>
      </c>
      <c r="CK1809" s="16" t="str">
        <f t="shared" si="90"/>
        <v>Not</v>
      </c>
      <c r="DC1809" s="16">
        <v>10</v>
      </c>
      <c r="DD1809" s="23">
        <v>10</v>
      </c>
      <c r="DE1809" s="23"/>
      <c r="DF1809" s="16">
        <v>2010</v>
      </c>
    </row>
    <row r="1810" spans="2:110" x14ac:dyDescent="0.3">
      <c r="B1810" s="4">
        <v>16</v>
      </c>
      <c r="C1810" s="4">
        <v>6</v>
      </c>
      <c r="D1810" s="5">
        <v>2023</v>
      </c>
      <c r="W1810" s="4">
        <v>6</v>
      </c>
      <c r="Y1810" t="str">
        <f t="shared" si="88"/>
        <v>Jun</v>
      </c>
      <c r="Z1810" s="5">
        <v>2023</v>
      </c>
      <c r="AA1810" t="s">
        <v>5432</v>
      </c>
      <c r="BG1810" t="s">
        <v>13</v>
      </c>
      <c r="BV1810" t="s">
        <v>13</v>
      </c>
      <c r="BW1810" t="str">
        <f t="shared" si="89"/>
        <v>Intra</v>
      </c>
      <c r="CI1810" s="15" t="s">
        <v>13</v>
      </c>
      <c r="CJ1810" s="15">
        <v>2003</v>
      </c>
      <c r="CK1810" s="15" t="str">
        <f t="shared" si="90"/>
        <v>Intra</v>
      </c>
      <c r="DC1810" s="15">
        <v>1</v>
      </c>
      <c r="DD1810" s="21">
        <v>1</v>
      </c>
      <c r="DE1810" s="21"/>
      <c r="DF1810" s="15">
        <v>2003</v>
      </c>
    </row>
    <row r="1811" spans="2:110" x14ac:dyDescent="0.3">
      <c r="B1811" s="4">
        <v>12</v>
      </c>
      <c r="C1811" s="4">
        <v>6</v>
      </c>
      <c r="D1811" s="5">
        <v>2023</v>
      </c>
      <c r="W1811" s="4">
        <v>6</v>
      </c>
      <c r="Y1811" t="str">
        <f t="shared" si="88"/>
        <v>Jun</v>
      </c>
      <c r="Z1811" s="5">
        <v>2023</v>
      </c>
      <c r="AA1811" t="s">
        <v>5435</v>
      </c>
      <c r="BG1811" t="s">
        <v>13</v>
      </c>
      <c r="BV1811" t="s">
        <v>13</v>
      </c>
      <c r="BW1811" t="str">
        <f t="shared" si="89"/>
        <v>Intra</v>
      </c>
      <c r="CI1811" s="16" t="s">
        <v>13</v>
      </c>
      <c r="CJ1811" s="16">
        <v>2006</v>
      </c>
      <c r="CK1811" s="16" t="str">
        <f t="shared" si="90"/>
        <v>Intra</v>
      </c>
      <c r="DC1811" s="16">
        <v>10</v>
      </c>
      <c r="DD1811" s="23">
        <v>10</v>
      </c>
      <c r="DE1811" s="23"/>
      <c r="DF1811" s="16">
        <v>2006</v>
      </c>
    </row>
    <row r="1812" spans="2:110" x14ac:dyDescent="0.3">
      <c r="B1812" s="6">
        <v>24</v>
      </c>
      <c r="C1812" s="6">
        <v>1</v>
      </c>
      <c r="D1812" s="7">
        <v>2023</v>
      </c>
      <c r="W1812" s="6">
        <v>1</v>
      </c>
      <c r="Y1812" t="str">
        <f t="shared" si="88"/>
        <v>Jan</v>
      </c>
      <c r="Z1812" s="7">
        <v>2023</v>
      </c>
      <c r="AA1812" t="s">
        <v>5438</v>
      </c>
      <c r="AB1812">
        <v>1</v>
      </c>
      <c r="BG1812" t="s">
        <v>13</v>
      </c>
      <c r="BV1812" t="s">
        <v>13</v>
      </c>
      <c r="BW1812" t="str">
        <f t="shared" si="89"/>
        <v>Intra</v>
      </c>
      <c r="CI1812" s="15" t="s">
        <v>13</v>
      </c>
      <c r="CJ1812" s="15">
        <v>2023</v>
      </c>
      <c r="CK1812" s="15" t="str">
        <f t="shared" si="90"/>
        <v>Intra</v>
      </c>
      <c r="DC1812" s="15">
        <v>2</v>
      </c>
      <c r="DD1812" s="21">
        <v>2</v>
      </c>
      <c r="DE1812" s="21"/>
      <c r="DF1812" s="15">
        <v>2023</v>
      </c>
    </row>
    <row r="1813" spans="2:110" x14ac:dyDescent="0.3">
      <c r="B1813" s="4">
        <v>26</v>
      </c>
      <c r="C1813" s="4">
        <v>4</v>
      </c>
      <c r="D1813" s="5">
        <v>2023</v>
      </c>
      <c r="W1813" s="4">
        <v>4</v>
      </c>
      <c r="Y1813" t="str">
        <f t="shared" si="88"/>
        <v>Apr</v>
      </c>
      <c r="Z1813" s="5">
        <v>2023</v>
      </c>
      <c r="AA1813" t="s">
        <v>5441</v>
      </c>
      <c r="BG1813" t="s">
        <v>13</v>
      </c>
      <c r="BV1813" t="s">
        <v>13</v>
      </c>
      <c r="BW1813" t="str">
        <f t="shared" si="89"/>
        <v>Intra</v>
      </c>
      <c r="CI1813" s="16" t="s">
        <v>13</v>
      </c>
      <c r="CJ1813" s="16">
        <v>2022</v>
      </c>
      <c r="CK1813" s="16" t="str">
        <f t="shared" si="90"/>
        <v>Intra</v>
      </c>
      <c r="DC1813" s="16">
        <v>10</v>
      </c>
      <c r="DD1813" s="23">
        <v>10</v>
      </c>
      <c r="DE1813" s="23"/>
      <c r="DF1813" s="16">
        <v>2022</v>
      </c>
    </row>
    <row r="1814" spans="2:110" x14ac:dyDescent="0.3">
      <c r="B1814" s="6">
        <v>10</v>
      </c>
      <c r="C1814" s="6">
        <v>4</v>
      </c>
      <c r="D1814" s="7">
        <v>2023</v>
      </c>
      <c r="W1814" s="6">
        <v>4</v>
      </c>
      <c r="Y1814" t="str">
        <f t="shared" si="88"/>
        <v>Apr</v>
      </c>
      <c r="Z1814" s="7">
        <v>2023</v>
      </c>
      <c r="AA1814" t="s">
        <v>5444</v>
      </c>
      <c r="BG1814" t="s">
        <v>13</v>
      </c>
      <c r="BV1814" t="s">
        <v>13</v>
      </c>
      <c r="BW1814" t="str">
        <f t="shared" si="89"/>
        <v>Intra</v>
      </c>
      <c r="CI1814" s="15" t="s">
        <v>13</v>
      </c>
      <c r="CJ1814" s="15">
        <v>2000</v>
      </c>
      <c r="CK1814" s="15" t="str">
        <f t="shared" si="90"/>
        <v>Intra</v>
      </c>
      <c r="DC1814" s="15">
        <v>10</v>
      </c>
      <c r="DD1814" s="21">
        <v>10</v>
      </c>
      <c r="DE1814" s="21"/>
      <c r="DF1814" s="15">
        <v>2000</v>
      </c>
    </row>
    <row r="1815" spans="2:110" x14ac:dyDescent="0.3">
      <c r="B1815" s="4">
        <v>23</v>
      </c>
      <c r="C1815" s="4">
        <v>5</v>
      </c>
      <c r="D1815" s="5">
        <v>2023</v>
      </c>
      <c r="W1815" s="4">
        <v>5</v>
      </c>
      <c r="Y1815" t="str">
        <f t="shared" si="88"/>
        <v>May</v>
      </c>
      <c r="Z1815" s="5">
        <v>2023</v>
      </c>
      <c r="AA1815" t="s">
        <v>5447</v>
      </c>
      <c r="BG1815" t="s">
        <v>13</v>
      </c>
      <c r="BV1815" t="s">
        <v>13</v>
      </c>
      <c r="BW1815" t="str">
        <f t="shared" si="89"/>
        <v>Intra</v>
      </c>
      <c r="CI1815" s="16" t="s">
        <v>13</v>
      </c>
      <c r="CJ1815" s="16">
        <v>2010</v>
      </c>
      <c r="CK1815" s="16" t="str">
        <f t="shared" si="90"/>
        <v>Intra</v>
      </c>
      <c r="DC1815" s="16">
        <v>10</v>
      </c>
      <c r="DD1815" s="23">
        <v>10</v>
      </c>
      <c r="DE1815" s="23"/>
      <c r="DF1815" s="16">
        <v>2010</v>
      </c>
    </row>
    <row r="1816" spans="2:110" x14ac:dyDescent="0.3">
      <c r="B1816" s="6">
        <v>13</v>
      </c>
      <c r="C1816" s="6">
        <v>3</v>
      </c>
      <c r="D1816" s="7">
        <v>2023</v>
      </c>
      <c r="W1816" s="6">
        <v>3</v>
      </c>
      <c r="Y1816" t="str">
        <f t="shared" si="88"/>
        <v>Mar</v>
      </c>
      <c r="Z1816" s="7">
        <v>2023</v>
      </c>
      <c r="AA1816" t="s">
        <v>5450</v>
      </c>
      <c r="BG1816" t="s">
        <v>9</v>
      </c>
      <c r="BV1816" t="s">
        <v>9</v>
      </c>
      <c r="BW1816" t="str">
        <f t="shared" si="89"/>
        <v>Not</v>
      </c>
      <c r="CI1816" s="15" t="s">
        <v>9</v>
      </c>
      <c r="CJ1816" s="15">
        <v>1995</v>
      </c>
      <c r="CK1816" s="15" t="str">
        <f t="shared" si="90"/>
        <v>Not</v>
      </c>
      <c r="DC1816" s="15">
        <v>10</v>
      </c>
      <c r="DD1816" s="21">
        <v>10</v>
      </c>
      <c r="DE1816" s="21"/>
      <c r="DF1816" s="15">
        <v>1995</v>
      </c>
    </row>
    <row r="1817" spans="2:110" x14ac:dyDescent="0.3">
      <c r="B1817" s="6">
        <v>17</v>
      </c>
      <c r="C1817" s="6">
        <v>7</v>
      </c>
      <c r="D1817" s="7">
        <v>2023</v>
      </c>
      <c r="W1817" s="6">
        <v>7</v>
      </c>
      <c r="Y1817" t="str">
        <f t="shared" si="88"/>
        <v>Jul</v>
      </c>
      <c r="Z1817" s="7">
        <v>2023</v>
      </c>
      <c r="AA1817" t="s">
        <v>5453</v>
      </c>
      <c r="BG1817" t="s">
        <v>13</v>
      </c>
      <c r="BV1817" t="s">
        <v>13</v>
      </c>
      <c r="BW1817" t="str">
        <f t="shared" si="89"/>
        <v>Intra</v>
      </c>
      <c r="CI1817" s="16" t="s">
        <v>13</v>
      </c>
      <c r="CJ1817" s="16">
        <v>2021</v>
      </c>
      <c r="CK1817" s="16" t="str">
        <f t="shared" si="90"/>
        <v>Intra</v>
      </c>
      <c r="DC1817" s="16">
        <v>5</v>
      </c>
      <c r="DD1817" s="23">
        <v>5</v>
      </c>
      <c r="DE1817" s="23"/>
      <c r="DF1817" s="16">
        <v>2021</v>
      </c>
    </row>
    <row r="1818" spans="2:110" x14ac:dyDescent="0.3">
      <c r="B1818" s="4">
        <v>9</v>
      </c>
      <c r="C1818" s="4">
        <v>5</v>
      </c>
      <c r="D1818" s="5">
        <v>2023</v>
      </c>
      <c r="W1818" s="4">
        <v>5</v>
      </c>
      <c r="Y1818" t="str">
        <f t="shared" si="88"/>
        <v>May</v>
      </c>
      <c r="Z1818" s="5">
        <v>2023</v>
      </c>
      <c r="AA1818" t="s">
        <v>5456</v>
      </c>
      <c r="BG1818" t="s">
        <v>9</v>
      </c>
      <c r="BV1818" t="s">
        <v>9</v>
      </c>
      <c r="BW1818" t="str">
        <f t="shared" si="89"/>
        <v>Not</v>
      </c>
      <c r="CI1818" s="15" t="s">
        <v>9</v>
      </c>
      <c r="CJ1818" s="15">
        <v>2011</v>
      </c>
      <c r="CK1818" s="15" t="str">
        <f t="shared" si="90"/>
        <v>Not</v>
      </c>
      <c r="DC1818" s="15">
        <v>2</v>
      </c>
      <c r="DD1818" s="21">
        <v>2</v>
      </c>
      <c r="DE1818" s="21"/>
      <c r="DF1818" s="15">
        <v>2011</v>
      </c>
    </row>
    <row r="1819" spans="2:110" x14ac:dyDescent="0.3">
      <c r="B1819" s="6">
        <v>18</v>
      </c>
      <c r="C1819" s="6">
        <v>1</v>
      </c>
      <c r="D1819" s="7">
        <v>2023</v>
      </c>
      <c r="W1819" s="6">
        <v>1</v>
      </c>
      <c r="Y1819" t="str">
        <f t="shared" si="88"/>
        <v>Jan</v>
      </c>
      <c r="Z1819" s="7">
        <v>2023</v>
      </c>
      <c r="AA1819" t="s">
        <v>5459</v>
      </c>
      <c r="AB1819">
        <v>1</v>
      </c>
      <c r="BG1819" t="s">
        <v>9</v>
      </c>
      <c r="BV1819" t="s">
        <v>9</v>
      </c>
      <c r="BW1819" t="str">
        <f t="shared" si="89"/>
        <v>Not</v>
      </c>
      <c r="CI1819" s="16" t="s">
        <v>9</v>
      </c>
      <c r="CJ1819" s="16">
        <v>2017</v>
      </c>
      <c r="CK1819" s="16" t="str">
        <f t="shared" si="90"/>
        <v>Not</v>
      </c>
      <c r="DC1819" s="16">
        <v>10</v>
      </c>
      <c r="DD1819" s="23">
        <v>10</v>
      </c>
      <c r="DE1819" s="23"/>
      <c r="DF1819" s="16">
        <v>2017</v>
      </c>
    </row>
    <row r="1820" spans="2:110" x14ac:dyDescent="0.3">
      <c r="B1820" s="4">
        <v>13</v>
      </c>
      <c r="C1820" s="4">
        <v>6</v>
      </c>
      <c r="D1820" s="5">
        <v>2023</v>
      </c>
      <c r="W1820" s="4">
        <v>6</v>
      </c>
      <c r="Y1820" t="str">
        <f t="shared" si="88"/>
        <v>Jun</v>
      </c>
      <c r="Z1820" s="5">
        <v>2023</v>
      </c>
      <c r="AA1820" t="s">
        <v>5462</v>
      </c>
      <c r="BG1820" t="s">
        <v>13</v>
      </c>
      <c r="BV1820" t="s">
        <v>13</v>
      </c>
      <c r="BW1820" t="str">
        <f t="shared" si="89"/>
        <v>Intra</v>
      </c>
      <c r="CI1820" s="15" t="s">
        <v>13</v>
      </c>
      <c r="CJ1820" s="15">
        <v>1995</v>
      </c>
      <c r="CK1820" s="15" t="str">
        <f t="shared" si="90"/>
        <v>Intra</v>
      </c>
      <c r="DC1820" s="15">
        <v>2</v>
      </c>
      <c r="DD1820" s="21">
        <v>2</v>
      </c>
      <c r="DE1820" s="21"/>
      <c r="DF1820" s="15">
        <v>1995</v>
      </c>
    </row>
    <row r="1821" spans="2:110" x14ac:dyDescent="0.3">
      <c r="B1821" s="4">
        <v>12</v>
      </c>
      <c r="C1821" s="4">
        <v>1</v>
      </c>
      <c r="D1821" s="5">
        <v>2023</v>
      </c>
      <c r="W1821" s="4">
        <v>1</v>
      </c>
      <c r="Y1821" t="str">
        <f t="shared" si="88"/>
        <v>Jan</v>
      </c>
      <c r="Z1821" s="5">
        <v>2023</v>
      </c>
      <c r="AA1821" t="s">
        <v>5465</v>
      </c>
      <c r="AB1821">
        <v>1</v>
      </c>
      <c r="BG1821" t="s">
        <v>13</v>
      </c>
      <c r="BV1821" t="s">
        <v>13</v>
      </c>
      <c r="BW1821" t="str">
        <f t="shared" si="89"/>
        <v>Intra</v>
      </c>
      <c r="CI1821" s="16" t="s">
        <v>13</v>
      </c>
      <c r="CJ1821" s="16">
        <v>2000</v>
      </c>
      <c r="CK1821" s="16" t="str">
        <f t="shared" si="90"/>
        <v>Intra</v>
      </c>
      <c r="DC1821" s="16">
        <v>5</v>
      </c>
      <c r="DD1821" s="23">
        <v>5</v>
      </c>
      <c r="DE1821" s="23"/>
      <c r="DF1821" s="16">
        <v>2000</v>
      </c>
    </row>
    <row r="1822" spans="2:110" x14ac:dyDescent="0.3">
      <c r="B1822" s="4">
        <v>20</v>
      </c>
      <c r="C1822" s="4">
        <v>2</v>
      </c>
      <c r="D1822" s="5">
        <v>2023</v>
      </c>
      <c r="W1822" s="4">
        <v>2</v>
      </c>
      <c r="Y1822" t="str">
        <f t="shared" si="88"/>
        <v>Feb</v>
      </c>
      <c r="Z1822" s="5">
        <v>2023</v>
      </c>
      <c r="AA1822" t="s">
        <v>5468</v>
      </c>
      <c r="BG1822" t="s">
        <v>13</v>
      </c>
      <c r="BV1822" t="s">
        <v>13</v>
      </c>
      <c r="BW1822" t="str">
        <f t="shared" si="89"/>
        <v>Intra</v>
      </c>
      <c r="CI1822" s="15" t="s">
        <v>13</v>
      </c>
      <c r="CJ1822" s="15">
        <v>2014</v>
      </c>
      <c r="CK1822" s="15" t="str">
        <f t="shared" si="90"/>
        <v>Intra</v>
      </c>
      <c r="DC1822" s="15">
        <v>10</v>
      </c>
      <c r="DD1822" s="21">
        <v>10</v>
      </c>
      <c r="DE1822" s="21"/>
      <c r="DF1822" s="15">
        <v>2014</v>
      </c>
    </row>
    <row r="1823" spans="2:110" x14ac:dyDescent="0.3">
      <c r="B1823" s="6">
        <v>28</v>
      </c>
      <c r="C1823" s="6">
        <v>2</v>
      </c>
      <c r="D1823" s="7">
        <v>2023</v>
      </c>
      <c r="W1823" s="6">
        <v>2</v>
      </c>
      <c r="Y1823" t="str">
        <f t="shared" si="88"/>
        <v>Feb</v>
      </c>
      <c r="Z1823" s="7">
        <v>2023</v>
      </c>
      <c r="AA1823" t="s">
        <v>5471</v>
      </c>
      <c r="BG1823" t="s">
        <v>13</v>
      </c>
      <c r="BV1823" t="s">
        <v>13</v>
      </c>
      <c r="BW1823" t="str">
        <f t="shared" si="89"/>
        <v>Intra</v>
      </c>
      <c r="CI1823" s="16" t="s">
        <v>13</v>
      </c>
      <c r="CJ1823" s="16">
        <v>2020</v>
      </c>
      <c r="CK1823" s="16" t="str">
        <f t="shared" si="90"/>
        <v>Intra</v>
      </c>
      <c r="DC1823" s="16">
        <v>10</v>
      </c>
      <c r="DD1823" s="23">
        <v>10</v>
      </c>
      <c r="DE1823" s="23"/>
      <c r="DF1823" s="16">
        <v>2020</v>
      </c>
    </row>
    <row r="1824" spans="2:110" x14ac:dyDescent="0.3">
      <c r="B1824" s="4">
        <v>11</v>
      </c>
      <c r="C1824" s="4">
        <v>7</v>
      </c>
      <c r="D1824" s="5">
        <v>2023</v>
      </c>
      <c r="W1824" s="4">
        <v>7</v>
      </c>
      <c r="Y1824" t="str">
        <f t="shared" si="88"/>
        <v>Jul</v>
      </c>
      <c r="Z1824" s="5">
        <v>2023</v>
      </c>
      <c r="AA1824" t="s">
        <v>5474</v>
      </c>
      <c r="BG1824" t="s">
        <v>13</v>
      </c>
      <c r="BV1824" t="s">
        <v>13</v>
      </c>
      <c r="BW1824" t="str">
        <f t="shared" si="89"/>
        <v>Intra</v>
      </c>
      <c r="CI1824" s="15" t="s">
        <v>13</v>
      </c>
      <c r="CJ1824" s="15">
        <v>2001</v>
      </c>
      <c r="CK1824" s="15" t="str">
        <f t="shared" si="90"/>
        <v>Intra</v>
      </c>
      <c r="DC1824" s="15">
        <v>2</v>
      </c>
      <c r="DD1824" s="21">
        <v>2</v>
      </c>
      <c r="DE1824" s="21"/>
      <c r="DF1824" s="15">
        <v>2001</v>
      </c>
    </row>
    <row r="1825" spans="2:110" x14ac:dyDescent="0.3">
      <c r="B1825" s="4">
        <v>1</v>
      </c>
      <c r="C1825" s="4">
        <v>6</v>
      </c>
      <c r="D1825" s="5">
        <v>2023</v>
      </c>
      <c r="W1825" s="4">
        <v>6</v>
      </c>
      <c r="Y1825" t="str">
        <f t="shared" si="88"/>
        <v>Jun</v>
      </c>
      <c r="Z1825" s="5">
        <v>2023</v>
      </c>
      <c r="AA1825" t="s">
        <v>5477</v>
      </c>
      <c r="BG1825" t="s">
        <v>13</v>
      </c>
      <c r="BV1825" t="s">
        <v>13</v>
      </c>
      <c r="BW1825" t="str">
        <f t="shared" si="89"/>
        <v>Intra</v>
      </c>
      <c r="CI1825" s="16" t="s">
        <v>13</v>
      </c>
      <c r="CJ1825" s="16">
        <v>2005</v>
      </c>
      <c r="CK1825" s="16" t="str">
        <f t="shared" si="90"/>
        <v>Intra</v>
      </c>
      <c r="DC1825" s="16">
        <v>10</v>
      </c>
      <c r="DD1825" s="23">
        <v>10</v>
      </c>
      <c r="DE1825" s="23"/>
      <c r="DF1825" s="16">
        <v>2005</v>
      </c>
    </row>
    <row r="1826" spans="2:110" x14ac:dyDescent="0.3">
      <c r="B1826" s="4">
        <v>17</v>
      </c>
      <c r="C1826" s="4">
        <v>5</v>
      </c>
      <c r="D1826" s="5">
        <v>2023</v>
      </c>
      <c r="W1826" s="4">
        <v>5</v>
      </c>
      <c r="Y1826" t="str">
        <f t="shared" si="88"/>
        <v>May</v>
      </c>
      <c r="Z1826" s="5">
        <v>2023</v>
      </c>
      <c r="AA1826" t="s">
        <v>5480</v>
      </c>
      <c r="BG1826" t="s">
        <v>13</v>
      </c>
      <c r="BV1826" t="s">
        <v>13</v>
      </c>
      <c r="BW1826" t="str">
        <f t="shared" si="89"/>
        <v>Intra</v>
      </c>
      <c r="CI1826" s="15" t="s">
        <v>13</v>
      </c>
      <c r="CJ1826" s="15">
        <v>2019</v>
      </c>
      <c r="CK1826" s="15" t="str">
        <f t="shared" si="90"/>
        <v>Intra</v>
      </c>
      <c r="DC1826" s="15">
        <v>10</v>
      </c>
      <c r="DD1826" s="21">
        <v>10</v>
      </c>
      <c r="DE1826" s="21"/>
      <c r="DF1826" s="15">
        <v>2019</v>
      </c>
    </row>
    <row r="1827" spans="2:110" x14ac:dyDescent="0.3">
      <c r="B1827" s="4">
        <v>6</v>
      </c>
      <c r="C1827" s="4">
        <v>3</v>
      </c>
      <c r="D1827" s="5">
        <v>2023</v>
      </c>
      <c r="W1827" s="4">
        <v>3</v>
      </c>
      <c r="Y1827" t="str">
        <f t="shared" si="88"/>
        <v>Mar</v>
      </c>
      <c r="Z1827" s="5">
        <v>2023</v>
      </c>
      <c r="AA1827" t="s">
        <v>5483</v>
      </c>
      <c r="BG1827" t="s">
        <v>13</v>
      </c>
      <c r="BV1827" t="s">
        <v>13</v>
      </c>
      <c r="BW1827" t="str">
        <f t="shared" si="89"/>
        <v>Intra</v>
      </c>
      <c r="CI1827" s="16" t="s">
        <v>13</v>
      </c>
      <c r="CJ1827" s="16">
        <v>2004</v>
      </c>
      <c r="CK1827" s="16" t="str">
        <f t="shared" si="90"/>
        <v>Intra</v>
      </c>
      <c r="DC1827" s="16">
        <v>10</v>
      </c>
      <c r="DD1827" s="23">
        <v>10</v>
      </c>
      <c r="DE1827" s="23"/>
      <c r="DF1827" s="16">
        <v>2004</v>
      </c>
    </row>
    <row r="1828" spans="2:110" x14ac:dyDescent="0.3">
      <c r="B1828" s="4">
        <v>9</v>
      </c>
      <c r="C1828" s="4">
        <v>6</v>
      </c>
      <c r="D1828" s="5">
        <v>2023</v>
      </c>
      <c r="W1828" s="4">
        <v>6</v>
      </c>
      <c r="Y1828" t="str">
        <f t="shared" si="88"/>
        <v>Jun</v>
      </c>
      <c r="Z1828" s="5">
        <v>2023</v>
      </c>
      <c r="AA1828" t="s">
        <v>5486</v>
      </c>
      <c r="BG1828" t="s">
        <v>9</v>
      </c>
      <c r="BV1828" t="s">
        <v>9</v>
      </c>
      <c r="BW1828" t="str">
        <f t="shared" si="89"/>
        <v>Not</v>
      </c>
      <c r="CI1828" s="15" t="s">
        <v>9</v>
      </c>
      <c r="CJ1828" s="15">
        <v>2011</v>
      </c>
      <c r="CK1828" s="15" t="str">
        <f t="shared" si="90"/>
        <v>Not</v>
      </c>
      <c r="DC1828" s="15">
        <v>2</v>
      </c>
      <c r="DD1828" s="21">
        <v>2</v>
      </c>
      <c r="DE1828" s="21"/>
      <c r="DF1828" s="15">
        <v>2011</v>
      </c>
    </row>
    <row r="1829" spans="2:110" x14ac:dyDescent="0.3">
      <c r="B1829" s="4">
        <v>9</v>
      </c>
      <c r="C1829" s="4">
        <v>5</v>
      </c>
      <c r="D1829" s="5">
        <v>2023</v>
      </c>
      <c r="W1829" s="4">
        <v>5</v>
      </c>
      <c r="Y1829" t="str">
        <f t="shared" si="88"/>
        <v>May</v>
      </c>
      <c r="Z1829" s="5">
        <v>2023</v>
      </c>
      <c r="AA1829" t="s">
        <v>5489</v>
      </c>
      <c r="BG1829" t="s">
        <v>13</v>
      </c>
      <c r="BV1829" t="s">
        <v>13</v>
      </c>
      <c r="BW1829" t="str">
        <f t="shared" si="89"/>
        <v>Intra</v>
      </c>
      <c r="CI1829" s="16" t="s">
        <v>13</v>
      </c>
      <c r="CJ1829" s="16">
        <v>2005</v>
      </c>
      <c r="CK1829" s="16" t="str">
        <f t="shared" si="90"/>
        <v>Intra</v>
      </c>
      <c r="DC1829" s="16">
        <v>2</v>
      </c>
      <c r="DD1829" s="23">
        <v>2</v>
      </c>
      <c r="DE1829" s="23"/>
      <c r="DF1829" s="16">
        <v>2005</v>
      </c>
    </row>
    <row r="1830" spans="2:110" x14ac:dyDescent="0.3">
      <c r="B1830" s="6">
        <v>4</v>
      </c>
      <c r="C1830" s="6">
        <v>1</v>
      </c>
      <c r="D1830" s="7">
        <v>2023</v>
      </c>
      <c r="W1830" s="6">
        <v>1</v>
      </c>
      <c r="Y1830" t="str">
        <f t="shared" si="88"/>
        <v>Jan</v>
      </c>
      <c r="Z1830" s="7">
        <v>2023</v>
      </c>
      <c r="AA1830" t="s">
        <v>5492</v>
      </c>
      <c r="AB1830">
        <v>1</v>
      </c>
      <c r="BG1830" t="s">
        <v>13</v>
      </c>
      <c r="BV1830" t="s">
        <v>13</v>
      </c>
      <c r="BW1830" t="str">
        <f t="shared" si="89"/>
        <v>Intra</v>
      </c>
      <c r="CI1830" s="15" t="s">
        <v>13</v>
      </c>
      <c r="CJ1830" s="15">
        <v>2021</v>
      </c>
      <c r="CK1830" s="15" t="str">
        <f t="shared" si="90"/>
        <v>Intra</v>
      </c>
      <c r="DC1830" s="15">
        <v>10</v>
      </c>
      <c r="DD1830" s="21">
        <v>10</v>
      </c>
      <c r="DE1830" s="21"/>
      <c r="DF1830" s="15">
        <v>2021</v>
      </c>
    </row>
    <row r="1831" spans="2:110" x14ac:dyDescent="0.3">
      <c r="B1831" s="4">
        <v>25</v>
      </c>
      <c r="C1831" s="4">
        <v>4</v>
      </c>
      <c r="D1831" s="5">
        <v>2023</v>
      </c>
      <c r="W1831" s="4">
        <v>4</v>
      </c>
      <c r="Y1831" t="str">
        <f t="shared" si="88"/>
        <v>Apr</v>
      </c>
      <c r="Z1831" s="5">
        <v>2023</v>
      </c>
      <c r="AA1831" t="s">
        <v>5495</v>
      </c>
      <c r="BG1831" t="s">
        <v>13</v>
      </c>
      <c r="BV1831" t="s">
        <v>13</v>
      </c>
      <c r="BW1831" t="str">
        <f t="shared" si="89"/>
        <v>Intra</v>
      </c>
      <c r="CI1831" s="16" t="s">
        <v>13</v>
      </c>
      <c r="CJ1831" s="16">
        <v>1998</v>
      </c>
      <c r="CK1831" s="16" t="str">
        <f t="shared" si="90"/>
        <v>Intra</v>
      </c>
      <c r="DC1831" s="16">
        <v>1</v>
      </c>
      <c r="DD1831" s="23">
        <v>1</v>
      </c>
      <c r="DE1831" s="23"/>
      <c r="DF1831" s="16">
        <v>1998</v>
      </c>
    </row>
    <row r="1832" spans="2:110" x14ac:dyDescent="0.3">
      <c r="B1832" s="6">
        <v>5</v>
      </c>
      <c r="C1832" s="6">
        <v>5</v>
      </c>
      <c r="D1832" s="7">
        <v>2023</v>
      </c>
      <c r="W1832" s="6">
        <v>5</v>
      </c>
      <c r="Y1832" t="str">
        <f t="shared" si="88"/>
        <v>May</v>
      </c>
      <c r="Z1832" s="7">
        <v>2023</v>
      </c>
      <c r="AA1832" t="s">
        <v>5498</v>
      </c>
      <c r="BG1832" t="s">
        <v>13</v>
      </c>
      <c r="BV1832" t="s">
        <v>13</v>
      </c>
      <c r="BW1832" t="str">
        <f t="shared" si="89"/>
        <v>Intra</v>
      </c>
      <c r="CI1832" s="15" t="s">
        <v>13</v>
      </c>
      <c r="CJ1832" s="15">
        <v>2007</v>
      </c>
      <c r="CK1832" s="15" t="str">
        <f t="shared" si="90"/>
        <v>Intra</v>
      </c>
      <c r="DC1832" s="15">
        <v>1</v>
      </c>
      <c r="DD1832" s="21">
        <v>1</v>
      </c>
      <c r="DE1832" s="21"/>
      <c r="DF1832" s="15">
        <v>2007</v>
      </c>
    </row>
    <row r="1833" spans="2:110" x14ac:dyDescent="0.3">
      <c r="B1833" s="6">
        <v>12</v>
      </c>
      <c r="C1833" s="6">
        <v>1</v>
      </c>
      <c r="D1833" s="7">
        <v>2023</v>
      </c>
      <c r="W1833" s="6">
        <v>1</v>
      </c>
      <c r="Y1833" t="str">
        <f t="shared" si="88"/>
        <v>Jan</v>
      </c>
      <c r="Z1833" s="7">
        <v>2023</v>
      </c>
      <c r="AA1833" t="s">
        <v>5501</v>
      </c>
      <c r="AB1833">
        <v>1</v>
      </c>
      <c r="BG1833" t="s">
        <v>9</v>
      </c>
      <c r="BV1833" t="s">
        <v>9</v>
      </c>
      <c r="BW1833" t="str">
        <f t="shared" si="89"/>
        <v>Not</v>
      </c>
      <c r="CI1833" s="16" t="s">
        <v>9</v>
      </c>
      <c r="CJ1833" s="16">
        <v>1996</v>
      </c>
      <c r="CK1833" s="16" t="str">
        <f t="shared" si="90"/>
        <v>Not</v>
      </c>
      <c r="DC1833" s="16">
        <v>10</v>
      </c>
      <c r="DD1833" s="23">
        <v>10</v>
      </c>
      <c r="DE1833" s="23"/>
      <c r="DF1833" s="16">
        <v>1996</v>
      </c>
    </row>
    <row r="1834" spans="2:110" x14ac:dyDescent="0.3">
      <c r="B1834" s="4">
        <v>6</v>
      </c>
      <c r="C1834" s="4">
        <v>4</v>
      </c>
      <c r="D1834" s="5">
        <v>2023</v>
      </c>
      <c r="W1834" s="4">
        <v>4</v>
      </c>
      <c r="Y1834" t="str">
        <f t="shared" si="88"/>
        <v>Apr</v>
      </c>
      <c r="Z1834" s="5">
        <v>2023</v>
      </c>
      <c r="AA1834" t="s">
        <v>5504</v>
      </c>
      <c r="BG1834" t="s">
        <v>9</v>
      </c>
      <c r="BV1834" t="s">
        <v>9</v>
      </c>
      <c r="BW1834" t="str">
        <f t="shared" si="89"/>
        <v>Not</v>
      </c>
      <c r="CI1834" s="15" t="s">
        <v>9</v>
      </c>
      <c r="CJ1834" s="15">
        <v>2007</v>
      </c>
      <c r="CK1834" s="15" t="str">
        <f t="shared" si="90"/>
        <v>Not</v>
      </c>
      <c r="DC1834" s="15">
        <v>10</v>
      </c>
      <c r="DD1834" s="21">
        <v>10</v>
      </c>
      <c r="DE1834" s="21"/>
      <c r="DF1834" s="15">
        <v>2007</v>
      </c>
    </row>
    <row r="1835" spans="2:110" x14ac:dyDescent="0.3">
      <c r="B1835" s="6">
        <v>10</v>
      </c>
      <c r="C1835" s="6">
        <v>2</v>
      </c>
      <c r="D1835" s="7">
        <v>2023</v>
      </c>
      <c r="W1835" s="6">
        <v>2</v>
      </c>
      <c r="Y1835" t="str">
        <f t="shared" si="88"/>
        <v>Feb</v>
      </c>
      <c r="Z1835" s="7">
        <v>2023</v>
      </c>
      <c r="AA1835" t="s">
        <v>5507</v>
      </c>
      <c r="BG1835" t="s">
        <v>13</v>
      </c>
      <c r="BV1835" t="s">
        <v>13</v>
      </c>
      <c r="BW1835" t="str">
        <f t="shared" si="89"/>
        <v>Intra</v>
      </c>
      <c r="CI1835" s="16" t="s">
        <v>13</v>
      </c>
      <c r="CJ1835" s="16">
        <v>2003</v>
      </c>
      <c r="CK1835" s="16" t="str">
        <f t="shared" si="90"/>
        <v>Intra</v>
      </c>
      <c r="DC1835" s="16">
        <v>2</v>
      </c>
      <c r="DD1835" s="23">
        <v>2</v>
      </c>
      <c r="DE1835" s="23"/>
      <c r="DF1835" s="16">
        <v>2003</v>
      </c>
    </row>
    <row r="1836" spans="2:110" x14ac:dyDescent="0.3">
      <c r="B1836" s="4">
        <v>14</v>
      </c>
      <c r="C1836" s="4">
        <v>7</v>
      </c>
      <c r="D1836" s="5">
        <v>2023</v>
      </c>
      <c r="W1836" s="4">
        <v>7</v>
      </c>
      <c r="Y1836" t="str">
        <f t="shared" si="88"/>
        <v>Jul</v>
      </c>
      <c r="Z1836" s="5">
        <v>2023</v>
      </c>
      <c r="AA1836" t="s">
        <v>5510</v>
      </c>
      <c r="BG1836" t="s">
        <v>13</v>
      </c>
      <c r="BV1836" t="s">
        <v>13</v>
      </c>
      <c r="BW1836" t="str">
        <f t="shared" si="89"/>
        <v>Intra</v>
      </c>
      <c r="CI1836" s="15" t="s">
        <v>13</v>
      </c>
      <c r="CJ1836" s="15">
        <v>2015</v>
      </c>
      <c r="CK1836" s="15" t="str">
        <f t="shared" si="90"/>
        <v>Intra</v>
      </c>
      <c r="DC1836" s="15">
        <v>1</v>
      </c>
      <c r="DD1836" s="21">
        <v>1</v>
      </c>
      <c r="DE1836" s="21"/>
      <c r="DF1836" s="15">
        <v>2015</v>
      </c>
    </row>
    <row r="1837" spans="2:110" x14ac:dyDescent="0.3">
      <c r="B1837" s="6">
        <v>9</v>
      </c>
      <c r="C1837" s="6">
        <v>6</v>
      </c>
      <c r="D1837" s="7">
        <v>2023</v>
      </c>
      <c r="W1837" s="6">
        <v>6</v>
      </c>
      <c r="Y1837" t="str">
        <f t="shared" si="88"/>
        <v>Jun</v>
      </c>
      <c r="Z1837" s="7">
        <v>2023</v>
      </c>
      <c r="AA1837" t="s">
        <v>5513</v>
      </c>
      <c r="BG1837" t="s">
        <v>13</v>
      </c>
      <c r="BV1837" t="s">
        <v>13</v>
      </c>
      <c r="BW1837" t="str">
        <f t="shared" si="89"/>
        <v>Intra</v>
      </c>
      <c r="CI1837" s="16" t="s">
        <v>13</v>
      </c>
      <c r="CJ1837" s="16">
        <v>2008</v>
      </c>
      <c r="CK1837" s="16" t="str">
        <f t="shared" si="90"/>
        <v>Intra</v>
      </c>
      <c r="DC1837" s="16">
        <v>5</v>
      </c>
      <c r="DD1837" s="23">
        <v>5</v>
      </c>
      <c r="DE1837" s="23"/>
      <c r="DF1837" s="16">
        <v>2008</v>
      </c>
    </row>
    <row r="1838" spans="2:110" x14ac:dyDescent="0.3">
      <c r="B1838" s="4">
        <v>20</v>
      </c>
      <c r="C1838" s="4">
        <v>6</v>
      </c>
      <c r="D1838" s="5">
        <v>2023</v>
      </c>
      <c r="W1838" s="4">
        <v>6</v>
      </c>
      <c r="Y1838" t="str">
        <f t="shared" si="88"/>
        <v>Jun</v>
      </c>
      <c r="Z1838" s="5">
        <v>2023</v>
      </c>
      <c r="AA1838" t="s">
        <v>5516</v>
      </c>
      <c r="BG1838" t="s">
        <v>13</v>
      </c>
      <c r="BV1838" t="s">
        <v>13</v>
      </c>
      <c r="BW1838" t="str">
        <f t="shared" si="89"/>
        <v>Intra</v>
      </c>
      <c r="CI1838" s="15" t="s">
        <v>13</v>
      </c>
      <c r="CJ1838" s="15">
        <v>2022</v>
      </c>
      <c r="CK1838" s="15" t="str">
        <f t="shared" si="90"/>
        <v>Intra</v>
      </c>
      <c r="DC1838" s="15">
        <v>10</v>
      </c>
      <c r="DD1838" s="21">
        <v>10</v>
      </c>
      <c r="DE1838" s="21"/>
      <c r="DF1838" s="15">
        <v>2022</v>
      </c>
    </row>
    <row r="1839" spans="2:110" x14ac:dyDescent="0.3">
      <c r="B1839" s="4">
        <v>6</v>
      </c>
      <c r="C1839" s="4">
        <v>1</v>
      </c>
      <c r="D1839" s="5">
        <v>2023</v>
      </c>
      <c r="W1839" s="4">
        <v>1</v>
      </c>
      <c r="Y1839" t="str">
        <f t="shared" si="88"/>
        <v>Jan</v>
      </c>
      <c r="Z1839" s="5">
        <v>2023</v>
      </c>
      <c r="AA1839" t="s">
        <v>5519</v>
      </c>
      <c r="AB1839">
        <v>1</v>
      </c>
      <c r="BG1839" t="s">
        <v>9</v>
      </c>
      <c r="BV1839" t="s">
        <v>9</v>
      </c>
      <c r="BW1839" t="str">
        <f t="shared" si="89"/>
        <v>Not</v>
      </c>
      <c r="CI1839" s="16" t="s">
        <v>9</v>
      </c>
      <c r="CJ1839" s="16">
        <v>2021</v>
      </c>
      <c r="CK1839" s="16" t="str">
        <f t="shared" si="90"/>
        <v>Not</v>
      </c>
      <c r="DC1839" s="16">
        <v>10</v>
      </c>
      <c r="DD1839" s="23">
        <v>10</v>
      </c>
      <c r="DE1839" s="23"/>
      <c r="DF1839" s="16">
        <v>2021</v>
      </c>
    </row>
    <row r="1840" spans="2:110" x14ac:dyDescent="0.3">
      <c r="B1840" s="6">
        <v>17</v>
      </c>
      <c r="C1840" s="6">
        <v>7</v>
      </c>
      <c r="D1840" s="7">
        <v>2023</v>
      </c>
      <c r="W1840" s="6">
        <v>7</v>
      </c>
      <c r="Y1840" t="str">
        <f t="shared" si="88"/>
        <v>Jul</v>
      </c>
      <c r="Z1840" s="7">
        <v>2023</v>
      </c>
      <c r="AA1840" t="s">
        <v>5522</v>
      </c>
      <c r="BG1840" t="s">
        <v>13</v>
      </c>
      <c r="BV1840" t="s">
        <v>13</v>
      </c>
      <c r="BW1840" t="str">
        <f t="shared" si="89"/>
        <v>Intra</v>
      </c>
      <c r="CI1840" s="15" t="s">
        <v>13</v>
      </c>
      <c r="CJ1840" s="15">
        <v>1995</v>
      </c>
      <c r="CK1840" s="15" t="str">
        <f t="shared" si="90"/>
        <v>Intra</v>
      </c>
      <c r="DC1840" s="15">
        <v>10</v>
      </c>
      <c r="DD1840" s="21">
        <v>10</v>
      </c>
      <c r="DE1840" s="21"/>
      <c r="DF1840" s="15">
        <v>1995</v>
      </c>
    </row>
    <row r="1841" spans="2:110" x14ac:dyDescent="0.3">
      <c r="B1841" s="6">
        <v>21</v>
      </c>
      <c r="C1841" s="6">
        <v>4</v>
      </c>
      <c r="D1841" s="7">
        <v>2023</v>
      </c>
      <c r="W1841" s="6">
        <v>4</v>
      </c>
      <c r="Y1841" t="str">
        <f t="shared" si="88"/>
        <v>Apr</v>
      </c>
      <c r="Z1841" s="7">
        <v>2023</v>
      </c>
      <c r="AA1841" t="s">
        <v>5525</v>
      </c>
      <c r="BG1841" t="s">
        <v>13</v>
      </c>
      <c r="BV1841" t="s">
        <v>13</v>
      </c>
      <c r="BW1841" t="str">
        <f t="shared" si="89"/>
        <v>Intra</v>
      </c>
      <c r="CI1841" s="16" t="s">
        <v>13</v>
      </c>
      <c r="CJ1841" s="16">
        <v>2021</v>
      </c>
      <c r="CK1841" s="16" t="str">
        <f t="shared" si="90"/>
        <v>Intra</v>
      </c>
      <c r="DC1841" s="16">
        <v>1</v>
      </c>
      <c r="DD1841" s="23">
        <v>1</v>
      </c>
      <c r="DE1841" s="23"/>
      <c r="DF1841" s="16">
        <v>2021</v>
      </c>
    </row>
    <row r="1842" spans="2:110" x14ac:dyDescent="0.3">
      <c r="B1842" s="4">
        <v>20</v>
      </c>
      <c r="C1842" s="4">
        <v>6</v>
      </c>
      <c r="D1842" s="5">
        <v>2023</v>
      </c>
      <c r="W1842" s="4">
        <v>6</v>
      </c>
      <c r="Y1842" t="str">
        <f t="shared" si="88"/>
        <v>Jun</v>
      </c>
      <c r="Z1842" s="5">
        <v>2023</v>
      </c>
      <c r="AA1842" t="s">
        <v>5528</v>
      </c>
      <c r="BG1842" t="s">
        <v>13</v>
      </c>
      <c r="BV1842" t="s">
        <v>13</v>
      </c>
      <c r="BW1842" t="str">
        <f t="shared" si="89"/>
        <v>Intra</v>
      </c>
      <c r="CI1842" s="15" t="s">
        <v>13</v>
      </c>
      <c r="CJ1842" s="15">
        <v>2019</v>
      </c>
      <c r="CK1842" s="15" t="str">
        <f t="shared" si="90"/>
        <v>Intra</v>
      </c>
      <c r="DC1842" s="15">
        <v>10</v>
      </c>
      <c r="DD1842" s="21">
        <v>10</v>
      </c>
      <c r="DE1842" s="21"/>
      <c r="DF1842" s="15">
        <v>2019</v>
      </c>
    </row>
    <row r="1843" spans="2:110" x14ac:dyDescent="0.3">
      <c r="B1843" s="4">
        <v>5</v>
      </c>
      <c r="C1843" s="4">
        <v>7</v>
      </c>
      <c r="D1843" s="5">
        <v>2023</v>
      </c>
      <c r="W1843" s="4">
        <v>7</v>
      </c>
      <c r="Y1843" t="str">
        <f t="shared" si="88"/>
        <v>Jul</v>
      </c>
      <c r="Z1843" s="5">
        <v>2023</v>
      </c>
      <c r="AA1843" t="s">
        <v>5531</v>
      </c>
      <c r="BG1843" t="s">
        <v>13</v>
      </c>
      <c r="BV1843" t="s">
        <v>13</v>
      </c>
      <c r="BW1843" t="str">
        <f t="shared" si="89"/>
        <v>Intra</v>
      </c>
      <c r="CI1843" s="16" t="s">
        <v>13</v>
      </c>
      <c r="CJ1843" s="16">
        <v>2012</v>
      </c>
      <c r="CK1843" s="16" t="str">
        <f t="shared" si="90"/>
        <v>Intra</v>
      </c>
      <c r="DC1843" s="16">
        <v>10</v>
      </c>
      <c r="DD1843" s="23">
        <v>10</v>
      </c>
      <c r="DE1843" s="23"/>
      <c r="DF1843" s="16">
        <v>2012</v>
      </c>
    </row>
    <row r="1844" spans="2:110" x14ac:dyDescent="0.3">
      <c r="B1844" s="6">
        <v>3</v>
      </c>
      <c r="C1844" s="6">
        <v>4</v>
      </c>
      <c r="D1844" s="7">
        <v>2023</v>
      </c>
      <c r="W1844" s="6">
        <v>4</v>
      </c>
      <c r="Y1844" t="str">
        <f t="shared" si="88"/>
        <v>Apr</v>
      </c>
      <c r="Z1844" s="7">
        <v>2023</v>
      </c>
      <c r="AA1844" t="s">
        <v>5534</v>
      </c>
      <c r="BG1844" t="s">
        <v>13</v>
      </c>
      <c r="BV1844" t="s">
        <v>13</v>
      </c>
      <c r="BW1844" t="str">
        <f t="shared" si="89"/>
        <v>Intra</v>
      </c>
      <c r="CI1844" s="15" t="s">
        <v>13</v>
      </c>
      <c r="CJ1844" s="15">
        <v>1995</v>
      </c>
      <c r="CK1844" s="15" t="str">
        <f t="shared" si="90"/>
        <v>Intra</v>
      </c>
      <c r="DC1844" s="15">
        <v>10</v>
      </c>
      <c r="DD1844" s="21">
        <v>10</v>
      </c>
      <c r="DE1844" s="21"/>
      <c r="DF1844" s="15">
        <v>1995</v>
      </c>
    </row>
    <row r="1845" spans="2:110" x14ac:dyDescent="0.3">
      <c r="B1845" s="6">
        <v>3</v>
      </c>
      <c r="C1845" s="6">
        <v>5</v>
      </c>
      <c r="D1845" s="7">
        <v>2023</v>
      </c>
      <c r="W1845" s="6">
        <v>5</v>
      </c>
      <c r="Y1845" t="str">
        <f t="shared" si="88"/>
        <v>May</v>
      </c>
      <c r="Z1845" s="7">
        <v>2023</v>
      </c>
      <c r="AA1845" t="s">
        <v>5537</v>
      </c>
      <c r="BG1845" t="s">
        <v>13</v>
      </c>
      <c r="BV1845" t="s">
        <v>13</v>
      </c>
      <c r="BW1845" t="str">
        <f t="shared" si="89"/>
        <v>Intra</v>
      </c>
      <c r="CI1845" s="16" t="s">
        <v>13</v>
      </c>
      <c r="CJ1845" s="16">
        <v>2000</v>
      </c>
      <c r="CK1845" s="16" t="str">
        <f t="shared" si="90"/>
        <v>Intra</v>
      </c>
      <c r="DC1845" s="16">
        <v>1</v>
      </c>
      <c r="DD1845" s="23">
        <v>1</v>
      </c>
      <c r="DE1845" s="23"/>
      <c r="DF1845" s="16">
        <v>2000</v>
      </c>
    </row>
    <row r="1846" spans="2:110" x14ac:dyDescent="0.3">
      <c r="B1846" s="4">
        <v>5</v>
      </c>
      <c r="C1846" s="4">
        <v>6</v>
      </c>
      <c r="D1846" s="5">
        <v>2023</v>
      </c>
      <c r="W1846" s="4">
        <v>6</v>
      </c>
      <c r="Y1846" t="str">
        <f t="shared" si="88"/>
        <v>Jun</v>
      </c>
      <c r="Z1846" s="5">
        <v>2023</v>
      </c>
      <c r="AA1846" t="s">
        <v>5540</v>
      </c>
      <c r="BG1846" t="s">
        <v>13</v>
      </c>
      <c r="BV1846" t="s">
        <v>13</v>
      </c>
      <c r="BW1846" t="str">
        <f t="shared" si="89"/>
        <v>Intra</v>
      </c>
      <c r="CI1846" s="15" t="s">
        <v>13</v>
      </c>
      <c r="CJ1846" s="15">
        <v>2009</v>
      </c>
      <c r="CK1846" s="15" t="str">
        <f t="shared" si="90"/>
        <v>Intra</v>
      </c>
      <c r="DC1846" s="15">
        <v>10</v>
      </c>
      <c r="DD1846" s="21">
        <v>10</v>
      </c>
      <c r="DE1846" s="21"/>
      <c r="DF1846" s="15">
        <v>2009</v>
      </c>
    </row>
    <row r="1863" spans="28:28" x14ac:dyDescent="0.3">
      <c r="AB1863">
        <f>SUM(AB170:AB1839)</f>
        <v>141</v>
      </c>
    </row>
  </sheetData>
  <autoFilter ref="DC1:DF1" xr:uid="{00000000-0001-0000-0000-000000000000}"/>
  <mergeCells count="4">
    <mergeCell ref="BU1:BU28"/>
    <mergeCell ref="V1:V27"/>
    <mergeCell ref="A1:A27"/>
    <mergeCell ref="BF1:BF27"/>
  </mergeCells>
  <phoneticPr fontId="4" type="noConversion"/>
  <conditionalFormatting sqref="K2:K12">
    <cfRule type="colorScale" priority="9">
      <colorScale>
        <cfvo type="min"/>
        <cfvo type="percentile" val="50"/>
        <cfvo type="max"/>
        <color rgb="FFF8696B"/>
        <color rgb="FFFCFCFF"/>
        <color rgb="FF63BE7B"/>
      </colorScale>
    </cfRule>
  </conditionalFormatting>
  <conditionalFormatting sqref="Z2:Z1846">
    <cfRule type="cellIs" dxfId="2" priority="8" operator="equal">
      <formula>$Z$2</formula>
    </cfRule>
  </conditionalFormatting>
  <conditionalFormatting sqref="AL2:AL163">
    <cfRule type="cellIs" dxfId="0" priority="4" operator="equal">
      <formula>$Z$2</formula>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containsText" priority="7" operator="containsText" id="{31F06326-E46A-4D29-991A-DC512DF87CA6}">
            <xm:f>NOT(ISERROR(SEARCH($Z$5,Z2)))</xm:f>
            <xm:f>$Z$5</xm:f>
            <x14:dxf>
              <font>
                <color rgb="FF9C5700"/>
              </font>
              <fill>
                <patternFill>
                  <bgColor rgb="FFFFEB9C"/>
                </patternFill>
              </fill>
            </x14:dxf>
          </x14:cfRule>
          <xm:sqref>Z2:Z1846</xm:sqref>
        </x14:conditionalFormatting>
        <x14:conditionalFormatting xmlns:xm="http://schemas.microsoft.com/office/excel/2006/main">
          <x14:cfRule type="containsText" priority="3" operator="containsText" id="{21F532DA-2149-40E4-82DE-DEF31C704F3D}">
            <xm:f>NOT(ISERROR(SEARCH($Z$5,AL2)))</xm:f>
            <xm:f>$Z$5</xm:f>
            <x14:dxf>
              <font>
                <color rgb="FF9C5700"/>
              </font>
              <fill>
                <patternFill>
                  <bgColor rgb="FFFFEB9C"/>
                </patternFill>
              </fill>
            </x14:dxf>
          </x14:cfRule>
          <xm:sqref>AL2:AL163</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K 0 T 0 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K 0 T 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E 9 F Z w w U N v c g E A A G 8 C A A A T A B w A R m 9 y b X V s Y X M v U 2 V j d G l v b j E u b S C i G A A o o B Q A A A A A A A A A A A A A A A A A A A A A A A A A A A B t U N F q 4 z A Q f A / k H x b f S w L C X M r d U V r 8 o N r K n T j b S S P n I N Q l u P a 2 9 S F L R Z J L S + i / V 6 1 T W k j 0 I m l m d n Z 2 L d a u 1 Q r E c M / O x 6 P x y N 5 X B h t g l 2 t e b L Y p R C D R j U f g j 9 C 9 q d E j s X 0 M E 1 3 3 H S o 3 m b c S w 1 g r 5 z 9 2 E i R n J c 1 o X i a 0 o C B i z v K Y l e y p R l l a l L f b B 6 P / b 7 / P y o 8 G Y W 0 f g y m 5 S l C 2 X e v Q R A E J C M R a 9 p 2 y 0 S k B p m r d t O o u m p 3 8 P C F w 2 W u H w j 1 L j D 6 f Y a 4 V X k / J E P R b s D S 6 8 1 w D f 7 B q 0 N j A p y 6 q G y / c M 3 t 8 M s x E 4 G q P U y l F X c n K 2 M i Z / q t l f F + p O + 9 Y P D / g p 1 1 h K m V v t e m G w G + k n R z p T 3 a 7 Q G y y i 0 X q h 3 N e B Q 6 f 3 A u B X Z D T j M F i D v E i W 9 J 8 c 8 C D Y C v O x C H u V / x e m H J R 8 P z 3 h 6 C p H A 6 C J e U J r J f w j 6 Z r 5 m m u 3 K 8 f 4 V v G g c / o 6 i 8 r I F 0 U R 0 g u e A 7 5 O r t g q 8 P W c x q z Y 7 Y v 0 / G o V U d X d v 4 K U E s B A i 0 A F A A C A A g A K 0 T 0 V r 0 E y V q k A A A A 9 g A A A B I A A A A A A A A A A A A A A A A A A A A A A E N v b m Z p Z y 9 Q Y W N r Y W d l L n h t b F B L A Q I t A B Q A A g A I A C t E 9 F Y P y u m r p A A A A O k A A A A T A A A A A A A A A A A A A A A A A P A A A A B b Q 2 9 u d G V u d F 9 U e X B l c 1 0 u e G 1 s U E s B A i 0 A F A A C A A g A K 0 T 0 V n D B Q 2 9 y A Q A A b w I A A B M A A A A A A A A A A A A A A A A A 4 Q 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w w A A A A A A A A l 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V R V U l U W V 9 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R V F V S V R Z X 0 w i I C 8 + P E V u d H J 5 I F R 5 c G U 9 I k Z p b G x l Z E N v b X B s Z X R l U m V z d W x 0 V G 9 X b 3 J r c 2 h l Z X Q i I F Z h b H V l P S J s M S I g L z 4 8 R W 5 0 c n k g V H l w Z T 0 i Q W R k Z W R U b 0 R h d G F N b 2 R l b C I g V m F s d W U 9 I m w w I i A v P j x F b n R y e S B U e X B l P S J G a W x s Q 2 9 1 b n Q i I F Z h b H V l P S J s M T g 0 N S I g L z 4 8 R W 5 0 c n k g V H l w Z T 0 i R m l s b E V y c m 9 y Q 2 9 k Z S I g V m F s d W U 9 I n N V b m t u b 3 d u I i A v P j x F b n R y e S B U e X B l P S J G a W x s R X J y b 3 J D b 3 V u d C I g V m F s d W U 9 I m w w I i A v P j x F b n R y e S B U e X B l P S J G a W x s T G F z d F V w Z G F 0 Z W Q i I F Z h b H V l P S J k M j A y M y 0 w N y 0 y M F Q w M z o w M z o y M y 4 z N T Q y N z k 5 W i I g L z 4 8 R W 5 0 c n k g V H l w Z T 0 i R m l s b E N v b H V t b l R 5 c G V z I i B W Y W x 1 Z T 0 i c 0 J n W U d D U U 1 E Q m d N P S I g L z 4 8 R W 5 0 c n k g V H l w Z T 0 i R m l s b E N v b H V t b k 5 h b W V z I i B W Y W x 1 Z T 0 i c 1 s m c X V v d D t T W U 1 C T 0 w m c X V v d D s s J n F 1 b 3 Q 7 T k F N R S B P R i B D T 0 1 Q Q U 5 Z J n F 1 b 3 Q 7 L C Z x d W 9 0 O y B T R V J J R V M m c X V v d D s s J n F 1 b 3 Q 7 I E R B V E U g T 0 Y g T E l T V E l O R y Z x d W 9 0 O y w m c X V v d D s g U E F J R C B V U C B W Q U x V R S Z x d W 9 0 O y w m c X V v d D s g T U F S S 0 V U I E x P V C Z x d W 9 0 O y w m c X V v d D s g S V N J T i B O V U 1 C R V I m c X V v d D s s J n F 1 b 3 Q 7 I E Z B Q 0 U g V k F M V U 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F U V V J V F l f T C 9 D a G F u Z 2 V k I F R 5 c G U u e 1 N Z T U J P T C w w f S Z x d W 9 0 O y w m c X V v d D t T Z W N 0 a W 9 u M S 9 F U V V J V F l f T C 9 D a G F u Z 2 V k I F R 5 c G U u e 0 5 B T U U g T 0 Y g Q 0 9 N U E F O W S w x f S Z x d W 9 0 O y w m c X V v d D t T Z W N 0 a W 9 u M S 9 F U V V J V F l f T C 9 D a G F u Z 2 V k I F R 5 c G U u e y B T R V J J R V M s M n 0 m c X V v d D s s J n F 1 b 3 Q 7 U 2 V j d G l v b j E v R V F V S V R Z X 0 w v Q 2 h h b m d l Z C B U e X B l L n s g R E F U R S B P R i B M S V N U S U 5 H L D N 9 J n F 1 b 3 Q 7 L C Z x d W 9 0 O 1 N l Y 3 R p b 2 4 x L 0 V R V U l U W V 9 M L 0 N o Y W 5 n Z W Q g V H l w Z S 5 7 I F B B S U Q g V V A g V k F M V U U s N H 0 m c X V v d D s s J n F 1 b 3 Q 7 U 2 V j d G l v b j E v R V F V S V R Z X 0 w v Q 2 h h b m d l Z C B U e X B l L n s g T U F S S 0 V U I E x P V C w 1 f S Z x d W 9 0 O y w m c X V v d D t T Z W N 0 a W 9 u M S 9 F U V V J V F l f T C 9 D a G F u Z 2 V k I F R 5 c G U u e y B J U 0 l O I E 5 V T U J F U i w 2 f S Z x d W 9 0 O y w m c X V v d D t T Z W N 0 a W 9 u M S 9 F U V V J V F l f T C 9 D a G F u Z 2 V k I F R 5 c G U u e y B G Q U N F I F Z B T F V F L D d 9 J n F 1 b 3 Q 7 X S w m c X V v d D t D b 2 x 1 b W 5 D b 3 V u d C Z x d W 9 0 O z o 4 L C Z x d W 9 0 O 0 t l e U N v b H V t b k 5 h b W V z J n F 1 b 3 Q 7 O l t d L C Z x d W 9 0 O 0 N v b H V t b k l k Z W 5 0 a X R p Z X M m c X V v d D s 6 W y Z x d W 9 0 O 1 N l Y 3 R p b 2 4 x L 0 V R V U l U W V 9 M L 0 N o Y W 5 n Z W Q g V H l w Z S 5 7 U 1 l N Q k 9 M L D B 9 J n F 1 b 3 Q 7 L C Z x d W 9 0 O 1 N l Y 3 R p b 2 4 x L 0 V R V U l U W V 9 M L 0 N o Y W 5 n Z W Q g V H l w Z S 5 7 T k F N R S B P R i B D T 0 1 Q Q U 5 Z L D F 9 J n F 1 b 3 Q 7 L C Z x d W 9 0 O 1 N l Y 3 R p b 2 4 x L 0 V R V U l U W V 9 M L 0 N o Y W 5 n Z W Q g V H l w Z S 5 7 I F N F U k l F U y w y f S Z x d W 9 0 O y w m c X V v d D t T Z W N 0 a W 9 u M S 9 F U V V J V F l f T C 9 D a G F u Z 2 V k I F R 5 c G U u e y B E Q V R F I E 9 G I E x J U 1 R J T k c s M 3 0 m c X V v d D s s J n F 1 b 3 Q 7 U 2 V j d G l v b j E v R V F V S V R Z X 0 w v Q 2 h h b m d l Z C B U e X B l L n s g U E F J R C B V U C B W Q U x V R S w 0 f S Z x d W 9 0 O y w m c X V v d D t T Z W N 0 a W 9 u M S 9 F U V V J V F l f T C 9 D a G F u Z 2 V k I F R 5 c G U u e y B N Q V J L R V Q g T E 9 U L D V 9 J n F 1 b 3 Q 7 L C Z x d W 9 0 O 1 N l Y 3 R p b 2 4 x L 0 V R V U l U W V 9 M L 0 N o Y W 5 n Z W Q g V H l w Z S 5 7 I E l T S U 4 g T l V N Q k V S L D Z 9 J n F 1 b 3 Q 7 L C Z x d W 9 0 O 1 N l Y 3 R p b 2 4 x L 0 V R V U l U W V 9 M L 0 N o Y W 5 n Z W Q g V H l w Z S 5 7 I E Z B Q 0 U g V k F M V U U s N 3 0 m c X V v d D t d L C Z x d W 9 0 O 1 J l b G F 0 a W 9 u c 2 h p c E l u Z m 8 m c X V v d D s 6 W 1 1 9 I i A v P j w v U 3 R h Y m x l R W 5 0 c m l l c z 4 8 L 0 l 0 Z W 0 + P E l 0 Z W 0 + P E l 0 Z W 1 M b 2 N h d G l v b j 4 8 S X R l b V R 5 c G U + R m 9 y b X V s Y T w v S X R l b V R 5 c G U + P E l 0 Z W 1 Q Y X R o P l N l Y 3 R p b 2 4 x L 0 V R V U l U W V 9 M L 1 N v d X J j Z T w v S X R l b V B h d G g + P C 9 J d G V t T G 9 j Y X R p b 2 4 + P F N 0 Y W J s Z U V u d H J p Z X M g L z 4 8 L 0 l 0 Z W 0 + P E l 0 Z W 0 + P E l 0 Z W 1 M b 2 N h d G l v b j 4 8 S X R l b V R 5 c G U + R m 9 y b X V s Y T w v S X R l b V R 5 c G U + P E l 0 Z W 1 Q Y X R o P l N l Y 3 R p b 2 4 x L 0 V R V U l U W V 9 M L 1 B y b 2 1 v d G V k J T I w S G V h Z G V y c z w v S X R l b V B h d G g + P C 9 J d G V t T G 9 j Y X R p b 2 4 + P F N 0 Y W J s Z U V u d H J p Z X M g L z 4 8 L 0 l 0 Z W 0 + P E l 0 Z W 0 + P E l 0 Z W 1 M b 2 N h d G l v b j 4 8 S X R l b V R 5 c G U + R m 9 y b X V s Y T w v S X R l b V R 5 c G U + P E l 0 Z W 1 Q Y X R o P l N l Y 3 R p b 2 4 x L 0 V R V U l U W V 9 M L 0 N o Y W 5 n Z W Q l M j B U e X B l P C 9 J d G V t U G F 0 a D 4 8 L 0 l 0 Z W 1 M b 2 N h d G l v b j 4 8 U 3 R h Y m x l R W 5 0 c m l l c y A v P j w v S X R l b T 4 8 L 0 l 0 Z W 1 z P j w v T G 9 j Y W x Q Y W N r Y W d l T W V 0 Y W R h d G F G a W x l P h Y A A A B Q S w U G A A A A A A A A A A A A A A A A A A A A A A A A J g E A A A E A A A D Q j J 3 f A R X R E Y x 6 A M B P w p f r A Q A A A F E R B X r 7 6 G x J s h U W g c A e M a o A A A A A A g A A A A A A E G Y A A A A B A A A g A A A A U a I 4 Z m h s O G Q n b X n W m b R N Q L R C 5 U g j Y h q 1 h 8 e C V 5 m P W 2 E A A A A A D o A A A A A C A A A g A A A A b / g m f k S Z F 9 u 4 z 3 f 9 5 9 B 5 L B Q / K y U x b D X 8 4 B 8 U j F / T s R R Q A A A A r F l k L E P X d v b j Q m I 2 L I G 2 M b 9 H f 8 Q j Y N r Q f U S f K 8 e d C e n R x B O 4 x g e E V L 0 6 u o + z q 1 0 P / 6 k 1 B g V 4 s 0 5 M k s 9 G M 1 f 5 X / l / + F K E A 4 F k T / V 6 m s O o K S 1 A A A A A l K R U M 1 Y v s R 7 D p e t U Y h M h 1 / t X B v j z P + H g W B 9 u c G s m D 4 J R A K j e 8 K 7 J Z I A b D I s m Y h C K 9 T 0 R 9 o + k 3 A w W D b A a + U 5 Y 1 w = = < / D a t a M a s h u p > 
</file>

<file path=customXml/itemProps1.xml><?xml version="1.0" encoding="utf-8"?>
<ds:datastoreItem xmlns:ds="http://schemas.openxmlformats.org/officeDocument/2006/customXml" ds:itemID="{D24B72B6-62D1-4D6C-8FEB-0AAAF24245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Dataset</vt:lpstr>
      <vt:lpstr>Master Report</vt:lpstr>
      <vt:lpstr>Dynamic Report</vt:lpstr>
      <vt:lpstr>Static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c:creator>
  <cp:lastModifiedBy>AMAN</cp:lastModifiedBy>
  <dcterms:created xsi:type="dcterms:W3CDTF">2015-06-05T18:17:20Z</dcterms:created>
  <dcterms:modified xsi:type="dcterms:W3CDTF">2023-08-01T11:34:24Z</dcterms:modified>
</cp:coreProperties>
</file>