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slicers/slicer5.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xml"/>
  <Override PartName="/xl/slicers/slicer6.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D:\AMAN\DATA SCIENCE\Excel\Next Level\"/>
    </mc:Choice>
  </mc:AlternateContent>
  <xr:revisionPtr revIDLastSave="0" documentId="13_ncr:1_{788E57D9-64DA-496B-A453-798718C380FC}" xr6:coauthVersionLast="47" xr6:coauthVersionMax="47" xr10:uidLastSave="{00000000-0000-0000-0000-000000000000}"/>
  <bookViews>
    <workbookView xWindow="-108" yWindow="-108" windowWidth="23256" windowHeight="12456" tabRatio="603" firstSheet="3" activeTab="6" xr2:uid="{00000000-000D-0000-FFFF-FFFF00000000}"/>
  </bookViews>
  <sheets>
    <sheet name="Dataset" sheetId="3" r:id="rId1"/>
    <sheet name="Pivot Tables" sheetId="14" r:id="rId2"/>
    <sheet name="Pivot Tables 2" sheetId="16" r:id="rId3"/>
    <sheet name="Pivot Tables 3" sheetId="18" r:id="rId4"/>
    <sheet name="Income Sources" sheetId="1" r:id="rId5"/>
    <sheet name="Geographically" sheetId="17" r:id="rId6"/>
    <sheet name="Sales Process" sheetId="9" r:id="rId7"/>
    <sheet name="Project Status" sheetId="8" r:id="rId8"/>
  </sheets>
  <definedNames>
    <definedName name="ExternalData_1" localSheetId="0" hidden="1">Dataset!$A$1:$K$3116</definedName>
    <definedName name="ExternalData_2" localSheetId="0" hidden="1">Dataset!$N$1:$V$901</definedName>
    <definedName name="ExternalData_3" localSheetId="0" hidden="1">Dataset!$Y$1:$AB$31</definedName>
    <definedName name="_xlnm.Print_Area" localSheetId="4">'Income Sources'!$A$1:$X$40</definedName>
    <definedName name="Slicer_Year">#N/A</definedName>
    <definedName name="Slicer_Year1">#N/A</definedName>
    <definedName name="Slicer_Year2">#N/A</definedName>
  </definedNames>
  <calcPr calcId="191029"/>
  <pivotCaches>
    <pivotCache cacheId="0" r:id="rId9"/>
    <pivotCache cacheId="1" r:id="rId10"/>
    <pivotCache cacheId="4"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6" i="18" l="1"/>
  <c r="Y7" i="18"/>
  <c r="Y5" i="18"/>
  <c r="O17" i="18"/>
  <c r="O16" i="18"/>
  <c r="N17" i="18"/>
  <c r="N16" i="18"/>
  <c r="M17" i="18"/>
  <c r="M16" i="18"/>
  <c r="O11" i="18"/>
  <c r="O10" i="18"/>
  <c r="N11" i="18"/>
  <c r="N10" i="18"/>
  <c r="M11" i="18"/>
  <c r="M10" i="18"/>
  <c r="P10" i="18"/>
  <c r="P11" i="18"/>
  <c r="P16" i="18"/>
  <c r="P17" i="18"/>
  <c r="P5" i="18"/>
  <c r="P4" i="18"/>
  <c r="O5" i="18"/>
  <c r="O4" i="18"/>
  <c r="N5" i="18"/>
  <c r="M5" i="18"/>
  <c r="N4" i="18"/>
  <c r="M4" i="18"/>
  <c r="AK4" i="16"/>
  <c r="I5" i="16"/>
  <c r="J5" i="16"/>
  <c r="I6" i="16"/>
  <c r="J6" i="16"/>
  <c r="I7" i="16"/>
  <c r="J7" i="16"/>
  <c r="I8" i="16"/>
  <c r="J8" i="16"/>
  <c r="I9" i="16"/>
  <c r="J9" i="16"/>
  <c r="J4" i="16"/>
  <c r="I4" i="16"/>
  <c r="H4" i="16"/>
  <c r="H5" i="16"/>
  <c r="H6" i="16"/>
  <c r="H7" i="16"/>
  <c r="H8" i="16"/>
  <c r="H9" i="16"/>
  <c r="G5" i="16"/>
  <c r="G6" i="16"/>
  <c r="G7" i="16"/>
  <c r="G8" i="16"/>
  <c r="G9" i="16"/>
  <c r="G4" i="16"/>
  <c r="T4" i="16"/>
  <c r="T5" i="16"/>
  <c r="T6" i="16"/>
  <c r="T7" i="16"/>
  <c r="T8" i="16"/>
  <c r="T3" i="16"/>
  <c r="S4" i="16"/>
  <c r="S5" i="16"/>
  <c r="S6" i="16"/>
  <c r="S7" i="16"/>
  <c r="S8" i="16"/>
  <c r="S3" i="16"/>
  <c r="BG7" i="14"/>
  <c r="BG8" i="14"/>
  <c r="BG9" i="14"/>
  <c r="BG10" i="14"/>
  <c r="BG11" i="14"/>
  <c r="BG12" i="14"/>
  <c r="BG13" i="14"/>
  <c r="BG14" i="14"/>
  <c r="BG15" i="14"/>
  <c r="BG16" i="14"/>
  <c r="BG17" i="14"/>
  <c r="BG18" i="14"/>
  <c r="BG19" i="14"/>
  <c r="BG20" i="14"/>
  <c r="BG21" i="14"/>
  <c r="BG22" i="14"/>
  <c r="BG23" i="14"/>
  <c r="BG24" i="14"/>
  <c r="BG25" i="14"/>
  <c r="BG26" i="14"/>
  <c r="BG6" i="14"/>
  <c r="BF7" i="14"/>
  <c r="BF8" i="14"/>
  <c r="BF9" i="14"/>
  <c r="BF10" i="14"/>
  <c r="BF11" i="14"/>
  <c r="BF12" i="14"/>
  <c r="BF13" i="14"/>
  <c r="BF14" i="14"/>
  <c r="BF15" i="14"/>
  <c r="BF16" i="14"/>
  <c r="BF17" i="14"/>
  <c r="BF18" i="14"/>
  <c r="BF19" i="14"/>
  <c r="BF20" i="14"/>
  <c r="BF21" i="14"/>
  <c r="BF22" i="14"/>
  <c r="BF23" i="14"/>
  <c r="BF24" i="14"/>
  <c r="BF25" i="14"/>
  <c r="BF26" i="14"/>
  <c r="BF6" i="14"/>
  <c r="AW6" i="14"/>
  <c r="AW7" i="14"/>
  <c r="AV7" i="14"/>
  <c r="AV6" i="14"/>
  <c r="AC13" i="14"/>
  <c r="N6" i="14"/>
  <c r="N7" i="14"/>
  <c r="N8" i="14"/>
  <c r="N9" i="14"/>
  <c r="N10" i="14"/>
  <c r="N11" i="14"/>
  <c r="M7" i="14"/>
  <c r="M8" i="14"/>
  <c r="M9" i="14"/>
  <c r="M10" i="14"/>
  <c r="M11" i="14"/>
  <c r="M6" i="14"/>
  <c r="J7" i="14"/>
  <c r="J8" i="14"/>
  <c r="J9" i="14"/>
  <c r="J10" i="14"/>
  <c r="J11" i="14"/>
  <c r="J6" i="14"/>
  <c r="M5" i="16"/>
  <c r="AA4" i="16"/>
  <c r="T6" i="14"/>
  <c r="AM6" i="14"/>
  <c r="AP6" i="18"/>
  <c r="D4" i="18"/>
  <c r="Y8" i="18" l="1"/>
  <c r="D8" i="18"/>
  <c r="E4" i="18"/>
  <c r="G5" i="18"/>
  <c r="AG5" i="16"/>
  <c r="AH5" i="16"/>
  <c r="AI5" i="16"/>
  <c r="AJ5" i="16"/>
  <c r="Z4" i="16"/>
  <c r="AD5" i="16" s="1"/>
  <c r="AE5" i="16"/>
  <c r="U6" i="14"/>
  <c r="L11" i="14"/>
  <c r="L9" i="14"/>
  <c r="L8" i="14"/>
  <c r="L7" i="14"/>
  <c r="L6" i="14"/>
  <c r="L10" i="14"/>
  <c r="K11" i="14"/>
  <c r="K10" i="14"/>
  <c r="K9" i="14"/>
  <c r="K8" i="14"/>
  <c r="K7" i="14"/>
  <c r="K6" i="14"/>
  <c r="E8" i="18" l="1"/>
  <c r="G4"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A9D3B1-CE19-4783-9233-2489B367F5A9}" keepAlive="1" name="Query - Data Tables" description="Connection to the 'Data Tables' query in the workbook." type="5" refreshedVersion="0" background="1">
    <dbPr connection="Provider=Microsoft.Mashup.OleDb.1;Data Source=$Workbook$;Location=&quot;Data Tables&quot;;Extended Properties=&quot;&quot;" command="SELECT * FROM [Data Tables]"/>
  </connection>
  <connection id="2" xr16:uid="{D2903656-B0D3-44A8-86E8-870AB921880F}" keepAlive="1" name="Query - Data Tables (2)" description="Connection to the 'Data Tables (2)' query in the workbook." type="5" refreshedVersion="8" background="1" saveData="1">
    <dbPr connection="Provider=Microsoft.Mashup.OleDb.1;Data Source=$Workbook$;Location=&quot;Data Tables (2)&quot;;Extended Properties=&quot;&quot;" command="SELECT * FROM [Data Tables (2)]"/>
  </connection>
  <connection id="3" xr16:uid="{4FE90014-F777-40F3-A9F9-55BB471913AB}" keepAlive="1" name="Query - Data Tables (3)" description="Connection to the 'Data Tables (3)' query in the workbook." type="5" refreshedVersion="0" background="1">
    <dbPr connection="Provider=Microsoft.Mashup.OleDb.1;Data Source=$Workbook$;Location=&quot;Data Tables (3)&quot;;Extended Properties=&quot;&quot;" command="SELECT * FROM [Data Tables (3)]"/>
  </connection>
  <connection id="4" xr16:uid="{AA8AF4E3-029F-49E2-AA34-DD78ECF63F7C}" keepAlive="1" name="Query - Data Tables (4)" description="Connection to the 'Data Tables (4)' query in the workbook." type="5" refreshedVersion="8" background="1" saveData="1">
    <dbPr connection="Provider=Microsoft.Mashup.OleDb.1;Data Source=$Workbook$;Location=&quot;Data Tables (4)&quot;;Extended Properties=&quot;&quot;" command="SELECT * FROM [Data Tables (4)]"/>
  </connection>
  <connection id="5" xr16:uid="{B9B53232-273A-44E5-AEC3-4A0725153980}" keepAlive="1" name="Query - Financial Statistics Dashboard Systems xlsx" description="Connection to the 'Financial Statistics Dashboard Systems xlsx' query in the workbook." type="5" refreshedVersion="0" background="1">
    <dbPr connection="Provider=Microsoft.Mashup.OleDb.1;Data Source=$Workbook$;Location=&quot;Financial Statistics Dashboard Systems xlsx&quot;;Extended Properties=&quot;&quot;" command="SELECT * FROM [Financial Statistics Dashboard Systems xlsx]"/>
  </connection>
  <connection id="6" xr16:uid="{F29F76CC-CEA6-46EF-AE4C-EAE231966196}" keepAlive="1" name="Query - Table_1" description="Connection to the 'Table_1' query in the workbook." type="5" refreshedVersion="8" background="1" saveData="1">
    <dbPr connection="Provider=Microsoft.Mashup.OleDb.1;Data Source=$Workbook$;Location=Table_1;Extended Properties=&quot;&quot;" command="SELECT * FROM [Table_1]"/>
  </connection>
  <connection id="7" xr16:uid="{DEADB4A1-5B08-453A-8C8E-E7006CF99D7C}" keepAlive="1" name="Query - Table_1 (2)" description="Connection to the 'Table_1 (2)' query in the workbook." type="5" refreshedVersion="8" background="1" saveData="1">
    <dbPr connection="Provider=Microsoft.Mashup.OleDb.1;Data Source=$Workbook$;Location=&quot;Table_1 (2)&quot;;Extended Properties=&quot;&quot;" command="SELECT * FROM [Table_1 (2)]"/>
  </connection>
</connections>
</file>

<file path=xl/sharedStrings.xml><?xml version="1.0" encoding="utf-8"?>
<sst xmlns="http://schemas.openxmlformats.org/spreadsheetml/2006/main" count="25665" uniqueCount="118">
  <si>
    <t>Order Number</t>
  </si>
  <si>
    <t>Year</t>
  </si>
  <si>
    <t>Month</t>
  </si>
  <si>
    <t>POS</t>
  </si>
  <si>
    <t>Payment Method</t>
  </si>
  <si>
    <t>Assembly Stage</t>
  </si>
  <si>
    <t>Registration Status</t>
  </si>
  <si>
    <t>Sale Status</t>
  </si>
  <si>
    <t>Delivery Type</t>
  </si>
  <si>
    <t>Amount</t>
  </si>
  <si>
    <t>Target</t>
  </si>
  <si>
    <t>Apr</t>
  </si>
  <si>
    <t>Website</t>
  </si>
  <si>
    <t>Credit Card</t>
  </si>
  <si>
    <t>Order assembled</t>
  </si>
  <si>
    <t>Register Customer info</t>
  </si>
  <si>
    <t>Paid</t>
  </si>
  <si>
    <t>Shipment</t>
  </si>
  <si>
    <t>Download</t>
  </si>
  <si>
    <t>Aug</t>
  </si>
  <si>
    <t>Non-Registered Customer info</t>
  </si>
  <si>
    <t>Dec</t>
  </si>
  <si>
    <t>Feb</t>
  </si>
  <si>
    <t>Jan</t>
  </si>
  <si>
    <t>Jul</t>
  </si>
  <si>
    <t>Jun</t>
  </si>
  <si>
    <t>Mar</t>
  </si>
  <si>
    <t>May</t>
  </si>
  <si>
    <t>Nov</t>
  </si>
  <si>
    <t>Oct</t>
  </si>
  <si>
    <t>Sep</t>
  </si>
  <si>
    <t>Branches</t>
  </si>
  <si>
    <t>Refunded</t>
  </si>
  <si>
    <t>Cash on Delivery</t>
  </si>
  <si>
    <t>Cancelld</t>
  </si>
  <si>
    <t xml:space="preserve">Branch </t>
  </si>
  <si>
    <t>Income sources</t>
  </si>
  <si>
    <t>Income Breakdowns</t>
  </si>
  <si>
    <t>Counts</t>
  </si>
  <si>
    <t>Income</t>
  </si>
  <si>
    <t>Target Income</t>
  </si>
  <si>
    <t>operating profit</t>
  </si>
  <si>
    <t>Marketing Strategies</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</si>
  <si>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</si>
  <si>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</si>
  <si>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</si>
  <si>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</si>
  <si>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</si>
  <si>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</si>
  <si>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</si>
  <si>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</si>
  <si>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</si>
  <si>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</si>
  <si>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</si>
  <si>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</si>
  <si>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</si>
  <si>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</si>
  <si>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</si>
  <si>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</si>
  <si>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</si>
  <si>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</si>
  <si>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</si>
  <si>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</si>
  <si>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</si>
  <si>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B2C</t>
  </si>
  <si>
    <t>Country</t>
  </si>
  <si>
    <t>Egypt</t>
  </si>
  <si>
    <t>USA</t>
  </si>
  <si>
    <t>Russia</t>
  </si>
  <si>
    <t>United Kingdom</t>
  </si>
  <si>
    <t>Brazil</t>
  </si>
  <si>
    <t>Canada</t>
  </si>
  <si>
    <t>Row Labels</t>
  </si>
  <si>
    <t>Grand Total</t>
  </si>
  <si>
    <t>Sum of Income</t>
  </si>
  <si>
    <t>Sum of Income2</t>
  </si>
  <si>
    <t>X</t>
  </si>
  <si>
    <t>Y</t>
  </si>
  <si>
    <t>Max</t>
  </si>
  <si>
    <t>Sum of Target Income</t>
  </si>
  <si>
    <t>Sum of Counts</t>
  </si>
  <si>
    <t>Sum of Counts2</t>
  </si>
  <si>
    <t>Without Max</t>
  </si>
  <si>
    <t>Count</t>
  </si>
  <si>
    <t>Count%</t>
  </si>
  <si>
    <t>Average Income by Month</t>
  </si>
  <si>
    <t xml:space="preserve"> </t>
  </si>
  <si>
    <t>≈</t>
  </si>
  <si>
    <t>Sum of operating profit</t>
  </si>
  <si>
    <t>Operating Profits</t>
  </si>
  <si>
    <t xml:space="preserve"> Sum of Income</t>
  </si>
  <si>
    <t>Sum of Amount</t>
  </si>
  <si>
    <t>Sum of Amount2</t>
  </si>
  <si>
    <t>Total</t>
  </si>
  <si>
    <t>Sum of Target</t>
  </si>
  <si>
    <t>Achived Percentage</t>
  </si>
  <si>
    <t>Remaining Percentage</t>
  </si>
  <si>
    <t>Highest Country</t>
  </si>
  <si>
    <t>Non Highest Country</t>
  </si>
  <si>
    <t>●</t>
  </si>
  <si>
    <t>Payroll Taxes</t>
  </si>
  <si>
    <t>Property Taxes</t>
  </si>
  <si>
    <t>Excise Taxes</t>
  </si>
  <si>
    <t>Total Taxes</t>
  </si>
  <si>
    <t>Actual</t>
  </si>
  <si>
    <t>Lable</t>
  </si>
  <si>
    <t>Count of POS</t>
  </si>
  <si>
    <t>Count of Payment Method</t>
  </si>
  <si>
    <t>Count of Registration Status</t>
  </si>
  <si>
    <t>Line</t>
  </si>
  <si>
    <t>Empty Circle</t>
  </si>
  <si>
    <t>○</t>
  </si>
  <si>
    <t>│</t>
  </si>
  <si>
    <t>Circle</t>
  </si>
  <si>
    <t>=</t>
  </si>
  <si>
    <t>b</t>
  </si>
  <si>
    <t>Count of Delivery Type</t>
  </si>
  <si>
    <t>Count of Sale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</si>
</sst>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_ * #,##0_ ;_ * \-#,##0_ ;_ * &quot;-&quot;??_ ;_ @_ "/>
    <numFmt numFmtId="165" formatCode="_ [$₹-4009]\ * #,##0_ ;_ [$₹-4009]\ * \-#,##0_ ;_ [$₹-4009]\ * &quot;-&quot;??_ ;_ @_ "/>
    <numFmt numFmtId="166" formatCode="0.0%"/>
  </numFmts>
  <fonts count="26" x14ac:knownFonts="1">
    <font>
      <sz val="11"/>
      <color theme="1"/>
      <name val="Calibri"/>
      <family val="2"/>
      <scheme val="minor"/>
    </font>
    <font>
      <sz val="11"/>
      <color theme="1"/>
      <name val="Calibri"/>
      <family val="2"/>
      <scheme val="minor"/>
    </font>
    <font>
      <sz val="11"/>
      <color theme="1"/>
      <name val="Arial"/>
      <family val="2"/>
    </font>
    <font>
      <sz val="11"/>
      <color theme="1" tint="0.249977111117893"/>
      <name val="Arial"/>
      <family val="2"/>
    </font>
    <font>
      <sz val="11"/>
      <color theme="0"/>
      <name val="Arial"/>
      <family val="2"/>
    </font>
    <font>
      <sz val="11"/>
      <color theme="1"/>
      <name val="Rage Italic"/>
      <family val="4"/>
    </font>
    <font>
      <b/>
      <sz val="11"/>
      <color theme="1"/>
      <name val="Arial"/>
      <family val="2"/>
    </font>
    <font>
      <sz val="11"/>
      <color theme="9" tint="-0.249977111117893"/>
      <name val="Arial"/>
      <family val="2"/>
    </font>
    <font>
      <b/>
      <sz val="11"/>
      <color theme="0"/>
      <name val="Calibri"/>
      <family val="2"/>
      <scheme val="minor"/>
    </font>
    <font>
      <sz val="11"/>
      <color theme="1"/>
      <name val="Avenir LT Std 45 Book"/>
      <family val="2"/>
    </font>
    <font>
      <sz val="14"/>
      <color theme="1"/>
      <name val="Avenir LT Std 45 Book"/>
      <family val="2"/>
    </font>
    <font>
      <sz val="14"/>
      <color theme="1"/>
      <name val="Calibri"/>
      <family val="2"/>
      <scheme val="minor"/>
    </font>
    <font>
      <sz val="14"/>
      <color rgb="FFC240DB"/>
      <name val="Avenir LT Std 45 Book"/>
      <family val="2"/>
    </font>
    <font>
      <sz val="14"/>
      <color rgb="FF5A097C"/>
      <name val="Avenir LT Std 45 Book"/>
      <family val="2"/>
    </font>
    <font>
      <sz val="14"/>
      <color rgb="FF0F11A7"/>
      <name val="Avenir LT Std 45 Book"/>
      <family val="2"/>
    </font>
    <font>
      <sz val="14"/>
      <color rgb="FF0F11A7"/>
      <name val="Calibri"/>
      <family val="2"/>
      <scheme val="minor"/>
    </font>
    <font>
      <sz val="14"/>
      <color rgb="FF296EFC"/>
      <name val="Avenir LT Std 45 Book"/>
      <family val="2"/>
    </font>
    <font>
      <sz val="14"/>
      <color rgb="FF296EFC"/>
      <name val="Calibri"/>
      <family val="2"/>
      <scheme val="minor"/>
    </font>
    <font>
      <b/>
      <sz val="11"/>
      <color theme="0"/>
      <name val="Avenir LT Std 55 Roman"/>
      <family val="2"/>
    </font>
    <font>
      <sz val="11"/>
      <color theme="1"/>
      <name val="Avenir LT Std 55 Roman"/>
      <family val="2"/>
    </font>
    <font>
      <b/>
      <sz val="12"/>
      <color theme="0"/>
      <name val="Calibri"/>
      <family val="2"/>
      <scheme val="minor"/>
    </font>
    <font>
      <sz val="11"/>
      <color theme="1"/>
      <name val="Calibri"/>
      <family val="2"/>
    </font>
    <font>
      <b/>
      <sz val="11"/>
      <color theme="1"/>
      <name val="Calibri"/>
      <family val="2"/>
      <scheme val="minor"/>
    </font>
    <font>
      <sz val="11"/>
      <color theme="1"/>
      <name val="Arial"/>
    </font>
    <font>
      <sz val="11"/>
      <color theme="1" tint="0.249977111117893"/>
      <name val="Arial"/>
    </font>
    <font>
      <sz val="11"/>
      <color theme="1"/>
      <name val="Avenir LT Std 45 Book"/>
    </font>
  </fonts>
  <fills count="7">
    <fill>
      <patternFill patternType="none"/>
    </fill>
    <fill>
      <patternFill patternType="gray125"/>
    </fill>
    <fill>
      <patternFill patternType="solid">
        <fgColor theme="1"/>
        <bgColor indexed="64"/>
      </patternFill>
    </fill>
    <fill>
      <patternFill patternType="solid">
        <fgColor theme="9" tint="0.79998168889431442"/>
        <bgColor theme="9" tint="0.79998168889431442"/>
      </patternFill>
    </fill>
    <fill>
      <patternFill patternType="solid">
        <fgColor rgb="FF8D42C6"/>
        <bgColor indexed="64"/>
      </patternFill>
    </fill>
    <fill>
      <patternFill patternType="solid">
        <fgColor theme="4" tint="-0.249977111117893"/>
        <bgColor indexed="64"/>
      </patternFill>
    </fill>
    <fill>
      <patternFill patternType="solid">
        <fgColor theme="4" tint="0.79998168889431442"/>
        <bgColor theme="4" tint="0.79998168889431442"/>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theme="9"/>
      </right>
      <top style="thin">
        <color theme="9" tint="0.79998168889431442"/>
      </top>
      <bottom style="thin">
        <color theme="9" tint="0.79998168889431442"/>
      </bottom>
      <diagonal/>
    </border>
    <border>
      <left/>
      <right style="thin">
        <color theme="9"/>
      </right>
      <top style="thin">
        <color theme="9" tint="0.79998168889431442"/>
      </top>
      <bottom style="thin">
        <color theme="0"/>
      </bottom>
      <diagonal/>
    </border>
    <border>
      <left/>
      <right/>
      <top style="thin">
        <color theme="0" tint="-0.14999847407452621"/>
      </top>
      <bottom style="thin">
        <color theme="0" tint="-0.14999847407452621"/>
      </bottom>
      <diagonal/>
    </border>
    <border>
      <left/>
      <right/>
      <top/>
      <bottom style="thin">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1">
    <xf numFmtId="0" fontId="0" fillId="0" borderId="0" xfId="0"/>
    <xf numFmtId="0" fontId="0" fillId="2" borderId="0" xfId="0" applyFill="1"/>
    <xf numFmtId="14" fontId="0" fillId="0" borderId="0" xfId="0" applyNumberFormat="1"/>
    <xf numFmtId="0" fontId="2" fillId="0" borderId="0" xfId="0" applyFont="1" applyAlignment="1">
      <alignment vertical="center"/>
    </xf>
    <xf numFmtId="0" fontId="3" fillId="0" borderId="0" xfId="0" applyFont="1" applyAlignment="1">
      <alignment horizontal="left" vertical="center"/>
    </xf>
    <xf numFmtId="0" fontId="4" fillId="2" borderId="0" xfId="0" applyFont="1" applyFill="1" applyAlignment="1">
      <alignment vertical="center"/>
    </xf>
    <xf numFmtId="164" fontId="2" fillId="0" borderId="0" xfId="1" applyNumberFormat="1" applyFont="1" applyAlignment="1">
      <alignment vertical="center"/>
    </xf>
    <xf numFmtId="9" fontId="2" fillId="0" borderId="0" xfId="2" applyFont="1" applyAlignment="1">
      <alignment vertical="center"/>
    </xf>
    <xf numFmtId="164" fontId="3" fillId="0" borderId="0" xfId="0" applyNumberFormat="1" applyFont="1" applyAlignment="1">
      <alignment vertical="center"/>
    </xf>
    <xf numFmtId="10" fontId="2" fillId="0" borderId="0" xfId="0" applyNumberFormat="1" applyFont="1" applyAlignment="1">
      <alignment vertical="center"/>
    </xf>
    <xf numFmtId="164" fontId="2" fillId="0" borderId="0" xfId="0" applyNumberFormat="1" applyFont="1" applyAlignment="1">
      <alignment vertical="center"/>
    </xf>
    <xf numFmtId="9" fontId="3" fillId="0" borderId="0" xfId="2" applyFont="1" applyAlignment="1">
      <alignment vertical="center"/>
    </xf>
    <xf numFmtId="0" fontId="5" fillId="2" borderId="0" xfId="0" applyFont="1" applyFill="1"/>
    <xf numFmtId="0" fontId="4" fillId="2" borderId="1" xfId="0" applyFont="1" applyFill="1" applyBorder="1" applyAlignment="1">
      <alignment horizontal="center" vertical="center"/>
    </xf>
    <xf numFmtId="164" fontId="2" fillId="0" borderId="1" xfId="1" applyNumberFormat="1" applyFont="1" applyBorder="1" applyAlignment="1">
      <alignment vertical="center"/>
    </xf>
    <xf numFmtId="10" fontId="2" fillId="0" borderId="1" xfId="2" applyNumberFormat="1" applyFont="1" applyBorder="1" applyAlignment="1">
      <alignment vertical="center"/>
    </xf>
    <xf numFmtId="0" fontId="6" fillId="3" borderId="3" xfId="0" applyFont="1" applyFill="1" applyBorder="1" applyAlignment="1">
      <alignment horizontal="left" vertical="center"/>
    </xf>
    <xf numFmtId="0" fontId="7" fillId="0" borderId="2" xfId="0" applyFont="1" applyBorder="1" applyAlignment="1">
      <alignment horizontal="left" vertical="center" indent="1"/>
    </xf>
    <xf numFmtId="10" fontId="0" fillId="0" borderId="0" xfId="0" applyNumberFormat="1"/>
    <xf numFmtId="165" fontId="0" fillId="0" borderId="0" xfId="1" applyNumberFormat="1" applyFont="1"/>
    <xf numFmtId="9" fontId="0" fillId="0" borderId="0" xfId="2" applyFont="1"/>
    <xf numFmtId="0" fontId="8" fillId="4" borderId="0" xfId="0" applyFont="1" applyFill="1"/>
    <xf numFmtId="164" fontId="0" fillId="0" borderId="0" xfId="1" applyNumberFormat="1" applyFont="1"/>
    <xf numFmtId="0" fontId="9" fillId="0" borderId="0" xfId="0" applyFont="1"/>
    <xf numFmtId="10" fontId="9" fillId="0" borderId="0" xfId="0" applyNumberFormat="1" applyFont="1"/>
    <xf numFmtId="0" fontId="9" fillId="0" borderId="4" xfId="0" applyFont="1" applyBorder="1"/>
    <xf numFmtId="10" fontId="10" fillId="0" borderId="0" xfId="0" applyNumberFormat="1" applyFont="1" applyAlignment="1">
      <alignment horizontal="center" vertical="center"/>
    </xf>
    <xf numFmtId="10" fontId="11" fillId="0" borderId="0" xfId="0" applyNumberFormat="1" applyFont="1" applyAlignment="1">
      <alignment horizontal="center" vertical="center"/>
    </xf>
    <xf numFmtId="10" fontId="12" fillId="0" borderId="0" xfId="0" applyNumberFormat="1" applyFont="1" applyAlignment="1">
      <alignment horizontal="center" vertical="center"/>
    </xf>
    <xf numFmtId="10" fontId="13" fillId="0" borderId="0" xfId="0" applyNumberFormat="1" applyFont="1" applyAlignment="1">
      <alignment horizontal="center" vertical="center"/>
    </xf>
    <xf numFmtId="10" fontId="14" fillId="0" borderId="0" xfId="0" applyNumberFormat="1" applyFont="1" applyAlignment="1">
      <alignment horizontal="center" vertical="center"/>
    </xf>
    <xf numFmtId="10" fontId="15" fillId="0" borderId="0" xfId="0" applyNumberFormat="1" applyFont="1" applyAlignment="1">
      <alignment horizontal="center" vertical="center"/>
    </xf>
    <xf numFmtId="10" fontId="16" fillId="0" borderId="0" xfId="0" applyNumberFormat="1" applyFont="1" applyAlignment="1">
      <alignment horizontal="center" vertical="center"/>
    </xf>
    <xf numFmtId="10" fontId="17" fillId="0" borderId="0" xfId="0" applyNumberFormat="1" applyFont="1" applyAlignment="1">
      <alignment horizontal="center" vertical="center"/>
    </xf>
    <xf numFmtId="166" fontId="0" fillId="0" borderId="0" xfId="0" applyNumberFormat="1"/>
    <xf numFmtId="0" fontId="18" fillId="4" borderId="0" xfId="0" applyFont="1" applyFill="1"/>
    <xf numFmtId="166" fontId="19" fillId="0" borderId="0" xfId="0" applyNumberFormat="1" applyFont="1"/>
    <xf numFmtId="165" fontId="19" fillId="0" borderId="0" xfId="0" applyNumberFormat="1" applyFont="1"/>
    <xf numFmtId="9" fontId="18" fillId="4" borderId="0" xfId="0" applyNumberFormat="1" applyFont="1" applyFill="1"/>
    <xf numFmtId="0" fontId="0" fillId="0" borderId="0" xfId="0" pivotButton="1"/>
    <xf numFmtId="0" fontId="0" fillId="0" borderId="0" xfId="0" applyAlignment="1">
      <alignment horizontal="left"/>
    </xf>
    <xf numFmtId="0" fontId="20" fillId="5" borderId="0" xfId="0" applyFont="1" applyFill="1"/>
    <xf numFmtId="9" fontId="0" fillId="0" borderId="0" xfId="0" applyNumberFormat="1"/>
    <xf numFmtId="0" fontId="21" fillId="0" borderId="0" xfId="0" applyFont="1"/>
    <xf numFmtId="0" fontId="21" fillId="0" borderId="0" xfId="0" applyFont="1" applyAlignment="1">
      <alignment horizontal="center" vertical="center"/>
    </xf>
    <xf numFmtId="0" fontId="8" fillId="4" borderId="0" xfId="0" applyFont="1" applyFill="1" applyAlignment="1">
      <alignment horizontal="center"/>
    </xf>
    <xf numFmtId="0" fontId="0" fillId="0" borderId="0" xfId="0" applyNumberFormat="1"/>
    <xf numFmtId="0" fontId="22" fillId="6" borderId="5" xfId="0" applyFont="1" applyFill="1" applyBorder="1"/>
    <xf numFmtId="0" fontId="0" fillId="0" borderId="6" xfId="0" applyBorder="1" applyAlignment="1">
      <alignment horizontal="left"/>
    </xf>
    <xf numFmtId="164" fontId="0" fillId="0" borderId="7" xfId="1" applyNumberFormat="1" applyFont="1" applyBorder="1"/>
    <xf numFmtId="0" fontId="0" fillId="0" borderId="8" xfId="0" applyBorder="1" applyAlignment="1">
      <alignment horizontal="left"/>
    </xf>
    <xf numFmtId="164" fontId="0" fillId="0" borderId="9" xfId="1" applyNumberFormat="1" applyFont="1" applyBorder="1"/>
    <xf numFmtId="0" fontId="0" fillId="0" borderId="10" xfId="0" applyBorder="1" applyAlignment="1">
      <alignment horizontal="left"/>
    </xf>
    <xf numFmtId="164" fontId="0" fillId="0" borderId="11" xfId="1" applyNumberFormat="1" applyFont="1" applyBorder="1"/>
    <xf numFmtId="0" fontId="23" fillId="0" borderId="0" xfId="0" pivotButton="1" applyFont="1" applyAlignment="1">
      <alignment vertical="center"/>
    </xf>
    <xf numFmtId="0" fontId="23" fillId="0" borderId="0" xfId="0" applyFont="1" applyAlignment="1">
      <alignment vertical="center"/>
    </xf>
    <xf numFmtId="0" fontId="23" fillId="0" borderId="0" xfId="0" applyFont="1" applyAlignment="1">
      <alignment horizontal="left" vertical="center"/>
    </xf>
    <xf numFmtId="0" fontId="24" fillId="0" borderId="0" xfId="0" applyNumberFormat="1" applyFont="1" applyAlignment="1">
      <alignment vertical="center"/>
    </xf>
    <xf numFmtId="10" fontId="24" fillId="0" borderId="0" xfId="0" applyNumberFormat="1" applyFont="1" applyAlignment="1">
      <alignment vertical="center"/>
    </xf>
    <xf numFmtId="0" fontId="24" fillId="0" borderId="0" xfId="0" applyFont="1" applyAlignment="1">
      <alignment horizontal="left" vertical="center"/>
    </xf>
    <xf numFmtId="9" fontId="24" fillId="0" borderId="0" xfId="0" applyNumberFormat="1" applyFont="1" applyAlignment="1">
      <alignment vertical="center"/>
    </xf>
    <xf numFmtId="164" fontId="24" fillId="0" borderId="0" xfId="0" applyNumberFormat="1" applyFont="1" applyAlignment="1">
      <alignment vertical="center"/>
    </xf>
    <xf numFmtId="0" fontId="23" fillId="0" borderId="0" xfId="0" applyFont="1" applyAlignment="1">
      <alignment horizontal="left" vertical="center" indent="1"/>
    </xf>
    <xf numFmtId="0" fontId="25" fillId="0" borderId="0" xfId="0" pivotButton="1" applyFont="1"/>
    <xf numFmtId="0" fontId="25" fillId="0" borderId="0" xfId="0" applyFont="1"/>
    <xf numFmtId="0" fontId="25" fillId="0" borderId="0" xfId="0" applyFont="1" applyFill="1" applyAlignment="1"/>
    <xf numFmtId="10" fontId="25" fillId="0" borderId="0" xfId="0" applyNumberFormat="1" applyFont="1" applyFill="1" applyAlignment="1"/>
    <xf numFmtId="0" fontId="25" fillId="0" borderId="0" xfId="0" applyNumberFormat="1" applyFont="1" applyFill="1" applyAlignment="1"/>
    <xf numFmtId="0" fontId="25" fillId="0" borderId="0" xfId="0" applyFont="1" applyAlignment="1">
      <alignment horizontal="left"/>
    </xf>
    <xf numFmtId="10" fontId="25" fillId="0" borderId="0" xfId="0" applyNumberFormat="1" applyFont="1"/>
    <xf numFmtId="0" fontId="25" fillId="0" borderId="0" xfId="0" applyNumberFormat="1" applyFont="1"/>
  </cellXfs>
  <cellStyles count="3">
    <cellStyle name="Comma" xfId="1" builtinId="3"/>
    <cellStyle name="Normal" xfId="0" builtinId="0"/>
    <cellStyle name="Percent" xfId="2" builtinId="5"/>
  </cellStyles>
  <dxfs count="109">
    <dxf>
      <numFmt numFmtId="13" formatCode="0%"/>
    </dxf>
    <dxf>
      <font>
        <name val="Avenir LT Std 45 Book"/>
        <scheme val="none"/>
      </font>
    </dxf>
    <dxf>
      <font>
        <name val="Avenir LT Std 45 Book"/>
        <scheme val="none"/>
      </font>
    </dxf>
    <dxf>
      <font>
        <name val="Avenir LT Std 45 Book"/>
        <scheme val="none"/>
      </font>
    </dxf>
    <dxf>
      <font>
        <name val="Avenir LT Std 45 Book"/>
        <scheme val="none"/>
      </font>
    </dxf>
    <dxf>
      <font>
        <name val="Avenir LT Std 45 Book"/>
        <scheme val="none"/>
      </font>
    </dxf>
    <dxf>
      <font>
        <name val="Avenir LT Std 45 Book"/>
        <scheme val="none"/>
      </font>
    </dxf>
    <dxf>
      <numFmt numFmtId="14" formatCode="0.0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name val="Avenir LT Std 45 Book"/>
        <scheme val="none"/>
      </font>
    </dxf>
    <dxf>
      <font>
        <color theme="0"/>
      </font>
    </dxf>
    <dxf>
      <fill>
        <patternFill patternType="solid">
          <bgColor theme="1"/>
        </patternFill>
      </fill>
    </dxf>
    <dxf>
      <numFmt numFmtId="164"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3" formatCode="0%"/>
    </dxf>
    <dxf>
      <numFmt numFmtId="14" formatCode="0.00%"/>
    </dxf>
    <dxf>
      <numFmt numFmtId="164"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3" formatCode="0%"/>
    </dxf>
    <dxf>
      <numFmt numFmtId="14" formatCode="0.00%"/>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4"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4"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ill>
        <patternFill>
          <bgColor theme="2" tint="-0.749961851863155"/>
        </patternFill>
      </fill>
    </dxf>
    <dxf>
      <fill>
        <patternFill>
          <bgColor theme="1"/>
        </patternFill>
      </fill>
    </dxf>
    <dxf>
      <fill>
        <patternFill>
          <bgColor theme="2" tint="-0.749961851863155"/>
        </patternFill>
      </fill>
    </dxf>
    <dxf>
      <fill>
        <patternFill>
          <bgColor theme="1"/>
        </patternFill>
      </fill>
    </dxf>
  </dxfs>
  <tableStyles count="3" defaultTableStyle="TableStyleMedium2" defaultPivotStyle="PivotStyleLight16">
    <tableStyle name="Slicer Style 1" pivot="0" table="0" count="1" xr9:uid="{724D89C5-8151-4A90-B476-A0188E386646}">
      <tableStyleElement type="wholeTable" dxfId="108"/>
    </tableStyle>
    <tableStyle name="Slicer Style 2" pivot="0" table="0" count="3" xr9:uid="{622B6454-ECB0-47D1-BEF8-FE6210E9EFDD}">
      <tableStyleElement type="headerRow" dxfId="107"/>
    </tableStyle>
    <tableStyle name="Slicer Style 3" pivot="0" table="0" count="6" xr9:uid="{E2E761F0-BF61-42D0-B555-EEC27C38E60E}">
      <tableStyleElement type="wholeTable" dxfId="106"/>
      <tableStyleElement type="headerRow" dxfId="105"/>
    </tableStyle>
  </tableStyles>
  <colors>
    <mruColors>
      <color rgb="FF00F1DF"/>
      <color rgb="FFFF6CBF"/>
      <color rgb="FF194AFE"/>
      <color rgb="FF9947F7"/>
      <color rgb="FF2C444E"/>
      <color rgb="FFC23FD8"/>
      <color rgb="FFEA375D"/>
      <color rgb="FFCC0E62"/>
      <color rgb="FFC240D8"/>
      <color rgb="FF296EFC"/>
    </mruColors>
  </colors>
  <extLst>
    <ext xmlns:x14="http://schemas.microsoft.com/office/spreadsheetml/2009/9/main" uri="{46F421CA-312F-682f-3DD2-61675219B42D}">
      <x14:dxfs count="6">
        <dxf>
          <fill>
            <patternFill>
              <bgColor rgb="FF7030A0"/>
            </patternFill>
          </fill>
        </dxf>
        <dxf>
          <fill>
            <patternFill>
              <bgColor rgb="FF7030A0"/>
            </patternFill>
          </fill>
        </dxf>
        <dxf>
          <font>
            <color theme="1"/>
          </font>
          <fill>
            <patternFill>
              <bgColor theme="0"/>
            </patternFill>
          </fill>
        </dxf>
        <dxf>
          <font>
            <color theme="0"/>
          </font>
          <fill>
            <patternFill>
              <bgColor theme="1"/>
            </patternFill>
          </fill>
        </dxf>
        <dxf>
          <fill>
            <patternFill>
              <bgColor theme="0"/>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5"/>
            <x14:slicerStyleElement type="selectedItemWithData" dxfId="4"/>
          </x14:slicerStyleElements>
        </x14:slicerStyle>
        <x14:slicerStyle name="Slicer Style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904290429042903E-2"/>
          <c:y val="4.6296296296296294E-2"/>
          <c:w val="0.9273927392739274"/>
          <c:h val="0.89814814814814814"/>
        </c:manualLayout>
      </c:layout>
      <c:bubbleChart>
        <c:varyColors val="0"/>
        <c:ser>
          <c:idx val="0"/>
          <c:order val="0"/>
          <c:tx>
            <c:v> Income Source</c:v>
          </c:tx>
          <c:spPr>
            <a:solidFill>
              <a:schemeClr val="accent1"/>
            </a:solidFill>
            <a:ln w="254000">
              <a:gradFill flip="none" rotWithShape="1">
                <a:gsLst>
                  <a:gs pos="24000">
                    <a:srgbClr val="100D83"/>
                  </a:gs>
                  <a:gs pos="69000">
                    <a:srgbClr val="5914AD"/>
                  </a:gs>
                </a:gsLst>
                <a:path path="circle">
                  <a:fillToRect l="100000" t="100000"/>
                </a:path>
                <a:tileRect r="-100000" b="-100000"/>
              </a:gradFill>
            </a:ln>
            <a:effectLst>
              <a:outerShdw blurRad="127000" sx="109000" sy="109000" algn="ctr" rotWithShape="0">
                <a:srgbClr val="7417BD">
                  <a:alpha val="80000"/>
                </a:srgbClr>
              </a:outerShdw>
            </a:effectLst>
          </c:spPr>
          <c:invertIfNegative val="0"/>
          <c:dLbls>
            <c:dLbl>
              <c:idx val="0"/>
              <c:layout>
                <c:manualLayout>
                  <c:x val="-0.13861386138613865"/>
                  <c:y val="0"/>
                </c:manualLayout>
              </c:layout>
              <c:tx>
                <c:rich>
                  <a:bodyPr/>
                  <a:lstStyle/>
                  <a:p>
                    <a:fld id="{2523A6CF-BEA8-4465-8CEC-C54743CD06B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A820-40C7-B8FD-EA0B8E60CE37}"/>
                </c:ext>
              </c:extLst>
            </c:dLbl>
            <c:dLbl>
              <c:idx val="1"/>
              <c:layout>
                <c:manualLayout>
                  <c:x val="-9.2409240924092528E-2"/>
                  <c:y val="8.4875562720133283E-17"/>
                </c:manualLayout>
              </c:layout>
              <c:tx>
                <c:rich>
                  <a:bodyPr/>
                  <a:lstStyle/>
                  <a:p>
                    <a:fld id="{B44A72D5-D4F9-4D1A-B1B7-09067ED1BA4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A820-40C7-B8FD-EA0B8E60CE37}"/>
                </c:ext>
              </c:extLst>
            </c:dLbl>
            <c:dLbl>
              <c:idx val="2"/>
              <c:layout>
                <c:manualLayout>
                  <c:x val="-0.10231023102310231"/>
                  <c:y val="4.6296296296294602E-3"/>
                </c:manualLayout>
              </c:layout>
              <c:tx>
                <c:rich>
                  <a:bodyPr/>
                  <a:lstStyle/>
                  <a:p>
                    <a:fld id="{93716C4F-395B-4C8D-832B-3C5B0C05E44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A820-40C7-B8FD-EA0B8E60CE37}"/>
                </c:ext>
              </c:extLst>
            </c:dLbl>
            <c:dLbl>
              <c:idx val="3"/>
              <c:tx>
                <c:rich>
                  <a:bodyPr/>
                  <a:lstStyle/>
                  <a:p>
                    <a:fld id="{666164BF-7860-4974-8157-A8101D6608B1}"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820-40C7-B8FD-EA0B8E60CE37}"/>
                </c:ext>
              </c:extLst>
            </c:dLbl>
            <c:dLbl>
              <c:idx val="4"/>
              <c:layout>
                <c:manualLayout>
                  <c:x val="-0.1254125412541254"/>
                  <c:y val="4.6296296296296294E-3"/>
                </c:manualLayout>
              </c:layout>
              <c:tx>
                <c:rich>
                  <a:bodyPr/>
                  <a:lstStyle/>
                  <a:p>
                    <a:fld id="{48B60842-752B-43A9-849D-5F83260258E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820-40C7-B8FD-EA0B8E60CE37}"/>
                </c:ext>
              </c:extLst>
            </c:dLbl>
            <c:dLbl>
              <c:idx val="5"/>
              <c:layout>
                <c:manualLayout>
                  <c:x val="-0.10561056105610561"/>
                  <c:y val="-4.6296296296296294E-3"/>
                </c:manualLayout>
              </c:layout>
              <c:tx>
                <c:rich>
                  <a:bodyPr/>
                  <a:lstStyle/>
                  <a:p>
                    <a:fld id="{A62E04F5-23C7-4831-A22D-52861A2BC14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820-40C7-B8FD-EA0B8E60CE3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Tables'!$H$6:$H$11</c:f>
              <c:numCache>
                <c:formatCode>General</c:formatCode>
                <c:ptCount val="6"/>
                <c:pt idx="0">
                  <c:v>1</c:v>
                </c:pt>
                <c:pt idx="1">
                  <c:v>7</c:v>
                </c:pt>
                <c:pt idx="2">
                  <c:v>4</c:v>
                </c:pt>
                <c:pt idx="3">
                  <c:v>2</c:v>
                </c:pt>
                <c:pt idx="4">
                  <c:v>6</c:v>
                </c:pt>
                <c:pt idx="5">
                  <c:v>5</c:v>
                </c:pt>
              </c:numCache>
            </c:numRef>
          </c:xVal>
          <c:yVal>
            <c:numRef>
              <c:f>'Pivot Tables'!$I$6:$I$11</c:f>
              <c:numCache>
                <c:formatCode>General</c:formatCode>
                <c:ptCount val="6"/>
                <c:pt idx="0">
                  <c:v>3</c:v>
                </c:pt>
                <c:pt idx="1">
                  <c:v>2</c:v>
                </c:pt>
                <c:pt idx="2">
                  <c:v>1</c:v>
                </c:pt>
                <c:pt idx="3">
                  <c:v>8</c:v>
                </c:pt>
                <c:pt idx="4">
                  <c:v>6</c:v>
                </c:pt>
                <c:pt idx="5">
                  <c:v>9</c:v>
                </c:pt>
              </c:numCache>
            </c:numRef>
          </c:yVal>
          <c:bubbleSize>
            <c:numRef>
              <c:f>'Pivot Tables'!$J$6:$J$11</c:f>
              <c:numCache>
                <c:formatCode>_ * #,##0_ ;_ * \-#,##0_ ;_ * "-"??_ ;_ @_ </c:formatCode>
                <c:ptCount val="6"/>
                <c:pt idx="0">
                  <c:v>170716</c:v>
                </c:pt>
                <c:pt idx="1">
                  <c:v>126275.04000000004</c:v>
                </c:pt>
                <c:pt idx="2">
                  <c:v>65962.609999999986</c:v>
                </c:pt>
                <c:pt idx="3">
                  <c:v>154700.79</c:v>
                </c:pt>
                <c:pt idx="4">
                  <c:v>224098.00999999989</c:v>
                </c:pt>
                <c:pt idx="5">
                  <c:v>79860</c:v>
                </c:pt>
              </c:numCache>
            </c:numRef>
          </c:bubbleSize>
          <c:bubble3D val="0"/>
          <c:extLst>
            <c:ext xmlns:c15="http://schemas.microsoft.com/office/drawing/2012/chart" uri="{02D57815-91ED-43cb-92C2-25804820EDAC}">
              <c15:datalabelsRange>
                <c15:f>'Pivot Tables'!$L$6:$L$11</c15:f>
                <c15:dlblRangeCache>
                  <c:ptCount val="6"/>
                  <c:pt idx="0">
                    <c:v> 1,70,716 </c:v>
                  </c:pt>
                  <c:pt idx="1">
                    <c:v> 1,26,275 </c:v>
                  </c:pt>
                  <c:pt idx="2">
                    <c:v> 65,963 </c:v>
                  </c:pt>
                  <c:pt idx="3">
                    <c:v> 1,54,701 </c:v>
                  </c:pt>
                  <c:pt idx="4">
                    <c:v>  </c:v>
                  </c:pt>
                  <c:pt idx="5">
                    <c:v> 79,860 </c:v>
                  </c:pt>
                </c15:dlblRangeCache>
              </c15:datalabelsRange>
            </c:ext>
            <c:ext xmlns:c16="http://schemas.microsoft.com/office/drawing/2014/chart" uri="{C3380CC4-5D6E-409C-BE32-E72D297353CC}">
              <c16:uniqueId val="{00000002-A820-40C7-B8FD-EA0B8E60CE37}"/>
            </c:ext>
          </c:extLst>
        </c:ser>
        <c:ser>
          <c:idx val="1"/>
          <c:order val="1"/>
          <c:tx>
            <c:v>Max</c:v>
          </c:tx>
          <c:spPr>
            <a:gradFill>
              <a:gsLst>
                <a:gs pos="37000">
                  <a:srgbClr val="100D83"/>
                </a:gs>
                <a:gs pos="80000">
                  <a:srgbClr val="DD115E"/>
                </a:gs>
              </a:gsLst>
              <a:path path="circle">
                <a:fillToRect l="100000" t="100000"/>
              </a:path>
            </a:gradFill>
            <a:ln w="25400">
              <a:noFill/>
            </a:ln>
            <a:effectLst/>
          </c:spPr>
          <c:invertIfNegative val="0"/>
          <c:dPt>
            <c:idx val="1"/>
            <c:invertIfNegative val="0"/>
            <c:bubble3D val="0"/>
            <c:spPr>
              <a:gradFill>
                <a:gsLst>
                  <a:gs pos="37000">
                    <a:srgbClr val="100D83"/>
                  </a:gs>
                  <a:gs pos="80000">
                    <a:srgbClr val="DD115E"/>
                  </a:gs>
                </a:gsLst>
                <a:path path="circle">
                  <a:fillToRect l="100000" t="100000"/>
                </a:path>
              </a:gradFill>
              <a:ln w="25400">
                <a:noFill/>
              </a:ln>
              <a:effectLst>
                <a:outerShdw blurRad="152400" sx="105000" sy="105000" algn="tl" rotWithShape="0">
                  <a:srgbClr val="DD115E">
                    <a:alpha val="88000"/>
                  </a:srgbClr>
                </a:outerShdw>
              </a:effectLst>
            </c:spPr>
            <c:extLst>
              <c:ext xmlns:c16="http://schemas.microsoft.com/office/drawing/2014/chart" uri="{C3380CC4-5D6E-409C-BE32-E72D297353CC}">
                <c16:uniqueId val="{00000007-A820-40C7-B8FD-EA0B8E60CE37}"/>
              </c:ext>
            </c:extLst>
          </c:dPt>
          <c:dPt>
            <c:idx val="4"/>
            <c:invertIfNegative val="0"/>
            <c:bubble3D val="0"/>
            <c:spPr>
              <a:gradFill flip="none" rotWithShape="1">
                <a:gsLst>
                  <a:gs pos="37000">
                    <a:srgbClr val="100D83"/>
                  </a:gs>
                  <a:gs pos="80000">
                    <a:srgbClr val="DD115E"/>
                  </a:gs>
                </a:gsLst>
                <a:path path="circle">
                  <a:fillToRect l="100000" t="100000"/>
                </a:path>
                <a:tileRect r="-100000" b="-100000"/>
              </a:gradFill>
              <a:ln w="25400">
                <a:noFill/>
              </a:ln>
              <a:effectLst>
                <a:outerShdw blurRad="152400" sx="105000" sy="105000" algn="tl" rotWithShape="0">
                  <a:srgbClr val="DD115E">
                    <a:alpha val="88000"/>
                  </a:srgbClr>
                </a:outerShdw>
              </a:effectLst>
            </c:spPr>
            <c:extLst>
              <c:ext xmlns:c16="http://schemas.microsoft.com/office/drawing/2014/chart" uri="{C3380CC4-5D6E-409C-BE32-E72D297353CC}">
                <c16:uniqueId val="{00000006-A820-40C7-B8FD-EA0B8E60CE37}"/>
              </c:ext>
            </c:extLst>
          </c:dPt>
          <c:dLbls>
            <c:dLbl>
              <c:idx val="0"/>
              <c:layout>
                <c:manualLayout>
                  <c:x val="-0.14521452145214522"/>
                  <c:y val="-2.7777777777777776E-2"/>
                </c:manualLayout>
              </c:layout>
              <c:tx>
                <c:rich>
                  <a:bodyPr/>
                  <a:lstStyle/>
                  <a:p>
                    <a:fld id="{B47FF4CF-1093-49B1-A38D-E8FEFC1E63C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820-40C7-B8FD-EA0B8E60CE37}"/>
                </c:ext>
              </c:extLst>
            </c:dLbl>
            <c:dLbl>
              <c:idx val="1"/>
              <c:layout>
                <c:manualLayout>
                  <c:x val="-7.590759075907591E-2"/>
                  <c:y val="-2.7777777777777863E-2"/>
                </c:manualLayout>
              </c:layout>
              <c:tx>
                <c:rich>
                  <a:bodyPr/>
                  <a:lstStyle/>
                  <a:p>
                    <a:fld id="{E950DACC-7310-4205-929D-3CC885C5DC6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820-40C7-B8FD-EA0B8E60CE37}"/>
                </c:ext>
              </c:extLst>
            </c:dLbl>
            <c:dLbl>
              <c:idx val="2"/>
              <c:tx>
                <c:rich>
                  <a:bodyPr/>
                  <a:lstStyle/>
                  <a:p>
                    <a:fld id="{F9A3B78D-6106-4CEF-B41A-D5FA59B1D16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820-40C7-B8FD-EA0B8E60CE37}"/>
                </c:ext>
              </c:extLst>
            </c:dLbl>
            <c:dLbl>
              <c:idx val="3"/>
              <c:tx>
                <c:rich>
                  <a:bodyPr/>
                  <a:lstStyle/>
                  <a:p>
                    <a:fld id="{B018D475-B480-420B-850A-AA61676CDD4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820-40C7-B8FD-EA0B8E60CE37}"/>
                </c:ext>
              </c:extLst>
            </c:dLbl>
            <c:dLbl>
              <c:idx val="4"/>
              <c:layout>
                <c:manualLayout>
                  <c:x val="-0.15181518151815182"/>
                  <c:y val="-3.7037037037037035E-2"/>
                </c:manualLayout>
              </c:layout>
              <c:tx>
                <c:rich>
                  <a:bodyPr/>
                  <a:lstStyle/>
                  <a:p>
                    <a:fld id="{B546548D-C0D1-443C-AB1A-F1D38DDAC74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820-40C7-B8FD-EA0B8E60CE37}"/>
                </c:ext>
              </c:extLst>
            </c:dLbl>
            <c:dLbl>
              <c:idx val="5"/>
              <c:tx>
                <c:rich>
                  <a:bodyPr/>
                  <a:lstStyle/>
                  <a:p>
                    <a:fld id="{E047ECBE-7A4E-4769-BAAF-CF9F1F77A73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820-40C7-B8FD-EA0B8E60CE3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Tables'!$H$6:$H$11</c:f>
              <c:numCache>
                <c:formatCode>General</c:formatCode>
                <c:ptCount val="6"/>
                <c:pt idx="0">
                  <c:v>1</c:v>
                </c:pt>
                <c:pt idx="1">
                  <c:v>7</c:v>
                </c:pt>
                <c:pt idx="2">
                  <c:v>4</c:v>
                </c:pt>
                <c:pt idx="3">
                  <c:v>2</c:v>
                </c:pt>
                <c:pt idx="4">
                  <c:v>6</c:v>
                </c:pt>
                <c:pt idx="5">
                  <c:v>5</c:v>
                </c:pt>
              </c:numCache>
            </c:numRef>
          </c:xVal>
          <c:yVal>
            <c:numRef>
              <c:f>'Pivot Tables'!$I$6:$I$11</c:f>
              <c:numCache>
                <c:formatCode>General</c:formatCode>
                <c:ptCount val="6"/>
                <c:pt idx="0">
                  <c:v>3</c:v>
                </c:pt>
                <c:pt idx="1">
                  <c:v>2</c:v>
                </c:pt>
                <c:pt idx="2">
                  <c:v>1</c:v>
                </c:pt>
                <c:pt idx="3">
                  <c:v>8</c:v>
                </c:pt>
                <c:pt idx="4">
                  <c:v>6</c:v>
                </c:pt>
                <c:pt idx="5">
                  <c:v>9</c:v>
                </c:pt>
              </c:numCache>
            </c:numRef>
          </c:yVal>
          <c:bubbleSize>
            <c:numRef>
              <c:f>'Pivot Tables'!$K$6:$K$11</c:f>
              <c:numCache>
                <c:formatCode>_ * #,##0_ ;_ * \-#,##0_ ;_ * "-"??_ ;_ @_ </c:formatCode>
                <c:ptCount val="6"/>
                <c:pt idx="0">
                  <c:v>0</c:v>
                </c:pt>
                <c:pt idx="1">
                  <c:v>0</c:v>
                </c:pt>
                <c:pt idx="2">
                  <c:v>0</c:v>
                </c:pt>
                <c:pt idx="3">
                  <c:v>0</c:v>
                </c:pt>
                <c:pt idx="4">
                  <c:v>224098.00999999989</c:v>
                </c:pt>
                <c:pt idx="5">
                  <c:v>0</c:v>
                </c:pt>
              </c:numCache>
            </c:numRef>
          </c:bubbleSize>
          <c:bubble3D val="0"/>
          <c:extLst>
            <c:ext xmlns:c15="http://schemas.microsoft.com/office/drawing/2012/chart" uri="{02D57815-91ED-43cb-92C2-25804820EDAC}">
              <c15:datalabelsRange>
                <c15:f>'Pivot Tables'!$K$6:$K$11</c15:f>
                <c15:dlblRangeCache>
                  <c:ptCount val="6"/>
                  <c:pt idx="0">
                    <c:v>  </c:v>
                  </c:pt>
                  <c:pt idx="1">
                    <c:v>  </c:v>
                  </c:pt>
                  <c:pt idx="2">
                    <c:v>  </c:v>
                  </c:pt>
                  <c:pt idx="3">
                    <c:v>  </c:v>
                  </c:pt>
                  <c:pt idx="4">
                    <c:v> 2,24,098 </c:v>
                  </c:pt>
                  <c:pt idx="5">
                    <c:v>  </c:v>
                  </c:pt>
                </c15:dlblRangeCache>
              </c15:datalabelsRange>
            </c:ext>
            <c:ext xmlns:c16="http://schemas.microsoft.com/office/drawing/2014/chart" uri="{C3380CC4-5D6E-409C-BE32-E72D297353CC}">
              <c16:uniqueId val="{00000005-A820-40C7-B8FD-EA0B8E60CE37}"/>
            </c:ext>
          </c:extLst>
        </c:ser>
        <c:dLbls>
          <c:showLegendKey val="0"/>
          <c:showVal val="0"/>
          <c:showCatName val="0"/>
          <c:showSerName val="0"/>
          <c:showPercent val="0"/>
          <c:showBubbleSize val="0"/>
        </c:dLbls>
        <c:bubbleScale val="70"/>
        <c:showNegBubbles val="0"/>
        <c:axId val="1783822415"/>
        <c:axId val="1783822895"/>
      </c:bubbleChart>
      <c:valAx>
        <c:axId val="1783822415"/>
        <c:scaling>
          <c:orientation val="minMax"/>
        </c:scaling>
        <c:delete val="1"/>
        <c:axPos val="b"/>
        <c:numFmt formatCode="General" sourceLinked="1"/>
        <c:majorTickMark val="none"/>
        <c:minorTickMark val="none"/>
        <c:tickLblPos val="nextTo"/>
        <c:crossAx val="1783822895"/>
        <c:crosses val="autoZero"/>
        <c:crossBetween val="midCat"/>
      </c:valAx>
      <c:valAx>
        <c:axId val="1783822895"/>
        <c:scaling>
          <c:orientation val="minMax"/>
          <c:max val="10"/>
          <c:min val="0"/>
        </c:scaling>
        <c:delete val="1"/>
        <c:axPos val="l"/>
        <c:numFmt formatCode="General" sourceLinked="1"/>
        <c:majorTickMark val="none"/>
        <c:minorTickMark val="none"/>
        <c:tickLblPos val="nextTo"/>
        <c:crossAx val="1783822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21000">
                  <a:srgbClr val="C23FD8"/>
                </a:gs>
                <a:gs pos="77000">
                  <a:srgbClr val="9947F7"/>
                </a:gs>
              </a:gsLst>
              <a:lin ang="10800000" scaled="1"/>
              <a:tileRect/>
            </a:gradFill>
            <a:ln w="66675" cap="flat" cmpd="sng">
              <a:solidFill>
                <a:schemeClr val="tx1">
                  <a:alpha val="99000"/>
                </a:schemeClr>
              </a:solidFill>
              <a:round/>
            </a:ln>
          </c:spPr>
          <c:dPt>
            <c:idx val="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1-AB3E-4241-98A8-3C230A06A43A}"/>
              </c:ext>
            </c:extLst>
          </c:dPt>
          <c:dPt>
            <c:idx val="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3-AB3E-4241-98A8-3C230A06A43A}"/>
              </c:ext>
            </c:extLst>
          </c:dPt>
          <c:dPt>
            <c:idx val="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5-AB3E-4241-98A8-3C230A06A43A}"/>
              </c:ext>
            </c:extLst>
          </c:dPt>
          <c:dPt>
            <c:idx val="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7-AB3E-4241-98A8-3C230A06A43A}"/>
              </c:ext>
            </c:extLst>
          </c:dPt>
          <c:dPt>
            <c:idx val="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9-AB3E-4241-98A8-3C230A06A43A}"/>
              </c:ext>
            </c:extLst>
          </c:dPt>
          <c:dPt>
            <c:idx val="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B-AB3E-4241-98A8-3C230A06A43A}"/>
              </c:ext>
            </c:extLst>
          </c:dPt>
          <c:dPt>
            <c:idx val="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D-AB3E-4241-98A8-3C230A06A43A}"/>
              </c:ext>
            </c:extLst>
          </c:dPt>
          <c:dPt>
            <c:idx val="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F-AB3E-4241-98A8-3C230A06A43A}"/>
              </c:ext>
            </c:extLst>
          </c:dPt>
          <c:dPt>
            <c:idx val="8"/>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1-AB3E-4241-98A8-3C230A06A43A}"/>
              </c:ext>
            </c:extLst>
          </c:dPt>
          <c:dPt>
            <c:idx val="9"/>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3-AB3E-4241-98A8-3C230A06A43A}"/>
              </c:ext>
            </c:extLst>
          </c:dPt>
          <c:dPt>
            <c:idx val="1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5-AB3E-4241-98A8-3C230A06A43A}"/>
              </c:ext>
            </c:extLst>
          </c:dPt>
          <c:dPt>
            <c:idx val="1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7-AB3E-4241-98A8-3C230A06A43A}"/>
              </c:ext>
            </c:extLst>
          </c:dPt>
          <c:dPt>
            <c:idx val="1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9-AB3E-4241-98A8-3C230A06A43A}"/>
              </c:ext>
            </c:extLst>
          </c:dPt>
          <c:dPt>
            <c:idx val="1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B-AB3E-4241-98A8-3C230A06A43A}"/>
              </c:ext>
            </c:extLst>
          </c:dPt>
          <c:dPt>
            <c:idx val="1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D-AB3E-4241-98A8-3C230A06A43A}"/>
              </c:ext>
            </c:extLst>
          </c:dPt>
          <c:dPt>
            <c:idx val="1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F-AB3E-4241-98A8-3C230A06A43A}"/>
              </c:ext>
            </c:extLst>
          </c:dPt>
          <c:dPt>
            <c:idx val="1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1-AB3E-4241-98A8-3C230A06A43A}"/>
              </c:ext>
            </c:extLst>
          </c:dPt>
          <c:dPt>
            <c:idx val="1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3-AB3E-4241-98A8-3C230A06A43A}"/>
              </c:ext>
            </c:extLst>
          </c:dPt>
          <c:dPt>
            <c:idx val="18"/>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5-AB3E-4241-98A8-3C230A06A43A}"/>
              </c:ext>
            </c:extLst>
          </c:dPt>
          <c:dPt>
            <c:idx val="19"/>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7-AB3E-4241-98A8-3C230A06A43A}"/>
              </c:ext>
            </c:extLst>
          </c:dPt>
          <c:dPt>
            <c:idx val="2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9-AB3E-4241-98A8-3C230A06A43A}"/>
              </c:ext>
            </c:extLst>
          </c:dPt>
          <c:dPt>
            <c:idx val="2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B-AB3E-4241-98A8-3C230A06A43A}"/>
              </c:ext>
            </c:extLst>
          </c:dPt>
          <c:dPt>
            <c:idx val="2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D-AB3E-4241-98A8-3C230A06A43A}"/>
              </c:ext>
            </c:extLst>
          </c:dPt>
          <c:dPt>
            <c:idx val="2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F-AB3E-4241-98A8-3C230A06A43A}"/>
              </c:ext>
            </c:extLst>
          </c:dPt>
          <c:dPt>
            <c:idx val="2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1-AB3E-4241-98A8-3C230A06A43A}"/>
              </c:ext>
            </c:extLst>
          </c:dPt>
          <c:dPt>
            <c:idx val="2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3-AB3E-4241-98A8-3C230A06A43A}"/>
              </c:ext>
            </c:extLst>
          </c:dPt>
          <c:dPt>
            <c:idx val="2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5-AB3E-4241-98A8-3C230A06A43A}"/>
              </c:ext>
            </c:extLst>
          </c:dPt>
          <c:dPt>
            <c:idx val="2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7-AB3E-4241-98A8-3C230A06A43A}"/>
              </c:ext>
            </c:extLst>
          </c:dPt>
          <c:dPt>
            <c:idx val="28"/>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9-AB3E-4241-98A8-3C230A06A43A}"/>
              </c:ext>
            </c:extLst>
          </c:dPt>
          <c:dPt>
            <c:idx val="29"/>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B-AB3E-4241-98A8-3C230A06A43A}"/>
              </c:ext>
            </c:extLst>
          </c:dPt>
          <c:dPt>
            <c:idx val="3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D-AB3E-4241-98A8-3C230A06A43A}"/>
              </c:ext>
            </c:extLst>
          </c:dPt>
          <c:dPt>
            <c:idx val="3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F-AB3E-4241-98A8-3C230A06A43A}"/>
              </c:ext>
            </c:extLst>
          </c:dPt>
          <c:dPt>
            <c:idx val="3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1-AB3E-4241-98A8-3C230A06A43A}"/>
              </c:ext>
            </c:extLst>
          </c:dPt>
          <c:dPt>
            <c:idx val="3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3-AB3E-4241-98A8-3C230A06A43A}"/>
              </c:ext>
            </c:extLst>
          </c:dPt>
          <c:dPt>
            <c:idx val="3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5-AB3E-4241-98A8-3C230A06A43A}"/>
              </c:ext>
            </c:extLst>
          </c:dPt>
          <c:dPt>
            <c:idx val="3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7-AB3E-4241-98A8-3C230A06A43A}"/>
              </c:ext>
            </c:extLst>
          </c:dPt>
          <c:dPt>
            <c:idx val="3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9-AB3E-4241-98A8-3C230A06A43A}"/>
              </c:ext>
            </c:extLst>
          </c:dPt>
          <c:dPt>
            <c:idx val="3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B-AB3E-4241-98A8-3C230A06A43A}"/>
              </c:ext>
            </c:extLst>
          </c:dPt>
          <c:dPt>
            <c:idx val="38"/>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D-AB3E-4241-98A8-3C230A06A43A}"/>
              </c:ext>
            </c:extLst>
          </c:dPt>
          <c:dPt>
            <c:idx val="39"/>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F-AB3E-4241-98A8-3C230A06A43A}"/>
              </c:ext>
            </c:extLst>
          </c:dPt>
          <c:dPt>
            <c:idx val="4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1-AB3E-4241-98A8-3C230A06A43A}"/>
              </c:ext>
            </c:extLst>
          </c:dPt>
          <c:dPt>
            <c:idx val="4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3-AB3E-4241-98A8-3C230A06A43A}"/>
              </c:ext>
            </c:extLst>
          </c:dPt>
          <c:dPt>
            <c:idx val="4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5-AB3E-4241-98A8-3C230A06A43A}"/>
              </c:ext>
            </c:extLst>
          </c:dPt>
          <c:dPt>
            <c:idx val="4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7-AB3E-4241-98A8-3C230A06A43A}"/>
              </c:ext>
            </c:extLst>
          </c:dPt>
          <c:dPt>
            <c:idx val="4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9-AB3E-4241-98A8-3C230A06A43A}"/>
              </c:ext>
            </c:extLst>
          </c:dPt>
          <c:dPt>
            <c:idx val="4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B-AB3E-4241-98A8-3C230A06A43A}"/>
              </c:ext>
            </c:extLst>
          </c:dPt>
          <c:dPt>
            <c:idx val="4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D-AB3E-4241-98A8-3C230A06A43A}"/>
              </c:ext>
            </c:extLst>
          </c:dPt>
          <c:dPt>
            <c:idx val="4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F-AB3E-4241-98A8-3C230A06A43A}"/>
              </c:ext>
            </c:extLst>
          </c:dPt>
          <c:dPt>
            <c:idx val="48"/>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1-AB3E-4241-98A8-3C230A06A43A}"/>
              </c:ext>
            </c:extLst>
          </c:dPt>
          <c:dPt>
            <c:idx val="49"/>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3-AB3E-4241-98A8-3C230A06A43A}"/>
              </c:ext>
            </c:extLst>
          </c:dPt>
          <c:dPt>
            <c:idx val="5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5-AB3E-4241-98A8-3C230A06A43A}"/>
              </c:ext>
            </c:extLst>
          </c:dPt>
          <c:dPt>
            <c:idx val="5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7-AB3E-4241-98A8-3C230A06A43A}"/>
              </c:ext>
            </c:extLst>
          </c:dPt>
          <c:dPt>
            <c:idx val="5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9-AB3E-4241-98A8-3C230A06A43A}"/>
              </c:ext>
            </c:extLst>
          </c:dPt>
          <c:dPt>
            <c:idx val="5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B-AB3E-4241-98A8-3C230A06A43A}"/>
              </c:ext>
            </c:extLst>
          </c:dPt>
          <c:dPt>
            <c:idx val="5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D-AB3E-4241-98A8-3C230A06A43A}"/>
              </c:ext>
            </c:extLst>
          </c:dPt>
          <c:dPt>
            <c:idx val="5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F-AB3E-4241-98A8-3C230A06A43A}"/>
              </c:ext>
            </c:extLst>
          </c:dPt>
          <c:dPt>
            <c:idx val="5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71-AB3E-4241-98A8-3C230A06A43A}"/>
              </c:ext>
            </c:extLst>
          </c:dPt>
          <c:dPt>
            <c:idx val="5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73-AB3E-4241-98A8-3C230A06A43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6F91-4035-82E6-3CFA6CE4E9BE}"/>
            </c:ext>
          </c:extLst>
        </c:ser>
        <c:dLbls>
          <c:showLegendKey val="0"/>
          <c:showVal val="0"/>
          <c:showCatName val="0"/>
          <c:showSerName val="0"/>
          <c:showPercent val="0"/>
          <c:showBubbleSize val="0"/>
          <c:showLeaderLines val="1"/>
        </c:dLbls>
        <c:firstSliceAng val="0"/>
        <c:holeSize val="73"/>
      </c:doughnutChart>
      <c:pieChart>
        <c:varyColors val="1"/>
        <c:ser>
          <c:idx val="1"/>
          <c:order val="1"/>
          <c:tx>
            <c:v>2nd</c:v>
          </c:tx>
          <c:spPr>
            <a:ln>
              <a:noFill/>
            </a:ln>
          </c:spPr>
          <c:dPt>
            <c:idx val="0"/>
            <c:bubble3D val="0"/>
            <c:explosion val="1"/>
            <c:spPr>
              <a:noFill/>
              <a:ln w="19050">
                <a:noFill/>
              </a:ln>
              <a:effectLst/>
            </c:spPr>
            <c:extLst>
              <c:ext xmlns:c16="http://schemas.microsoft.com/office/drawing/2014/chart" uri="{C3380CC4-5D6E-409C-BE32-E72D297353CC}">
                <c16:uniqueId val="{00000002-6F91-4035-82E6-3CFA6CE4E9BE}"/>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03-6F91-4035-82E6-3CFA6CE4E9BE}"/>
              </c:ext>
            </c:extLst>
          </c:dPt>
          <c:val>
            <c:numRef>
              <c:f>'Pivot Tables 3'!$D$4:$E$4</c:f>
              <c:numCache>
                <c:formatCode>0%</c:formatCode>
                <c:ptCount val="2"/>
                <c:pt idx="0">
                  <c:v>0.70301623785988598</c:v>
                </c:pt>
                <c:pt idx="1">
                  <c:v>0.29698376214011402</c:v>
                </c:pt>
              </c:numCache>
            </c:numRef>
          </c:val>
          <c:extLst>
            <c:ext xmlns:c16="http://schemas.microsoft.com/office/drawing/2014/chart" uri="{C3380CC4-5D6E-409C-BE32-E72D297353CC}">
              <c16:uniqueId val="{00000001-6F91-4035-82E6-3CFA6CE4E9BE}"/>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5"/>
            <c:spPr>
              <a:gradFill flip="none" rotWithShape="1">
                <a:gsLst>
                  <a:gs pos="22000">
                    <a:srgbClr val="2C444E">
                      <a:lumMod val="99000"/>
                      <a:lumOff val="1000"/>
                      <a:alpha val="99000"/>
                    </a:srgbClr>
                  </a:gs>
                  <a:gs pos="84000">
                    <a:schemeClr val="accent6"/>
                  </a:gs>
                </a:gsLst>
                <a:lin ang="5400000" scaled="0"/>
                <a:tileRect/>
              </a:gradFill>
              <a:ln w="266700">
                <a:solidFill>
                  <a:schemeClr val="tx1"/>
                </a:solidFill>
              </a:ln>
              <a:effectLst/>
            </c:spPr>
          </c:marker>
          <c:dLbls>
            <c:dLbl>
              <c:idx val="0"/>
              <c:tx>
                <c:rich>
                  <a:bodyPr/>
                  <a:lstStyle/>
                  <a:p>
                    <a:fld id="{7CCF7D39-F41D-44BB-AFA7-3A79080E508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F91-4035-82E6-3CFA6CE4E9BE}"/>
                </c:ext>
              </c:extLst>
            </c:dLbl>
            <c:dLbl>
              <c:idx val="1"/>
              <c:tx>
                <c:rich>
                  <a:bodyPr/>
                  <a:lstStyle/>
                  <a:p>
                    <a:fld id="{923242AC-6B13-49CC-88EB-809D4CA314A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F91-4035-82E6-3CFA6CE4E9B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venir LT Std 55 Roman" panose="020B0503020203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Tables 3'!$D$7:$D$8</c:f>
              <c:numCache>
                <c:formatCode>General</c:formatCode>
                <c:ptCount val="2"/>
                <c:pt idx="0">
                  <c:v>0</c:v>
                </c:pt>
                <c:pt idx="1">
                  <c:v>-0.95674173968486675</c:v>
                </c:pt>
              </c:numCache>
            </c:numRef>
          </c:xVal>
          <c:yVal>
            <c:numRef>
              <c:f>'Pivot Tables 3'!$E$7:$E$8</c:f>
              <c:numCache>
                <c:formatCode>General</c:formatCode>
                <c:ptCount val="2"/>
                <c:pt idx="0">
                  <c:v>1</c:v>
                </c:pt>
                <c:pt idx="1">
                  <c:v>-0.29093855630489157</c:v>
                </c:pt>
              </c:numCache>
            </c:numRef>
          </c:yVal>
          <c:smooth val="0"/>
          <c:extLst>
            <c:ext xmlns:c15="http://schemas.microsoft.com/office/drawing/2012/chart" uri="{02D57815-91ED-43cb-92C2-25804820EDAC}">
              <c15:datalabelsRange>
                <c15:f>'Pivot Tables 3'!$G$4:$G$5</c15:f>
                <c15:dlblRangeCache>
                  <c:ptCount val="2"/>
                  <c:pt idx="0">
                    <c:v>30%</c:v>
                  </c:pt>
                  <c:pt idx="1">
                    <c:v>70%</c:v>
                  </c:pt>
                </c15:dlblRangeCache>
              </c15:datalabelsRange>
            </c:ext>
            <c:ext xmlns:c16="http://schemas.microsoft.com/office/drawing/2014/chart" uri="{C3380CC4-5D6E-409C-BE32-E72D297353CC}">
              <c16:uniqueId val="{00000005-6F91-4035-82E6-3CFA6CE4E9BE}"/>
            </c:ext>
          </c:extLst>
        </c:ser>
        <c:dLbls>
          <c:showLegendKey val="0"/>
          <c:showVal val="0"/>
          <c:showCatName val="0"/>
          <c:showSerName val="0"/>
          <c:showPercent val="0"/>
          <c:showBubbleSize val="0"/>
        </c:dLbls>
        <c:axId val="633202463"/>
        <c:axId val="633213023"/>
      </c:scatterChart>
      <c:valAx>
        <c:axId val="633213023"/>
        <c:scaling>
          <c:orientation val="minMax"/>
          <c:max val="1.1500000000000001"/>
          <c:min val="-1.1500000000000001"/>
        </c:scaling>
        <c:delete val="1"/>
        <c:axPos val="l"/>
        <c:numFmt formatCode="General" sourceLinked="1"/>
        <c:majorTickMark val="out"/>
        <c:minorTickMark val="none"/>
        <c:tickLblPos val="nextTo"/>
        <c:crossAx val="633202463"/>
        <c:crosses val="autoZero"/>
        <c:crossBetween val="midCat"/>
      </c:valAx>
      <c:valAx>
        <c:axId val="633202463"/>
        <c:scaling>
          <c:orientation val="minMax"/>
          <c:max val="1.1500000000000001"/>
          <c:min val="-1.1500000000000001"/>
        </c:scaling>
        <c:delete val="1"/>
        <c:axPos val="b"/>
        <c:numFmt formatCode="General" sourceLinked="1"/>
        <c:majorTickMark val="out"/>
        <c:minorTickMark val="none"/>
        <c:tickLblPos val="nextTo"/>
        <c:crossAx val="6332130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 3!PivotTable7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3'!$AB$4</c:f>
              <c:strCache>
                <c:ptCount val="1"/>
                <c:pt idx="0">
                  <c:v>Total</c:v>
                </c:pt>
              </c:strCache>
            </c:strRef>
          </c:tx>
          <c:spPr>
            <a:solidFill>
              <a:schemeClr val="accent1"/>
            </a:solidFill>
            <a:ln>
              <a:noFill/>
            </a:ln>
            <a:effectLst/>
          </c:spPr>
          <c:invertIfNegative val="0"/>
          <c:cat>
            <c:strRef>
              <c:f>'Pivot Tables 3'!$AA$5:$AA$7</c:f>
              <c:strCache>
                <c:ptCount val="3"/>
                <c:pt idx="0">
                  <c:v>Branch </c:v>
                </c:pt>
                <c:pt idx="1">
                  <c:v>Download</c:v>
                </c:pt>
                <c:pt idx="2">
                  <c:v>Shipment</c:v>
                </c:pt>
              </c:strCache>
            </c:strRef>
          </c:cat>
          <c:val>
            <c:numRef>
              <c:f>'Pivot Tables 3'!$AB$5:$AB$7</c:f>
              <c:numCache>
                <c:formatCode>General</c:formatCode>
                <c:ptCount val="3"/>
                <c:pt idx="0">
                  <c:v>215</c:v>
                </c:pt>
                <c:pt idx="1">
                  <c:v>214</c:v>
                </c:pt>
                <c:pt idx="2">
                  <c:v>339</c:v>
                </c:pt>
              </c:numCache>
            </c:numRef>
          </c:val>
          <c:extLst>
            <c:ext xmlns:c16="http://schemas.microsoft.com/office/drawing/2014/chart" uri="{C3380CC4-5D6E-409C-BE32-E72D297353CC}">
              <c16:uniqueId val="{00000000-21CD-4F3D-B287-C3D58CCFDBAC}"/>
            </c:ext>
          </c:extLst>
        </c:ser>
        <c:dLbls>
          <c:showLegendKey val="0"/>
          <c:showVal val="0"/>
          <c:showCatName val="0"/>
          <c:showSerName val="0"/>
          <c:showPercent val="0"/>
          <c:showBubbleSize val="0"/>
        </c:dLbls>
        <c:gapWidth val="182"/>
        <c:axId val="294420992"/>
        <c:axId val="294398912"/>
      </c:barChart>
      <c:catAx>
        <c:axId val="29442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98912"/>
        <c:crosses val="autoZero"/>
        <c:auto val="1"/>
        <c:lblAlgn val="ctr"/>
        <c:lblOffset val="100"/>
        <c:noMultiLvlLbl val="0"/>
      </c:catAx>
      <c:valAx>
        <c:axId val="29439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42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 3!PivotTable9</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3'!$AN$4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 3'!$AM$5:$AM$6</c:f>
              <c:strCache>
                <c:ptCount val="2"/>
                <c:pt idx="0">
                  <c:v>Paid</c:v>
                </c:pt>
                <c:pt idx="1">
                  <c:v>Refunded</c:v>
                </c:pt>
              </c:strCache>
            </c:strRef>
          </c:cat>
          <c:val>
            <c:numRef>
              <c:f>'Pivot Tables 3'!$AN$5:$AN$6</c:f>
              <c:numCache>
                <c:formatCode>0%</c:formatCode>
                <c:ptCount val="2"/>
                <c:pt idx="0">
                  <c:v>0.81770833333333337</c:v>
                </c:pt>
                <c:pt idx="1">
                  <c:v>0.18229166666666666</c:v>
                </c:pt>
              </c:numCache>
            </c:numRef>
          </c:val>
          <c:extLst>
            <c:ext xmlns:c16="http://schemas.microsoft.com/office/drawing/2014/chart" uri="{C3380CC4-5D6E-409C-BE32-E72D297353CC}">
              <c16:uniqueId val="{00000000-3E4A-40CE-AA24-97156EA567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1"/>
          <c:spPr>
            <a:gradFill flip="none" rotWithShape="1">
              <a:gsLst>
                <a:gs pos="6000">
                  <a:srgbClr val="DC25FA"/>
                </a:gs>
                <a:gs pos="62000">
                  <a:srgbClr val="9947F7"/>
                </a:gs>
              </a:gsLst>
              <a:lin ang="0" scaled="1"/>
              <a:tileRect/>
            </a:gradFill>
            <a:ln w="107950" cap="flat">
              <a:solidFill>
                <a:schemeClr val="tx1"/>
              </a:solidFill>
            </a:ln>
          </c:spPr>
          <c:dPt>
            <c:idx val="0"/>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01-1084-495D-A7BC-29335EF2D02A}"/>
              </c:ext>
            </c:extLst>
          </c:dPt>
          <c:dPt>
            <c:idx val="1"/>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03-1084-495D-A7BC-29335EF2D02A}"/>
              </c:ext>
            </c:extLst>
          </c:dPt>
          <c:dPt>
            <c:idx val="2"/>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05-1084-495D-A7BC-29335EF2D02A}"/>
              </c:ext>
            </c:extLst>
          </c:dPt>
          <c:dPt>
            <c:idx val="3"/>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07-1084-495D-A7BC-29335EF2D02A}"/>
              </c:ext>
            </c:extLst>
          </c:dPt>
          <c:dPt>
            <c:idx val="4"/>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09-1084-495D-A7BC-29335EF2D02A}"/>
              </c:ext>
            </c:extLst>
          </c:dPt>
          <c:dPt>
            <c:idx val="5"/>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0B-1084-495D-A7BC-29335EF2D02A}"/>
              </c:ext>
            </c:extLst>
          </c:dPt>
          <c:dPt>
            <c:idx val="6"/>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0D-1084-495D-A7BC-29335EF2D02A}"/>
              </c:ext>
            </c:extLst>
          </c:dPt>
          <c:dPt>
            <c:idx val="7"/>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0F-1084-495D-A7BC-29335EF2D02A}"/>
              </c:ext>
            </c:extLst>
          </c:dPt>
          <c:dPt>
            <c:idx val="8"/>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11-1084-495D-A7BC-29335EF2D02A}"/>
              </c:ext>
            </c:extLst>
          </c:dPt>
          <c:dPt>
            <c:idx val="9"/>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13-1084-495D-A7BC-29335EF2D02A}"/>
              </c:ext>
            </c:extLst>
          </c:dPt>
          <c:dPt>
            <c:idx val="10"/>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15-1084-495D-A7BC-29335EF2D02A}"/>
              </c:ext>
            </c:extLst>
          </c:dPt>
          <c:dPt>
            <c:idx val="11"/>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17-1084-495D-A7BC-29335EF2D02A}"/>
              </c:ext>
            </c:extLst>
          </c:dPt>
          <c:dPt>
            <c:idx val="12"/>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19-1084-495D-A7BC-29335EF2D02A}"/>
              </c:ext>
            </c:extLst>
          </c:dPt>
          <c:dPt>
            <c:idx val="13"/>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1B-1084-495D-A7BC-29335EF2D02A}"/>
              </c:ext>
            </c:extLst>
          </c:dPt>
          <c:dPt>
            <c:idx val="14"/>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1D-1084-495D-A7BC-29335EF2D02A}"/>
              </c:ext>
            </c:extLst>
          </c:dPt>
          <c:dPt>
            <c:idx val="15"/>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1F-1084-495D-A7BC-29335EF2D02A}"/>
              </c:ext>
            </c:extLst>
          </c:dPt>
          <c:dPt>
            <c:idx val="16"/>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21-1084-495D-A7BC-29335EF2D02A}"/>
              </c:ext>
            </c:extLst>
          </c:dPt>
          <c:dPt>
            <c:idx val="17"/>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23-1084-495D-A7BC-29335EF2D02A}"/>
              </c:ext>
            </c:extLst>
          </c:dPt>
          <c:dPt>
            <c:idx val="18"/>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25-1084-495D-A7BC-29335EF2D02A}"/>
              </c:ext>
            </c:extLst>
          </c:dPt>
          <c:dPt>
            <c:idx val="19"/>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27-1084-495D-A7BC-29335EF2D02A}"/>
              </c:ext>
            </c:extLst>
          </c:dPt>
          <c:dPt>
            <c:idx val="20"/>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29-1084-495D-A7BC-29335EF2D02A}"/>
              </c:ext>
            </c:extLst>
          </c:dPt>
          <c:dPt>
            <c:idx val="21"/>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2B-1084-495D-A7BC-29335EF2D02A}"/>
              </c:ext>
            </c:extLst>
          </c:dPt>
          <c:dPt>
            <c:idx val="22"/>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2D-1084-495D-A7BC-29335EF2D02A}"/>
              </c:ext>
            </c:extLst>
          </c:dPt>
          <c:dPt>
            <c:idx val="23"/>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2F-1084-495D-A7BC-29335EF2D02A}"/>
              </c:ext>
            </c:extLst>
          </c:dPt>
          <c:dPt>
            <c:idx val="24"/>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31-1084-495D-A7BC-29335EF2D02A}"/>
              </c:ext>
            </c:extLst>
          </c:dPt>
          <c:dPt>
            <c:idx val="25"/>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33-1084-495D-A7BC-29335EF2D02A}"/>
              </c:ext>
            </c:extLst>
          </c:dPt>
          <c:dPt>
            <c:idx val="26"/>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35-1084-495D-A7BC-29335EF2D02A}"/>
              </c:ext>
            </c:extLst>
          </c:dPt>
          <c:dPt>
            <c:idx val="27"/>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37-1084-495D-A7BC-29335EF2D02A}"/>
              </c:ext>
            </c:extLst>
          </c:dPt>
          <c:dPt>
            <c:idx val="28"/>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39-1084-495D-A7BC-29335EF2D02A}"/>
              </c:ext>
            </c:extLst>
          </c:dPt>
          <c:dPt>
            <c:idx val="29"/>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3B-1084-495D-A7BC-29335EF2D02A}"/>
              </c:ext>
            </c:extLst>
          </c:dPt>
          <c:dPt>
            <c:idx val="30"/>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3D-1084-495D-A7BC-29335EF2D02A}"/>
              </c:ext>
            </c:extLst>
          </c:dPt>
          <c:dPt>
            <c:idx val="31"/>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3F-1084-495D-A7BC-29335EF2D02A}"/>
              </c:ext>
            </c:extLst>
          </c:dPt>
          <c:dPt>
            <c:idx val="32"/>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41-1084-495D-A7BC-29335EF2D02A}"/>
              </c:ext>
            </c:extLst>
          </c:dPt>
          <c:dPt>
            <c:idx val="33"/>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43-1084-495D-A7BC-29335EF2D02A}"/>
              </c:ext>
            </c:extLst>
          </c:dPt>
          <c:dPt>
            <c:idx val="34"/>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45-1084-495D-A7BC-29335EF2D02A}"/>
              </c:ext>
            </c:extLst>
          </c:dPt>
          <c:dPt>
            <c:idx val="35"/>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47-1084-495D-A7BC-29335EF2D02A}"/>
              </c:ext>
            </c:extLst>
          </c:dPt>
          <c:dPt>
            <c:idx val="36"/>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49-1084-495D-A7BC-29335EF2D02A}"/>
              </c:ext>
            </c:extLst>
          </c:dPt>
          <c:dPt>
            <c:idx val="37"/>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4B-1084-495D-A7BC-29335EF2D02A}"/>
              </c:ext>
            </c:extLst>
          </c:dPt>
          <c:dPt>
            <c:idx val="38"/>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4D-1084-495D-A7BC-29335EF2D02A}"/>
              </c:ext>
            </c:extLst>
          </c:dPt>
          <c:dPt>
            <c:idx val="39"/>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4F-1084-495D-A7BC-29335EF2D02A}"/>
              </c:ext>
            </c:extLst>
          </c:dPt>
          <c:dPt>
            <c:idx val="40"/>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51-1084-495D-A7BC-29335EF2D02A}"/>
              </c:ext>
            </c:extLst>
          </c:dPt>
          <c:dPt>
            <c:idx val="41"/>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53-1084-495D-A7BC-29335EF2D02A}"/>
              </c:ext>
            </c:extLst>
          </c:dPt>
          <c:dPt>
            <c:idx val="42"/>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55-1084-495D-A7BC-29335EF2D02A}"/>
              </c:ext>
            </c:extLst>
          </c:dPt>
          <c:dPt>
            <c:idx val="43"/>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57-1084-495D-A7BC-29335EF2D02A}"/>
              </c:ext>
            </c:extLst>
          </c:dPt>
          <c:dPt>
            <c:idx val="44"/>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59-1084-495D-A7BC-29335EF2D02A}"/>
              </c:ext>
            </c:extLst>
          </c:dPt>
          <c:dPt>
            <c:idx val="45"/>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5B-1084-495D-A7BC-29335EF2D02A}"/>
              </c:ext>
            </c:extLst>
          </c:dPt>
          <c:dPt>
            <c:idx val="46"/>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5D-1084-495D-A7BC-29335EF2D02A}"/>
              </c:ext>
            </c:extLst>
          </c:dPt>
          <c:dPt>
            <c:idx val="47"/>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5F-1084-495D-A7BC-29335EF2D02A}"/>
              </c:ext>
            </c:extLst>
          </c:dPt>
          <c:dPt>
            <c:idx val="48"/>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61-1084-495D-A7BC-29335EF2D02A}"/>
              </c:ext>
            </c:extLst>
          </c:dPt>
          <c:dPt>
            <c:idx val="49"/>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63-1084-495D-A7BC-29335EF2D02A}"/>
              </c:ext>
            </c:extLst>
          </c:dPt>
          <c:dPt>
            <c:idx val="50"/>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65-1084-495D-A7BC-29335EF2D02A}"/>
              </c:ext>
            </c:extLst>
          </c:dPt>
          <c:dPt>
            <c:idx val="51"/>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67-1084-495D-A7BC-29335EF2D02A}"/>
              </c:ext>
            </c:extLst>
          </c:dPt>
          <c:dPt>
            <c:idx val="52"/>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69-1084-495D-A7BC-29335EF2D02A}"/>
              </c:ext>
            </c:extLst>
          </c:dPt>
          <c:dPt>
            <c:idx val="53"/>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6B-1084-495D-A7BC-29335EF2D02A}"/>
              </c:ext>
            </c:extLst>
          </c:dPt>
          <c:dPt>
            <c:idx val="54"/>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6D-1084-495D-A7BC-29335EF2D02A}"/>
              </c:ext>
            </c:extLst>
          </c:dPt>
          <c:dPt>
            <c:idx val="55"/>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6F-1084-495D-A7BC-29335EF2D02A}"/>
              </c:ext>
            </c:extLst>
          </c:dPt>
          <c:dPt>
            <c:idx val="56"/>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71-1084-495D-A7BC-29335EF2D02A}"/>
              </c:ext>
            </c:extLst>
          </c:dPt>
          <c:dPt>
            <c:idx val="57"/>
            <c:bubble3D val="0"/>
            <c:spPr>
              <a:gradFill flip="none" rotWithShape="1">
                <a:gsLst>
                  <a:gs pos="6000">
                    <a:srgbClr val="DC25FA"/>
                  </a:gs>
                  <a:gs pos="62000">
                    <a:srgbClr val="9947F7"/>
                  </a:gs>
                </a:gsLst>
                <a:lin ang="0" scaled="1"/>
                <a:tileRect/>
              </a:gradFill>
              <a:ln w="107950" cap="flat">
                <a:solidFill>
                  <a:schemeClr val="tx1"/>
                </a:solidFill>
              </a:ln>
              <a:effectLst/>
            </c:spPr>
            <c:extLst>
              <c:ext xmlns:c16="http://schemas.microsoft.com/office/drawing/2014/chart" uri="{C3380CC4-5D6E-409C-BE32-E72D297353CC}">
                <c16:uniqueId val="{00000073-1084-495D-A7BC-29335EF2D02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1084-495D-A7BC-29335EF2D02A}"/>
            </c:ext>
          </c:extLst>
        </c:ser>
        <c:dLbls>
          <c:showLegendKey val="0"/>
          <c:showVal val="0"/>
          <c:showCatName val="0"/>
          <c:showSerName val="0"/>
          <c:showPercent val="0"/>
          <c:showBubbleSize val="0"/>
          <c:showLeaderLines val="1"/>
        </c:dLbls>
        <c:firstSliceAng val="0"/>
        <c:holeSize val="50"/>
      </c:doughnutChart>
      <c:doughnutChart>
        <c:varyColors val="1"/>
        <c:ser>
          <c:idx val="1"/>
          <c:order val="0"/>
          <c:tx>
            <c:v>Percentage</c:v>
          </c:tx>
          <c:spPr>
            <a:ln>
              <a:solidFill>
                <a:schemeClr val="tx1"/>
              </a:solidFill>
            </a:ln>
          </c:spPr>
          <c:dPt>
            <c:idx val="0"/>
            <c:bubble3D val="0"/>
            <c:spPr>
              <a:solidFill>
                <a:schemeClr val="tx1">
                  <a:alpha val="0"/>
                </a:schemeClr>
              </a:solidFill>
              <a:ln w="10160">
                <a:solidFill>
                  <a:schemeClr val="tx1"/>
                </a:solidFill>
              </a:ln>
              <a:effectLst/>
            </c:spPr>
            <c:extLst>
              <c:ext xmlns:c16="http://schemas.microsoft.com/office/drawing/2014/chart" uri="{C3380CC4-5D6E-409C-BE32-E72D297353CC}">
                <c16:uniqueId val="{00000076-1084-495D-A7BC-29335EF2D02A}"/>
              </c:ext>
            </c:extLst>
          </c:dPt>
          <c:dPt>
            <c:idx val="1"/>
            <c:bubble3D val="0"/>
            <c:spPr>
              <a:solidFill>
                <a:srgbClr val="070E25">
                  <a:alpha val="80000"/>
                </a:srgbClr>
              </a:solidFill>
              <a:ln w="19050">
                <a:solidFill>
                  <a:schemeClr val="tx1"/>
                </a:solidFill>
              </a:ln>
              <a:effectLst/>
            </c:spPr>
            <c:extLst>
              <c:ext xmlns:c16="http://schemas.microsoft.com/office/drawing/2014/chart" uri="{C3380CC4-5D6E-409C-BE32-E72D297353CC}">
                <c16:uniqueId val="{00000078-1084-495D-A7BC-29335EF2D02A}"/>
              </c:ext>
            </c:extLst>
          </c:dPt>
          <c:val>
            <c:numRef>
              <c:f>'Pivot Tables'!$T$6:$U$6</c:f>
              <c:numCache>
                <c:formatCode>0%</c:formatCode>
                <c:ptCount val="2"/>
                <c:pt idx="0">
                  <c:v>0.91398761333274681</c:v>
                </c:pt>
                <c:pt idx="1">
                  <c:v>8.6012386667253193E-2</c:v>
                </c:pt>
              </c:numCache>
            </c:numRef>
          </c:val>
          <c:extLst>
            <c:ext xmlns:c16="http://schemas.microsoft.com/office/drawing/2014/chart" uri="{C3380CC4-5D6E-409C-BE32-E72D297353CC}">
              <c16:uniqueId val="{00000079-1084-495D-A7BC-29335EF2D02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159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3000">
                <a:srgbClr val="194AFE"/>
              </a:gs>
              <a:gs pos="100000">
                <a:schemeClr val="tx1"/>
              </a:gs>
            </a:gsLst>
            <a:lin ang="5400000" scaled="1"/>
          </a:gradFill>
          <a:ln>
            <a:gradFill>
              <a:gsLst>
                <a:gs pos="28000">
                  <a:srgbClr val="B9D5ED"/>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23000">
                <a:srgbClr val="194AFE"/>
              </a:gs>
              <a:gs pos="100000">
                <a:schemeClr val="tx1"/>
              </a:gs>
            </a:gsLst>
            <a:lin ang="5400000" scaled="1"/>
          </a:gradFill>
          <a:ln>
            <a:gradFill>
              <a:gsLst>
                <a:gs pos="28000">
                  <a:srgbClr val="B9D5ED"/>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27000">
                <a:srgbClr val="194AFE">
                  <a:lumMod val="100000"/>
                </a:srgbClr>
              </a:gs>
              <a:gs pos="72000">
                <a:srgbClr val="1D1D3C"/>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Tables'!$Y$5</c:f>
              <c:strCache>
                <c:ptCount val="1"/>
                <c:pt idx="0">
                  <c:v>Sum of Income</c:v>
                </c:pt>
              </c:strCache>
            </c:strRef>
          </c:tx>
          <c:spPr>
            <a:noFill/>
            <a:ln>
              <a:noFill/>
            </a:ln>
            <a:effectLst/>
          </c:spPr>
          <c:cat>
            <c:strRef>
              <c:f>'Pivot Tables'!$X$6:$X$18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Tables'!$Y$6:$Y$18</c:f>
              <c:numCache>
                <c:formatCode>_ * #,##0_ ;_ * \-#,##0_ ;_ * "-"??_ ;_ @_ </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B808-460E-B7A1-7BE4A2B800DE}"/>
            </c:ext>
          </c:extLst>
        </c:ser>
        <c:ser>
          <c:idx val="1"/>
          <c:order val="1"/>
          <c:tx>
            <c:strRef>
              <c:f>'Pivot Tables'!$Z$5</c:f>
              <c:strCache>
                <c:ptCount val="1"/>
                <c:pt idx="0">
                  <c:v>Sum of Income2</c:v>
                </c:pt>
              </c:strCache>
            </c:strRef>
          </c:tx>
          <c:spPr>
            <a:gradFill flip="none" rotWithShape="1">
              <a:gsLst>
                <a:gs pos="27000">
                  <a:srgbClr val="194AFE">
                    <a:lumMod val="100000"/>
                  </a:srgbClr>
                </a:gs>
                <a:gs pos="72000">
                  <a:srgbClr val="1D1D3C"/>
                </a:gs>
              </a:gsLst>
              <a:lin ang="5400000" scaled="1"/>
              <a:tileRect/>
            </a:gradFill>
            <a:ln>
              <a:noFill/>
            </a:ln>
            <a:effectLst/>
          </c:spPr>
          <c:cat>
            <c:strRef>
              <c:f>'Pivot Tables'!$X$6:$X$18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Tables'!$Z$6:$Z$18</c:f>
              <c:numCache>
                <c:formatCode>_ * #,##0_ ;_ * \-#,##0_ ;_ * "-"??_ ;_ @_ </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B808-460E-B7A1-7BE4A2B800DE}"/>
            </c:ext>
          </c:extLst>
        </c:ser>
        <c:dLbls>
          <c:showLegendKey val="0"/>
          <c:showVal val="0"/>
          <c:showCatName val="0"/>
          <c:showSerName val="0"/>
          <c:showPercent val="0"/>
          <c:showBubbleSize val="0"/>
        </c:dLbls>
        <c:axId val="1325478288"/>
        <c:axId val="1648092384"/>
      </c:areaChart>
      <c:catAx>
        <c:axId val="1325478288"/>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ln>
                  <a:noFill/>
                </a:ln>
                <a:solidFill>
                  <a:schemeClr val="bg1"/>
                </a:solidFill>
                <a:latin typeface="+mn-lt"/>
                <a:ea typeface="+mn-ea"/>
                <a:cs typeface="+mn-cs"/>
              </a:defRPr>
            </a:pPr>
            <a:endParaRPr lang="en-US"/>
          </a:p>
        </c:txPr>
        <c:crossAx val="1648092384"/>
        <c:crosses val="autoZero"/>
        <c:auto val="1"/>
        <c:lblAlgn val="ctr"/>
        <c:lblOffset val="100"/>
        <c:noMultiLvlLbl val="0"/>
      </c:catAx>
      <c:valAx>
        <c:axId val="1648092384"/>
        <c:scaling>
          <c:orientation val="minMax"/>
        </c:scaling>
        <c:delete val="1"/>
        <c:axPos val="l"/>
        <c:numFmt formatCode="_ * #,##0_ ;_ * \-#,##0_ ;_ * &quot;-&quot;??_ ;_ @_ " sourceLinked="1"/>
        <c:majorTickMark val="none"/>
        <c:minorTickMark val="none"/>
        <c:tickLblPos val="nextTo"/>
        <c:crossAx val="1325478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Tables!PivotTable4</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82000">
                <a:srgbClr val="C240D8">
                  <a:alpha val="98000"/>
                </a:srgbClr>
              </a:gs>
              <a:gs pos="38000">
                <a:srgbClr val="9BF8F2"/>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2000">
                <a:srgbClr val="C240D8">
                  <a:alpha val="98000"/>
                </a:srgbClr>
              </a:gs>
              <a:gs pos="38000">
                <a:srgbClr val="9BF8F2"/>
              </a:gs>
            </a:gsLst>
            <a:lin ang="0" scaled="1"/>
            <a:tileRect/>
          </a:gradFill>
          <a:ln>
            <a:noFill/>
          </a:ln>
          <a:effectLst/>
        </c:spPr>
      </c:pivotFmt>
    </c:pivotFmts>
    <c:plotArea>
      <c:layout/>
      <c:barChart>
        <c:barDir val="bar"/>
        <c:grouping val="clustered"/>
        <c:varyColors val="0"/>
        <c:ser>
          <c:idx val="0"/>
          <c:order val="0"/>
          <c:tx>
            <c:strRef>
              <c:f>'Pivot Tables'!$AK$5</c:f>
              <c:strCache>
                <c:ptCount val="1"/>
                <c:pt idx="0">
                  <c:v>Total</c:v>
                </c:pt>
              </c:strCache>
            </c:strRef>
          </c:tx>
          <c:spPr>
            <a:gradFill>
              <a:gsLst>
                <a:gs pos="82000">
                  <a:srgbClr val="C240D8">
                    <a:alpha val="98000"/>
                  </a:srgbClr>
                </a:gs>
                <a:gs pos="38000">
                  <a:srgbClr val="9BF8F2"/>
                </a:gs>
              </a:gsLst>
              <a:lin ang="0" scaled="1"/>
            </a:gradFill>
            <a:ln>
              <a:noFill/>
            </a:ln>
            <a:effectLst/>
          </c:spPr>
          <c:invertIfNegative val="0"/>
          <c:dPt>
            <c:idx val="10"/>
            <c:invertIfNegative val="0"/>
            <c:bubble3D val="0"/>
            <c:spPr>
              <a:gradFill flip="none" rotWithShape="1">
                <a:gsLst>
                  <a:gs pos="82000">
                    <a:srgbClr val="C240D8">
                      <a:alpha val="98000"/>
                    </a:srgbClr>
                  </a:gs>
                  <a:gs pos="38000">
                    <a:srgbClr val="9BF8F2"/>
                  </a:gs>
                </a:gsLst>
                <a:lin ang="0" scaled="1"/>
                <a:tileRect/>
              </a:gradFill>
              <a:ln>
                <a:noFill/>
              </a:ln>
              <a:effectLst/>
            </c:spPr>
            <c:extLst>
              <c:ext xmlns:c16="http://schemas.microsoft.com/office/drawing/2014/chart" uri="{C3380CC4-5D6E-409C-BE32-E72D297353CC}">
                <c16:uniqueId val="{00000001-EF9E-4F7D-865B-FF0A7F0450D0}"/>
              </c:ext>
            </c:extLst>
          </c:dPt>
          <c:cat>
            <c:strRef>
              <c:f>'Pivot Tables'!$AJ$6:$AJ$18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Tables'!$AK$6:$AK$18</c:f>
              <c:numCache>
                <c:formatCode>_ * #,##0_ ;_ * \-#,##0_ ;_ * "-"??_ ;_ @_ </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EF9E-4F7D-865B-FF0A7F0450D0}"/>
            </c:ext>
          </c:extLst>
        </c:ser>
        <c:dLbls>
          <c:showLegendKey val="0"/>
          <c:showVal val="0"/>
          <c:showCatName val="0"/>
          <c:showSerName val="0"/>
          <c:showPercent val="0"/>
          <c:showBubbleSize val="0"/>
        </c:dLbls>
        <c:gapWidth val="230"/>
        <c:axId val="1160063455"/>
        <c:axId val="1160055295"/>
      </c:barChart>
      <c:catAx>
        <c:axId val="11600634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0055295"/>
        <c:crosses val="autoZero"/>
        <c:auto val="1"/>
        <c:lblAlgn val="ctr"/>
        <c:lblOffset val="100"/>
        <c:noMultiLvlLbl val="0"/>
      </c:catAx>
      <c:valAx>
        <c:axId val="1160055295"/>
        <c:scaling>
          <c:orientation val="minMax"/>
        </c:scaling>
        <c:delete val="1"/>
        <c:axPos val="b"/>
        <c:numFmt formatCode="_ * #,##0_ ;_ * \-#,##0_ ;_ * &quot;-&quot;??_ ;_ @_ " sourceLinked="1"/>
        <c:majorTickMark val="none"/>
        <c:minorTickMark val="none"/>
        <c:tickLblPos val="nextTo"/>
        <c:crossAx val="116006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Tables!PivotTable5</c:name>
    <c:fmtId val="45"/>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solidFill>
              <a:schemeClr val="tx1"/>
            </a:solidFill>
          </a:ln>
          <a:effectLst/>
        </c:spPr>
      </c:pivotFmt>
      <c:pivotFmt>
        <c:idx val="14"/>
        <c:spPr>
          <a:solidFill>
            <a:srgbClr val="9BF8F2"/>
          </a:solidFill>
          <a:ln w="19050">
            <a:solidFill>
              <a:schemeClr val="tx1"/>
            </a:solidFill>
          </a:ln>
          <a:effectLst/>
        </c:spPr>
      </c:pivotFmt>
      <c:pivotFmt>
        <c:idx val="1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solidFill>
              <a:schemeClr val="tx1"/>
            </a:solidFill>
          </a:ln>
          <a:effectLst/>
        </c:spPr>
      </c:pivotFmt>
      <c:pivotFmt>
        <c:idx val="17"/>
        <c:spPr>
          <a:solidFill>
            <a:srgbClr val="9BF8F2"/>
          </a:solidFill>
          <a:ln w="19050">
            <a:solidFill>
              <a:schemeClr val="tx1"/>
            </a:solidFill>
          </a:ln>
          <a:effectLst/>
        </c:spPr>
      </c:pivotFmt>
    </c:pivotFmts>
    <c:plotArea>
      <c:layout>
        <c:manualLayout>
          <c:layoutTarget val="inner"/>
          <c:xMode val="edge"/>
          <c:yMode val="edge"/>
          <c:x val="0.23648648648648649"/>
          <c:y val="0.10790598290598293"/>
          <c:w val="0.75225225225225223"/>
          <c:h val="0.35683760683760685"/>
        </c:manualLayout>
      </c:layout>
      <c:doughnutChart>
        <c:varyColors val="1"/>
        <c:ser>
          <c:idx val="0"/>
          <c:order val="0"/>
          <c:tx>
            <c:strRef>
              <c:f>'Pivot Tables'!$AQ$5</c:f>
              <c:strCache>
                <c:ptCount val="1"/>
                <c:pt idx="0">
                  <c:v>Sum of Income</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5D3C-4596-9B76-DE62A966FDDC}"/>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5D3C-4596-9B76-DE62A966FDDC}"/>
              </c:ext>
            </c:extLst>
          </c:dPt>
          <c:cat>
            <c:strRef>
              <c:f>'Pivot Tables'!$AP$6:$AP$8</c:f>
              <c:strCache>
                <c:ptCount val="2"/>
                <c:pt idx="0">
                  <c:v>B2B</c:v>
                </c:pt>
                <c:pt idx="1">
                  <c:v>B2C</c:v>
                </c:pt>
              </c:strCache>
            </c:strRef>
          </c:cat>
          <c:val>
            <c:numRef>
              <c:f>'Pivot Tables'!$AQ$6:$AQ$8</c:f>
              <c:numCache>
                <c:formatCode>_ * #,##0_ ;_ * \-#,##0_ ;_ * "-"??_ ;_ @_ </c:formatCode>
                <c:ptCount val="2"/>
                <c:pt idx="0">
                  <c:v>493010.04999999993</c:v>
                </c:pt>
                <c:pt idx="1">
                  <c:v>328602.39999999997</c:v>
                </c:pt>
              </c:numCache>
            </c:numRef>
          </c:val>
          <c:extLst>
            <c:ext xmlns:c16="http://schemas.microsoft.com/office/drawing/2014/chart" uri="{C3380CC4-5D6E-409C-BE32-E72D297353CC}">
              <c16:uniqueId val="{00000004-5D3C-4596-9B76-DE62A966FDDC}"/>
            </c:ext>
          </c:extLst>
        </c:ser>
        <c:ser>
          <c:idx val="1"/>
          <c:order val="1"/>
          <c:tx>
            <c:strRef>
              <c:f>'Pivot Tables'!$AR$5</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5D3C-4596-9B76-DE62A966FDDC}"/>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5D3C-4596-9B76-DE62A966FDDC}"/>
              </c:ext>
            </c:extLst>
          </c:dPt>
          <c:cat>
            <c:strRef>
              <c:f>'Pivot Tables'!$AP$6:$AP$8</c:f>
              <c:strCache>
                <c:ptCount val="2"/>
                <c:pt idx="0">
                  <c:v>B2B</c:v>
                </c:pt>
                <c:pt idx="1">
                  <c:v>B2C</c:v>
                </c:pt>
              </c:strCache>
            </c:strRef>
          </c:cat>
          <c:val>
            <c:numRef>
              <c:f>'Pivot Tables'!$AR$6:$AR$8</c:f>
              <c:numCache>
                <c:formatCode>0.00%</c:formatCode>
                <c:ptCount val="2"/>
                <c:pt idx="0">
                  <c:v>0.60005182492061793</c:v>
                </c:pt>
                <c:pt idx="1">
                  <c:v>0.39994817507938202</c:v>
                </c:pt>
              </c:numCache>
            </c:numRef>
          </c:val>
          <c:extLst>
            <c:ext xmlns:c16="http://schemas.microsoft.com/office/drawing/2014/chart" uri="{C3380CC4-5D6E-409C-BE32-E72D297353CC}">
              <c16:uniqueId val="{00000009-5D3C-4596-9B76-DE62A966FD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898086060606928E-2"/>
          <c:y val="4.6296200788177935E-2"/>
          <c:w val="0.9273927392739274"/>
          <c:h val="0.89814814814814814"/>
        </c:manualLayout>
      </c:layout>
      <c:bubbleChart>
        <c:varyColors val="0"/>
        <c:ser>
          <c:idx val="0"/>
          <c:order val="0"/>
          <c:tx>
            <c:v> Income Source</c:v>
          </c:tx>
          <c:spPr>
            <a:solidFill>
              <a:schemeClr val="accent1"/>
            </a:solidFill>
            <a:ln w="635000">
              <a:gradFill flip="none" rotWithShape="1">
                <a:gsLst>
                  <a:gs pos="34000">
                    <a:srgbClr val="100D83">
                      <a:lumMod val="100000"/>
                    </a:srgbClr>
                  </a:gs>
                  <a:gs pos="69000">
                    <a:srgbClr val="5914AD"/>
                  </a:gs>
                </a:gsLst>
                <a:path path="circle">
                  <a:fillToRect l="100000" t="100000"/>
                </a:path>
                <a:tileRect r="-100000" b="-100000"/>
              </a:gradFill>
            </a:ln>
            <a:effectLst>
              <a:outerShdw blurRad="127000" sx="109000" sy="109000" algn="ctr" rotWithShape="0">
                <a:srgbClr val="7417BD">
                  <a:alpha val="80000"/>
                </a:srgbClr>
              </a:outerShdw>
            </a:effectLst>
          </c:spPr>
          <c:invertIfNegative val="0"/>
          <c:dLbls>
            <c:dLbl>
              <c:idx val="0"/>
              <c:layout>
                <c:manualLayout>
                  <c:x val="-9.3062061862520362E-2"/>
                  <c:y val="2.5407063478766353E-3"/>
                </c:manualLayout>
              </c:layout>
              <c:tx>
                <c:rich>
                  <a:bodyPr/>
                  <a:lstStyle/>
                  <a:p>
                    <a:fld id="{F1D118AA-BA03-4B00-9931-76A73D198AD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47E-44E1-82DD-915A5A869B11}"/>
                </c:ext>
              </c:extLst>
            </c:dLbl>
            <c:dLbl>
              <c:idx val="1"/>
              <c:layout>
                <c:manualLayout>
                  <c:x val="-9.2409240924092528E-2"/>
                  <c:y val="8.4875562720133283E-17"/>
                </c:manualLayout>
              </c:layout>
              <c:tx>
                <c:rich>
                  <a:bodyPr/>
                  <a:lstStyle/>
                  <a:p>
                    <a:fld id="{19BC2CAE-F5C2-4656-8A3D-E09FF7F2EC4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47E-44E1-82DD-915A5A869B11}"/>
                </c:ext>
              </c:extLst>
            </c:dLbl>
            <c:dLbl>
              <c:idx val="2"/>
              <c:layout>
                <c:manualLayout>
                  <c:x val="-7.4937975362568673E-2"/>
                  <c:y val="4.629585173804308E-3"/>
                </c:manualLayout>
              </c:layout>
              <c:tx>
                <c:rich>
                  <a:bodyPr/>
                  <a:lstStyle/>
                  <a:p>
                    <a:fld id="{2C4BEA86-CB55-41D2-8F5E-AE1D809DEE4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347E-44E1-82DD-915A5A869B11}"/>
                </c:ext>
              </c:extLst>
            </c:dLbl>
            <c:dLbl>
              <c:idx val="3"/>
              <c:layout>
                <c:manualLayout>
                  <c:x val="-9.1627512117554655E-2"/>
                  <c:y val="-2.5406504065040884E-3"/>
                </c:manualLayout>
              </c:layout>
              <c:tx>
                <c:rich>
                  <a:bodyPr/>
                  <a:lstStyle/>
                  <a:p>
                    <a:fld id="{4CB5D20D-32B5-48C8-8C6E-D7A0DB58845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347E-44E1-82DD-915A5A869B11}"/>
                </c:ext>
              </c:extLst>
            </c:dLbl>
            <c:dLbl>
              <c:idx val="4"/>
              <c:layout>
                <c:manualLayout>
                  <c:x val="-9.0436830660766063E-2"/>
                  <c:y val="7.1702355803085127E-3"/>
                </c:manualLayout>
              </c:layout>
              <c:tx>
                <c:rich>
                  <a:bodyPr/>
                  <a:lstStyle/>
                  <a:p>
                    <a:fld id="{4B1CF8CE-D4FD-4F4E-9D0C-31DBFB284F2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47E-44E1-82DD-915A5A869B11}"/>
                </c:ext>
              </c:extLst>
            </c:dLbl>
            <c:dLbl>
              <c:idx val="5"/>
              <c:layout>
                <c:manualLayout>
                  <c:x val="-7.5196970132383092E-2"/>
                  <c:y val="-2.0889347673004521E-3"/>
                </c:manualLayout>
              </c:layout>
              <c:tx>
                <c:rich>
                  <a:bodyPr/>
                  <a:lstStyle/>
                  <a:p>
                    <a:fld id="{AFDBB79E-E7D7-4346-9BC6-217DC5499BB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347E-44E1-82DD-915A5A869B1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Tables'!$H$6:$H$11</c:f>
              <c:numCache>
                <c:formatCode>General</c:formatCode>
                <c:ptCount val="6"/>
                <c:pt idx="0">
                  <c:v>1</c:v>
                </c:pt>
                <c:pt idx="1">
                  <c:v>7</c:v>
                </c:pt>
                <c:pt idx="2">
                  <c:v>4</c:v>
                </c:pt>
                <c:pt idx="3">
                  <c:v>2</c:v>
                </c:pt>
                <c:pt idx="4">
                  <c:v>6</c:v>
                </c:pt>
                <c:pt idx="5">
                  <c:v>5</c:v>
                </c:pt>
              </c:numCache>
            </c:numRef>
          </c:xVal>
          <c:yVal>
            <c:numRef>
              <c:f>'Pivot Tables'!$I$6:$I$11</c:f>
              <c:numCache>
                <c:formatCode>General</c:formatCode>
                <c:ptCount val="6"/>
                <c:pt idx="0">
                  <c:v>3</c:v>
                </c:pt>
                <c:pt idx="1">
                  <c:v>2</c:v>
                </c:pt>
                <c:pt idx="2">
                  <c:v>1</c:v>
                </c:pt>
                <c:pt idx="3">
                  <c:v>8</c:v>
                </c:pt>
                <c:pt idx="4">
                  <c:v>6</c:v>
                </c:pt>
                <c:pt idx="5">
                  <c:v>9</c:v>
                </c:pt>
              </c:numCache>
            </c:numRef>
          </c:yVal>
          <c:bubbleSize>
            <c:numRef>
              <c:f>'Pivot Tables'!$J$6:$J$11</c:f>
              <c:numCache>
                <c:formatCode>_ * #,##0_ ;_ * \-#,##0_ ;_ * "-"??_ ;_ @_ </c:formatCode>
                <c:ptCount val="6"/>
                <c:pt idx="0">
                  <c:v>170716</c:v>
                </c:pt>
                <c:pt idx="1">
                  <c:v>126275.04000000004</c:v>
                </c:pt>
                <c:pt idx="2">
                  <c:v>65962.609999999986</c:v>
                </c:pt>
                <c:pt idx="3">
                  <c:v>154700.79</c:v>
                </c:pt>
                <c:pt idx="4">
                  <c:v>224098.00999999989</c:v>
                </c:pt>
                <c:pt idx="5">
                  <c:v>79860</c:v>
                </c:pt>
              </c:numCache>
            </c:numRef>
          </c:bubbleSize>
          <c:bubble3D val="0"/>
          <c:extLst>
            <c:ext xmlns:c15="http://schemas.microsoft.com/office/drawing/2012/chart" uri="{02D57815-91ED-43cb-92C2-25804820EDAC}">
              <c15:datalabelsRange>
                <c15:f>'Pivot Tables'!$L$6:$L$11</c15:f>
                <c15:dlblRangeCache>
                  <c:ptCount val="6"/>
                  <c:pt idx="0">
                    <c:v> 1,70,716 </c:v>
                  </c:pt>
                  <c:pt idx="1">
                    <c:v> 1,26,275 </c:v>
                  </c:pt>
                  <c:pt idx="2">
                    <c:v> 65,963 </c:v>
                  </c:pt>
                  <c:pt idx="3">
                    <c:v> 1,54,701 </c:v>
                  </c:pt>
                  <c:pt idx="4">
                    <c:v>  </c:v>
                  </c:pt>
                  <c:pt idx="5">
                    <c:v> 79,860 </c:v>
                  </c:pt>
                </c15:dlblRangeCache>
              </c15:datalabelsRange>
            </c:ext>
            <c:ext xmlns:c16="http://schemas.microsoft.com/office/drawing/2014/chart" uri="{C3380CC4-5D6E-409C-BE32-E72D297353CC}">
              <c16:uniqueId val="{00000006-347E-44E1-82DD-915A5A869B11}"/>
            </c:ext>
          </c:extLst>
        </c:ser>
        <c:ser>
          <c:idx val="1"/>
          <c:order val="1"/>
          <c:tx>
            <c:v>Max</c:v>
          </c:tx>
          <c:spPr>
            <a:gradFill>
              <a:gsLst>
                <a:gs pos="37000">
                  <a:srgbClr val="100D83"/>
                </a:gs>
                <a:gs pos="80000">
                  <a:srgbClr val="DD115E"/>
                </a:gs>
              </a:gsLst>
              <a:path path="circle">
                <a:fillToRect l="100000" t="100000"/>
              </a:path>
            </a:gradFill>
            <a:ln w="25400">
              <a:noFill/>
            </a:ln>
            <a:effectLst/>
          </c:spPr>
          <c:invertIfNegative val="0"/>
          <c:dPt>
            <c:idx val="1"/>
            <c:invertIfNegative val="0"/>
            <c:bubble3D val="0"/>
            <c:spPr>
              <a:gradFill>
                <a:gsLst>
                  <a:gs pos="37000">
                    <a:srgbClr val="100D83"/>
                  </a:gs>
                  <a:gs pos="80000">
                    <a:srgbClr val="DD115E"/>
                  </a:gs>
                </a:gsLst>
                <a:path path="circle">
                  <a:fillToRect l="100000" t="100000"/>
                </a:path>
              </a:gradFill>
              <a:ln w="25400">
                <a:noFill/>
              </a:ln>
              <a:effectLst>
                <a:outerShdw blurRad="152400" sx="105000" sy="105000" algn="tl" rotWithShape="0">
                  <a:srgbClr val="DD115E">
                    <a:alpha val="88000"/>
                  </a:srgbClr>
                </a:outerShdw>
              </a:effectLst>
            </c:spPr>
            <c:extLst>
              <c:ext xmlns:c16="http://schemas.microsoft.com/office/drawing/2014/chart" uri="{C3380CC4-5D6E-409C-BE32-E72D297353CC}">
                <c16:uniqueId val="{00000008-347E-44E1-82DD-915A5A869B11}"/>
              </c:ext>
            </c:extLst>
          </c:dPt>
          <c:dPt>
            <c:idx val="4"/>
            <c:invertIfNegative val="0"/>
            <c:bubble3D val="0"/>
            <c:spPr>
              <a:gradFill flip="none" rotWithShape="1">
                <a:gsLst>
                  <a:gs pos="37000">
                    <a:srgbClr val="100D83"/>
                  </a:gs>
                  <a:gs pos="80000">
                    <a:srgbClr val="DD115E"/>
                  </a:gs>
                </a:gsLst>
                <a:path path="circle">
                  <a:fillToRect l="100000" t="100000"/>
                </a:path>
                <a:tileRect r="-100000" b="-100000"/>
              </a:gradFill>
              <a:ln w="25400">
                <a:noFill/>
              </a:ln>
              <a:effectLst>
                <a:outerShdw blurRad="152400" sx="105000" sy="105000" algn="tl" rotWithShape="0">
                  <a:srgbClr val="DD115E">
                    <a:alpha val="88000"/>
                  </a:srgbClr>
                </a:outerShdw>
              </a:effectLst>
            </c:spPr>
            <c:extLst>
              <c:ext xmlns:c16="http://schemas.microsoft.com/office/drawing/2014/chart" uri="{C3380CC4-5D6E-409C-BE32-E72D297353CC}">
                <c16:uniqueId val="{0000000A-347E-44E1-82DD-915A5A869B11}"/>
              </c:ext>
            </c:extLst>
          </c:dPt>
          <c:dLbls>
            <c:dLbl>
              <c:idx val="0"/>
              <c:layout>
                <c:manualLayout>
                  <c:x val="-0.11328021725386518"/>
                  <c:y val="-2.3712070289994237E-3"/>
                </c:manualLayout>
              </c:layout>
              <c:tx>
                <c:rich>
                  <a:bodyPr/>
                  <a:lstStyle/>
                  <a:p>
                    <a:fld id="{2731D56E-B2A0-4E63-BB5B-33F4C382D0F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47E-44E1-82DD-915A5A869B11}"/>
                </c:ext>
              </c:extLst>
            </c:dLbl>
            <c:dLbl>
              <c:idx val="1"/>
              <c:layout>
                <c:manualLayout>
                  <c:x val="-0.10023851945514121"/>
                  <c:y val="2.7100937840087063E-3"/>
                </c:manualLayout>
              </c:layout>
              <c:tx>
                <c:rich>
                  <a:bodyPr/>
                  <a:lstStyle/>
                  <a:p>
                    <a:fld id="{AAFC52C3-BBEB-4F5B-AA53-845C334BE78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347E-44E1-82DD-915A5A869B11}"/>
                </c:ext>
              </c:extLst>
            </c:dLbl>
            <c:dLbl>
              <c:idx val="2"/>
              <c:tx>
                <c:rich>
                  <a:bodyPr/>
                  <a:lstStyle/>
                  <a:p>
                    <a:fld id="{AC1679A8-A326-4279-8667-46BC15D8529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47E-44E1-82DD-915A5A869B11}"/>
                </c:ext>
              </c:extLst>
            </c:dLbl>
            <c:dLbl>
              <c:idx val="3"/>
              <c:tx>
                <c:rich>
                  <a:bodyPr/>
                  <a:lstStyle/>
                  <a:p>
                    <a:fld id="{78321680-0A34-4F7F-9943-89371F472F8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47E-44E1-82DD-915A5A869B11}"/>
                </c:ext>
              </c:extLst>
            </c:dLbl>
            <c:dLbl>
              <c:idx val="4"/>
              <c:layout>
                <c:manualLayout>
                  <c:x val="-0.10771548173266662"/>
                  <c:y val="-1.4679758018053088E-3"/>
                </c:manualLayout>
              </c:layout>
              <c:tx>
                <c:rich>
                  <a:bodyPr/>
                  <a:lstStyle/>
                  <a:p>
                    <a:fld id="{9FB8C270-F0DC-4A46-BB06-2164C874657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47E-44E1-82DD-915A5A869B11}"/>
                </c:ext>
              </c:extLst>
            </c:dLbl>
            <c:dLbl>
              <c:idx val="5"/>
              <c:tx>
                <c:rich>
                  <a:bodyPr/>
                  <a:lstStyle/>
                  <a:p>
                    <a:fld id="{A39302C9-6556-42BC-863B-AACF193032B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47E-44E1-82DD-915A5A869B11}"/>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Tables'!$H$6:$H$11</c:f>
              <c:numCache>
                <c:formatCode>General</c:formatCode>
                <c:ptCount val="6"/>
                <c:pt idx="0">
                  <c:v>1</c:v>
                </c:pt>
                <c:pt idx="1">
                  <c:v>7</c:v>
                </c:pt>
                <c:pt idx="2">
                  <c:v>4</c:v>
                </c:pt>
                <c:pt idx="3">
                  <c:v>2</c:v>
                </c:pt>
                <c:pt idx="4">
                  <c:v>6</c:v>
                </c:pt>
                <c:pt idx="5">
                  <c:v>5</c:v>
                </c:pt>
              </c:numCache>
            </c:numRef>
          </c:xVal>
          <c:yVal>
            <c:numRef>
              <c:f>'Pivot Tables'!$I$6:$I$11</c:f>
              <c:numCache>
                <c:formatCode>General</c:formatCode>
                <c:ptCount val="6"/>
                <c:pt idx="0">
                  <c:v>3</c:v>
                </c:pt>
                <c:pt idx="1">
                  <c:v>2</c:v>
                </c:pt>
                <c:pt idx="2">
                  <c:v>1</c:v>
                </c:pt>
                <c:pt idx="3">
                  <c:v>8</c:v>
                </c:pt>
                <c:pt idx="4">
                  <c:v>6</c:v>
                </c:pt>
                <c:pt idx="5">
                  <c:v>9</c:v>
                </c:pt>
              </c:numCache>
            </c:numRef>
          </c:yVal>
          <c:bubbleSize>
            <c:numRef>
              <c:f>'Pivot Tables'!$K$6:$K$11</c:f>
              <c:numCache>
                <c:formatCode>_ * #,##0_ ;_ * \-#,##0_ ;_ * "-"??_ ;_ @_ </c:formatCode>
                <c:ptCount val="6"/>
                <c:pt idx="0">
                  <c:v>0</c:v>
                </c:pt>
                <c:pt idx="1">
                  <c:v>0</c:v>
                </c:pt>
                <c:pt idx="2">
                  <c:v>0</c:v>
                </c:pt>
                <c:pt idx="3">
                  <c:v>0</c:v>
                </c:pt>
                <c:pt idx="4">
                  <c:v>224098.00999999989</c:v>
                </c:pt>
                <c:pt idx="5">
                  <c:v>0</c:v>
                </c:pt>
              </c:numCache>
            </c:numRef>
          </c:bubbleSize>
          <c:bubble3D val="0"/>
          <c:extLst>
            <c:ext xmlns:c15="http://schemas.microsoft.com/office/drawing/2012/chart" uri="{02D57815-91ED-43cb-92C2-25804820EDAC}">
              <c15:datalabelsRange>
                <c15:f>'Pivot Tables'!$K$6:$K$11</c15:f>
                <c15:dlblRangeCache>
                  <c:ptCount val="6"/>
                  <c:pt idx="0">
                    <c:v>  </c:v>
                  </c:pt>
                  <c:pt idx="1">
                    <c:v>  </c:v>
                  </c:pt>
                  <c:pt idx="2">
                    <c:v>  </c:v>
                  </c:pt>
                  <c:pt idx="3">
                    <c:v>  </c:v>
                  </c:pt>
                  <c:pt idx="4">
                    <c:v> 2,24,098 </c:v>
                  </c:pt>
                  <c:pt idx="5">
                    <c:v>  </c:v>
                  </c:pt>
                </c15:dlblRangeCache>
              </c15:datalabelsRange>
            </c:ext>
            <c:ext xmlns:c16="http://schemas.microsoft.com/office/drawing/2014/chart" uri="{C3380CC4-5D6E-409C-BE32-E72D297353CC}">
              <c16:uniqueId val="{0000000F-347E-44E1-82DD-915A5A869B11}"/>
            </c:ext>
          </c:extLst>
        </c:ser>
        <c:dLbls>
          <c:showLegendKey val="0"/>
          <c:showVal val="0"/>
          <c:showCatName val="0"/>
          <c:showSerName val="0"/>
          <c:showPercent val="0"/>
          <c:showBubbleSize val="0"/>
        </c:dLbls>
        <c:bubbleScale val="70"/>
        <c:showNegBubbles val="0"/>
        <c:axId val="1783822415"/>
        <c:axId val="1783822895"/>
      </c:bubbleChart>
      <c:valAx>
        <c:axId val="1783822415"/>
        <c:scaling>
          <c:orientation val="minMax"/>
        </c:scaling>
        <c:delete val="1"/>
        <c:axPos val="b"/>
        <c:numFmt formatCode="General" sourceLinked="1"/>
        <c:majorTickMark val="none"/>
        <c:minorTickMark val="none"/>
        <c:tickLblPos val="nextTo"/>
        <c:crossAx val="1783822895"/>
        <c:crosses val="autoZero"/>
        <c:crossBetween val="midCat"/>
      </c:valAx>
      <c:valAx>
        <c:axId val="1783822895"/>
        <c:scaling>
          <c:orientation val="minMax"/>
          <c:max val="10"/>
          <c:min val="0"/>
        </c:scaling>
        <c:delete val="1"/>
        <c:axPos val="l"/>
        <c:numFmt formatCode="General" sourceLinked="1"/>
        <c:majorTickMark val="none"/>
        <c:minorTickMark val="none"/>
        <c:tickLblPos val="nextTo"/>
        <c:crossAx val="1783822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 2'!$R$3</c:f>
              <c:strCache>
                <c:ptCount val="1"/>
                <c:pt idx="0">
                  <c:v>Brazil</c:v>
                </c:pt>
              </c:strCache>
            </c:strRef>
          </c:tx>
          <c:spPr>
            <a:gradFill>
              <a:gsLst>
                <a:gs pos="49000">
                  <a:srgbClr val="771FC7"/>
                </a:gs>
                <a:gs pos="95000">
                  <a:srgbClr val="004070"/>
                </a:gs>
              </a:gsLst>
              <a:lin ang="2700000" scaled="1"/>
            </a:gradFill>
            <a:ln>
              <a:noFill/>
            </a:ln>
            <a:effectLst/>
          </c:spPr>
          <c:invertIfNegative val="0"/>
          <c:val>
            <c:numRef>
              <c:f>'Pivot Tables 2'!$S$3</c:f>
              <c:numCache>
                <c:formatCode>0%</c:formatCode>
                <c:ptCount val="1"/>
                <c:pt idx="0">
                  <c:v>62240</c:v>
                </c:pt>
              </c:numCache>
            </c:numRef>
          </c:val>
          <c:extLst>
            <c:ext xmlns:c16="http://schemas.microsoft.com/office/drawing/2014/chart" uri="{C3380CC4-5D6E-409C-BE32-E72D297353CC}">
              <c16:uniqueId val="{00000000-F98C-44F5-A974-7B201A4C9F33}"/>
            </c:ext>
          </c:extLst>
        </c:ser>
        <c:ser>
          <c:idx val="1"/>
          <c:order val="1"/>
          <c:tx>
            <c:strRef>
              <c:f>'Pivot Tables 2'!$R$4</c:f>
              <c:strCache>
                <c:ptCount val="1"/>
                <c:pt idx="0">
                  <c:v>Canada</c:v>
                </c:pt>
              </c:strCache>
            </c:strRef>
          </c:tx>
          <c:spPr>
            <a:gradFill>
              <a:gsLst>
                <a:gs pos="49000">
                  <a:srgbClr val="1814CE"/>
                </a:gs>
                <a:gs pos="95000">
                  <a:srgbClr val="61D6FF"/>
                </a:gs>
              </a:gsLst>
              <a:lin ang="2700000" scaled="1"/>
            </a:gradFill>
            <a:ln>
              <a:noFill/>
            </a:ln>
            <a:effectLst/>
          </c:spPr>
          <c:invertIfNegative val="0"/>
          <c:val>
            <c:numRef>
              <c:f>'Pivot Tables 2'!$S$4</c:f>
              <c:numCache>
                <c:formatCode>0%</c:formatCode>
                <c:ptCount val="1"/>
                <c:pt idx="0">
                  <c:v>62256</c:v>
                </c:pt>
              </c:numCache>
            </c:numRef>
          </c:val>
          <c:extLst>
            <c:ext xmlns:c16="http://schemas.microsoft.com/office/drawing/2014/chart" uri="{C3380CC4-5D6E-409C-BE32-E72D297353CC}">
              <c16:uniqueId val="{00000001-F98C-44F5-A974-7B201A4C9F33}"/>
            </c:ext>
          </c:extLst>
        </c:ser>
        <c:ser>
          <c:idx val="2"/>
          <c:order val="2"/>
          <c:tx>
            <c:strRef>
              <c:f>'Pivot Tables 2'!$R$5</c:f>
              <c:strCache>
                <c:ptCount val="1"/>
                <c:pt idx="0">
                  <c:v>Egypt</c:v>
                </c:pt>
              </c:strCache>
            </c:strRef>
          </c:tx>
          <c:spPr>
            <a:gradFill flip="none" rotWithShape="1">
              <a:gsLst>
                <a:gs pos="49000">
                  <a:srgbClr val="CC0E62"/>
                </a:gs>
                <a:gs pos="99000">
                  <a:srgbClr val="FF0000"/>
                </a:gs>
              </a:gsLst>
              <a:lin ang="2700000" scaled="1"/>
              <a:tileRect/>
            </a:gradFill>
            <a:ln>
              <a:noFill/>
            </a:ln>
            <a:effectLst/>
          </c:spPr>
          <c:invertIfNegative val="0"/>
          <c:val>
            <c:numRef>
              <c:f>'Pivot Tables 2'!$S$5</c:f>
              <c:numCache>
                <c:formatCode>0%</c:formatCode>
                <c:ptCount val="1"/>
                <c:pt idx="0">
                  <c:v>190380</c:v>
                </c:pt>
              </c:numCache>
            </c:numRef>
          </c:val>
          <c:extLst>
            <c:ext xmlns:c16="http://schemas.microsoft.com/office/drawing/2014/chart" uri="{C3380CC4-5D6E-409C-BE32-E72D297353CC}">
              <c16:uniqueId val="{00000002-F98C-44F5-A974-7B201A4C9F33}"/>
            </c:ext>
          </c:extLst>
        </c:ser>
        <c:ser>
          <c:idx val="3"/>
          <c:order val="3"/>
          <c:tx>
            <c:strRef>
              <c:f>'Pivot Tables 2'!$R$6</c:f>
              <c:strCache>
                <c:ptCount val="1"/>
                <c:pt idx="0">
                  <c:v>Russia</c:v>
                </c:pt>
              </c:strCache>
            </c:strRef>
          </c:tx>
          <c:spPr>
            <a:gradFill>
              <a:gsLst>
                <a:gs pos="49000">
                  <a:srgbClr val="D39F0B"/>
                </a:gs>
                <a:gs pos="99000">
                  <a:srgbClr val="FFFF00"/>
                </a:gs>
              </a:gsLst>
              <a:lin ang="2700000" scaled="1"/>
            </a:gradFill>
            <a:ln>
              <a:noFill/>
            </a:ln>
            <a:effectLst/>
          </c:spPr>
          <c:invertIfNegative val="0"/>
          <c:val>
            <c:numRef>
              <c:f>'Pivot Tables 2'!$S$6</c:f>
              <c:numCache>
                <c:formatCode>0%</c:formatCode>
                <c:ptCount val="1"/>
                <c:pt idx="0">
                  <c:v>112620</c:v>
                </c:pt>
              </c:numCache>
            </c:numRef>
          </c:val>
          <c:extLst>
            <c:ext xmlns:c16="http://schemas.microsoft.com/office/drawing/2014/chart" uri="{C3380CC4-5D6E-409C-BE32-E72D297353CC}">
              <c16:uniqueId val="{00000003-F98C-44F5-A974-7B201A4C9F33}"/>
            </c:ext>
          </c:extLst>
        </c:ser>
        <c:ser>
          <c:idx val="4"/>
          <c:order val="4"/>
          <c:tx>
            <c:strRef>
              <c:f>'Pivot Tables 2'!$R$7</c:f>
              <c:strCache>
                <c:ptCount val="1"/>
                <c:pt idx="0">
                  <c:v>United Kingdom</c:v>
                </c:pt>
              </c:strCache>
            </c:strRef>
          </c:tx>
          <c:spPr>
            <a:gradFill>
              <a:gsLst>
                <a:gs pos="49000">
                  <a:srgbClr val="00B0F0"/>
                </a:gs>
                <a:gs pos="95000">
                  <a:srgbClr val="61D6FF"/>
                </a:gs>
              </a:gsLst>
              <a:lin ang="2700000" scaled="1"/>
            </a:gradFill>
            <a:ln>
              <a:noFill/>
            </a:ln>
            <a:effectLst/>
          </c:spPr>
          <c:invertIfNegative val="0"/>
          <c:val>
            <c:numRef>
              <c:f>'Pivot Tables 2'!$S$7</c:f>
              <c:numCache>
                <c:formatCode>0%</c:formatCode>
                <c:ptCount val="1"/>
                <c:pt idx="0">
                  <c:v>106948</c:v>
                </c:pt>
              </c:numCache>
            </c:numRef>
          </c:val>
          <c:extLst>
            <c:ext xmlns:c16="http://schemas.microsoft.com/office/drawing/2014/chart" uri="{C3380CC4-5D6E-409C-BE32-E72D297353CC}">
              <c16:uniqueId val="{00000004-F98C-44F5-A974-7B201A4C9F33}"/>
            </c:ext>
          </c:extLst>
        </c:ser>
        <c:ser>
          <c:idx val="5"/>
          <c:order val="5"/>
          <c:tx>
            <c:strRef>
              <c:f>'Pivot Tables 2'!$R$8</c:f>
              <c:strCache>
                <c:ptCount val="1"/>
                <c:pt idx="0">
                  <c:v>USA</c:v>
                </c:pt>
              </c:strCache>
            </c:strRef>
          </c:tx>
          <c:spPr>
            <a:gradFill>
              <a:gsLst>
                <a:gs pos="49000">
                  <a:srgbClr val="7030A0"/>
                </a:gs>
                <a:gs pos="95000">
                  <a:srgbClr val="8D42C6"/>
                </a:gs>
              </a:gsLst>
              <a:lin ang="2700000" scaled="1"/>
            </a:gradFill>
            <a:ln>
              <a:noFill/>
            </a:ln>
            <a:effectLst/>
          </c:spPr>
          <c:invertIfNegative val="0"/>
          <c:val>
            <c:numRef>
              <c:f>'Pivot Tables 2'!$S$8</c:f>
              <c:numCache>
                <c:formatCode>0%</c:formatCode>
                <c:ptCount val="1"/>
                <c:pt idx="0">
                  <c:v>109940</c:v>
                </c:pt>
              </c:numCache>
            </c:numRef>
          </c:val>
          <c:extLst>
            <c:ext xmlns:c16="http://schemas.microsoft.com/office/drawing/2014/chart" uri="{C3380CC4-5D6E-409C-BE32-E72D297353CC}">
              <c16:uniqueId val="{00000005-F98C-44F5-A974-7B201A4C9F33}"/>
            </c:ext>
          </c:extLst>
        </c:ser>
        <c:dLbls>
          <c:showLegendKey val="0"/>
          <c:showVal val="0"/>
          <c:showCatName val="0"/>
          <c:showSerName val="0"/>
          <c:showPercent val="0"/>
          <c:showBubbleSize val="0"/>
        </c:dLbls>
        <c:gapWidth val="150"/>
        <c:overlap val="100"/>
        <c:axId val="235651199"/>
        <c:axId val="235665599"/>
      </c:barChart>
      <c:catAx>
        <c:axId val="235651199"/>
        <c:scaling>
          <c:orientation val="minMax"/>
        </c:scaling>
        <c:delete val="1"/>
        <c:axPos val="l"/>
        <c:numFmt formatCode="General" sourceLinked="1"/>
        <c:majorTickMark val="none"/>
        <c:minorTickMark val="none"/>
        <c:tickLblPos val="nextTo"/>
        <c:crossAx val="235665599"/>
        <c:crosses val="autoZero"/>
        <c:auto val="1"/>
        <c:lblAlgn val="ctr"/>
        <c:lblOffset val="100"/>
        <c:noMultiLvlLbl val="0"/>
      </c:catAx>
      <c:valAx>
        <c:axId val="235665599"/>
        <c:scaling>
          <c:orientation val="minMax"/>
        </c:scaling>
        <c:delete val="1"/>
        <c:axPos val="b"/>
        <c:numFmt formatCode="0%" sourceLinked="1"/>
        <c:majorTickMark val="none"/>
        <c:minorTickMark val="none"/>
        <c:tickLblPos val="nextTo"/>
        <c:crossAx val="23565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EEAA-49D0-B37A-E62A1EE9BA6B}"/>
              </c:ext>
            </c:extLst>
          </c:dPt>
          <c:dPt>
            <c:idx val="1"/>
            <c:bubble3D val="0"/>
            <c:spPr>
              <a:gradFill flip="none" rotWithShape="1">
                <a:gsLst>
                  <a:gs pos="44000">
                    <a:srgbClr val="1814CE"/>
                  </a:gs>
                  <a:gs pos="62000">
                    <a:srgbClr val="61D6FF"/>
                  </a:gs>
                </a:gsLst>
                <a:lin ang="2700000" scaled="1"/>
                <a:tileRect/>
              </a:gradFill>
              <a:ln w="19050">
                <a:noFill/>
              </a:ln>
              <a:effectLst/>
            </c:spPr>
            <c:extLst>
              <c:ext xmlns:c16="http://schemas.microsoft.com/office/drawing/2014/chart" uri="{C3380CC4-5D6E-409C-BE32-E72D297353CC}">
                <c16:uniqueId val="{00000003-EEAA-49D0-B37A-E62A1EE9BA6B}"/>
              </c:ext>
            </c:extLst>
          </c:dPt>
          <c:cat>
            <c:strRef>
              <c:f>'Pivot Tables 2'!$AA$3</c:f>
              <c:strCache>
                <c:ptCount val="1"/>
                <c:pt idx="0">
                  <c:v>Achived Percentage</c:v>
                </c:pt>
              </c:strCache>
            </c:strRef>
          </c:cat>
          <c:val>
            <c:numRef>
              <c:f>'Pivot Tables 2'!$Z$4:$AA$4</c:f>
              <c:numCache>
                <c:formatCode>0%</c:formatCode>
                <c:ptCount val="2"/>
                <c:pt idx="0">
                  <c:v>0.26795265721834105</c:v>
                </c:pt>
                <c:pt idx="1">
                  <c:v>0.73204734278165895</c:v>
                </c:pt>
              </c:numCache>
            </c:numRef>
          </c:val>
          <c:extLst>
            <c:ext xmlns:c16="http://schemas.microsoft.com/office/drawing/2014/chart" uri="{C3380CC4-5D6E-409C-BE32-E72D297353CC}">
              <c16:uniqueId val="{00000004-EEAA-49D0-B37A-E62A1EE9BA6B}"/>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X&amp;Y</c:v>
          </c:tx>
          <c:spPr>
            <a:ln w="25400" cap="rnd">
              <a:noFill/>
              <a:round/>
            </a:ln>
            <a:effectLst/>
          </c:spPr>
          <c:marker>
            <c:symbol val="circle"/>
            <c:size val="22"/>
            <c:spPr>
              <a:solidFill>
                <a:schemeClr val="accent2"/>
              </a:solidFill>
              <a:ln w="9525">
                <a:noFill/>
              </a:ln>
              <a:effectLst/>
            </c:spPr>
          </c:marker>
          <c:dPt>
            <c:idx val="0"/>
            <c:marker>
              <c:symbol val="circle"/>
              <c:size val="22"/>
              <c:spPr>
                <a:solidFill>
                  <a:srgbClr val="1814CE"/>
                </a:solidFill>
                <a:ln w="9525">
                  <a:noFill/>
                </a:ln>
                <a:effectLst/>
              </c:spPr>
            </c:marker>
            <c:bubble3D val="0"/>
            <c:extLst>
              <c:ext xmlns:c16="http://schemas.microsoft.com/office/drawing/2014/chart" uri="{C3380CC4-5D6E-409C-BE32-E72D297353CC}">
                <c16:uniqueId val="{00000005-EEAA-49D0-B37A-E62A1EE9BA6B}"/>
              </c:ext>
            </c:extLst>
          </c:dPt>
          <c:dPt>
            <c:idx val="1"/>
            <c:marker>
              <c:symbol val="circle"/>
              <c:size val="22"/>
              <c:spPr>
                <a:solidFill>
                  <a:srgbClr val="3BCCFF"/>
                </a:solidFill>
                <a:ln w="9525">
                  <a:noFill/>
                </a:ln>
                <a:effectLst/>
              </c:spPr>
            </c:marker>
            <c:bubble3D val="0"/>
            <c:spPr>
              <a:ln w="25400" cap="rnd">
                <a:noFill/>
                <a:round/>
              </a:ln>
              <a:effectLst/>
            </c:spPr>
            <c:extLst>
              <c:ext xmlns:c16="http://schemas.microsoft.com/office/drawing/2014/chart" uri="{C3380CC4-5D6E-409C-BE32-E72D297353CC}">
                <c16:uniqueId val="{00000007-EEAA-49D0-B37A-E62A1EE9BA6B}"/>
              </c:ext>
            </c:extLst>
          </c:dPt>
          <c:xVal>
            <c:numRef>
              <c:f>'Pivot Tables 2'!$AD$4:$AD$5</c:f>
              <c:numCache>
                <c:formatCode>General</c:formatCode>
                <c:ptCount val="2"/>
                <c:pt idx="0">
                  <c:v>0</c:v>
                </c:pt>
                <c:pt idx="1">
                  <c:v>0.99364483721177543</c:v>
                </c:pt>
              </c:numCache>
            </c:numRef>
          </c:xVal>
          <c:yVal>
            <c:numRef>
              <c:f>'Pivot Tables 2'!$AE$4:$AE$5</c:f>
              <c:numCache>
                <c:formatCode>General</c:formatCode>
                <c:ptCount val="2"/>
                <c:pt idx="0">
                  <c:v>1</c:v>
                </c:pt>
                <c:pt idx="1">
                  <c:v>-0.11256081681644099</c:v>
                </c:pt>
              </c:numCache>
            </c:numRef>
          </c:yVal>
          <c:smooth val="0"/>
          <c:extLst>
            <c:ext xmlns:c16="http://schemas.microsoft.com/office/drawing/2014/chart" uri="{C3380CC4-5D6E-409C-BE32-E72D297353CC}">
              <c16:uniqueId val="{00000008-EEAA-49D0-B37A-E62A1EE9BA6B}"/>
            </c:ext>
          </c:extLst>
        </c:ser>
        <c:dLbls>
          <c:showLegendKey val="0"/>
          <c:showVal val="0"/>
          <c:showCatName val="0"/>
          <c:showSerName val="0"/>
          <c:showPercent val="0"/>
          <c:showBubbleSize val="0"/>
        </c:dLbls>
        <c:axId val="235711199"/>
        <c:axId val="235685279"/>
      </c:scatterChart>
      <c:valAx>
        <c:axId val="235711199"/>
        <c:scaling>
          <c:orientation val="minMax"/>
          <c:max val="1.1500000000000001"/>
          <c:min val="-1.1500000000000001"/>
        </c:scaling>
        <c:delete val="1"/>
        <c:axPos val="b"/>
        <c:numFmt formatCode="General" sourceLinked="1"/>
        <c:majorTickMark val="out"/>
        <c:minorTickMark val="none"/>
        <c:tickLblPos val="nextTo"/>
        <c:crossAx val="235685279"/>
        <c:crosses val="autoZero"/>
        <c:crossBetween val="midCat"/>
      </c:valAx>
      <c:valAx>
        <c:axId val="235685279"/>
        <c:scaling>
          <c:orientation val="minMax"/>
          <c:max val="1.1500000000000001"/>
          <c:min val="-1.1500000000000001"/>
        </c:scaling>
        <c:delete val="1"/>
        <c:axPos val="l"/>
        <c:numFmt formatCode="General" sourceLinked="1"/>
        <c:majorTickMark val="out"/>
        <c:minorTickMark val="none"/>
        <c:tickLblPos val="nextTo"/>
        <c:crossAx val="235711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3000">
                <a:srgbClr val="194AFE"/>
              </a:gs>
              <a:gs pos="100000">
                <a:schemeClr val="tx1"/>
              </a:gs>
            </a:gsLst>
            <a:lin ang="5400000" scaled="1"/>
          </a:gradFill>
          <a:ln>
            <a:gradFill>
              <a:gsLst>
                <a:gs pos="28000">
                  <a:srgbClr val="B9D5ED"/>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Tables'!$Y$5</c:f>
              <c:strCache>
                <c:ptCount val="1"/>
                <c:pt idx="0">
                  <c:v>Sum of Income</c:v>
                </c:pt>
              </c:strCache>
            </c:strRef>
          </c:tx>
          <c:spPr>
            <a:solidFill>
              <a:schemeClr val="accent1"/>
            </a:solidFill>
            <a:ln>
              <a:noFill/>
            </a:ln>
            <a:effectLst/>
          </c:spPr>
          <c:cat>
            <c:strRef>
              <c:f>'Pivot Tables'!$X$6:$X$18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Tables'!$Y$6:$Y$18</c:f>
              <c:numCache>
                <c:formatCode>_ * #,##0_ ;_ * \-#,##0_ ;_ * "-"??_ ;_ @_ </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B284-4500-8F99-F43811457404}"/>
            </c:ext>
          </c:extLst>
        </c:ser>
        <c:ser>
          <c:idx val="1"/>
          <c:order val="1"/>
          <c:tx>
            <c:strRef>
              <c:f>'Pivot Tables'!$Z$5</c:f>
              <c:strCache>
                <c:ptCount val="1"/>
                <c:pt idx="0">
                  <c:v>Sum of Income2</c:v>
                </c:pt>
              </c:strCache>
            </c:strRef>
          </c:tx>
          <c:spPr>
            <a:gradFill>
              <a:gsLst>
                <a:gs pos="23000">
                  <a:srgbClr val="194AFE"/>
                </a:gs>
                <a:gs pos="100000">
                  <a:schemeClr val="tx1"/>
                </a:gs>
              </a:gsLst>
              <a:lin ang="5400000" scaled="1"/>
            </a:gradFill>
            <a:ln>
              <a:gradFill>
                <a:gsLst>
                  <a:gs pos="28000">
                    <a:srgbClr val="B9D5ED"/>
                  </a:gs>
                  <a:gs pos="100000">
                    <a:schemeClr val="accent1">
                      <a:lumMod val="30000"/>
                      <a:lumOff val="70000"/>
                    </a:schemeClr>
                  </a:gs>
                </a:gsLst>
                <a:lin ang="5400000" scaled="1"/>
              </a:gradFill>
            </a:ln>
            <a:effectLst/>
          </c:spPr>
          <c:cat>
            <c:strRef>
              <c:f>'Pivot Tables'!$X$6:$X$18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Tables'!$Z$6:$Z$18</c:f>
              <c:numCache>
                <c:formatCode>_ * #,##0_ ;_ * \-#,##0_ ;_ * "-"??_ ;_ @_ </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B284-4500-8F99-F43811457404}"/>
            </c:ext>
          </c:extLst>
        </c:ser>
        <c:dLbls>
          <c:showLegendKey val="0"/>
          <c:showVal val="0"/>
          <c:showCatName val="0"/>
          <c:showSerName val="0"/>
          <c:showPercent val="0"/>
          <c:showBubbleSize val="0"/>
        </c:dLbls>
        <c:axId val="1325478288"/>
        <c:axId val="1648092384"/>
      </c:areaChart>
      <c:catAx>
        <c:axId val="132547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92384"/>
        <c:crosses val="autoZero"/>
        <c:auto val="1"/>
        <c:lblAlgn val="ctr"/>
        <c:lblOffset val="100"/>
        <c:noMultiLvlLbl val="0"/>
      </c:catAx>
      <c:valAx>
        <c:axId val="164809238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78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 2'!$R$3</c:f>
              <c:strCache>
                <c:ptCount val="1"/>
                <c:pt idx="0">
                  <c:v>Brazil</c:v>
                </c:pt>
              </c:strCache>
            </c:strRef>
          </c:tx>
          <c:spPr>
            <a:gradFill>
              <a:gsLst>
                <a:gs pos="49000">
                  <a:srgbClr val="771FC7"/>
                </a:gs>
                <a:gs pos="95000">
                  <a:srgbClr val="004070"/>
                </a:gs>
              </a:gsLst>
              <a:lin ang="2700000" scaled="1"/>
            </a:gradFill>
            <a:ln>
              <a:noFill/>
            </a:ln>
            <a:effectLst/>
          </c:spPr>
          <c:invertIfNegative val="0"/>
          <c:val>
            <c:numRef>
              <c:f>'Pivot Tables 2'!$S$3</c:f>
              <c:numCache>
                <c:formatCode>0%</c:formatCode>
                <c:ptCount val="1"/>
                <c:pt idx="0">
                  <c:v>62240</c:v>
                </c:pt>
              </c:numCache>
            </c:numRef>
          </c:val>
          <c:extLst>
            <c:ext xmlns:c16="http://schemas.microsoft.com/office/drawing/2014/chart" uri="{C3380CC4-5D6E-409C-BE32-E72D297353CC}">
              <c16:uniqueId val="{00000000-060F-4C3D-9BFE-F52971BA4E85}"/>
            </c:ext>
          </c:extLst>
        </c:ser>
        <c:ser>
          <c:idx val="1"/>
          <c:order val="1"/>
          <c:tx>
            <c:strRef>
              <c:f>'Pivot Tables 2'!$R$4</c:f>
              <c:strCache>
                <c:ptCount val="1"/>
                <c:pt idx="0">
                  <c:v>Canada</c:v>
                </c:pt>
              </c:strCache>
            </c:strRef>
          </c:tx>
          <c:spPr>
            <a:gradFill>
              <a:gsLst>
                <a:gs pos="49000">
                  <a:srgbClr val="1814CE"/>
                </a:gs>
                <a:gs pos="95000">
                  <a:srgbClr val="61D6FF"/>
                </a:gs>
              </a:gsLst>
              <a:lin ang="2700000" scaled="1"/>
            </a:gradFill>
            <a:ln>
              <a:noFill/>
            </a:ln>
            <a:effectLst/>
          </c:spPr>
          <c:invertIfNegative val="0"/>
          <c:val>
            <c:numRef>
              <c:f>'Pivot Tables 2'!$S$4</c:f>
              <c:numCache>
                <c:formatCode>0%</c:formatCode>
                <c:ptCount val="1"/>
                <c:pt idx="0">
                  <c:v>62256</c:v>
                </c:pt>
              </c:numCache>
            </c:numRef>
          </c:val>
          <c:extLst>
            <c:ext xmlns:c16="http://schemas.microsoft.com/office/drawing/2014/chart" uri="{C3380CC4-5D6E-409C-BE32-E72D297353CC}">
              <c16:uniqueId val="{00000001-060F-4C3D-9BFE-F52971BA4E85}"/>
            </c:ext>
          </c:extLst>
        </c:ser>
        <c:ser>
          <c:idx val="2"/>
          <c:order val="2"/>
          <c:tx>
            <c:strRef>
              <c:f>'Pivot Tables 2'!$R$5</c:f>
              <c:strCache>
                <c:ptCount val="1"/>
                <c:pt idx="0">
                  <c:v>Egypt</c:v>
                </c:pt>
              </c:strCache>
            </c:strRef>
          </c:tx>
          <c:spPr>
            <a:gradFill flip="none" rotWithShape="1">
              <a:gsLst>
                <a:gs pos="49000">
                  <a:srgbClr val="CC0E62"/>
                </a:gs>
                <a:gs pos="99000">
                  <a:srgbClr val="FF0000"/>
                </a:gs>
              </a:gsLst>
              <a:lin ang="2700000" scaled="1"/>
              <a:tileRect/>
            </a:gradFill>
            <a:ln>
              <a:noFill/>
            </a:ln>
            <a:effectLst/>
          </c:spPr>
          <c:invertIfNegative val="0"/>
          <c:val>
            <c:numRef>
              <c:f>'Pivot Tables 2'!$S$5</c:f>
              <c:numCache>
                <c:formatCode>0%</c:formatCode>
                <c:ptCount val="1"/>
                <c:pt idx="0">
                  <c:v>190380</c:v>
                </c:pt>
              </c:numCache>
            </c:numRef>
          </c:val>
          <c:extLst>
            <c:ext xmlns:c16="http://schemas.microsoft.com/office/drawing/2014/chart" uri="{C3380CC4-5D6E-409C-BE32-E72D297353CC}">
              <c16:uniqueId val="{00000002-060F-4C3D-9BFE-F52971BA4E85}"/>
            </c:ext>
          </c:extLst>
        </c:ser>
        <c:ser>
          <c:idx val="3"/>
          <c:order val="3"/>
          <c:tx>
            <c:strRef>
              <c:f>'Pivot Tables 2'!$R$6</c:f>
              <c:strCache>
                <c:ptCount val="1"/>
                <c:pt idx="0">
                  <c:v>Russia</c:v>
                </c:pt>
              </c:strCache>
            </c:strRef>
          </c:tx>
          <c:spPr>
            <a:gradFill>
              <a:gsLst>
                <a:gs pos="49000">
                  <a:srgbClr val="D39F0B"/>
                </a:gs>
                <a:gs pos="99000">
                  <a:srgbClr val="FFFF00"/>
                </a:gs>
              </a:gsLst>
              <a:lin ang="2700000" scaled="1"/>
            </a:gradFill>
            <a:ln>
              <a:noFill/>
            </a:ln>
            <a:effectLst/>
          </c:spPr>
          <c:invertIfNegative val="0"/>
          <c:val>
            <c:numRef>
              <c:f>'Pivot Tables 2'!$S$6</c:f>
              <c:numCache>
                <c:formatCode>0%</c:formatCode>
                <c:ptCount val="1"/>
                <c:pt idx="0">
                  <c:v>112620</c:v>
                </c:pt>
              </c:numCache>
            </c:numRef>
          </c:val>
          <c:extLst>
            <c:ext xmlns:c16="http://schemas.microsoft.com/office/drawing/2014/chart" uri="{C3380CC4-5D6E-409C-BE32-E72D297353CC}">
              <c16:uniqueId val="{00000003-060F-4C3D-9BFE-F52971BA4E85}"/>
            </c:ext>
          </c:extLst>
        </c:ser>
        <c:ser>
          <c:idx val="4"/>
          <c:order val="4"/>
          <c:tx>
            <c:strRef>
              <c:f>'Pivot Tables 2'!$R$7</c:f>
              <c:strCache>
                <c:ptCount val="1"/>
                <c:pt idx="0">
                  <c:v>United Kingdom</c:v>
                </c:pt>
              </c:strCache>
            </c:strRef>
          </c:tx>
          <c:spPr>
            <a:gradFill>
              <a:gsLst>
                <a:gs pos="49000">
                  <a:srgbClr val="00B0F0"/>
                </a:gs>
                <a:gs pos="95000">
                  <a:srgbClr val="61D6FF"/>
                </a:gs>
              </a:gsLst>
              <a:lin ang="2700000" scaled="1"/>
            </a:gradFill>
            <a:ln>
              <a:noFill/>
            </a:ln>
            <a:effectLst/>
          </c:spPr>
          <c:invertIfNegative val="0"/>
          <c:val>
            <c:numRef>
              <c:f>'Pivot Tables 2'!$S$7</c:f>
              <c:numCache>
                <c:formatCode>0%</c:formatCode>
                <c:ptCount val="1"/>
                <c:pt idx="0">
                  <c:v>106948</c:v>
                </c:pt>
              </c:numCache>
            </c:numRef>
          </c:val>
          <c:extLst>
            <c:ext xmlns:c16="http://schemas.microsoft.com/office/drawing/2014/chart" uri="{C3380CC4-5D6E-409C-BE32-E72D297353CC}">
              <c16:uniqueId val="{00000004-060F-4C3D-9BFE-F52971BA4E85}"/>
            </c:ext>
          </c:extLst>
        </c:ser>
        <c:ser>
          <c:idx val="5"/>
          <c:order val="5"/>
          <c:tx>
            <c:strRef>
              <c:f>'Pivot Tables 2'!$R$8</c:f>
              <c:strCache>
                <c:ptCount val="1"/>
                <c:pt idx="0">
                  <c:v>USA</c:v>
                </c:pt>
              </c:strCache>
            </c:strRef>
          </c:tx>
          <c:spPr>
            <a:gradFill>
              <a:gsLst>
                <a:gs pos="49000">
                  <a:srgbClr val="7030A0"/>
                </a:gs>
                <a:gs pos="95000">
                  <a:srgbClr val="8D42C6"/>
                </a:gs>
              </a:gsLst>
              <a:lin ang="2700000" scaled="1"/>
            </a:gradFill>
            <a:ln>
              <a:noFill/>
            </a:ln>
            <a:effectLst/>
          </c:spPr>
          <c:invertIfNegative val="0"/>
          <c:dPt>
            <c:idx val="0"/>
            <c:invertIfNegative val="0"/>
            <c:bubble3D val="0"/>
            <c:spPr>
              <a:gradFill>
                <a:gsLst>
                  <a:gs pos="27000">
                    <a:srgbClr val="515151"/>
                  </a:gs>
                  <a:gs pos="95000">
                    <a:srgbClr val="5BAD9F"/>
                  </a:gs>
                </a:gsLst>
                <a:lin ang="2700000" scaled="1"/>
              </a:gradFill>
              <a:ln>
                <a:noFill/>
              </a:ln>
              <a:effectLst/>
            </c:spPr>
            <c:extLst>
              <c:ext xmlns:c16="http://schemas.microsoft.com/office/drawing/2014/chart" uri="{C3380CC4-5D6E-409C-BE32-E72D297353CC}">
                <c16:uniqueId val="{00000006-060F-4C3D-9BFE-F52971BA4E85}"/>
              </c:ext>
            </c:extLst>
          </c:dPt>
          <c:val>
            <c:numRef>
              <c:f>'Pivot Tables 2'!$S$8</c:f>
              <c:numCache>
                <c:formatCode>0%</c:formatCode>
                <c:ptCount val="1"/>
                <c:pt idx="0">
                  <c:v>109940</c:v>
                </c:pt>
              </c:numCache>
            </c:numRef>
          </c:val>
          <c:extLst>
            <c:ext xmlns:c16="http://schemas.microsoft.com/office/drawing/2014/chart" uri="{C3380CC4-5D6E-409C-BE32-E72D297353CC}">
              <c16:uniqueId val="{00000007-060F-4C3D-9BFE-F52971BA4E85}"/>
            </c:ext>
          </c:extLst>
        </c:ser>
        <c:dLbls>
          <c:showLegendKey val="0"/>
          <c:showVal val="0"/>
          <c:showCatName val="0"/>
          <c:showSerName val="0"/>
          <c:showPercent val="0"/>
          <c:showBubbleSize val="0"/>
        </c:dLbls>
        <c:gapWidth val="150"/>
        <c:overlap val="100"/>
        <c:axId val="235651199"/>
        <c:axId val="235665599"/>
      </c:barChart>
      <c:catAx>
        <c:axId val="235651199"/>
        <c:scaling>
          <c:orientation val="minMax"/>
        </c:scaling>
        <c:delete val="1"/>
        <c:axPos val="l"/>
        <c:numFmt formatCode="General" sourceLinked="1"/>
        <c:majorTickMark val="none"/>
        <c:minorTickMark val="none"/>
        <c:tickLblPos val="nextTo"/>
        <c:crossAx val="235665599"/>
        <c:crosses val="autoZero"/>
        <c:auto val="1"/>
        <c:lblAlgn val="ctr"/>
        <c:lblOffset val="100"/>
        <c:noMultiLvlLbl val="0"/>
      </c:catAx>
      <c:valAx>
        <c:axId val="235665599"/>
        <c:scaling>
          <c:orientation val="minMax"/>
        </c:scaling>
        <c:delete val="1"/>
        <c:axPos val="b"/>
        <c:numFmt formatCode="0%" sourceLinked="1"/>
        <c:majorTickMark val="none"/>
        <c:minorTickMark val="none"/>
        <c:tickLblPos val="nextTo"/>
        <c:crossAx val="23565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48000">
                  <a:srgbClr val="00F1DF">
                    <a:alpha val="80000"/>
                  </a:srgbClr>
                </a:gs>
                <a:gs pos="20000">
                  <a:srgbClr val="9947F7">
                    <a:alpha val="80000"/>
                  </a:srgbClr>
                </a:gs>
              </a:gsLst>
              <a:lin ang="5400000" scaled="1"/>
              <a:tileRect/>
            </a:gradFill>
            <a:ln>
              <a:noFill/>
            </a:ln>
            <a:effectLst/>
          </c:spPr>
          <c:invertIfNegative val="0"/>
          <c:val>
            <c:numRef>
              <c:f>'Pivot Tables 2'!$AJ$4</c:f>
              <c:numCache>
                <c:formatCode>0.0%</c:formatCode>
                <c:ptCount val="1"/>
                <c:pt idx="0">
                  <c:v>0.22800000000000001</c:v>
                </c:pt>
              </c:numCache>
            </c:numRef>
          </c:val>
          <c:extLst>
            <c:ext xmlns:c16="http://schemas.microsoft.com/office/drawing/2014/chart" uri="{C3380CC4-5D6E-409C-BE32-E72D297353CC}">
              <c16:uniqueId val="{00000000-8CDB-4ECC-871F-154D8DDE716D}"/>
            </c:ext>
          </c:extLst>
        </c:ser>
        <c:ser>
          <c:idx val="1"/>
          <c:order val="1"/>
          <c:spPr>
            <a:solidFill>
              <a:schemeClr val="tx1">
                <a:lumMod val="85000"/>
                <a:lumOff val="15000"/>
              </a:schemeClr>
            </a:solidFill>
            <a:ln>
              <a:noFill/>
            </a:ln>
            <a:effectLst/>
          </c:spPr>
          <c:invertIfNegative val="0"/>
          <c:val>
            <c:numRef>
              <c:f>'Pivot Tables 2'!$AK$4</c:f>
              <c:numCache>
                <c:formatCode>0.0%</c:formatCode>
                <c:ptCount val="1"/>
                <c:pt idx="0">
                  <c:v>0.77200000000000002</c:v>
                </c:pt>
              </c:numCache>
            </c:numRef>
          </c:val>
          <c:extLst>
            <c:ext xmlns:c16="http://schemas.microsoft.com/office/drawing/2014/chart" uri="{C3380CC4-5D6E-409C-BE32-E72D297353CC}">
              <c16:uniqueId val="{00000001-8CDB-4ECC-871F-154D8DDE716D}"/>
            </c:ext>
          </c:extLst>
        </c:ser>
        <c:dLbls>
          <c:showLegendKey val="0"/>
          <c:showVal val="0"/>
          <c:showCatName val="0"/>
          <c:showSerName val="0"/>
          <c:showPercent val="0"/>
          <c:showBubbleSize val="0"/>
        </c:dLbls>
        <c:gapWidth val="150"/>
        <c:overlap val="100"/>
        <c:axId val="1284932799"/>
        <c:axId val="1284922719"/>
      </c:barChart>
      <c:catAx>
        <c:axId val="1284932799"/>
        <c:scaling>
          <c:orientation val="minMax"/>
        </c:scaling>
        <c:delete val="1"/>
        <c:axPos val="b"/>
        <c:majorTickMark val="none"/>
        <c:minorTickMark val="none"/>
        <c:tickLblPos val="nextTo"/>
        <c:crossAx val="1284922719"/>
        <c:crosses val="autoZero"/>
        <c:auto val="1"/>
        <c:lblAlgn val="ctr"/>
        <c:lblOffset val="100"/>
        <c:noMultiLvlLbl val="0"/>
      </c:catAx>
      <c:valAx>
        <c:axId val="1284922719"/>
        <c:scaling>
          <c:orientation val="minMax"/>
          <c:max val="1"/>
        </c:scaling>
        <c:delete val="1"/>
        <c:axPos val="l"/>
        <c:numFmt formatCode="0.0%" sourceLinked="1"/>
        <c:majorTickMark val="none"/>
        <c:minorTickMark val="none"/>
        <c:tickLblPos val="nextTo"/>
        <c:crossAx val="12849327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21000">
                  <a:srgbClr val="C23FD8"/>
                </a:gs>
                <a:gs pos="77000">
                  <a:srgbClr val="9947F7"/>
                </a:gs>
              </a:gsLst>
              <a:lin ang="10800000" scaled="1"/>
              <a:tileRect/>
            </a:gradFill>
            <a:ln w="66675" cap="flat" cmpd="sng">
              <a:solidFill>
                <a:schemeClr val="tx1">
                  <a:alpha val="99000"/>
                </a:schemeClr>
              </a:solidFill>
              <a:round/>
            </a:ln>
          </c:spPr>
          <c:dPt>
            <c:idx val="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1-CDA3-4D6D-86E4-AC47DBAE49FC}"/>
              </c:ext>
            </c:extLst>
          </c:dPt>
          <c:dPt>
            <c:idx val="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3-CDA3-4D6D-86E4-AC47DBAE49FC}"/>
              </c:ext>
            </c:extLst>
          </c:dPt>
          <c:dPt>
            <c:idx val="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5-CDA3-4D6D-86E4-AC47DBAE49FC}"/>
              </c:ext>
            </c:extLst>
          </c:dPt>
          <c:dPt>
            <c:idx val="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7-CDA3-4D6D-86E4-AC47DBAE49FC}"/>
              </c:ext>
            </c:extLst>
          </c:dPt>
          <c:dPt>
            <c:idx val="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9-CDA3-4D6D-86E4-AC47DBAE49FC}"/>
              </c:ext>
            </c:extLst>
          </c:dPt>
          <c:dPt>
            <c:idx val="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B-CDA3-4D6D-86E4-AC47DBAE49FC}"/>
              </c:ext>
            </c:extLst>
          </c:dPt>
          <c:dPt>
            <c:idx val="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D-CDA3-4D6D-86E4-AC47DBAE49FC}"/>
              </c:ext>
            </c:extLst>
          </c:dPt>
          <c:dPt>
            <c:idx val="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0F-CDA3-4D6D-86E4-AC47DBAE49FC}"/>
              </c:ext>
            </c:extLst>
          </c:dPt>
          <c:dPt>
            <c:idx val="8"/>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1-CDA3-4D6D-86E4-AC47DBAE49FC}"/>
              </c:ext>
            </c:extLst>
          </c:dPt>
          <c:dPt>
            <c:idx val="9"/>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3-CDA3-4D6D-86E4-AC47DBAE49FC}"/>
              </c:ext>
            </c:extLst>
          </c:dPt>
          <c:dPt>
            <c:idx val="1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5-CDA3-4D6D-86E4-AC47DBAE49FC}"/>
              </c:ext>
            </c:extLst>
          </c:dPt>
          <c:dPt>
            <c:idx val="1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7-CDA3-4D6D-86E4-AC47DBAE49FC}"/>
              </c:ext>
            </c:extLst>
          </c:dPt>
          <c:dPt>
            <c:idx val="1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9-CDA3-4D6D-86E4-AC47DBAE49FC}"/>
              </c:ext>
            </c:extLst>
          </c:dPt>
          <c:dPt>
            <c:idx val="1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B-CDA3-4D6D-86E4-AC47DBAE49FC}"/>
              </c:ext>
            </c:extLst>
          </c:dPt>
          <c:dPt>
            <c:idx val="1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D-CDA3-4D6D-86E4-AC47DBAE49FC}"/>
              </c:ext>
            </c:extLst>
          </c:dPt>
          <c:dPt>
            <c:idx val="1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1F-CDA3-4D6D-86E4-AC47DBAE49FC}"/>
              </c:ext>
            </c:extLst>
          </c:dPt>
          <c:dPt>
            <c:idx val="1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1-CDA3-4D6D-86E4-AC47DBAE49FC}"/>
              </c:ext>
            </c:extLst>
          </c:dPt>
          <c:dPt>
            <c:idx val="1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3-CDA3-4D6D-86E4-AC47DBAE49FC}"/>
              </c:ext>
            </c:extLst>
          </c:dPt>
          <c:dPt>
            <c:idx val="18"/>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5-CDA3-4D6D-86E4-AC47DBAE49FC}"/>
              </c:ext>
            </c:extLst>
          </c:dPt>
          <c:dPt>
            <c:idx val="19"/>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7-CDA3-4D6D-86E4-AC47DBAE49FC}"/>
              </c:ext>
            </c:extLst>
          </c:dPt>
          <c:dPt>
            <c:idx val="2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9-CDA3-4D6D-86E4-AC47DBAE49FC}"/>
              </c:ext>
            </c:extLst>
          </c:dPt>
          <c:dPt>
            <c:idx val="2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B-CDA3-4D6D-86E4-AC47DBAE49FC}"/>
              </c:ext>
            </c:extLst>
          </c:dPt>
          <c:dPt>
            <c:idx val="2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D-CDA3-4D6D-86E4-AC47DBAE49FC}"/>
              </c:ext>
            </c:extLst>
          </c:dPt>
          <c:dPt>
            <c:idx val="2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2F-CDA3-4D6D-86E4-AC47DBAE49FC}"/>
              </c:ext>
            </c:extLst>
          </c:dPt>
          <c:dPt>
            <c:idx val="2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1-CDA3-4D6D-86E4-AC47DBAE49FC}"/>
              </c:ext>
            </c:extLst>
          </c:dPt>
          <c:dPt>
            <c:idx val="2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3-CDA3-4D6D-86E4-AC47DBAE49FC}"/>
              </c:ext>
            </c:extLst>
          </c:dPt>
          <c:dPt>
            <c:idx val="2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5-CDA3-4D6D-86E4-AC47DBAE49FC}"/>
              </c:ext>
            </c:extLst>
          </c:dPt>
          <c:dPt>
            <c:idx val="2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7-CDA3-4D6D-86E4-AC47DBAE49FC}"/>
              </c:ext>
            </c:extLst>
          </c:dPt>
          <c:dPt>
            <c:idx val="28"/>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9-CDA3-4D6D-86E4-AC47DBAE49FC}"/>
              </c:ext>
            </c:extLst>
          </c:dPt>
          <c:dPt>
            <c:idx val="29"/>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B-CDA3-4D6D-86E4-AC47DBAE49FC}"/>
              </c:ext>
            </c:extLst>
          </c:dPt>
          <c:dPt>
            <c:idx val="3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D-CDA3-4D6D-86E4-AC47DBAE49FC}"/>
              </c:ext>
            </c:extLst>
          </c:dPt>
          <c:dPt>
            <c:idx val="3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3F-CDA3-4D6D-86E4-AC47DBAE49FC}"/>
              </c:ext>
            </c:extLst>
          </c:dPt>
          <c:dPt>
            <c:idx val="3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1-CDA3-4D6D-86E4-AC47DBAE49FC}"/>
              </c:ext>
            </c:extLst>
          </c:dPt>
          <c:dPt>
            <c:idx val="3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3-CDA3-4D6D-86E4-AC47DBAE49FC}"/>
              </c:ext>
            </c:extLst>
          </c:dPt>
          <c:dPt>
            <c:idx val="3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5-CDA3-4D6D-86E4-AC47DBAE49FC}"/>
              </c:ext>
            </c:extLst>
          </c:dPt>
          <c:dPt>
            <c:idx val="3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7-CDA3-4D6D-86E4-AC47DBAE49FC}"/>
              </c:ext>
            </c:extLst>
          </c:dPt>
          <c:dPt>
            <c:idx val="3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9-CDA3-4D6D-86E4-AC47DBAE49FC}"/>
              </c:ext>
            </c:extLst>
          </c:dPt>
          <c:dPt>
            <c:idx val="3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B-CDA3-4D6D-86E4-AC47DBAE49FC}"/>
              </c:ext>
            </c:extLst>
          </c:dPt>
          <c:dPt>
            <c:idx val="38"/>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D-CDA3-4D6D-86E4-AC47DBAE49FC}"/>
              </c:ext>
            </c:extLst>
          </c:dPt>
          <c:dPt>
            <c:idx val="39"/>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4F-CDA3-4D6D-86E4-AC47DBAE49FC}"/>
              </c:ext>
            </c:extLst>
          </c:dPt>
          <c:dPt>
            <c:idx val="4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1-CDA3-4D6D-86E4-AC47DBAE49FC}"/>
              </c:ext>
            </c:extLst>
          </c:dPt>
          <c:dPt>
            <c:idx val="4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3-CDA3-4D6D-86E4-AC47DBAE49FC}"/>
              </c:ext>
            </c:extLst>
          </c:dPt>
          <c:dPt>
            <c:idx val="4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5-CDA3-4D6D-86E4-AC47DBAE49FC}"/>
              </c:ext>
            </c:extLst>
          </c:dPt>
          <c:dPt>
            <c:idx val="4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7-CDA3-4D6D-86E4-AC47DBAE49FC}"/>
              </c:ext>
            </c:extLst>
          </c:dPt>
          <c:dPt>
            <c:idx val="4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9-CDA3-4D6D-86E4-AC47DBAE49FC}"/>
              </c:ext>
            </c:extLst>
          </c:dPt>
          <c:dPt>
            <c:idx val="4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B-CDA3-4D6D-86E4-AC47DBAE49FC}"/>
              </c:ext>
            </c:extLst>
          </c:dPt>
          <c:dPt>
            <c:idx val="4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D-CDA3-4D6D-86E4-AC47DBAE49FC}"/>
              </c:ext>
            </c:extLst>
          </c:dPt>
          <c:dPt>
            <c:idx val="4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5F-CDA3-4D6D-86E4-AC47DBAE49FC}"/>
              </c:ext>
            </c:extLst>
          </c:dPt>
          <c:dPt>
            <c:idx val="48"/>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1-CDA3-4D6D-86E4-AC47DBAE49FC}"/>
              </c:ext>
            </c:extLst>
          </c:dPt>
          <c:dPt>
            <c:idx val="49"/>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3-CDA3-4D6D-86E4-AC47DBAE49FC}"/>
              </c:ext>
            </c:extLst>
          </c:dPt>
          <c:dPt>
            <c:idx val="50"/>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5-CDA3-4D6D-86E4-AC47DBAE49FC}"/>
              </c:ext>
            </c:extLst>
          </c:dPt>
          <c:dPt>
            <c:idx val="51"/>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7-CDA3-4D6D-86E4-AC47DBAE49FC}"/>
              </c:ext>
            </c:extLst>
          </c:dPt>
          <c:dPt>
            <c:idx val="52"/>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9-CDA3-4D6D-86E4-AC47DBAE49FC}"/>
              </c:ext>
            </c:extLst>
          </c:dPt>
          <c:dPt>
            <c:idx val="53"/>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B-CDA3-4D6D-86E4-AC47DBAE49FC}"/>
              </c:ext>
            </c:extLst>
          </c:dPt>
          <c:dPt>
            <c:idx val="54"/>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D-CDA3-4D6D-86E4-AC47DBAE49FC}"/>
              </c:ext>
            </c:extLst>
          </c:dPt>
          <c:dPt>
            <c:idx val="55"/>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6F-CDA3-4D6D-86E4-AC47DBAE49FC}"/>
              </c:ext>
            </c:extLst>
          </c:dPt>
          <c:dPt>
            <c:idx val="56"/>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71-CDA3-4D6D-86E4-AC47DBAE49FC}"/>
              </c:ext>
            </c:extLst>
          </c:dPt>
          <c:dPt>
            <c:idx val="57"/>
            <c:bubble3D val="0"/>
            <c:spPr>
              <a:gradFill flip="none" rotWithShape="1">
                <a:gsLst>
                  <a:gs pos="21000">
                    <a:srgbClr val="C23FD8"/>
                  </a:gs>
                  <a:gs pos="77000">
                    <a:srgbClr val="9947F7"/>
                  </a:gs>
                </a:gsLst>
                <a:lin ang="10800000" scaled="1"/>
                <a:tileRect/>
              </a:gradFill>
              <a:ln w="66675" cap="flat" cmpd="sng">
                <a:solidFill>
                  <a:schemeClr val="tx1">
                    <a:alpha val="99000"/>
                  </a:schemeClr>
                </a:solidFill>
                <a:round/>
              </a:ln>
              <a:effectLst/>
            </c:spPr>
            <c:extLst>
              <c:ext xmlns:c16="http://schemas.microsoft.com/office/drawing/2014/chart" uri="{C3380CC4-5D6E-409C-BE32-E72D297353CC}">
                <c16:uniqueId val="{00000073-CDA3-4D6D-86E4-AC47DBAE49FC}"/>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CDA3-4D6D-86E4-AC47DBAE49FC}"/>
            </c:ext>
          </c:extLst>
        </c:ser>
        <c:dLbls>
          <c:showLegendKey val="0"/>
          <c:showVal val="0"/>
          <c:showCatName val="0"/>
          <c:showSerName val="0"/>
          <c:showPercent val="0"/>
          <c:showBubbleSize val="0"/>
          <c:showLeaderLines val="1"/>
        </c:dLbls>
        <c:firstSliceAng val="0"/>
        <c:holeSize val="73"/>
      </c:doughnutChart>
      <c:pieChart>
        <c:varyColors val="1"/>
        <c:ser>
          <c:idx val="1"/>
          <c:order val="1"/>
          <c:tx>
            <c:v>2nd</c:v>
          </c:tx>
          <c:spPr>
            <a:ln>
              <a:noFill/>
            </a:ln>
          </c:spPr>
          <c:dPt>
            <c:idx val="0"/>
            <c:bubble3D val="0"/>
            <c:spPr>
              <a:noFill/>
              <a:ln w="19050">
                <a:noFill/>
              </a:ln>
              <a:effectLst/>
            </c:spPr>
            <c:extLst>
              <c:ext xmlns:c16="http://schemas.microsoft.com/office/drawing/2014/chart" uri="{C3380CC4-5D6E-409C-BE32-E72D297353CC}">
                <c16:uniqueId val="{00000076-CDA3-4D6D-86E4-AC47DBAE49FC}"/>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8-CDA3-4D6D-86E4-AC47DBAE49FC}"/>
              </c:ext>
            </c:extLst>
          </c:dPt>
          <c:val>
            <c:numRef>
              <c:f>'Pivot Tables 3'!$D$4:$E$4</c:f>
              <c:numCache>
                <c:formatCode>0%</c:formatCode>
                <c:ptCount val="2"/>
                <c:pt idx="0">
                  <c:v>0.70301623785988598</c:v>
                </c:pt>
                <c:pt idx="1">
                  <c:v>0.29698376214011402</c:v>
                </c:pt>
              </c:numCache>
            </c:numRef>
          </c:val>
          <c:extLst>
            <c:ext xmlns:c16="http://schemas.microsoft.com/office/drawing/2014/chart" uri="{C3380CC4-5D6E-409C-BE32-E72D297353CC}">
              <c16:uniqueId val="{00000079-CDA3-4D6D-86E4-AC47DBAE49FC}"/>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5"/>
            <c:spPr>
              <a:gradFill flip="none" rotWithShape="1">
                <a:gsLst>
                  <a:gs pos="22000">
                    <a:srgbClr val="2C444E">
                      <a:lumMod val="99000"/>
                      <a:lumOff val="1000"/>
                      <a:alpha val="99000"/>
                    </a:srgbClr>
                  </a:gs>
                  <a:gs pos="84000">
                    <a:schemeClr val="accent6"/>
                  </a:gs>
                </a:gsLst>
                <a:lin ang="5400000" scaled="0"/>
                <a:tileRect/>
              </a:gradFill>
              <a:ln w="266700">
                <a:solidFill>
                  <a:schemeClr val="tx1"/>
                </a:solidFill>
              </a:ln>
              <a:effectLst/>
            </c:spPr>
          </c:marker>
          <c:dLbls>
            <c:dLbl>
              <c:idx val="0"/>
              <c:tx>
                <c:rich>
                  <a:bodyPr/>
                  <a:lstStyle/>
                  <a:p>
                    <a:fld id="{AF18B5CB-A65F-44C8-BD11-1F742C544CB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CDA3-4D6D-86E4-AC47DBAE49FC}"/>
                </c:ext>
              </c:extLst>
            </c:dLbl>
            <c:dLbl>
              <c:idx val="1"/>
              <c:layout>
                <c:manualLayout>
                  <c:x val="-6.4208442694663165E-2"/>
                  <c:y val="-8.0818773748279049E-17"/>
                </c:manualLayout>
              </c:layout>
              <c:tx>
                <c:rich>
                  <a:bodyPr/>
                  <a:lstStyle/>
                  <a:p>
                    <a:fld id="{CC0B3FB7-9B3A-4AAD-8486-A84866BDBB92}"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B-CDA3-4D6D-86E4-AC47DBAE49F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venir LT Std 55 Roman" panose="020B0503020203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Tables 3'!$D$7:$D$8</c:f>
              <c:numCache>
                <c:formatCode>General</c:formatCode>
                <c:ptCount val="2"/>
                <c:pt idx="0">
                  <c:v>0</c:v>
                </c:pt>
                <c:pt idx="1">
                  <c:v>-0.95674173968486675</c:v>
                </c:pt>
              </c:numCache>
            </c:numRef>
          </c:xVal>
          <c:yVal>
            <c:numRef>
              <c:f>'Pivot Tables 3'!$E$7:$E$8</c:f>
              <c:numCache>
                <c:formatCode>General</c:formatCode>
                <c:ptCount val="2"/>
                <c:pt idx="0">
                  <c:v>1</c:v>
                </c:pt>
                <c:pt idx="1">
                  <c:v>-0.29093855630489157</c:v>
                </c:pt>
              </c:numCache>
            </c:numRef>
          </c:yVal>
          <c:smooth val="0"/>
          <c:extLst>
            <c:ext xmlns:c15="http://schemas.microsoft.com/office/drawing/2012/chart" uri="{02D57815-91ED-43cb-92C2-25804820EDAC}">
              <c15:datalabelsRange>
                <c15:f>'Pivot Tables 3'!$G$4:$G$5</c15:f>
                <c15:dlblRangeCache>
                  <c:ptCount val="2"/>
                  <c:pt idx="0">
                    <c:v>30%</c:v>
                  </c:pt>
                  <c:pt idx="1">
                    <c:v>70%</c:v>
                  </c:pt>
                </c15:dlblRangeCache>
              </c15:datalabelsRange>
            </c:ext>
            <c:ext xmlns:c16="http://schemas.microsoft.com/office/drawing/2014/chart" uri="{C3380CC4-5D6E-409C-BE32-E72D297353CC}">
              <c16:uniqueId val="{0000007C-CDA3-4D6D-86E4-AC47DBAE49FC}"/>
            </c:ext>
          </c:extLst>
        </c:ser>
        <c:dLbls>
          <c:showLegendKey val="0"/>
          <c:showVal val="0"/>
          <c:showCatName val="0"/>
          <c:showSerName val="0"/>
          <c:showPercent val="0"/>
          <c:showBubbleSize val="0"/>
        </c:dLbls>
        <c:axId val="633202463"/>
        <c:axId val="633213023"/>
      </c:scatterChart>
      <c:valAx>
        <c:axId val="633213023"/>
        <c:scaling>
          <c:orientation val="minMax"/>
          <c:max val="1.1500000000000001"/>
          <c:min val="-1.1500000000000001"/>
        </c:scaling>
        <c:delete val="1"/>
        <c:axPos val="l"/>
        <c:numFmt formatCode="General" sourceLinked="1"/>
        <c:majorTickMark val="out"/>
        <c:minorTickMark val="none"/>
        <c:tickLblPos val="nextTo"/>
        <c:crossAx val="633202463"/>
        <c:crosses val="autoZero"/>
        <c:crossBetween val="midCat"/>
      </c:valAx>
      <c:valAx>
        <c:axId val="633202463"/>
        <c:scaling>
          <c:orientation val="minMax"/>
          <c:max val="1.1500000000000001"/>
          <c:min val="-1.1500000000000001"/>
        </c:scaling>
        <c:delete val="1"/>
        <c:axPos val="b"/>
        <c:numFmt formatCode="General" sourceLinked="1"/>
        <c:majorTickMark val="out"/>
        <c:minorTickMark val="none"/>
        <c:tickLblPos val="nextTo"/>
        <c:crossAx val="6332130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 3!PivotTable7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2000">
                <a:srgbClr val="9947F7"/>
              </a:gs>
              <a:gs pos="100000">
                <a:srgbClr val="00F1DF"/>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LT Std 45 Book" panose="020B05020202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3'!$AB$4</c:f>
              <c:strCache>
                <c:ptCount val="1"/>
                <c:pt idx="0">
                  <c:v>Total</c:v>
                </c:pt>
              </c:strCache>
            </c:strRef>
          </c:tx>
          <c:spPr>
            <a:gradFill flip="none" rotWithShape="1">
              <a:gsLst>
                <a:gs pos="22000">
                  <a:srgbClr val="9947F7"/>
                </a:gs>
                <a:gs pos="100000">
                  <a:srgbClr val="00F1DF"/>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LT Std 45 Book" panose="020B05020202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3'!$AA$5:$AA$7</c:f>
              <c:strCache>
                <c:ptCount val="3"/>
                <c:pt idx="0">
                  <c:v>Branch </c:v>
                </c:pt>
                <c:pt idx="1">
                  <c:v>Download</c:v>
                </c:pt>
                <c:pt idx="2">
                  <c:v>Shipment</c:v>
                </c:pt>
              </c:strCache>
            </c:strRef>
          </c:cat>
          <c:val>
            <c:numRef>
              <c:f>'Pivot Tables 3'!$AB$5:$AB$7</c:f>
              <c:numCache>
                <c:formatCode>General</c:formatCode>
                <c:ptCount val="3"/>
                <c:pt idx="0">
                  <c:v>215</c:v>
                </c:pt>
                <c:pt idx="1">
                  <c:v>214</c:v>
                </c:pt>
                <c:pt idx="2">
                  <c:v>339</c:v>
                </c:pt>
              </c:numCache>
            </c:numRef>
          </c:val>
          <c:extLst>
            <c:ext xmlns:c16="http://schemas.microsoft.com/office/drawing/2014/chart" uri="{C3380CC4-5D6E-409C-BE32-E72D297353CC}">
              <c16:uniqueId val="{00000000-C860-4DFC-A328-77F4B8C03288}"/>
            </c:ext>
          </c:extLst>
        </c:ser>
        <c:dLbls>
          <c:dLblPos val="outEnd"/>
          <c:showLegendKey val="0"/>
          <c:showVal val="1"/>
          <c:showCatName val="0"/>
          <c:showSerName val="0"/>
          <c:showPercent val="0"/>
          <c:showBubbleSize val="0"/>
        </c:dLbls>
        <c:gapWidth val="400"/>
        <c:overlap val="-30"/>
        <c:axId val="294420992"/>
        <c:axId val="294398912"/>
      </c:barChart>
      <c:catAx>
        <c:axId val="2944209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venir LT Std 45 Book" panose="020B0502020203020204" pitchFamily="34" charset="0"/>
                <a:ea typeface="+mn-ea"/>
                <a:cs typeface="+mn-cs"/>
              </a:defRPr>
            </a:pPr>
            <a:endParaRPr lang="en-US"/>
          </a:p>
        </c:txPr>
        <c:crossAx val="294398912"/>
        <c:crosses val="autoZero"/>
        <c:auto val="1"/>
        <c:lblAlgn val="ctr"/>
        <c:lblOffset val="100"/>
        <c:noMultiLvlLbl val="0"/>
      </c:catAx>
      <c:valAx>
        <c:axId val="294398912"/>
        <c:scaling>
          <c:orientation val="minMax"/>
        </c:scaling>
        <c:delete val="1"/>
        <c:axPos val="b"/>
        <c:numFmt formatCode="General" sourceLinked="1"/>
        <c:majorTickMark val="none"/>
        <c:minorTickMark val="none"/>
        <c:tickLblPos val="nextTo"/>
        <c:crossAx val="29442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 3!PivotTable9</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 Tables 3'!$AN$4</c:f>
              <c:strCache>
                <c:ptCount val="1"/>
                <c:pt idx="0">
                  <c:v>Total</c:v>
                </c:pt>
              </c:strCache>
            </c:strRef>
          </c:tx>
          <c:spPr>
            <a:ln>
              <a:noFill/>
            </a:ln>
          </c:spPr>
          <c:dPt>
            <c:idx val="0"/>
            <c:bubble3D val="0"/>
            <c:spPr>
              <a:solidFill>
                <a:schemeClr val="bg1"/>
              </a:solidFill>
              <a:ln w="19050">
                <a:noFill/>
              </a:ln>
              <a:effectLst/>
            </c:spPr>
            <c:extLst>
              <c:ext xmlns:c16="http://schemas.microsoft.com/office/drawing/2014/chart" uri="{C3380CC4-5D6E-409C-BE32-E72D297353CC}">
                <c16:uniqueId val="{00000001-79CE-42FE-B1A4-83E199F8853B}"/>
              </c:ext>
            </c:extLst>
          </c:dPt>
          <c:dPt>
            <c:idx val="1"/>
            <c:bubble3D val="0"/>
            <c:spPr>
              <a:noFill/>
              <a:ln w="19050">
                <a:noFill/>
              </a:ln>
              <a:effectLst/>
            </c:spPr>
            <c:extLst>
              <c:ext xmlns:c16="http://schemas.microsoft.com/office/drawing/2014/chart" uri="{C3380CC4-5D6E-409C-BE32-E72D297353CC}">
                <c16:uniqueId val="{00000003-79CE-42FE-B1A4-83E199F8853B}"/>
              </c:ext>
            </c:extLst>
          </c:dPt>
          <c:cat>
            <c:strRef>
              <c:f>'Pivot Tables 3'!$AM$5:$AM$6</c:f>
              <c:strCache>
                <c:ptCount val="2"/>
                <c:pt idx="0">
                  <c:v>Paid</c:v>
                </c:pt>
                <c:pt idx="1">
                  <c:v>Refunded</c:v>
                </c:pt>
              </c:strCache>
            </c:strRef>
          </c:cat>
          <c:val>
            <c:numRef>
              <c:f>'Pivot Tables 3'!$AN$5:$AN$6</c:f>
              <c:numCache>
                <c:formatCode>0%</c:formatCode>
                <c:ptCount val="2"/>
                <c:pt idx="0">
                  <c:v>0.81770833333333337</c:v>
                </c:pt>
                <c:pt idx="1">
                  <c:v>0.18229166666666666</c:v>
                </c:pt>
              </c:numCache>
            </c:numRef>
          </c:val>
          <c:extLst>
            <c:ext xmlns:c16="http://schemas.microsoft.com/office/drawing/2014/chart" uri="{C3380CC4-5D6E-409C-BE32-E72D297353CC}">
              <c16:uniqueId val="{00000004-79CE-42FE-B1A4-83E199F8853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Tables!PivotTable4</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w="25400">
          <a:noFill/>
        </a:ln>
        <a:effectLst/>
        <a:sp3d/>
      </c:spPr>
    </c:backWall>
    <c:plotArea>
      <c:layout/>
      <c:bar3DChart>
        <c:barDir val="bar"/>
        <c:grouping val="clustered"/>
        <c:varyColors val="0"/>
        <c:ser>
          <c:idx val="0"/>
          <c:order val="0"/>
          <c:tx>
            <c:strRef>
              <c:f>'Pivot Tables'!$AK$5</c:f>
              <c:strCache>
                <c:ptCount val="1"/>
                <c:pt idx="0">
                  <c:v>Total</c:v>
                </c:pt>
              </c:strCache>
            </c:strRef>
          </c:tx>
          <c:spPr>
            <a:solidFill>
              <a:schemeClr val="accent1"/>
            </a:solidFill>
            <a:ln>
              <a:noFill/>
            </a:ln>
            <a:effectLst/>
            <a:sp3d/>
          </c:spPr>
          <c:invertIfNegative val="0"/>
          <c:cat>
            <c:strRef>
              <c:f>'Pivot Tables'!$AJ$6:$AJ$18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Tables'!$AK$6:$AK$18</c:f>
              <c:numCache>
                <c:formatCode>_ * #,##0_ ;_ * \-#,##0_ ;_ * "-"??_ ;_ @_ </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3420-4C70-B589-5353515CA44A}"/>
            </c:ext>
          </c:extLst>
        </c:ser>
        <c:dLbls>
          <c:showLegendKey val="0"/>
          <c:showVal val="0"/>
          <c:showCatName val="0"/>
          <c:showSerName val="0"/>
          <c:showPercent val="0"/>
          <c:showBubbleSize val="0"/>
        </c:dLbls>
        <c:gapWidth val="150"/>
        <c:shape val="box"/>
        <c:axId val="1160044255"/>
        <c:axId val="1160049055"/>
        <c:axId val="0"/>
      </c:bar3DChart>
      <c:catAx>
        <c:axId val="116004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049055"/>
        <c:crosses val="autoZero"/>
        <c:auto val="1"/>
        <c:lblAlgn val="ctr"/>
        <c:lblOffset val="100"/>
        <c:noMultiLvlLbl val="0"/>
      </c:catAx>
      <c:valAx>
        <c:axId val="1160049055"/>
        <c:scaling>
          <c:orientation val="minMax"/>
        </c:scaling>
        <c:delete val="1"/>
        <c:axPos val="b"/>
        <c:numFmt formatCode="_ * #,##0_ ;_ * \-#,##0_ ;_ * &quot;-&quot;??_ ;_ @_ " sourceLinked="1"/>
        <c:majorTickMark val="none"/>
        <c:minorTickMark val="none"/>
        <c:tickLblPos val="nextTo"/>
        <c:crossAx val="116004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Tables!PivotTable4</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Tables'!$AK$5</c:f>
              <c:strCache>
                <c:ptCount val="1"/>
                <c:pt idx="0">
                  <c:v>Total</c:v>
                </c:pt>
              </c:strCache>
            </c:strRef>
          </c:tx>
          <c:spPr>
            <a:solidFill>
              <a:schemeClr val="accent1"/>
            </a:solidFill>
            <a:ln>
              <a:noFill/>
            </a:ln>
            <a:effectLst/>
          </c:spPr>
          <c:invertIfNegative val="0"/>
          <c:cat>
            <c:strRef>
              <c:f>'Pivot Tables'!$AJ$6:$AJ$18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Tables'!$AK$6:$AK$18</c:f>
              <c:numCache>
                <c:formatCode>_ * #,##0_ ;_ * \-#,##0_ ;_ * "-"??_ ;_ @_ </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5134-415A-ADE1-A1BDC3F8F888}"/>
            </c:ext>
          </c:extLst>
        </c:ser>
        <c:dLbls>
          <c:showLegendKey val="0"/>
          <c:showVal val="0"/>
          <c:showCatName val="0"/>
          <c:showSerName val="0"/>
          <c:showPercent val="0"/>
          <c:showBubbleSize val="0"/>
        </c:dLbls>
        <c:gapWidth val="182"/>
        <c:axId val="1160063455"/>
        <c:axId val="1160055295"/>
      </c:barChart>
      <c:catAx>
        <c:axId val="116006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055295"/>
        <c:crosses val="autoZero"/>
        <c:auto val="1"/>
        <c:lblAlgn val="ctr"/>
        <c:lblOffset val="100"/>
        <c:noMultiLvlLbl val="0"/>
      </c:catAx>
      <c:valAx>
        <c:axId val="1160055295"/>
        <c:scaling>
          <c:orientation val="minMax"/>
        </c:scaling>
        <c:delete val="1"/>
        <c:axPos val="b"/>
        <c:numFmt formatCode="_ * #,##0_ ;_ * \-#,##0_ ;_ * &quot;-&quot;??_ ;_ @_ " sourceLinked="1"/>
        <c:majorTickMark val="none"/>
        <c:minorTickMark val="none"/>
        <c:tickLblPos val="nextTo"/>
        <c:crossAx val="116006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Tables!PivotTable5</c:name>
    <c:fmtId val="4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s>
    <c:plotArea>
      <c:layout/>
      <c:doughnutChart>
        <c:varyColors val="1"/>
        <c:ser>
          <c:idx val="0"/>
          <c:order val="0"/>
          <c:tx>
            <c:strRef>
              <c:f>'Pivot Tables'!$AQ$5</c:f>
              <c:strCache>
                <c:ptCount val="1"/>
                <c:pt idx="0">
                  <c:v>Sum of Income</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4-E935-4F94-B228-D63D5DA344BB}"/>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5-E935-4F94-B228-D63D5DA344BB}"/>
              </c:ext>
            </c:extLst>
          </c:dPt>
          <c:cat>
            <c:strRef>
              <c:f>'Pivot Tables'!$AP$6:$AP$8</c:f>
              <c:strCache>
                <c:ptCount val="2"/>
                <c:pt idx="0">
                  <c:v>B2B</c:v>
                </c:pt>
                <c:pt idx="1">
                  <c:v>B2C</c:v>
                </c:pt>
              </c:strCache>
            </c:strRef>
          </c:cat>
          <c:val>
            <c:numRef>
              <c:f>'Pivot Tables'!$AQ$6:$AQ$8</c:f>
              <c:numCache>
                <c:formatCode>_ * #,##0_ ;_ * \-#,##0_ ;_ * "-"??_ ;_ @_ </c:formatCode>
                <c:ptCount val="2"/>
                <c:pt idx="0">
                  <c:v>493010.04999999993</c:v>
                </c:pt>
                <c:pt idx="1">
                  <c:v>328602.39999999997</c:v>
                </c:pt>
              </c:numCache>
            </c:numRef>
          </c:val>
          <c:extLst>
            <c:ext xmlns:c16="http://schemas.microsoft.com/office/drawing/2014/chart" uri="{C3380CC4-5D6E-409C-BE32-E72D297353CC}">
              <c16:uniqueId val="{00000000-E935-4F94-B228-D63D5DA344BB}"/>
            </c:ext>
          </c:extLst>
        </c:ser>
        <c:ser>
          <c:idx val="1"/>
          <c:order val="1"/>
          <c:tx>
            <c:strRef>
              <c:f>'Pivot Tables'!$AR$5</c:f>
              <c:strCache>
                <c:ptCount val="1"/>
                <c:pt idx="0">
                  <c:v>Sum of Income2</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3-E935-4F94-B228-D63D5DA344BB}"/>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6-E935-4F94-B228-D63D5DA344BB}"/>
              </c:ext>
            </c:extLst>
          </c:dPt>
          <c:cat>
            <c:strRef>
              <c:f>'Pivot Tables'!$AP$6:$AP$8</c:f>
              <c:strCache>
                <c:ptCount val="2"/>
                <c:pt idx="0">
                  <c:v>B2B</c:v>
                </c:pt>
                <c:pt idx="1">
                  <c:v>B2C</c:v>
                </c:pt>
              </c:strCache>
            </c:strRef>
          </c:cat>
          <c:val>
            <c:numRef>
              <c:f>'Pivot Tables'!$AR$6:$AR$8</c:f>
              <c:numCache>
                <c:formatCode>0.00%</c:formatCode>
                <c:ptCount val="2"/>
                <c:pt idx="0">
                  <c:v>0.60005182492061793</c:v>
                </c:pt>
                <c:pt idx="1">
                  <c:v>0.39994817507938202</c:v>
                </c:pt>
              </c:numCache>
            </c:numRef>
          </c:val>
          <c:extLst>
            <c:ext xmlns:c16="http://schemas.microsoft.com/office/drawing/2014/chart" uri="{C3380CC4-5D6E-409C-BE32-E72D297353CC}">
              <c16:uniqueId val="{00000001-E935-4F94-B228-D63D5DA344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1"/>
          <c:spPr>
            <a:gradFill flip="none" rotWithShape="1">
              <a:gsLst>
                <a:gs pos="6000">
                  <a:srgbClr val="DC25FA"/>
                </a:gs>
                <a:gs pos="62000">
                  <a:srgbClr val="9947F7"/>
                </a:gs>
              </a:gsLst>
              <a:lin ang="10800000" scaled="1"/>
              <a:tileRect/>
            </a:gradFill>
            <a:ln w="146050" cap="flat">
              <a:solidFill>
                <a:schemeClr val="tx1"/>
              </a:solidFill>
            </a:ln>
          </c:spPr>
          <c:dPt>
            <c:idx val="0"/>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01-2F84-41C5-9DD9-2EAC10B34E9C}"/>
              </c:ext>
            </c:extLst>
          </c:dPt>
          <c:dPt>
            <c:idx val="1"/>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03-2F84-41C5-9DD9-2EAC10B34E9C}"/>
              </c:ext>
            </c:extLst>
          </c:dPt>
          <c:dPt>
            <c:idx val="2"/>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05-2F84-41C5-9DD9-2EAC10B34E9C}"/>
              </c:ext>
            </c:extLst>
          </c:dPt>
          <c:dPt>
            <c:idx val="3"/>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07-2F84-41C5-9DD9-2EAC10B34E9C}"/>
              </c:ext>
            </c:extLst>
          </c:dPt>
          <c:dPt>
            <c:idx val="4"/>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09-2F84-41C5-9DD9-2EAC10B34E9C}"/>
              </c:ext>
            </c:extLst>
          </c:dPt>
          <c:dPt>
            <c:idx val="5"/>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0B-2F84-41C5-9DD9-2EAC10B34E9C}"/>
              </c:ext>
            </c:extLst>
          </c:dPt>
          <c:dPt>
            <c:idx val="6"/>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0D-2F84-41C5-9DD9-2EAC10B34E9C}"/>
              </c:ext>
            </c:extLst>
          </c:dPt>
          <c:dPt>
            <c:idx val="7"/>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0F-2F84-41C5-9DD9-2EAC10B34E9C}"/>
              </c:ext>
            </c:extLst>
          </c:dPt>
          <c:dPt>
            <c:idx val="8"/>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11-2F84-41C5-9DD9-2EAC10B34E9C}"/>
              </c:ext>
            </c:extLst>
          </c:dPt>
          <c:dPt>
            <c:idx val="9"/>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13-2F84-41C5-9DD9-2EAC10B34E9C}"/>
              </c:ext>
            </c:extLst>
          </c:dPt>
          <c:dPt>
            <c:idx val="10"/>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15-2F84-41C5-9DD9-2EAC10B34E9C}"/>
              </c:ext>
            </c:extLst>
          </c:dPt>
          <c:dPt>
            <c:idx val="11"/>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17-2F84-41C5-9DD9-2EAC10B34E9C}"/>
              </c:ext>
            </c:extLst>
          </c:dPt>
          <c:dPt>
            <c:idx val="12"/>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19-2F84-41C5-9DD9-2EAC10B34E9C}"/>
              </c:ext>
            </c:extLst>
          </c:dPt>
          <c:dPt>
            <c:idx val="13"/>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1B-2F84-41C5-9DD9-2EAC10B34E9C}"/>
              </c:ext>
            </c:extLst>
          </c:dPt>
          <c:dPt>
            <c:idx val="14"/>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1D-2F84-41C5-9DD9-2EAC10B34E9C}"/>
              </c:ext>
            </c:extLst>
          </c:dPt>
          <c:dPt>
            <c:idx val="15"/>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1F-2F84-41C5-9DD9-2EAC10B34E9C}"/>
              </c:ext>
            </c:extLst>
          </c:dPt>
          <c:dPt>
            <c:idx val="16"/>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21-2F84-41C5-9DD9-2EAC10B34E9C}"/>
              </c:ext>
            </c:extLst>
          </c:dPt>
          <c:dPt>
            <c:idx val="17"/>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23-2F84-41C5-9DD9-2EAC10B34E9C}"/>
              </c:ext>
            </c:extLst>
          </c:dPt>
          <c:dPt>
            <c:idx val="18"/>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25-2F84-41C5-9DD9-2EAC10B34E9C}"/>
              </c:ext>
            </c:extLst>
          </c:dPt>
          <c:dPt>
            <c:idx val="19"/>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27-2F84-41C5-9DD9-2EAC10B34E9C}"/>
              </c:ext>
            </c:extLst>
          </c:dPt>
          <c:dPt>
            <c:idx val="20"/>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29-2F84-41C5-9DD9-2EAC10B34E9C}"/>
              </c:ext>
            </c:extLst>
          </c:dPt>
          <c:dPt>
            <c:idx val="21"/>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2B-2F84-41C5-9DD9-2EAC10B34E9C}"/>
              </c:ext>
            </c:extLst>
          </c:dPt>
          <c:dPt>
            <c:idx val="22"/>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2D-2F84-41C5-9DD9-2EAC10B34E9C}"/>
              </c:ext>
            </c:extLst>
          </c:dPt>
          <c:dPt>
            <c:idx val="23"/>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2F-2F84-41C5-9DD9-2EAC10B34E9C}"/>
              </c:ext>
            </c:extLst>
          </c:dPt>
          <c:dPt>
            <c:idx val="24"/>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31-2F84-41C5-9DD9-2EAC10B34E9C}"/>
              </c:ext>
            </c:extLst>
          </c:dPt>
          <c:dPt>
            <c:idx val="25"/>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33-2F84-41C5-9DD9-2EAC10B34E9C}"/>
              </c:ext>
            </c:extLst>
          </c:dPt>
          <c:dPt>
            <c:idx val="26"/>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35-2F84-41C5-9DD9-2EAC10B34E9C}"/>
              </c:ext>
            </c:extLst>
          </c:dPt>
          <c:dPt>
            <c:idx val="27"/>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37-2F84-41C5-9DD9-2EAC10B34E9C}"/>
              </c:ext>
            </c:extLst>
          </c:dPt>
          <c:dPt>
            <c:idx val="28"/>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39-2F84-41C5-9DD9-2EAC10B34E9C}"/>
              </c:ext>
            </c:extLst>
          </c:dPt>
          <c:dPt>
            <c:idx val="29"/>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3B-2F84-41C5-9DD9-2EAC10B34E9C}"/>
              </c:ext>
            </c:extLst>
          </c:dPt>
          <c:dPt>
            <c:idx val="30"/>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3D-2F84-41C5-9DD9-2EAC10B34E9C}"/>
              </c:ext>
            </c:extLst>
          </c:dPt>
          <c:dPt>
            <c:idx val="31"/>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3F-2F84-41C5-9DD9-2EAC10B34E9C}"/>
              </c:ext>
            </c:extLst>
          </c:dPt>
          <c:dPt>
            <c:idx val="32"/>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41-2F84-41C5-9DD9-2EAC10B34E9C}"/>
              </c:ext>
            </c:extLst>
          </c:dPt>
          <c:dPt>
            <c:idx val="33"/>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43-2F84-41C5-9DD9-2EAC10B34E9C}"/>
              </c:ext>
            </c:extLst>
          </c:dPt>
          <c:dPt>
            <c:idx val="34"/>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45-2F84-41C5-9DD9-2EAC10B34E9C}"/>
              </c:ext>
            </c:extLst>
          </c:dPt>
          <c:dPt>
            <c:idx val="35"/>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47-2F84-41C5-9DD9-2EAC10B34E9C}"/>
              </c:ext>
            </c:extLst>
          </c:dPt>
          <c:dPt>
            <c:idx val="36"/>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49-2F84-41C5-9DD9-2EAC10B34E9C}"/>
              </c:ext>
            </c:extLst>
          </c:dPt>
          <c:dPt>
            <c:idx val="37"/>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4B-2F84-41C5-9DD9-2EAC10B34E9C}"/>
              </c:ext>
            </c:extLst>
          </c:dPt>
          <c:dPt>
            <c:idx val="38"/>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4D-2F84-41C5-9DD9-2EAC10B34E9C}"/>
              </c:ext>
            </c:extLst>
          </c:dPt>
          <c:dPt>
            <c:idx val="39"/>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4F-2F84-41C5-9DD9-2EAC10B34E9C}"/>
              </c:ext>
            </c:extLst>
          </c:dPt>
          <c:dPt>
            <c:idx val="40"/>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51-2F84-41C5-9DD9-2EAC10B34E9C}"/>
              </c:ext>
            </c:extLst>
          </c:dPt>
          <c:dPt>
            <c:idx val="41"/>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53-2F84-41C5-9DD9-2EAC10B34E9C}"/>
              </c:ext>
            </c:extLst>
          </c:dPt>
          <c:dPt>
            <c:idx val="42"/>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55-2F84-41C5-9DD9-2EAC10B34E9C}"/>
              </c:ext>
            </c:extLst>
          </c:dPt>
          <c:dPt>
            <c:idx val="43"/>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57-2F84-41C5-9DD9-2EAC10B34E9C}"/>
              </c:ext>
            </c:extLst>
          </c:dPt>
          <c:dPt>
            <c:idx val="44"/>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59-2F84-41C5-9DD9-2EAC10B34E9C}"/>
              </c:ext>
            </c:extLst>
          </c:dPt>
          <c:dPt>
            <c:idx val="45"/>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5B-2F84-41C5-9DD9-2EAC10B34E9C}"/>
              </c:ext>
            </c:extLst>
          </c:dPt>
          <c:dPt>
            <c:idx val="46"/>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5D-2F84-41C5-9DD9-2EAC10B34E9C}"/>
              </c:ext>
            </c:extLst>
          </c:dPt>
          <c:dPt>
            <c:idx val="47"/>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5F-2F84-41C5-9DD9-2EAC10B34E9C}"/>
              </c:ext>
            </c:extLst>
          </c:dPt>
          <c:dPt>
            <c:idx val="48"/>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61-2F84-41C5-9DD9-2EAC10B34E9C}"/>
              </c:ext>
            </c:extLst>
          </c:dPt>
          <c:dPt>
            <c:idx val="49"/>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63-2F84-41C5-9DD9-2EAC10B34E9C}"/>
              </c:ext>
            </c:extLst>
          </c:dPt>
          <c:dPt>
            <c:idx val="50"/>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65-2F84-41C5-9DD9-2EAC10B34E9C}"/>
              </c:ext>
            </c:extLst>
          </c:dPt>
          <c:dPt>
            <c:idx val="51"/>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67-2F84-41C5-9DD9-2EAC10B34E9C}"/>
              </c:ext>
            </c:extLst>
          </c:dPt>
          <c:dPt>
            <c:idx val="52"/>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69-2F84-41C5-9DD9-2EAC10B34E9C}"/>
              </c:ext>
            </c:extLst>
          </c:dPt>
          <c:dPt>
            <c:idx val="53"/>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6B-2F84-41C5-9DD9-2EAC10B34E9C}"/>
              </c:ext>
            </c:extLst>
          </c:dPt>
          <c:dPt>
            <c:idx val="54"/>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6D-2F84-41C5-9DD9-2EAC10B34E9C}"/>
              </c:ext>
            </c:extLst>
          </c:dPt>
          <c:dPt>
            <c:idx val="55"/>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6F-2F84-41C5-9DD9-2EAC10B34E9C}"/>
              </c:ext>
            </c:extLst>
          </c:dPt>
          <c:dPt>
            <c:idx val="56"/>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71-2F84-41C5-9DD9-2EAC10B34E9C}"/>
              </c:ext>
            </c:extLst>
          </c:dPt>
          <c:dPt>
            <c:idx val="57"/>
            <c:bubble3D val="0"/>
            <c:spPr>
              <a:gradFill flip="none" rotWithShape="1">
                <a:gsLst>
                  <a:gs pos="6000">
                    <a:srgbClr val="DC25FA"/>
                  </a:gs>
                  <a:gs pos="62000">
                    <a:srgbClr val="9947F7"/>
                  </a:gs>
                </a:gsLst>
                <a:lin ang="10800000" scaled="1"/>
                <a:tileRect/>
              </a:gradFill>
              <a:ln w="146050" cap="flat">
                <a:solidFill>
                  <a:schemeClr val="tx1"/>
                </a:solidFill>
              </a:ln>
              <a:effectLst/>
            </c:spPr>
            <c:extLst>
              <c:ext xmlns:c16="http://schemas.microsoft.com/office/drawing/2014/chart" uri="{C3380CC4-5D6E-409C-BE32-E72D297353CC}">
                <c16:uniqueId val="{00000073-2F84-41C5-9DD9-2EAC10B34E9C}"/>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F2B3-4A26-8F5B-448F2C3BD0B3}"/>
            </c:ext>
          </c:extLst>
        </c:ser>
        <c:dLbls>
          <c:showLegendKey val="0"/>
          <c:showVal val="0"/>
          <c:showCatName val="0"/>
          <c:showSerName val="0"/>
          <c:showPercent val="0"/>
          <c:showBubbleSize val="0"/>
          <c:showLeaderLines val="1"/>
        </c:dLbls>
        <c:firstSliceAng val="0"/>
        <c:holeSize val="50"/>
      </c:doughnutChart>
      <c:doughnutChart>
        <c:varyColors val="1"/>
        <c:ser>
          <c:idx val="1"/>
          <c:order val="0"/>
          <c:tx>
            <c:v>Percentage</c:v>
          </c:tx>
          <c:dPt>
            <c:idx val="0"/>
            <c:bubble3D val="0"/>
            <c:spPr>
              <a:solidFill>
                <a:schemeClr val="tx1">
                  <a:alpha val="0"/>
                </a:schemeClr>
              </a:solidFill>
              <a:ln w="19050">
                <a:solidFill>
                  <a:schemeClr val="lt1"/>
                </a:solidFill>
              </a:ln>
              <a:effectLst/>
            </c:spPr>
            <c:extLst>
              <c:ext xmlns:c16="http://schemas.microsoft.com/office/drawing/2014/chart" uri="{C3380CC4-5D6E-409C-BE32-E72D297353CC}">
                <c16:uniqueId val="{00000002-F2B3-4A26-8F5B-448F2C3BD0B3}"/>
              </c:ext>
            </c:extLst>
          </c:dPt>
          <c:dPt>
            <c:idx val="1"/>
            <c:bubble3D val="0"/>
            <c:spPr>
              <a:solidFill>
                <a:schemeClr val="tx1">
                  <a:alpha val="72000"/>
                </a:schemeClr>
              </a:solidFill>
              <a:ln w="19050">
                <a:solidFill>
                  <a:schemeClr val="lt1"/>
                </a:solidFill>
              </a:ln>
              <a:effectLst/>
            </c:spPr>
            <c:extLst>
              <c:ext xmlns:c16="http://schemas.microsoft.com/office/drawing/2014/chart" uri="{C3380CC4-5D6E-409C-BE32-E72D297353CC}">
                <c16:uniqueId val="{00000003-F2B3-4A26-8F5B-448F2C3BD0B3}"/>
              </c:ext>
            </c:extLst>
          </c:dPt>
          <c:val>
            <c:numRef>
              <c:f>'Pivot Tables'!$T$6:$U$6</c:f>
              <c:numCache>
                <c:formatCode>0%</c:formatCode>
                <c:ptCount val="2"/>
                <c:pt idx="0">
                  <c:v>0.91398761333274681</c:v>
                </c:pt>
                <c:pt idx="1">
                  <c:v>8.6012386667253193E-2</c:v>
                </c:pt>
              </c:numCache>
            </c:numRef>
          </c:val>
          <c:extLst>
            <c:ext xmlns:c16="http://schemas.microsoft.com/office/drawing/2014/chart" uri="{C3380CC4-5D6E-409C-BE32-E72D297353CC}">
              <c16:uniqueId val="{00000001-F2B3-4A26-8F5B-448F2C3BD0B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159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 2'!$R$3</c:f>
              <c:strCache>
                <c:ptCount val="1"/>
                <c:pt idx="0">
                  <c:v>Brazil</c:v>
                </c:pt>
              </c:strCache>
            </c:strRef>
          </c:tx>
          <c:spPr>
            <a:gradFill>
              <a:gsLst>
                <a:gs pos="49000">
                  <a:srgbClr val="771FC7"/>
                </a:gs>
                <a:gs pos="95000">
                  <a:srgbClr val="004070"/>
                </a:gs>
              </a:gsLst>
              <a:lin ang="2700000" scaled="1"/>
            </a:gradFill>
            <a:ln>
              <a:noFill/>
            </a:ln>
            <a:effectLst/>
          </c:spPr>
          <c:invertIfNegative val="0"/>
          <c:val>
            <c:numRef>
              <c:f>'Pivot Tables 2'!$S$3</c:f>
              <c:numCache>
                <c:formatCode>0%</c:formatCode>
                <c:ptCount val="1"/>
                <c:pt idx="0">
                  <c:v>62240</c:v>
                </c:pt>
              </c:numCache>
            </c:numRef>
          </c:val>
          <c:extLst>
            <c:ext xmlns:c16="http://schemas.microsoft.com/office/drawing/2014/chart" uri="{C3380CC4-5D6E-409C-BE32-E72D297353CC}">
              <c16:uniqueId val="{00000000-3742-4E24-9E7D-A3E972685126}"/>
            </c:ext>
          </c:extLst>
        </c:ser>
        <c:ser>
          <c:idx val="1"/>
          <c:order val="1"/>
          <c:tx>
            <c:strRef>
              <c:f>'Pivot Tables 2'!$R$4</c:f>
              <c:strCache>
                <c:ptCount val="1"/>
                <c:pt idx="0">
                  <c:v>Canada</c:v>
                </c:pt>
              </c:strCache>
            </c:strRef>
          </c:tx>
          <c:spPr>
            <a:gradFill>
              <a:gsLst>
                <a:gs pos="49000">
                  <a:srgbClr val="1814CE"/>
                </a:gs>
                <a:gs pos="95000">
                  <a:srgbClr val="61D6FF"/>
                </a:gs>
              </a:gsLst>
              <a:lin ang="2700000" scaled="1"/>
            </a:gradFill>
            <a:ln>
              <a:noFill/>
            </a:ln>
            <a:effectLst/>
          </c:spPr>
          <c:invertIfNegative val="0"/>
          <c:val>
            <c:numRef>
              <c:f>'Pivot Tables 2'!$S$4</c:f>
              <c:numCache>
                <c:formatCode>0%</c:formatCode>
                <c:ptCount val="1"/>
                <c:pt idx="0">
                  <c:v>62256</c:v>
                </c:pt>
              </c:numCache>
            </c:numRef>
          </c:val>
          <c:extLst>
            <c:ext xmlns:c16="http://schemas.microsoft.com/office/drawing/2014/chart" uri="{C3380CC4-5D6E-409C-BE32-E72D297353CC}">
              <c16:uniqueId val="{00000001-3742-4E24-9E7D-A3E972685126}"/>
            </c:ext>
          </c:extLst>
        </c:ser>
        <c:ser>
          <c:idx val="2"/>
          <c:order val="2"/>
          <c:tx>
            <c:strRef>
              <c:f>'Pivot Tables 2'!$R$5</c:f>
              <c:strCache>
                <c:ptCount val="1"/>
                <c:pt idx="0">
                  <c:v>Egypt</c:v>
                </c:pt>
              </c:strCache>
            </c:strRef>
          </c:tx>
          <c:spPr>
            <a:gradFill flip="none" rotWithShape="1">
              <a:gsLst>
                <a:gs pos="49000">
                  <a:srgbClr val="CC0E62"/>
                </a:gs>
                <a:gs pos="99000">
                  <a:srgbClr val="FF0000"/>
                </a:gs>
              </a:gsLst>
              <a:lin ang="2700000" scaled="1"/>
              <a:tileRect/>
            </a:gradFill>
            <a:ln>
              <a:noFill/>
            </a:ln>
            <a:effectLst/>
          </c:spPr>
          <c:invertIfNegative val="0"/>
          <c:val>
            <c:numRef>
              <c:f>'Pivot Tables 2'!$S$5</c:f>
              <c:numCache>
                <c:formatCode>0%</c:formatCode>
                <c:ptCount val="1"/>
                <c:pt idx="0">
                  <c:v>190380</c:v>
                </c:pt>
              </c:numCache>
            </c:numRef>
          </c:val>
          <c:extLst>
            <c:ext xmlns:c16="http://schemas.microsoft.com/office/drawing/2014/chart" uri="{C3380CC4-5D6E-409C-BE32-E72D297353CC}">
              <c16:uniqueId val="{00000002-3742-4E24-9E7D-A3E972685126}"/>
            </c:ext>
          </c:extLst>
        </c:ser>
        <c:ser>
          <c:idx val="3"/>
          <c:order val="3"/>
          <c:tx>
            <c:strRef>
              <c:f>'Pivot Tables 2'!$R$6</c:f>
              <c:strCache>
                <c:ptCount val="1"/>
                <c:pt idx="0">
                  <c:v>Russia</c:v>
                </c:pt>
              </c:strCache>
            </c:strRef>
          </c:tx>
          <c:spPr>
            <a:gradFill>
              <a:gsLst>
                <a:gs pos="49000">
                  <a:srgbClr val="D39F0B"/>
                </a:gs>
                <a:gs pos="99000">
                  <a:srgbClr val="FFFF00"/>
                </a:gs>
              </a:gsLst>
              <a:lin ang="2700000" scaled="1"/>
            </a:gradFill>
            <a:ln>
              <a:noFill/>
            </a:ln>
            <a:effectLst/>
          </c:spPr>
          <c:invertIfNegative val="0"/>
          <c:val>
            <c:numRef>
              <c:f>'Pivot Tables 2'!$S$6</c:f>
              <c:numCache>
                <c:formatCode>0%</c:formatCode>
                <c:ptCount val="1"/>
                <c:pt idx="0">
                  <c:v>112620</c:v>
                </c:pt>
              </c:numCache>
            </c:numRef>
          </c:val>
          <c:extLst>
            <c:ext xmlns:c16="http://schemas.microsoft.com/office/drawing/2014/chart" uri="{C3380CC4-5D6E-409C-BE32-E72D297353CC}">
              <c16:uniqueId val="{00000003-3742-4E24-9E7D-A3E972685126}"/>
            </c:ext>
          </c:extLst>
        </c:ser>
        <c:ser>
          <c:idx val="4"/>
          <c:order val="4"/>
          <c:tx>
            <c:strRef>
              <c:f>'Pivot Tables 2'!$R$7</c:f>
              <c:strCache>
                <c:ptCount val="1"/>
                <c:pt idx="0">
                  <c:v>United Kingdom</c:v>
                </c:pt>
              </c:strCache>
            </c:strRef>
          </c:tx>
          <c:spPr>
            <a:gradFill>
              <a:gsLst>
                <a:gs pos="49000">
                  <a:srgbClr val="00B0F0"/>
                </a:gs>
                <a:gs pos="95000">
                  <a:srgbClr val="61D6FF"/>
                </a:gs>
              </a:gsLst>
              <a:lin ang="2700000" scaled="1"/>
            </a:gradFill>
            <a:ln>
              <a:noFill/>
            </a:ln>
            <a:effectLst/>
          </c:spPr>
          <c:invertIfNegative val="0"/>
          <c:val>
            <c:numRef>
              <c:f>'Pivot Tables 2'!$S$7</c:f>
              <c:numCache>
                <c:formatCode>0%</c:formatCode>
                <c:ptCount val="1"/>
                <c:pt idx="0">
                  <c:v>106948</c:v>
                </c:pt>
              </c:numCache>
            </c:numRef>
          </c:val>
          <c:extLst>
            <c:ext xmlns:c16="http://schemas.microsoft.com/office/drawing/2014/chart" uri="{C3380CC4-5D6E-409C-BE32-E72D297353CC}">
              <c16:uniqueId val="{00000004-3742-4E24-9E7D-A3E972685126}"/>
            </c:ext>
          </c:extLst>
        </c:ser>
        <c:ser>
          <c:idx val="5"/>
          <c:order val="5"/>
          <c:tx>
            <c:strRef>
              <c:f>'Pivot Tables 2'!$R$8</c:f>
              <c:strCache>
                <c:ptCount val="1"/>
                <c:pt idx="0">
                  <c:v>USA</c:v>
                </c:pt>
              </c:strCache>
            </c:strRef>
          </c:tx>
          <c:spPr>
            <a:gradFill>
              <a:gsLst>
                <a:gs pos="49000">
                  <a:srgbClr val="7030A0"/>
                </a:gs>
                <a:gs pos="95000">
                  <a:srgbClr val="8D42C6"/>
                </a:gs>
              </a:gsLst>
              <a:lin ang="2700000" scaled="1"/>
            </a:gradFill>
            <a:ln>
              <a:noFill/>
            </a:ln>
            <a:effectLst/>
          </c:spPr>
          <c:invertIfNegative val="0"/>
          <c:dPt>
            <c:idx val="0"/>
            <c:invertIfNegative val="0"/>
            <c:bubble3D val="0"/>
            <c:spPr>
              <a:gradFill>
                <a:gsLst>
                  <a:gs pos="27000">
                    <a:srgbClr val="515151"/>
                  </a:gs>
                  <a:gs pos="95000">
                    <a:srgbClr val="5BAD9F"/>
                  </a:gs>
                </a:gsLst>
                <a:lin ang="2700000" scaled="1"/>
              </a:gradFill>
              <a:ln>
                <a:noFill/>
              </a:ln>
              <a:effectLst/>
            </c:spPr>
            <c:extLst>
              <c:ext xmlns:c16="http://schemas.microsoft.com/office/drawing/2014/chart" uri="{C3380CC4-5D6E-409C-BE32-E72D297353CC}">
                <c16:uniqueId val="{00000001-68DC-465E-8CF1-DDDA1355B3C6}"/>
              </c:ext>
            </c:extLst>
          </c:dPt>
          <c:val>
            <c:numRef>
              <c:f>'Pivot Tables 2'!$S$8</c:f>
              <c:numCache>
                <c:formatCode>0%</c:formatCode>
                <c:ptCount val="1"/>
                <c:pt idx="0">
                  <c:v>109940</c:v>
                </c:pt>
              </c:numCache>
            </c:numRef>
          </c:val>
          <c:extLst>
            <c:ext xmlns:c16="http://schemas.microsoft.com/office/drawing/2014/chart" uri="{C3380CC4-5D6E-409C-BE32-E72D297353CC}">
              <c16:uniqueId val="{00000005-3742-4E24-9E7D-A3E972685126}"/>
            </c:ext>
          </c:extLst>
        </c:ser>
        <c:dLbls>
          <c:showLegendKey val="0"/>
          <c:showVal val="0"/>
          <c:showCatName val="0"/>
          <c:showSerName val="0"/>
          <c:showPercent val="0"/>
          <c:showBubbleSize val="0"/>
        </c:dLbls>
        <c:gapWidth val="150"/>
        <c:overlap val="100"/>
        <c:axId val="235651199"/>
        <c:axId val="235665599"/>
      </c:barChart>
      <c:catAx>
        <c:axId val="235651199"/>
        <c:scaling>
          <c:orientation val="minMax"/>
        </c:scaling>
        <c:delete val="1"/>
        <c:axPos val="l"/>
        <c:numFmt formatCode="General" sourceLinked="1"/>
        <c:majorTickMark val="none"/>
        <c:minorTickMark val="none"/>
        <c:tickLblPos val="nextTo"/>
        <c:crossAx val="235665599"/>
        <c:crosses val="autoZero"/>
        <c:auto val="1"/>
        <c:lblAlgn val="ctr"/>
        <c:lblOffset val="100"/>
        <c:noMultiLvlLbl val="0"/>
      </c:catAx>
      <c:valAx>
        <c:axId val="235665599"/>
        <c:scaling>
          <c:orientation val="minMax"/>
        </c:scaling>
        <c:delete val="1"/>
        <c:axPos val="b"/>
        <c:numFmt formatCode="0%" sourceLinked="1"/>
        <c:majorTickMark val="none"/>
        <c:minorTickMark val="none"/>
        <c:tickLblPos val="nextTo"/>
        <c:crossAx val="23565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6-5D27-427A-BEB7-A0433070742A}"/>
              </c:ext>
            </c:extLst>
          </c:dPt>
          <c:dPt>
            <c:idx val="1"/>
            <c:bubble3D val="0"/>
            <c:spPr>
              <a:gradFill flip="none" rotWithShape="1">
                <a:gsLst>
                  <a:gs pos="44000">
                    <a:srgbClr val="1814CE"/>
                  </a:gs>
                  <a:gs pos="62000">
                    <a:srgbClr val="61D6FF"/>
                  </a:gs>
                </a:gsLst>
                <a:lin ang="2700000" scaled="1"/>
                <a:tileRect/>
              </a:gradFill>
              <a:ln w="19050">
                <a:solidFill>
                  <a:schemeClr val="lt1"/>
                </a:solidFill>
              </a:ln>
              <a:effectLst/>
            </c:spPr>
            <c:extLst>
              <c:ext xmlns:c16="http://schemas.microsoft.com/office/drawing/2014/chart" uri="{C3380CC4-5D6E-409C-BE32-E72D297353CC}">
                <c16:uniqueId val="{00000005-5D27-427A-BEB7-A0433070742A}"/>
              </c:ext>
            </c:extLst>
          </c:dPt>
          <c:cat>
            <c:strRef>
              <c:f>'Pivot Tables 2'!$AA$3:$AA$3</c:f>
              <c:strCache>
                <c:ptCount val="1"/>
                <c:pt idx="0">
                  <c:v>Achived Percentage</c:v>
                </c:pt>
              </c:strCache>
            </c:strRef>
          </c:cat>
          <c:val>
            <c:numRef>
              <c:f>'Pivot Tables 2'!$Z$4:$AA$4</c:f>
              <c:numCache>
                <c:formatCode>0%</c:formatCode>
                <c:ptCount val="2"/>
                <c:pt idx="0">
                  <c:v>0.26795265721834105</c:v>
                </c:pt>
                <c:pt idx="1">
                  <c:v>0.73204734278165895</c:v>
                </c:pt>
              </c:numCache>
            </c:numRef>
          </c:val>
          <c:extLst>
            <c:ext xmlns:c16="http://schemas.microsoft.com/office/drawing/2014/chart" uri="{C3380CC4-5D6E-409C-BE32-E72D297353CC}">
              <c16:uniqueId val="{00000000-5D27-427A-BEB7-A0433070742A}"/>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X&amp;Y</c:v>
          </c:tx>
          <c:spPr>
            <a:ln w="25400" cap="rnd">
              <a:noFill/>
              <a:round/>
            </a:ln>
            <a:effectLst/>
          </c:spPr>
          <c:marker>
            <c:symbol val="circle"/>
            <c:size val="22"/>
            <c:spPr>
              <a:solidFill>
                <a:schemeClr val="accent2"/>
              </a:solidFill>
              <a:ln w="9525">
                <a:noFill/>
              </a:ln>
              <a:effectLst/>
            </c:spPr>
          </c:marker>
          <c:dPt>
            <c:idx val="0"/>
            <c:marker>
              <c:symbol val="circle"/>
              <c:size val="22"/>
              <c:spPr>
                <a:solidFill>
                  <a:srgbClr val="1814CE"/>
                </a:solidFill>
                <a:ln w="9525">
                  <a:noFill/>
                </a:ln>
                <a:effectLst/>
              </c:spPr>
            </c:marker>
            <c:bubble3D val="0"/>
            <c:extLst>
              <c:ext xmlns:c16="http://schemas.microsoft.com/office/drawing/2014/chart" uri="{C3380CC4-5D6E-409C-BE32-E72D297353CC}">
                <c16:uniqueId val="{00000004-5D27-427A-BEB7-A0433070742A}"/>
              </c:ext>
            </c:extLst>
          </c:dPt>
          <c:dPt>
            <c:idx val="1"/>
            <c:marker>
              <c:symbol val="circle"/>
              <c:size val="22"/>
              <c:spPr>
                <a:solidFill>
                  <a:srgbClr val="3BCCFF"/>
                </a:solidFill>
                <a:ln w="9525">
                  <a:noFill/>
                </a:ln>
                <a:effectLst/>
              </c:spPr>
            </c:marker>
            <c:bubble3D val="0"/>
            <c:spPr>
              <a:ln w="25400" cap="rnd">
                <a:noFill/>
                <a:round/>
              </a:ln>
              <a:effectLst/>
            </c:spPr>
            <c:extLst>
              <c:ext xmlns:c16="http://schemas.microsoft.com/office/drawing/2014/chart" uri="{C3380CC4-5D6E-409C-BE32-E72D297353CC}">
                <c16:uniqueId val="{00000003-5D27-427A-BEB7-A0433070742A}"/>
              </c:ext>
            </c:extLst>
          </c:dPt>
          <c:xVal>
            <c:numRef>
              <c:f>'Pivot Tables 2'!$AD$4:$AD$5</c:f>
              <c:numCache>
                <c:formatCode>General</c:formatCode>
                <c:ptCount val="2"/>
                <c:pt idx="0">
                  <c:v>0</c:v>
                </c:pt>
                <c:pt idx="1">
                  <c:v>0.99364483721177543</c:v>
                </c:pt>
              </c:numCache>
            </c:numRef>
          </c:xVal>
          <c:yVal>
            <c:numRef>
              <c:f>'Pivot Tables 2'!$AE$4:$AE$5</c:f>
              <c:numCache>
                <c:formatCode>General</c:formatCode>
                <c:ptCount val="2"/>
                <c:pt idx="0">
                  <c:v>1</c:v>
                </c:pt>
                <c:pt idx="1">
                  <c:v>-0.11256081681644099</c:v>
                </c:pt>
              </c:numCache>
            </c:numRef>
          </c:yVal>
          <c:smooth val="0"/>
          <c:extLst>
            <c:ext xmlns:c16="http://schemas.microsoft.com/office/drawing/2014/chart" uri="{C3380CC4-5D6E-409C-BE32-E72D297353CC}">
              <c16:uniqueId val="{00000001-5D27-427A-BEB7-A0433070742A}"/>
            </c:ext>
          </c:extLst>
        </c:ser>
        <c:dLbls>
          <c:showLegendKey val="0"/>
          <c:showVal val="0"/>
          <c:showCatName val="0"/>
          <c:showSerName val="0"/>
          <c:showPercent val="0"/>
          <c:showBubbleSize val="0"/>
        </c:dLbls>
        <c:axId val="235711199"/>
        <c:axId val="235685279"/>
      </c:scatterChart>
      <c:valAx>
        <c:axId val="235711199"/>
        <c:scaling>
          <c:orientation val="minMax"/>
          <c:max val="1.1500000000000001"/>
          <c:min val="-1.1500000000000001"/>
        </c:scaling>
        <c:delete val="1"/>
        <c:axPos val="b"/>
        <c:numFmt formatCode="General" sourceLinked="1"/>
        <c:majorTickMark val="out"/>
        <c:minorTickMark val="none"/>
        <c:tickLblPos val="nextTo"/>
        <c:crossAx val="235685279"/>
        <c:crosses val="autoZero"/>
        <c:crossBetween val="midCat"/>
      </c:valAx>
      <c:valAx>
        <c:axId val="235685279"/>
        <c:scaling>
          <c:orientation val="minMax"/>
          <c:max val="1.1500000000000001"/>
          <c:min val="-1.1500000000000001"/>
        </c:scaling>
        <c:delete val="1"/>
        <c:axPos val="l"/>
        <c:numFmt formatCode="General" sourceLinked="1"/>
        <c:majorTickMark val="out"/>
        <c:minorTickMark val="none"/>
        <c:tickLblPos val="nextTo"/>
        <c:crossAx val="235711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48000">
                  <a:srgbClr val="00F1DF">
                    <a:alpha val="80000"/>
                  </a:srgbClr>
                </a:gs>
                <a:gs pos="20000">
                  <a:srgbClr val="9947F7">
                    <a:alpha val="80000"/>
                  </a:srgbClr>
                </a:gs>
              </a:gsLst>
              <a:lin ang="5400000" scaled="1"/>
              <a:tileRect/>
            </a:gradFill>
            <a:ln>
              <a:noFill/>
            </a:ln>
            <a:effectLst/>
          </c:spPr>
          <c:invertIfNegative val="0"/>
          <c:val>
            <c:numRef>
              <c:f>'Pivot Tables 2'!$AJ$4</c:f>
              <c:numCache>
                <c:formatCode>0.0%</c:formatCode>
                <c:ptCount val="1"/>
                <c:pt idx="0">
                  <c:v>0.22800000000000001</c:v>
                </c:pt>
              </c:numCache>
            </c:numRef>
          </c:val>
          <c:extLst>
            <c:ext xmlns:c16="http://schemas.microsoft.com/office/drawing/2014/chart" uri="{C3380CC4-5D6E-409C-BE32-E72D297353CC}">
              <c16:uniqueId val="{00000000-6802-4317-8CF0-AEB83BB62500}"/>
            </c:ext>
          </c:extLst>
        </c:ser>
        <c:ser>
          <c:idx val="1"/>
          <c:order val="1"/>
          <c:spPr>
            <a:solidFill>
              <a:srgbClr val="000000"/>
            </a:solidFill>
            <a:ln>
              <a:noFill/>
            </a:ln>
            <a:effectLst/>
          </c:spPr>
          <c:invertIfNegative val="0"/>
          <c:val>
            <c:numRef>
              <c:f>'Pivot Tables 2'!$AK$4</c:f>
              <c:numCache>
                <c:formatCode>0.0%</c:formatCode>
                <c:ptCount val="1"/>
                <c:pt idx="0">
                  <c:v>0.77200000000000002</c:v>
                </c:pt>
              </c:numCache>
            </c:numRef>
          </c:val>
          <c:extLst>
            <c:ext xmlns:c16="http://schemas.microsoft.com/office/drawing/2014/chart" uri="{C3380CC4-5D6E-409C-BE32-E72D297353CC}">
              <c16:uniqueId val="{00000001-6802-4317-8CF0-AEB83BB62500}"/>
            </c:ext>
          </c:extLst>
        </c:ser>
        <c:dLbls>
          <c:showLegendKey val="0"/>
          <c:showVal val="0"/>
          <c:showCatName val="0"/>
          <c:showSerName val="0"/>
          <c:showPercent val="0"/>
          <c:showBubbleSize val="0"/>
        </c:dLbls>
        <c:gapWidth val="150"/>
        <c:overlap val="100"/>
        <c:axId val="1284932799"/>
        <c:axId val="1284922719"/>
      </c:barChart>
      <c:catAx>
        <c:axId val="1284932799"/>
        <c:scaling>
          <c:orientation val="minMax"/>
        </c:scaling>
        <c:delete val="1"/>
        <c:axPos val="b"/>
        <c:majorTickMark val="none"/>
        <c:minorTickMark val="none"/>
        <c:tickLblPos val="nextTo"/>
        <c:crossAx val="1284922719"/>
        <c:crosses val="autoZero"/>
        <c:auto val="1"/>
        <c:lblAlgn val="ctr"/>
        <c:lblOffset val="100"/>
        <c:noMultiLvlLbl val="0"/>
      </c:catAx>
      <c:valAx>
        <c:axId val="1284922719"/>
        <c:scaling>
          <c:orientation val="minMax"/>
          <c:max val="1"/>
        </c:scaling>
        <c:delete val="1"/>
        <c:axPos val="l"/>
        <c:numFmt formatCode="0.0%" sourceLinked="1"/>
        <c:majorTickMark val="none"/>
        <c:minorTickMark val="none"/>
        <c:tickLblPos val="nextTo"/>
        <c:crossAx val="12849327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hyperlink" Target="#'Sales Process'!A1"/><Relationship Id="rId13" Type="http://schemas.openxmlformats.org/officeDocument/2006/relationships/chart" Target="../charts/chart16.xml"/><Relationship Id="rId3" Type="http://schemas.openxmlformats.org/officeDocument/2006/relationships/hyperlink" Target="http://www.other-levels.com" TargetMode="External"/><Relationship Id="rId7" Type="http://schemas.openxmlformats.org/officeDocument/2006/relationships/hyperlink" Target="#Geographically!A1"/><Relationship Id="rId12" Type="http://schemas.openxmlformats.org/officeDocument/2006/relationships/chart" Target="../charts/chart15.xml"/><Relationship Id="rId2" Type="http://schemas.openxmlformats.org/officeDocument/2006/relationships/image" Target="../media/image1.png"/><Relationship Id="rId1" Type="http://schemas.openxmlformats.org/officeDocument/2006/relationships/chart" Target="../charts/chart13.xml"/><Relationship Id="rId6" Type="http://schemas.openxmlformats.org/officeDocument/2006/relationships/hyperlink" Target="#'Income Sources'!A1"/><Relationship Id="rId11" Type="http://schemas.openxmlformats.org/officeDocument/2006/relationships/image" Target="../media/image4.emf"/><Relationship Id="rId5" Type="http://schemas.openxmlformats.org/officeDocument/2006/relationships/image" Target="../media/image3.svg"/><Relationship Id="rId10" Type="http://schemas.openxmlformats.org/officeDocument/2006/relationships/chart" Target="../charts/chart14.xml"/><Relationship Id="rId4" Type="http://schemas.openxmlformats.org/officeDocument/2006/relationships/image" Target="../media/image2.png"/><Relationship Id="rId9" Type="http://schemas.openxmlformats.org/officeDocument/2006/relationships/hyperlink" Target="#'Project Status'!A1"/><Relationship Id="rId1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8" Type="http://schemas.openxmlformats.org/officeDocument/2006/relationships/hyperlink" Target="#'Sales Process'!A1"/><Relationship Id="rId13" Type="http://schemas.openxmlformats.org/officeDocument/2006/relationships/image" Target="../media/image5.png"/><Relationship Id="rId3" Type="http://schemas.openxmlformats.org/officeDocument/2006/relationships/image" Target="../media/image2.png"/><Relationship Id="rId7" Type="http://schemas.openxmlformats.org/officeDocument/2006/relationships/hyperlink" Target="#Geographically!A1"/><Relationship Id="rId12" Type="http://schemas.openxmlformats.org/officeDocument/2006/relationships/chart" Target="../charts/chart20.xml"/><Relationship Id="rId17" Type="http://schemas.openxmlformats.org/officeDocument/2006/relationships/chart" Target="../charts/chart21.xml"/><Relationship Id="rId2" Type="http://schemas.openxmlformats.org/officeDocument/2006/relationships/hyperlink" Target="http://www.other-levels.com" TargetMode="External"/><Relationship Id="rId16" Type="http://schemas.openxmlformats.org/officeDocument/2006/relationships/image" Target="../media/image7.svg"/><Relationship Id="rId1" Type="http://schemas.openxmlformats.org/officeDocument/2006/relationships/image" Target="../media/image1.png"/><Relationship Id="rId6" Type="http://schemas.openxmlformats.org/officeDocument/2006/relationships/hyperlink" Target="#'Income Sources'!A1"/><Relationship Id="rId11" Type="http://schemas.openxmlformats.org/officeDocument/2006/relationships/chart" Target="../charts/chart19.xml"/><Relationship Id="rId5" Type="http://schemas.openxmlformats.org/officeDocument/2006/relationships/hyperlink" Target="#'Income Source'!A1"/><Relationship Id="rId15" Type="http://schemas.openxmlformats.org/officeDocument/2006/relationships/image" Target="../media/image6.png"/><Relationship Id="rId10" Type="http://schemas.openxmlformats.org/officeDocument/2006/relationships/chart" Target="../charts/chart18.xml"/><Relationship Id="rId4" Type="http://schemas.openxmlformats.org/officeDocument/2006/relationships/image" Target="../media/image3.svg"/><Relationship Id="rId9" Type="http://schemas.openxmlformats.org/officeDocument/2006/relationships/hyperlink" Target="#'Project Status'!A1"/><Relationship Id="rId14" Type="http://schemas.microsoft.com/office/2007/relationships/hdphoto" Target="../media/hdphoto1.wdp"/></Relationships>
</file>

<file path=xl/drawings/_rels/drawing6.xml.rels><?xml version="1.0" encoding="UTF-8" standalone="yes"?>
<Relationships xmlns="http://schemas.openxmlformats.org/package/2006/relationships"><Relationship Id="rId13" Type="http://schemas.openxmlformats.org/officeDocument/2006/relationships/image" Target="../media/image11.svg"/><Relationship Id="rId18" Type="http://schemas.openxmlformats.org/officeDocument/2006/relationships/image" Target="../media/image16.png"/><Relationship Id="rId26" Type="http://schemas.openxmlformats.org/officeDocument/2006/relationships/image" Target="../media/image23.png"/><Relationship Id="rId3" Type="http://schemas.openxmlformats.org/officeDocument/2006/relationships/image" Target="../media/image2.png"/><Relationship Id="rId21" Type="http://schemas.openxmlformats.org/officeDocument/2006/relationships/image" Target="../media/image19.svg"/><Relationship Id="rId34" Type="http://schemas.openxmlformats.org/officeDocument/2006/relationships/chart" Target="../charts/chart23.xml"/><Relationship Id="rId7" Type="http://schemas.openxmlformats.org/officeDocument/2006/relationships/hyperlink" Target="#Geographically!A1"/><Relationship Id="rId12" Type="http://schemas.openxmlformats.org/officeDocument/2006/relationships/image" Target="../media/image10.png"/><Relationship Id="rId17" Type="http://schemas.openxmlformats.org/officeDocument/2006/relationships/image" Target="../media/image15.svg"/><Relationship Id="rId25" Type="http://schemas.openxmlformats.org/officeDocument/2006/relationships/chart" Target="../charts/chart22.xml"/><Relationship Id="rId33" Type="http://schemas.openxmlformats.org/officeDocument/2006/relationships/image" Target="../media/image30.svg"/><Relationship Id="rId2" Type="http://schemas.openxmlformats.org/officeDocument/2006/relationships/hyperlink" Target="http://www.other-levels.com" TargetMode="External"/><Relationship Id="rId16" Type="http://schemas.openxmlformats.org/officeDocument/2006/relationships/image" Target="../media/image14.png"/><Relationship Id="rId20" Type="http://schemas.openxmlformats.org/officeDocument/2006/relationships/image" Target="../media/image18.png"/><Relationship Id="rId29" Type="http://schemas.openxmlformats.org/officeDocument/2006/relationships/image" Target="../media/image26.svg"/><Relationship Id="rId1" Type="http://schemas.openxmlformats.org/officeDocument/2006/relationships/image" Target="../media/image1.png"/><Relationship Id="rId6" Type="http://schemas.openxmlformats.org/officeDocument/2006/relationships/hyperlink" Target="#'Income Sources'!A1"/><Relationship Id="rId11" Type="http://schemas.openxmlformats.org/officeDocument/2006/relationships/image" Target="../media/image9.svg"/><Relationship Id="rId24" Type="http://schemas.openxmlformats.org/officeDocument/2006/relationships/image" Target="../media/image22.png"/><Relationship Id="rId32" Type="http://schemas.openxmlformats.org/officeDocument/2006/relationships/image" Target="../media/image29.png"/><Relationship Id="rId5" Type="http://schemas.openxmlformats.org/officeDocument/2006/relationships/hyperlink" Target="#'Income Source'!A1"/><Relationship Id="rId15" Type="http://schemas.openxmlformats.org/officeDocument/2006/relationships/image" Target="../media/image13.svg"/><Relationship Id="rId23" Type="http://schemas.openxmlformats.org/officeDocument/2006/relationships/image" Target="../media/image21.svg"/><Relationship Id="rId28" Type="http://schemas.openxmlformats.org/officeDocument/2006/relationships/image" Target="../media/image25.png"/><Relationship Id="rId10" Type="http://schemas.openxmlformats.org/officeDocument/2006/relationships/image" Target="../media/image8.png"/><Relationship Id="rId19" Type="http://schemas.openxmlformats.org/officeDocument/2006/relationships/image" Target="../media/image17.svg"/><Relationship Id="rId31" Type="http://schemas.openxmlformats.org/officeDocument/2006/relationships/image" Target="../media/image28.svg"/><Relationship Id="rId4" Type="http://schemas.openxmlformats.org/officeDocument/2006/relationships/image" Target="../media/image3.svg"/><Relationship Id="rId9" Type="http://schemas.openxmlformats.org/officeDocument/2006/relationships/hyperlink" Target="#'Project Status'!A1"/><Relationship Id="rId14" Type="http://schemas.openxmlformats.org/officeDocument/2006/relationships/image" Target="../media/image12.png"/><Relationship Id="rId22" Type="http://schemas.openxmlformats.org/officeDocument/2006/relationships/image" Target="../media/image20.png"/><Relationship Id="rId27" Type="http://schemas.openxmlformats.org/officeDocument/2006/relationships/image" Target="../media/image24.svg"/><Relationship Id="rId30" Type="http://schemas.openxmlformats.org/officeDocument/2006/relationships/image" Target="../media/image27.png"/><Relationship Id="rId35" Type="http://schemas.openxmlformats.org/officeDocument/2006/relationships/chart" Target="../charts/chart24.xml"/><Relationship Id="rId8" Type="http://schemas.openxmlformats.org/officeDocument/2006/relationships/hyperlink" Target="#'Sales Process'!A1"/></Relationships>
</file>

<file path=xl/drawings/_rels/drawing7.xml.rels><?xml version="1.0" encoding="UTF-8" standalone="yes"?>
<Relationships xmlns="http://schemas.openxmlformats.org/package/2006/relationships"><Relationship Id="rId8" Type="http://schemas.openxmlformats.org/officeDocument/2006/relationships/hyperlink" Target="#'Sales Process'!A1"/><Relationship Id="rId3" Type="http://schemas.openxmlformats.org/officeDocument/2006/relationships/image" Target="../media/image2.png"/><Relationship Id="rId7" Type="http://schemas.openxmlformats.org/officeDocument/2006/relationships/hyperlink" Target="#Geographically!A1"/><Relationship Id="rId2" Type="http://schemas.openxmlformats.org/officeDocument/2006/relationships/hyperlink" Target="http://www.other-levels.com" TargetMode="External"/><Relationship Id="rId1" Type="http://schemas.openxmlformats.org/officeDocument/2006/relationships/image" Target="../media/image1.png"/><Relationship Id="rId6" Type="http://schemas.openxmlformats.org/officeDocument/2006/relationships/hyperlink" Target="#'Income Sources'!A1"/><Relationship Id="rId5" Type="http://schemas.openxmlformats.org/officeDocument/2006/relationships/hyperlink" Target="#'Income Source'!A1"/><Relationship Id="rId4" Type="http://schemas.openxmlformats.org/officeDocument/2006/relationships/image" Target="../media/image3.svg"/><Relationship Id="rId9" Type="http://schemas.openxmlformats.org/officeDocument/2006/relationships/hyperlink" Target="#'Project Status'!A1"/></Relationships>
</file>

<file path=xl/drawings/drawing1.xml><?xml version="1.0" encoding="utf-8"?>
<xdr:wsDr xmlns:xdr="http://schemas.openxmlformats.org/drawingml/2006/spreadsheetDrawing" xmlns:a="http://schemas.openxmlformats.org/drawingml/2006/main">
  <xdr:twoCellAnchor>
    <xdr:from>
      <xdr:col>7</xdr:col>
      <xdr:colOff>152400</xdr:colOff>
      <xdr:row>12</xdr:row>
      <xdr:rowOff>22860</xdr:rowOff>
    </xdr:from>
    <xdr:to>
      <xdr:col>11</xdr:col>
      <xdr:colOff>579120</xdr:colOff>
      <xdr:row>27</xdr:row>
      <xdr:rowOff>137160</xdr:rowOff>
    </xdr:to>
    <xdr:graphicFrame macro="">
      <xdr:nvGraphicFramePr>
        <xdr:cNvPr id="2" name="Chart 1">
          <a:extLst>
            <a:ext uri="{FF2B5EF4-FFF2-40B4-BE49-F238E27FC236}">
              <a16:creationId xmlns:a16="http://schemas.microsoft.com/office/drawing/2014/main" id="{A4F17D15-B18C-5C4B-275B-8E60F59E5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228600</xdr:colOff>
      <xdr:row>13</xdr:row>
      <xdr:rowOff>45720</xdr:rowOff>
    </xdr:from>
    <xdr:to>
      <xdr:col>6</xdr:col>
      <xdr:colOff>312420</xdr:colOff>
      <xdr:row>26</xdr:row>
      <xdr:rowOff>165735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14CF4255-4FA3-A2C5-CE1F-AEDDB24A5ED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977640" y="2407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365760</xdr:colOff>
      <xdr:row>3</xdr:row>
      <xdr:rowOff>15240</xdr:rowOff>
    </xdr:from>
    <xdr:to>
      <xdr:col>32</xdr:col>
      <xdr:colOff>274320</xdr:colOff>
      <xdr:row>9</xdr:row>
      <xdr:rowOff>83820</xdr:rowOff>
    </xdr:to>
    <xdr:graphicFrame macro="">
      <xdr:nvGraphicFramePr>
        <xdr:cNvPr id="4" name="Chart 3">
          <a:extLst>
            <a:ext uri="{FF2B5EF4-FFF2-40B4-BE49-F238E27FC236}">
              <a16:creationId xmlns:a16="http://schemas.microsoft.com/office/drawing/2014/main" id="{5600306B-0208-60DC-6C57-AFCF7EABC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99060</xdr:colOff>
      <xdr:row>22</xdr:row>
      <xdr:rowOff>68580</xdr:rowOff>
    </xdr:from>
    <xdr:to>
      <xdr:col>33</xdr:col>
      <xdr:colOff>480060</xdr:colOff>
      <xdr:row>38</xdr:row>
      <xdr:rowOff>7620</xdr:rowOff>
    </xdr:to>
    <xdr:graphicFrame macro="">
      <xdr:nvGraphicFramePr>
        <xdr:cNvPr id="5" name="Chart 4">
          <a:extLst>
            <a:ext uri="{FF2B5EF4-FFF2-40B4-BE49-F238E27FC236}">
              <a16:creationId xmlns:a16="http://schemas.microsoft.com/office/drawing/2014/main" id="{CE531A60-1A58-8EE1-3BDD-FAB2A601C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464820</xdr:colOff>
      <xdr:row>4</xdr:row>
      <xdr:rowOff>60960</xdr:rowOff>
    </xdr:from>
    <xdr:to>
      <xdr:col>34</xdr:col>
      <xdr:colOff>373380</xdr:colOff>
      <xdr:row>19</xdr:row>
      <xdr:rowOff>68580</xdr:rowOff>
    </xdr:to>
    <xdr:graphicFrame macro="">
      <xdr:nvGraphicFramePr>
        <xdr:cNvPr id="6" name="Chart 5">
          <a:extLst>
            <a:ext uri="{FF2B5EF4-FFF2-40B4-BE49-F238E27FC236}">
              <a16:creationId xmlns:a16="http://schemas.microsoft.com/office/drawing/2014/main" id="{26A3A94E-8828-EE33-2F72-47794BB5E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487680</xdr:colOff>
      <xdr:row>9</xdr:row>
      <xdr:rowOff>114300</xdr:rowOff>
    </xdr:from>
    <xdr:to>
      <xdr:col>51</xdr:col>
      <xdr:colOff>358140</xdr:colOff>
      <xdr:row>24</xdr:row>
      <xdr:rowOff>160020</xdr:rowOff>
    </xdr:to>
    <xdr:graphicFrame macro="">
      <xdr:nvGraphicFramePr>
        <xdr:cNvPr id="7" name="Chart 6">
          <a:extLst>
            <a:ext uri="{FF2B5EF4-FFF2-40B4-BE49-F238E27FC236}">
              <a16:creationId xmlns:a16="http://schemas.microsoft.com/office/drawing/2014/main" id="{5E8DECEA-C981-89D0-7060-D33A0745A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236220</xdr:colOff>
      <xdr:row>10</xdr:row>
      <xdr:rowOff>22860</xdr:rowOff>
    </xdr:from>
    <xdr:to>
      <xdr:col>20</xdr:col>
      <xdr:colOff>647700</xdr:colOff>
      <xdr:row>35</xdr:row>
      <xdr:rowOff>22860</xdr:rowOff>
    </xdr:to>
    <xdr:graphicFrame macro="">
      <xdr:nvGraphicFramePr>
        <xdr:cNvPr id="8" name="Chart 7">
          <a:extLst>
            <a:ext uri="{FF2B5EF4-FFF2-40B4-BE49-F238E27FC236}">
              <a16:creationId xmlns:a16="http://schemas.microsoft.com/office/drawing/2014/main" id="{4C9AB362-ADF5-F93A-E1B2-797C896C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53340</xdr:colOff>
      <xdr:row>7</xdr:row>
      <xdr:rowOff>121921</xdr:rowOff>
    </xdr:from>
    <xdr:to>
      <xdr:col>15</xdr:col>
      <xdr:colOff>449580</xdr:colOff>
      <xdr:row>9</xdr:row>
      <xdr:rowOff>15241</xdr:rowOff>
    </xdr:to>
    <mc:AlternateContent xmlns:mc="http://schemas.openxmlformats.org/markup-compatibility/2006" xmlns:a14="http://schemas.microsoft.com/office/drawing/2010/main">
      <mc:Choice Requires="a14">
        <xdr:graphicFrame macro="">
          <xdr:nvGraphicFramePr>
            <xdr:cNvPr id="5" name="Year 2">
              <a:extLst>
                <a:ext uri="{FF2B5EF4-FFF2-40B4-BE49-F238E27FC236}">
                  <a16:creationId xmlns:a16="http://schemas.microsoft.com/office/drawing/2014/main" id="{B3972937-CF40-56AC-1425-E8A4B13E3A1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4526280" y="1402081"/>
              <a:ext cx="2567940" cy="365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403860</xdr:colOff>
      <xdr:row>13</xdr:row>
      <xdr:rowOff>91440</xdr:rowOff>
    </xdr:from>
    <xdr:to>
      <xdr:col>20</xdr:col>
      <xdr:colOff>495300</xdr:colOff>
      <xdr:row>16</xdr:row>
      <xdr:rowOff>30480</xdr:rowOff>
    </xdr:to>
    <xdr:graphicFrame macro="">
      <xdr:nvGraphicFramePr>
        <xdr:cNvPr id="6" name="Chart 5">
          <a:extLst>
            <a:ext uri="{FF2B5EF4-FFF2-40B4-BE49-F238E27FC236}">
              <a16:creationId xmlns:a16="http://schemas.microsoft.com/office/drawing/2014/main" id="{8F3E66AB-E640-1480-36C0-7D181DC24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822960</xdr:colOff>
      <xdr:row>8</xdr:row>
      <xdr:rowOff>53340</xdr:rowOff>
    </xdr:from>
    <xdr:to>
      <xdr:col>26</xdr:col>
      <xdr:colOff>1379220</xdr:colOff>
      <xdr:row>23</xdr:row>
      <xdr:rowOff>53340</xdr:rowOff>
    </xdr:to>
    <xdr:graphicFrame macro="">
      <xdr:nvGraphicFramePr>
        <xdr:cNvPr id="7" name="Chart 6">
          <a:extLst>
            <a:ext uri="{FF2B5EF4-FFF2-40B4-BE49-F238E27FC236}">
              <a16:creationId xmlns:a16="http://schemas.microsoft.com/office/drawing/2014/main" id="{EBAA646B-A961-25B9-B1BF-AB0A105F7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18</xdr:row>
      <xdr:rowOff>7620</xdr:rowOff>
    </xdr:from>
    <xdr:to>
      <xdr:col>2</xdr:col>
      <xdr:colOff>1066800</xdr:colOff>
      <xdr:row>22</xdr:row>
      <xdr:rowOff>174979</xdr:rowOff>
    </xdr:to>
    <xdr:sp macro="" textlink="'Pivot Tables'!M6">
      <xdr:nvSpPr>
        <xdr:cNvPr id="2" name="TextBox 1">
          <a:extLst>
            <a:ext uri="{FF2B5EF4-FFF2-40B4-BE49-F238E27FC236}">
              <a16:creationId xmlns:a16="http://schemas.microsoft.com/office/drawing/2014/main" id="{1C134D8C-6EB5-4017-813A-BF9683D34AB8}"/>
            </a:ext>
          </a:extLst>
        </xdr:cNvPr>
        <xdr:cNvSpPr txBox="1"/>
      </xdr:nvSpPr>
      <xdr:spPr>
        <a:xfrm>
          <a:off x="2034540" y="3299460"/>
          <a:ext cx="1066800" cy="89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chemeClr val="tx1">
                  <a:lumMod val="75000"/>
                  <a:lumOff val="25000"/>
                </a:schemeClr>
              </a:solidFill>
              <a:latin typeface="PT Sans" panose="020B0503020203020204" pitchFamily="34" charset="0"/>
              <a:cs typeface="Arial" panose="020B0604020202020204" pitchFamily="34" charset="0"/>
            </a:rPr>
            <a:t>●</a:t>
          </a:r>
          <a:endParaRPr lang="en-IN" sz="1400">
            <a:solidFill>
              <a:schemeClr val="tx1">
                <a:lumMod val="75000"/>
                <a:lumOff val="25000"/>
              </a:schemeClr>
            </a:solidFill>
            <a:latin typeface="Avenir LT Std 55 Roman" panose="020B0503020203020204" pitchFamily="34" charset="0"/>
            <a:cs typeface="Arial" panose="020B0604020202020204" pitchFamily="34" charset="0"/>
          </a:endParaRPr>
        </a:p>
      </xdr:txBody>
    </xdr:sp>
    <xdr:clientData/>
  </xdr:twoCellAnchor>
  <xdr:twoCellAnchor>
    <xdr:from>
      <xdr:col>28</xdr:col>
      <xdr:colOff>220980</xdr:colOff>
      <xdr:row>6</xdr:row>
      <xdr:rowOff>0</xdr:rowOff>
    </xdr:from>
    <xdr:to>
      <xdr:col>30</xdr:col>
      <xdr:colOff>434340</xdr:colOff>
      <xdr:row>19</xdr:row>
      <xdr:rowOff>152400</xdr:rowOff>
    </xdr:to>
    <xdr:graphicFrame macro="">
      <xdr:nvGraphicFramePr>
        <xdr:cNvPr id="3" name="Chart 2">
          <a:extLst>
            <a:ext uri="{FF2B5EF4-FFF2-40B4-BE49-F238E27FC236}">
              <a16:creationId xmlns:a16="http://schemas.microsoft.com/office/drawing/2014/main" id="{B2D63E29-8DAE-64FA-C6B2-2CF7C885F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175260</xdr:colOff>
      <xdr:row>8</xdr:row>
      <xdr:rowOff>91440</xdr:rowOff>
    </xdr:from>
    <xdr:to>
      <xdr:col>6</xdr:col>
      <xdr:colOff>441960</xdr:colOff>
      <xdr:row>24</xdr:row>
      <xdr:rowOff>46258</xdr:rowOff>
    </xdr:to>
    <xdr:graphicFrame macro="">
      <xdr:nvGraphicFramePr>
        <xdr:cNvPr id="2" name="Chart 1">
          <a:extLst>
            <a:ext uri="{FF2B5EF4-FFF2-40B4-BE49-F238E27FC236}">
              <a16:creationId xmlns:a16="http://schemas.microsoft.com/office/drawing/2014/main" id="{B4861373-5C96-6743-4B16-46AC33B8D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960120</xdr:colOff>
      <xdr:row>21</xdr:row>
      <xdr:rowOff>106681</xdr:rowOff>
    </xdr:from>
    <xdr:to>
      <xdr:col>11</xdr:col>
      <xdr:colOff>1171260</xdr:colOff>
      <xdr:row>23</xdr:row>
      <xdr:rowOff>136004</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18FE9583-926E-7506-678B-600915F0BDB9}"/>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8275320" y="3977641"/>
              <a:ext cx="2520000" cy="395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171450</xdr:colOff>
      <xdr:row>3</xdr:row>
      <xdr:rowOff>15240</xdr:rowOff>
    </xdr:from>
    <xdr:to>
      <xdr:col>35</xdr:col>
      <xdr:colOff>476250</xdr:colOff>
      <xdr:row>18</xdr:row>
      <xdr:rowOff>0</xdr:rowOff>
    </xdr:to>
    <xdr:graphicFrame macro="">
      <xdr:nvGraphicFramePr>
        <xdr:cNvPr id="4" name="Chart 3">
          <a:extLst>
            <a:ext uri="{FF2B5EF4-FFF2-40B4-BE49-F238E27FC236}">
              <a16:creationId xmlns:a16="http://schemas.microsoft.com/office/drawing/2014/main" id="{8A1A3A87-DA2F-E08F-E6B0-2110A9721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251460</xdr:colOff>
      <xdr:row>7</xdr:row>
      <xdr:rowOff>152400</xdr:rowOff>
    </xdr:from>
    <xdr:to>
      <xdr:col>42</xdr:col>
      <xdr:colOff>281940</xdr:colOff>
      <xdr:row>22</xdr:row>
      <xdr:rowOff>152400</xdr:rowOff>
    </xdr:to>
    <xdr:graphicFrame macro="">
      <xdr:nvGraphicFramePr>
        <xdr:cNvPr id="5" name="Chart 4">
          <a:extLst>
            <a:ext uri="{FF2B5EF4-FFF2-40B4-BE49-F238E27FC236}">
              <a16:creationId xmlns:a16="http://schemas.microsoft.com/office/drawing/2014/main" id="{8F183027-2BA3-1C21-A935-8140D5AA2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8</xdr:col>
      <xdr:colOff>131917</xdr:colOff>
      <xdr:row>0</xdr:row>
      <xdr:rowOff>0</xdr:rowOff>
    </xdr:from>
    <xdr:to>
      <xdr:col>18</xdr:col>
      <xdr:colOff>254000</xdr:colOff>
      <xdr:row>34</xdr:row>
      <xdr:rowOff>38871</xdr:rowOff>
    </xdr:to>
    <xdr:grpSp>
      <xdr:nvGrpSpPr>
        <xdr:cNvPr id="276" name="Group 275">
          <a:extLst>
            <a:ext uri="{FF2B5EF4-FFF2-40B4-BE49-F238E27FC236}">
              <a16:creationId xmlns:a16="http://schemas.microsoft.com/office/drawing/2014/main" id="{736BE251-D070-6A47-95D6-010D0C640529}"/>
            </a:ext>
          </a:extLst>
        </xdr:cNvPr>
        <xdr:cNvGrpSpPr/>
      </xdr:nvGrpSpPr>
      <xdr:grpSpPr>
        <a:xfrm>
          <a:off x="5008717" y="0"/>
          <a:ext cx="6218083" cy="6272031"/>
          <a:chOff x="5008717" y="0"/>
          <a:chExt cx="6218083" cy="6109471"/>
        </a:xfrm>
      </xdr:grpSpPr>
      <xdr:sp macro="" textlink="">
        <xdr:nvSpPr>
          <xdr:cNvPr id="272" name="Oval 271">
            <a:extLst>
              <a:ext uri="{FF2B5EF4-FFF2-40B4-BE49-F238E27FC236}">
                <a16:creationId xmlns:a16="http://schemas.microsoft.com/office/drawing/2014/main" id="{B5BA811D-666E-D280-595F-7154B9BCD866}"/>
              </a:ext>
            </a:extLst>
          </xdr:cNvPr>
          <xdr:cNvSpPr/>
        </xdr:nvSpPr>
        <xdr:spPr>
          <a:xfrm>
            <a:off x="5008717" y="0"/>
            <a:ext cx="6218083" cy="6109471"/>
          </a:xfrm>
          <a:prstGeom prst="ellipse">
            <a:avLst/>
          </a:prstGeom>
          <a:noFill/>
          <a:ln cmpd="sng">
            <a:solidFill>
              <a:srgbClr val="9947F7">
                <a:alpha val="30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4" name="Oval 273">
            <a:extLst>
              <a:ext uri="{FF2B5EF4-FFF2-40B4-BE49-F238E27FC236}">
                <a16:creationId xmlns:a16="http://schemas.microsoft.com/office/drawing/2014/main" id="{FB25EA38-F9D6-4219-A90A-EAB8C2C633DD}"/>
              </a:ext>
            </a:extLst>
          </xdr:cNvPr>
          <xdr:cNvSpPr/>
        </xdr:nvSpPr>
        <xdr:spPr>
          <a:xfrm>
            <a:off x="6164417" y="1113095"/>
            <a:ext cx="3817783" cy="3751098"/>
          </a:xfrm>
          <a:prstGeom prst="ellipse">
            <a:avLst/>
          </a:prstGeom>
          <a:noFill/>
          <a:ln cmpd="sng">
            <a:solidFill>
              <a:srgbClr val="9947F7">
                <a:alpha val="30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16</xdr:col>
      <xdr:colOff>586762</xdr:colOff>
      <xdr:row>4</xdr:row>
      <xdr:rowOff>42464</xdr:rowOff>
    </xdr:from>
    <xdr:to>
      <xdr:col>17</xdr:col>
      <xdr:colOff>370659</xdr:colOff>
      <xdr:row>9</xdr:row>
      <xdr:rowOff>20177</xdr:rowOff>
    </xdr:to>
    <xdr:grpSp>
      <xdr:nvGrpSpPr>
        <xdr:cNvPr id="17" name="Group 16 (shit)">
          <a:extLst>
            <a:ext uri="{FF2B5EF4-FFF2-40B4-BE49-F238E27FC236}">
              <a16:creationId xmlns:a16="http://schemas.microsoft.com/office/drawing/2014/main" id="{A1ED9D30-8C18-1672-E062-159872357EAC}"/>
            </a:ext>
          </a:extLst>
        </xdr:cNvPr>
        <xdr:cNvGrpSpPr/>
      </xdr:nvGrpSpPr>
      <xdr:grpSpPr>
        <a:xfrm rot="19582212">
          <a:off x="10340362" y="773984"/>
          <a:ext cx="393497" cy="892113"/>
          <a:chOff x="11007090" y="631285"/>
          <a:chExt cx="339355" cy="788608"/>
        </a:xfrm>
      </xdr:grpSpPr>
      <xdr:cxnSp macro="">
        <xdr:nvCxnSpPr>
          <xdr:cNvPr id="119" name="Straight Connector 118">
            <a:extLst>
              <a:ext uri="{FF2B5EF4-FFF2-40B4-BE49-F238E27FC236}">
                <a16:creationId xmlns:a16="http://schemas.microsoft.com/office/drawing/2014/main" id="{68244C3F-E7DC-4176-89A0-773A4CFF275A}"/>
              </a:ext>
            </a:extLst>
          </xdr:cNvPr>
          <xdr:cNvCxnSpPr>
            <a:endCxn id="123" idx="4"/>
          </xdr:cNvCxnSpPr>
        </xdr:nvCxnSpPr>
        <xdr:spPr>
          <a:xfrm rot="2017788" flipH="1" flipV="1">
            <a:off x="11035048" y="1013621"/>
            <a:ext cx="311397" cy="406272"/>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Oval 122">
            <a:extLst>
              <a:ext uri="{FF2B5EF4-FFF2-40B4-BE49-F238E27FC236}">
                <a16:creationId xmlns:a16="http://schemas.microsoft.com/office/drawing/2014/main" id="{EADA55CC-FC6B-5DCC-210F-5795092D073B}"/>
              </a:ext>
            </a:extLst>
          </xdr:cNvPr>
          <xdr:cNvSpPr/>
        </xdr:nvSpPr>
        <xdr:spPr>
          <a:xfrm>
            <a:off x="11007090" y="631285"/>
            <a:ext cx="326123" cy="327376"/>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9</xdr:col>
      <xdr:colOff>556260</xdr:colOff>
      <xdr:row>7</xdr:row>
      <xdr:rowOff>99060</xdr:rowOff>
    </xdr:from>
    <xdr:to>
      <xdr:col>16</xdr:col>
      <xdr:colOff>327660</xdr:colOff>
      <xdr:row>25</xdr:row>
      <xdr:rowOff>68580</xdr:rowOff>
    </xdr:to>
    <xdr:graphicFrame macro="">
      <xdr:nvGraphicFramePr>
        <xdr:cNvPr id="68" name="Chart 67">
          <a:extLst>
            <a:ext uri="{FF2B5EF4-FFF2-40B4-BE49-F238E27FC236}">
              <a16:creationId xmlns:a16="http://schemas.microsoft.com/office/drawing/2014/main" id="{FF159D92-8F24-4054-BECC-704AC4FB5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0</xdr:row>
      <xdr:rowOff>7620</xdr:rowOff>
    </xdr:from>
    <xdr:to>
      <xdr:col>23</xdr:col>
      <xdr:colOff>415200</xdr:colOff>
      <xdr:row>1</xdr:row>
      <xdr:rowOff>112740</xdr:rowOff>
    </xdr:to>
    <xdr:sp macro="" textlink="">
      <xdr:nvSpPr>
        <xdr:cNvPr id="2" name="Rectangle 1">
          <a:extLst>
            <a:ext uri="{FF2B5EF4-FFF2-40B4-BE49-F238E27FC236}">
              <a16:creationId xmlns:a16="http://schemas.microsoft.com/office/drawing/2014/main" id="{121AF3CB-70A6-9133-46B7-8215B004674D}"/>
            </a:ext>
          </a:extLst>
        </xdr:cNvPr>
        <xdr:cNvSpPr/>
      </xdr:nvSpPr>
      <xdr:spPr>
        <a:xfrm>
          <a:off x="0" y="7620"/>
          <a:ext cx="14436000" cy="28800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0</xdr:row>
      <xdr:rowOff>32774</xdr:rowOff>
    </xdr:from>
    <xdr:to>
      <xdr:col>0</xdr:col>
      <xdr:colOff>289560</xdr:colOff>
      <xdr:row>1</xdr:row>
      <xdr:rowOff>139454</xdr:rowOff>
    </xdr:to>
    <xdr:pic>
      <xdr:nvPicPr>
        <xdr:cNvPr id="6" name="Picture 5">
          <a:extLst>
            <a:ext uri="{FF2B5EF4-FFF2-40B4-BE49-F238E27FC236}">
              <a16:creationId xmlns:a16="http://schemas.microsoft.com/office/drawing/2014/main" id="{47D0706D-0A86-18AD-A65E-B4E5AB6B2BE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2774"/>
          <a:ext cx="289560" cy="286938"/>
        </a:xfrm>
        <a:prstGeom prst="rect">
          <a:avLst/>
        </a:prstGeom>
        <a:noFill/>
      </xdr:spPr>
    </xdr:pic>
    <xdr:clientData/>
  </xdr:twoCellAnchor>
  <xdr:twoCellAnchor editAs="absolute">
    <xdr:from>
      <xdr:col>0</xdr:col>
      <xdr:colOff>358140</xdr:colOff>
      <xdr:row>0</xdr:row>
      <xdr:rowOff>15240</xdr:rowOff>
    </xdr:from>
    <xdr:to>
      <xdr:col>2</xdr:col>
      <xdr:colOff>289560</xdr:colOff>
      <xdr:row>1</xdr:row>
      <xdr:rowOff>114300</xdr:rowOff>
    </xdr:to>
    <xdr:sp macro="" textlink="">
      <xdr:nvSpPr>
        <xdr:cNvPr id="7" name="TextBox 6">
          <a:extLst>
            <a:ext uri="{FF2B5EF4-FFF2-40B4-BE49-F238E27FC236}">
              <a16:creationId xmlns:a16="http://schemas.microsoft.com/office/drawing/2014/main" id="{4D08BCCF-0087-897C-6313-8AC95557437E}"/>
            </a:ext>
          </a:extLst>
        </xdr:cNvPr>
        <xdr:cNvSpPr txBox="1"/>
      </xdr:nvSpPr>
      <xdr:spPr>
        <a:xfrm>
          <a:off x="358140" y="15240"/>
          <a:ext cx="11506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Other</a:t>
          </a:r>
          <a:r>
            <a:rPr lang="en-IN" sz="1200" baseline="0">
              <a:solidFill>
                <a:schemeClr val="bg1"/>
              </a:solidFill>
              <a:latin typeface="+mn-lt"/>
              <a:cs typeface="Arial" panose="020B0604020202020204" pitchFamily="34" charset="0"/>
            </a:rPr>
            <a:t> Level's</a:t>
          </a:r>
          <a:endParaRPr lang="en-IN" sz="1200">
            <a:solidFill>
              <a:schemeClr val="bg1"/>
            </a:solidFill>
            <a:latin typeface="+mn-lt"/>
            <a:cs typeface="Arial" panose="020B0604020202020204" pitchFamily="34" charset="0"/>
          </a:endParaRPr>
        </a:p>
      </xdr:txBody>
    </xdr:sp>
    <xdr:clientData/>
  </xdr:twoCellAnchor>
  <xdr:twoCellAnchor editAs="absolute">
    <xdr:from>
      <xdr:col>5</xdr:col>
      <xdr:colOff>335280</xdr:colOff>
      <xdr:row>0</xdr:row>
      <xdr:rowOff>0</xdr:rowOff>
    </xdr:from>
    <xdr:to>
      <xdr:col>7</xdr:col>
      <xdr:colOff>266700</xdr:colOff>
      <xdr:row>1</xdr:row>
      <xdr:rowOff>99060</xdr:rowOff>
    </xdr:to>
    <xdr:sp macro="" textlink="">
      <xdr:nvSpPr>
        <xdr:cNvPr id="9" name="TextBox 8">
          <a:hlinkClick xmlns:r="http://schemas.openxmlformats.org/officeDocument/2006/relationships" r:id="rId3"/>
          <a:extLst>
            <a:ext uri="{FF2B5EF4-FFF2-40B4-BE49-F238E27FC236}">
              <a16:creationId xmlns:a16="http://schemas.microsoft.com/office/drawing/2014/main" id="{8E44632D-21B9-48C6-83C7-FBBA7E1B041D}"/>
            </a:ext>
          </a:extLst>
        </xdr:cNvPr>
        <xdr:cNvSpPr txBox="1"/>
      </xdr:nvSpPr>
      <xdr:spPr>
        <a:xfrm>
          <a:off x="3383280" y="0"/>
          <a:ext cx="11506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Browser</a:t>
          </a:r>
        </a:p>
      </xdr:txBody>
    </xdr:sp>
    <xdr:clientData/>
  </xdr:twoCellAnchor>
  <xdr:twoCellAnchor editAs="absolute">
    <xdr:from>
      <xdr:col>5</xdr:col>
      <xdr:colOff>129540</xdr:colOff>
      <xdr:row>0</xdr:row>
      <xdr:rowOff>0</xdr:rowOff>
    </xdr:from>
    <xdr:to>
      <xdr:col>5</xdr:col>
      <xdr:colOff>419100</xdr:colOff>
      <xdr:row>1</xdr:row>
      <xdr:rowOff>106680</xdr:rowOff>
    </xdr:to>
    <xdr:pic>
      <xdr:nvPicPr>
        <xdr:cNvPr id="20" name="Graphic 19" descr="Compass">
          <a:extLst>
            <a:ext uri="{FF2B5EF4-FFF2-40B4-BE49-F238E27FC236}">
              <a16:creationId xmlns:a16="http://schemas.microsoft.com/office/drawing/2014/main" id="{BDF7912E-9E00-A444-F50C-E0A9AE777A7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177540" y="0"/>
          <a:ext cx="289560" cy="289560"/>
        </a:xfrm>
        <a:prstGeom prst="rect">
          <a:avLst/>
        </a:prstGeom>
      </xdr:spPr>
    </xdr:pic>
    <xdr:clientData/>
  </xdr:twoCellAnchor>
  <xdr:twoCellAnchor editAs="absolute">
    <xdr:from>
      <xdr:col>13</xdr:col>
      <xdr:colOff>144780</xdr:colOff>
      <xdr:row>0</xdr:row>
      <xdr:rowOff>0</xdr:rowOff>
    </xdr:from>
    <xdr:to>
      <xdr:col>15</xdr:col>
      <xdr:colOff>327660</xdr:colOff>
      <xdr:row>1</xdr:row>
      <xdr:rowOff>99060</xdr:rowOff>
    </xdr:to>
    <xdr:sp macro="" textlink="">
      <xdr:nvSpPr>
        <xdr:cNvPr id="23" name="TextBox 22">
          <a:hlinkClick xmlns:r="http://schemas.openxmlformats.org/officeDocument/2006/relationships" r:id="rId6" tooltip="Income Sources"/>
          <a:extLst>
            <a:ext uri="{FF2B5EF4-FFF2-40B4-BE49-F238E27FC236}">
              <a16:creationId xmlns:a16="http://schemas.microsoft.com/office/drawing/2014/main" id="{D2EC244A-B9B2-A80E-4E5A-4C3EBCFEE1FA}"/>
            </a:ext>
          </a:extLst>
        </xdr:cNvPr>
        <xdr:cNvSpPr txBox="1"/>
      </xdr:nvSpPr>
      <xdr:spPr>
        <a:xfrm>
          <a:off x="8069580" y="0"/>
          <a:ext cx="14020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Income</a:t>
          </a:r>
          <a:r>
            <a:rPr lang="en-IN" sz="1200" baseline="0">
              <a:solidFill>
                <a:schemeClr val="bg1"/>
              </a:solidFill>
              <a:latin typeface="+mn-lt"/>
              <a:cs typeface="Arial" panose="020B0604020202020204" pitchFamily="34" charset="0"/>
            </a:rPr>
            <a:t> Sources</a:t>
          </a:r>
          <a:endParaRPr lang="en-IN" sz="1200">
            <a:solidFill>
              <a:schemeClr val="bg1"/>
            </a:solidFill>
            <a:latin typeface="+mn-lt"/>
            <a:cs typeface="Arial" panose="020B0604020202020204" pitchFamily="34" charset="0"/>
          </a:endParaRPr>
        </a:p>
      </xdr:txBody>
    </xdr:sp>
    <xdr:clientData/>
  </xdr:twoCellAnchor>
  <xdr:twoCellAnchor editAs="absolute">
    <xdr:from>
      <xdr:col>15</xdr:col>
      <xdr:colOff>441960</xdr:colOff>
      <xdr:row>0</xdr:row>
      <xdr:rowOff>0</xdr:rowOff>
    </xdr:from>
    <xdr:to>
      <xdr:col>18</xdr:col>
      <xdr:colOff>15240</xdr:colOff>
      <xdr:row>1</xdr:row>
      <xdr:rowOff>99060</xdr:rowOff>
    </xdr:to>
    <xdr:sp macro="" textlink="">
      <xdr:nvSpPr>
        <xdr:cNvPr id="24" name="TextBox 23">
          <a:hlinkClick xmlns:r="http://schemas.openxmlformats.org/officeDocument/2006/relationships" r:id="rId7" tooltip="Geographically"/>
          <a:extLst>
            <a:ext uri="{FF2B5EF4-FFF2-40B4-BE49-F238E27FC236}">
              <a16:creationId xmlns:a16="http://schemas.microsoft.com/office/drawing/2014/main" id="{99076DE3-9614-8007-8A8E-1BF053B67E91}"/>
            </a:ext>
          </a:extLst>
        </xdr:cNvPr>
        <xdr:cNvSpPr txBox="1"/>
      </xdr:nvSpPr>
      <xdr:spPr>
        <a:xfrm>
          <a:off x="9585960" y="0"/>
          <a:ext cx="14020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Geographically</a:t>
          </a:r>
        </a:p>
      </xdr:txBody>
    </xdr:sp>
    <xdr:clientData/>
  </xdr:twoCellAnchor>
  <xdr:twoCellAnchor editAs="absolute">
    <xdr:from>
      <xdr:col>17</xdr:col>
      <xdr:colOff>600113</xdr:colOff>
      <xdr:row>0</xdr:row>
      <xdr:rowOff>22860</xdr:rowOff>
    </xdr:from>
    <xdr:to>
      <xdr:col>20</xdr:col>
      <xdr:colOff>396240</xdr:colOff>
      <xdr:row>1</xdr:row>
      <xdr:rowOff>121920</xdr:rowOff>
    </xdr:to>
    <xdr:sp macro="" textlink="">
      <xdr:nvSpPr>
        <xdr:cNvPr id="25" name="TextBox 24">
          <a:hlinkClick xmlns:r="http://schemas.openxmlformats.org/officeDocument/2006/relationships" r:id="rId8" tooltip="Sales Process"/>
          <a:extLst>
            <a:ext uri="{FF2B5EF4-FFF2-40B4-BE49-F238E27FC236}">
              <a16:creationId xmlns:a16="http://schemas.microsoft.com/office/drawing/2014/main" id="{40850815-FD0D-1723-4B67-7BBE9F4D6DD7}"/>
            </a:ext>
          </a:extLst>
        </xdr:cNvPr>
        <xdr:cNvSpPr txBox="1"/>
      </xdr:nvSpPr>
      <xdr:spPr>
        <a:xfrm>
          <a:off x="10963313" y="22860"/>
          <a:ext cx="1624927"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Sales Process</a:t>
          </a:r>
        </a:p>
      </xdr:txBody>
    </xdr:sp>
    <xdr:clientData/>
  </xdr:twoCellAnchor>
  <xdr:twoCellAnchor editAs="absolute">
    <xdr:from>
      <xdr:col>20</xdr:col>
      <xdr:colOff>310553</xdr:colOff>
      <xdr:row>0</xdr:row>
      <xdr:rowOff>30480</xdr:rowOff>
    </xdr:from>
    <xdr:to>
      <xdr:col>23</xdr:col>
      <xdr:colOff>106680</xdr:colOff>
      <xdr:row>1</xdr:row>
      <xdr:rowOff>129540</xdr:rowOff>
    </xdr:to>
    <xdr:sp macro="" textlink="">
      <xdr:nvSpPr>
        <xdr:cNvPr id="26" name="TextBox 25">
          <a:hlinkClick xmlns:r="http://schemas.openxmlformats.org/officeDocument/2006/relationships" r:id="rId9" tooltip="Project Status"/>
          <a:extLst>
            <a:ext uri="{FF2B5EF4-FFF2-40B4-BE49-F238E27FC236}">
              <a16:creationId xmlns:a16="http://schemas.microsoft.com/office/drawing/2014/main" id="{52C080E6-CA56-AE98-7AF0-430C52799219}"/>
            </a:ext>
          </a:extLst>
        </xdr:cNvPr>
        <xdr:cNvSpPr txBox="1"/>
      </xdr:nvSpPr>
      <xdr:spPr>
        <a:xfrm>
          <a:off x="12502553" y="30480"/>
          <a:ext cx="1624927"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Project Status</a:t>
          </a:r>
        </a:p>
      </xdr:txBody>
    </xdr:sp>
    <xdr:clientData/>
  </xdr:twoCellAnchor>
  <xdr:twoCellAnchor editAs="absolute">
    <xdr:from>
      <xdr:col>13</xdr:col>
      <xdr:colOff>198121</xdr:colOff>
      <xdr:row>1</xdr:row>
      <xdr:rowOff>76200</xdr:rowOff>
    </xdr:from>
    <xdr:to>
      <xdr:col>13</xdr:col>
      <xdr:colOff>541020</xdr:colOff>
      <xdr:row>1</xdr:row>
      <xdr:rowOff>121920</xdr:rowOff>
    </xdr:to>
    <xdr:sp macro="" textlink="">
      <xdr:nvSpPr>
        <xdr:cNvPr id="27" name="Rectangle: Rounded Corners 26">
          <a:extLst>
            <a:ext uri="{FF2B5EF4-FFF2-40B4-BE49-F238E27FC236}">
              <a16:creationId xmlns:a16="http://schemas.microsoft.com/office/drawing/2014/main" id="{77253B4F-708A-725B-C6A2-5D4F47ED3FC5}"/>
            </a:ext>
          </a:extLst>
        </xdr:cNvPr>
        <xdr:cNvSpPr>
          <a:spLocks noChangeAspect="1"/>
        </xdr:cNvSpPr>
      </xdr:nvSpPr>
      <xdr:spPr>
        <a:xfrm>
          <a:off x="8122921" y="259080"/>
          <a:ext cx="342899"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0</xdr:col>
      <xdr:colOff>304801</xdr:colOff>
      <xdr:row>4</xdr:row>
      <xdr:rowOff>160021</xdr:rowOff>
    </xdr:from>
    <xdr:to>
      <xdr:col>2</xdr:col>
      <xdr:colOff>487680</xdr:colOff>
      <xdr:row>7</xdr:row>
      <xdr:rowOff>45721</xdr:rowOff>
    </xdr:to>
    <xdr:grpSp>
      <xdr:nvGrpSpPr>
        <xdr:cNvPr id="37" name="Group 36">
          <a:extLst>
            <a:ext uri="{FF2B5EF4-FFF2-40B4-BE49-F238E27FC236}">
              <a16:creationId xmlns:a16="http://schemas.microsoft.com/office/drawing/2014/main" id="{8F54F8A4-A560-5371-C8E8-3DFBEF552F6B}"/>
            </a:ext>
          </a:extLst>
        </xdr:cNvPr>
        <xdr:cNvGrpSpPr/>
      </xdr:nvGrpSpPr>
      <xdr:grpSpPr>
        <a:xfrm>
          <a:off x="304801" y="891541"/>
          <a:ext cx="1402079" cy="434340"/>
          <a:chOff x="289561" y="952501"/>
          <a:chExt cx="1402079" cy="434340"/>
        </a:xfrm>
      </xdr:grpSpPr>
      <xdr:sp macro="" textlink="">
        <xdr:nvSpPr>
          <xdr:cNvPr id="28" name="Rectangle: Rounded Corners 27">
            <a:extLst>
              <a:ext uri="{FF2B5EF4-FFF2-40B4-BE49-F238E27FC236}">
                <a16:creationId xmlns:a16="http://schemas.microsoft.com/office/drawing/2014/main" id="{2A84E563-F48A-4BCC-887D-3F5C3F03DE0A}"/>
              </a:ext>
            </a:extLst>
          </xdr:cNvPr>
          <xdr:cNvSpPr>
            <a:spLocks noChangeAspect="1"/>
          </xdr:cNvSpPr>
        </xdr:nvSpPr>
        <xdr:spPr>
          <a:xfrm>
            <a:off x="289561" y="952501"/>
            <a:ext cx="1402079" cy="43434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sp macro="" textlink="">
        <xdr:nvSpPr>
          <xdr:cNvPr id="30" name="TextBox 29">
            <a:extLst>
              <a:ext uri="{FF2B5EF4-FFF2-40B4-BE49-F238E27FC236}">
                <a16:creationId xmlns:a16="http://schemas.microsoft.com/office/drawing/2014/main" id="{9E72FB96-553C-44C3-A831-2F8B65930FEA}"/>
              </a:ext>
            </a:extLst>
          </xdr:cNvPr>
          <xdr:cNvSpPr txBox="1"/>
        </xdr:nvSpPr>
        <xdr:spPr>
          <a:xfrm>
            <a:off x="377191" y="1028701"/>
            <a:ext cx="1226819"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mn-lt"/>
                <a:cs typeface="Arial" panose="020B0604020202020204" pitchFamily="34" charset="0"/>
              </a:rPr>
              <a:t>Income Sources</a:t>
            </a:r>
          </a:p>
        </xdr:txBody>
      </xdr:sp>
    </xdr:grpSp>
    <xdr:clientData/>
  </xdr:twoCellAnchor>
  <xdr:twoCellAnchor editAs="absolute">
    <xdr:from>
      <xdr:col>0</xdr:col>
      <xdr:colOff>91440</xdr:colOff>
      <xdr:row>7</xdr:row>
      <xdr:rowOff>83820</xdr:rowOff>
    </xdr:from>
    <xdr:to>
      <xdr:col>5</xdr:col>
      <xdr:colOff>152400</xdr:colOff>
      <xdr:row>12</xdr:row>
      <xdr:rowOff>129540</xdr:rowOff>
    </xdr:to>
    <xdr:sp macro="" textlink="">
      <xdr:nvSpPr>
        <xdr:cNvPr id="32" name="TextBox 31">
          <a:extLst>
            <a:ext uri="{FF2B5EF4-FFF2-40B4-BE49-F238E27FC236}">
              <a16:creationId xmlns:a16="http://schemas.microsoft.com/office/drawing/2014/main" id="{A64247E1-06AD-429C-8496-CAD5EB5DF37A}"/>
            </a:ext>
          </a:extLst>
        </xdr:cNvPr>
        <xdr:cNvSpPr txBox="1"/>
      </xdr:nvSpPr>
      <xdr:spPr>
        <a:xfrm>
          <a:off x="91440" y="1363980"/>
          <a:ext cx="3108960" cy="960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1"/>
              </a:solidFill>
              <a:latin typeface="+mn-lt"/>
              <a:cs typeface="Arial" panose="020B0604020202020204" pitchFamily="34" charset="0"/>
            </a:rPr>
            <a:t>Grand total of income,</a:t>
          </a:r>
          <a:r>
            <a:rPr lang="en-IN" sz="1200" baseline="0">
              <a:solidFill>
                <a:schemeClr val="bg1"/>
              </a:solidFill>
              <a:latin typeface="+mn-lt"/>
              <a:cs typeface="Arial" panose="020B0604020202020204" pitchFamily="34" charset="0"/>
            </a:rPr>
            <a:t> and their breakdowns showing the achivements percentage and highlight for most valueable source. Marketing strategies and operating profit</a:t>
          </a:r>
          <a:endParaRPr lang="en-IN" sz="1200">
            <a:solidFill>
              <a:schemeClr val="bg1"/>
            </a:solidFill>
            <a:latin typeface="+mn-lt"/>
            <a:cs typeface="Arial" panose="020B0604020202020204" pitchFamily="34" charset="0"/>
          </a:endParaRPr>
        </a:p>
      </xdr:txBody>
    </xdr:sp>
    <xdr:clientData/>
  </xdr:twoCellAnchor>
  <xdr:twoCellAnchor editAs="absolute">
    <xdr:from>
      <xdr:col>0</xdr:col>
      <xdr:colOff>99060</xdr:colOff>
      <xdr:row>12</xdr:row>
      <xdr:rowOff>68580</xdr:rowOff>
    </xdr:from>
    <xdr:to>
      <xdr:col>5</xdr:col>
      <xdr:colOff>457200</xdr:colOff>
      <xdr:row>14</xdr:row>
      <xdr:rowOff>175260</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7C4F6AE5-C936-4081-A828-C7D096D376C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9060" y="2278380"/>
              <a:ext cx="3406140" cy="472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45720</xdr:colOff>
      <xdr:row>14</xdr:row>
      <xdr:rowOff>99060</xdr:rowOff>
    </xdr:from>
    <xdr:to>
      <xdr:col>4</xdr:col>
      <xdr:colOff>358140</xdr:colOff>
      <xdr:row>21</xdr:row>
      <xdr:rowOff>144780</xdr:rowOff>
    </xdr:to>
    <xdr:grpSp>
      <xdr:nvGrpSpPr>
        <xdr:cNvPr id="11" name="Group 10">
          <a:extLst>
            <a:ext uri="{FF2B5EF4-FFF2-40B4-BE49-F238E27FC236}">
              <a16:creationId xmlns:a16="http://schemas.microsoft.com/office/drawing/2014/main" id="{D3723142-3B0F-D3E7-9034-A4667AA47D51}"/>
            </a:ext>
          </a:extLst>
        </xdr:cNvPr>
        <xdr:cNvGrpSpPr/>
      </xdr:nvGrpSpPr>
      <xdr:grpSpPr>
        <a:xfrm>
          <a:off x="45720" y="2674620"/>
          <a:ext cx="2750820" cy="1325880"/>
          <a:chOff x="68580" y="2552700"/>
          <a:chExt cx="2750820" cy="1325880"/>
        </a:xfrm>
      </xdr:grpSpPr>
      <xdr:sp macro="" textlink="">
        <xdr:nvSpPr>
          <xdr:cNvPr id="33" name="TextBox 32">
            <a:extLst>
              <a:ext uri="{FF2B5EF4-FFF2-40B4-BE49-F238E27FC236}">
                <a16:creationId xmlns:a16="http://schemas.microsoft.com/office/drawing/2014/main" id="{D2AF1DB9-5008-4664-8A07-69C96140733D}"/>
              </a:ext>
            </a:extLst>
          </xdr:cNvPr>
          <xdr:cNvSpPr txBox="1"/>
        </xdr:nvSpPr>
        <xdr:spPr>
          <a:xfrm>
            <a:off x="137160" y="2552700"/>
            <a:ext cx="268224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a:solidFill>
                  <a:schemeClr val="bg1"/>
                </a:solidFill>
                <a:latin typeface="Avenir LT Std 55 Roman" panose="020B0503020203020204" pitchFamily="34" charset="0"/>
                <a:cs typeface="Arial" panose="020B0604020202020204" pitchFamily="34" charset="0"/>
              </a:rPr>
              <a:t>Financial</a:t>
            </a:r>
            <a:r>
              <a:rPr lang="en-IN" sz="2000" baseline="0">
                <a:solidFill>
                  <a:schemeClr val="bg1"/>
                </a:solidFill>
                <a:latin typeface="Avenir LT Std 55 Roman" panose="020B0503020203020204" pitchFamily="34" charset="0"/>
                <a:cs typeface="Arial" panose="020B0604020202020204" pitchFamily="34" charset="0"/>
              </a:rPr>
              <a:t> Statistics</a:t>
            </a:r>
            <a:endParaRPr lang="en-IN" sz="2000">
              <a:solidFill>
                <a:schemeClr val="bg1"/>
              </a:solidFill>
              <a:latin typeface="Avenir LT Std 55 Roman" panose="020B0503020203020204" pitchFamily="34" charset="0"/>
              <a:cs typeface="Arial" panose="020B0604020202020204" pitchFamily="34" charset="0"/>
            </a:endParaRPr>
          </a:p>
        </xdr:txBody>
      </xdr:sp>
      <xdr:sp macro="" textlink="'Pivot Tables'!R10">
        <xdr:nvSpPr>
          <xdr:cNvPr id="5" name="TextBox 4">
            <a:extLst>
              <a:ext uri="{FF2B5EF4-FFF2-40B4-BE49-F238E27FC236}">
                <a16:creationId xmlns:a16="http://schemas.microsoft.com/office/drawing/2014/main" id="{90520918-FD22-46F0-BB8E-E31DB8D15807}"/>
              </a:ext>
            </a:extLst>
          </xdr:cNvPr>
          <xdr:cNvSpPr txBox="1"/>
        </xdr:nvSpPr>
        <xdr:spPr>
          <a:xfrm>
            <a:off x="68580" y="3086100"/>
            <a:ext cx="24231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29B24C3-219E-42E0-A3A1-4D3084493454}" type="TxLink">
              <a:rPr lang="en-US" sz="2800" b="0" i="0" u="none" strike="noStrike">
                <a:solidFill>
                  <a:schemeClr val="bg1"/>
                </a:solidFill>
                <a:latin typeface="Avenir LT Std 45 Book" panose="020B0502020203020204" pitchFamily="34" charset="0"/>
                <a:cs typeface="Arial"/>
              </a:rPr>
              <a:pPr algn="l"/>
              <a:t> 9,20,129 </a:t>
            </a:fld>
            <a:endParaRPr lang="en-US" sz="2800" b="0">
              <a:solidFill>
                <a:schemeClr val="bg1"/>
              </a:solidFill>
              <a:latin typeface="Avenir LT Std 45 Book" panose="020B0502020203020204" pitchFamily="34" charset="0"/>
            </a:endParaRPr>
          </a:p>
        </xdr:txBody>
      </xdr:sp>
      <xdr:sp macro="" textlink="">
        <xdr:nvSpPr>
          <xdr:cNvPr id="8" name="TextBox 7">
            <a:extLst>
              <a:ext uri="{FF2B5EF4-FFF2-40B4-BE49-F238E27FC236}">
                <a16:creationId xmlns:a16="http://schemas.microsoft.com/office/drawing/2014/main" id="{A39B37E7-9F28-4FC1-B301-57F9A3982B38}"/>
              </a:ext>
            </a:extLst>
          </xdr:cNvPr>
          <xdr:cNvSpPr txBox="1"/>
        </xdr:nvSpPr>
        <xdr:spPr>
          <a:xfrm>
            <a:off x="144780" y="3512820"/>
            <a:ext cx="14401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latin typeface="Avenir LT Std 55 Roman" panose="020B0503020203020204" pitchFamily="34" charset="0"/>
                <a:cs typeface="Arial" panose="020B0604020202020204" pitchFamily="34" charset="0"/>
              </a:rPr>
              <a:t>Income Target</a:t>
            </a:r>
          </a:p>
        </xdr:txBody>
      </xdr:sp>
      <xdr:sp macro="" textlink="'Pivot Tables'!Q10">
        <xdr:nvSpPr>
          <xdr:cNvPr id="10" name="TextBox 9">
            <a:extLst>
              <a:ext uri="{FF2B5EF4-FFF2-40B4-BE49-F238E27FC236}">
                <a16:creationId xmlns:a16="http://schemas.microsoft.com/office/drawing/2014/main" id="{0304D2DA-68E5-47CF-B7F5-915B6BBB6147}"/>
              </a:ext>
            </a:extLst>
          </xdr:cNvPr>
          <xdr:cNvSpPr txBox="1"/>
        </xdr:nvSpPr>
        <xdr:spPr>
          <a:xfrm>
            <a:off x="1379220" y="3528060"/>
            <a:ext cx="10363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C634489-D700-433F-BF1B-34CFD7614E2D}" type="TxLink">
              <a:rPr lang="en-US" sz="1100" b="0" i="0" u="none" strike="noStrike">
                <a:solidFill>
                  <a:schemeClr val="bg1"/>
                </a:solidFill>
                <a:latin typeface="Avenir LT Std 55 Roman" panose="020B0503020203020204" pitchFamily="34" charset="0"/>
                <a:cs typeface="Arial"/>
              </a:rPr>
              <a:pPr algn="l"/>
              <a:t> 8,28,952 </a:t>
            </a:fld>
            <a:endParaRPr lang="en-IN" sz="1400">
              <a:solidFill>
                <a:schemeClr val="bg1"/>
              </a:solidFill>
              <a:latin typeface="Avenir LT Std 55 Roman" panose="020B0503020203020204" pitchFamily="34" charset="0"/>
              <a:cs typeface="Arial" panose="020B0604020202020204" pitchFamily="34" charset="0"/>
            </a:endParaRPr>
          </a:p>
        </xdr:txBody>
      </xdr:sp>
    </xdr:grpSp>
    <xdr:clientData/>
  </xdr:twoCellAnchor>
  <xdr:twoCellAnchor editAs="absolute">
    <xdr:from>
      <xdr:col>0</xdr:col>
      <xdr:colOff>0</xdr:colOff>
      <xdr:row>21</xdr:row>
      <xdr:rowOff>60960</xdr:rowOff>
    </xdr:from>
    <xdr:to>
      <xdr:col>4</xdr:col>
      <xdr:colOff>373380</xdr:colOff>
      <xdr:row>28</xdr:row>
      <xdr:rowOff>38100</xdr:rowOff>
    </xdr:to>
    <xdr:graphicFrame macro="">
      <xdr:nvGraphicFramePr>
        <xdr:cNvPr id="19" name="Chart 18">
          <a:extLst>
            <a:ext uri="{FF2B5EF4-FFF2-40B4-BE49-F238E27FC236}">
              <a16:creationId xmlns:a16="http://schemas.microsoft.com/office/drawing/2014/main" id="{D197E3EA-840D-4443-831B-863414405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0</xdr:col>
      <xdr:colOff>83820</xdr:colOff>
      <xdr:row>28</xdr:row>
      <xdr:rowOff>0</xdr:rowOff>
    </xdr:from>
    <xdr:to>
      <xdr:col>3</xdr:col>
      <xdr:colOff>297180</xdr:colOff>
      <xdr:row>30</xdr:row>
      <xdr:rowOff>99060</xdr:rowOff>
    </xdr:to>
    <xdr:sp macro="" textlink="">
      <xdr:nvSpPr>
        <xdr:cNvPr id="22" name="TextBox 21">
          <a:extLst>
            <a:ext uri="{FF2B5EF4-FFF2-40B4-BE49-F238E27FC236}">
              <a16:creationId xmlns:a16="http://schemas.microsoft.com/office/drawing/2014/main" id="{3AE4309E-0D2E-4C0E-A144-62FF7C3F6EB5}"/>
            </a:ext>
          </a:extLst>
        </xdr:cNvPr>
        <xdr:cNvSpPr txBox="1"/>
      </xdr:nvSpPr>
      <xdr:spPr>
        <a:xfrm>
          <a:off x="83820" y="5120640"/>
          <a:ext cx="20421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solidFill>
              <a:latin typeface="Avenir LT Std 55 Roman" panose="020B0503020203020204" pitchFamily="34" charset="0"/>
              <a:cs typeface="Arial" panose="020B0604020202020204" pitchFamily="34" charset="0"/>
            </a:rPr>
            <a:t>Quantity of Items</a:t>
          </a:r>
        </a:p>
      </xdr:txBody>
    </xdr:sp>
    <xdr:clientData/>
  </xdr:twoCellAnchor>
  <xdr:twoCellAnchor>
    <xdr:from>
      <xdr:col>0</xdr:col>
      <xdr:colOff>64770</xdr:colOff>
      <xdr:row>30</xdr:row>
      <xdr:rowOff>3810</xdr:rowOff>
    </xdr:from>
    <xdr:to>
      <xdr:col>4</xdr:col>
      <xdr:colOff>495300</xdr:colOff>
      <xdr:row>38</xdr:row>
      <xdr:rowOff>57150</xdr:rowOff>
    </xdr:to>
    <xdr:grpSp>
      <xdr:nvGrpSpPr>
        <xdr:cNvPr id="62" name="Group 61">
          <a:extLst>
            <a:ext uri="{FF2B5EF4-FFF2-40B4-BE49-F238E27FC236}">
              <a16:creationId xmlns:a16="http://schemas.microsoft.com/office/drawing/2014/main" id="{C93DB211-CBDE-6583-606F-47D23B9421B0}"/>
            </a:ext>
          </a:extLst>
        </xdr:cNvPr>
        <xdr:cNvGrpSpPr/>
      </xdr:nvGrpSpPr>
      <xdr:grpSpPr>
        <a:xfrm>
          <a:off x="64770" y="5505450"/>
          <a:ext cx="2868930" cy="1516380"/>
          <a:chOff x="64770" y="5505450"/>
          <a:chExt cx="2868930" cy="1516380"/>
        </a:xfrm>
      </xdr:grpSpPr>
      <xdr:grpSp>
        <xdr:nvGrpSpPr>
          <xdr:cNvPr id="40" name="Group 39">
            <a:extLst>
              <a:ext uri="{FF2B5EF4-FFF2-40B4-BE49-F238E27FC236}">
                <a16:creationId xmlns:a16="http://schemas.microsoft.com/office/drawing/2014/main" id="{5DE5B0E8-6C20-BD0B-787B-B5B6AA026F60}"/>
              </a:ext>
            </a:extLst>
          </xdr:cNvPr>
          <xdr:cNvGrpSpPr/>
        </xdr:nvGrpSpPr>
        <xdr:grpSpPr>
          <a:xfrm>
            <a:off x="140970" y="5505450"/>
            <a:ext cx="2042160" cy="1508760"/>
            <a:chOff x="320040" y="5516880"/>
            <a:chExt cx="2042160" cy="1508760"/>
          </a:xfrm>
        </xdr:grpSpPr>
        <xdr:sp macro="" textlink="'Pivot Tables'!G6:G11">
          <xdr:nvSpPr>
            <xdr:cNvPr id="31" name="TextBox 30">
              <a:extLst>
                <a:ext uri="{FF2B5EF4-FFF2-40B4-BE49-F238E27FC236}">
                  <a16:creationId xmlns:a16="http://schemas.microsoft.com/office/drawing/2014/main" id="{A1A18E47-0CCB-48DD-A0ED-82022049D5CE}"/>
                </a:ext>
              </a:extLst>
            </xdr:cNvPr>
            <xdr:cNvSpPr txBox="1"/>
          </xdr:nvSpPr>
          <xdr:spPr>
            <a:xfrm>
              <a:off x="320040" y="5516880"/>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buFontTx/>
                <a:buNone/>
              </a:pPr>
              <a:fld id="{2175D072-D2A4-4F31-8547-C7623316D8E2}" type="TxLink">
                <a:rPr lang="en-US" sz="1100" b="0" i="0" u="none" strike="noStrike">
                  <a:solidFill>
                    <a:schemeClr val="bg1"/>
                  </a:solidFill>
                  <a:latin typeface="Arial"/>
                  <a:cs typeface="Arial"/>
                </a:rPr>
                <a:pPr marL="0" indent="0" algn="l">
                  <a:buFontTx/>
                  <a:buNone/>
                </a:pPr>
                <a:t>Usage fees</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G7:G11">
          <xdr:nvSpPr>
            <xdr:cNvPr id="34" name="TextBox 33">
              <a:extLst>
                <a:ext uri="{FF2B5EF4-FFF2-40B4-BE49-F238E27FC236}">
                  <a16:creationId xmlns:a16="http://schemas.microsoft.com/office/drawing/2014/main" id="{52B06634-4073-4965-8DC9-BC5D4F2AD4AB}"/>
                </a:ext>
              </a:extLst>
            </xdr:cNvPr>
            <xdr:cNvSpPr txBox="1"/>
          </xdr:nvSpPr>
          <xdr:spPr>
            <a:xfrm>
              <a:off x="320040" y="5756148"/>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buFontTx/>
                <a:buNone/>
              </a:pPr>
              <a:fld id="{DA29D419-3329-4D4E-8236-CC24F226D1DB}" type="TxLink">
                <a:rPr lang="en-US" sz="1100" b="0" i="0" u="none" strike="noStrike">
                  <a:solidFill>
                    <a:schemeClr val="bg1"/>
                  </a:solidFill>
                  <a:latin typeface="Arial"/>
                  <a:cs typeface="Arial"/>
                </a:rPr>
                <a:pPr marL="0" indent="0" algn="l">
                  <a:buFontTx/>
                  <a:buNone/>
                </a:pPr>
                <a:t>Subscription</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G8:G11">
          <xdr:nvSpPr>
            <xdr:cNvPr id="35" name="TextBox 34">
              <a:extLst>
                <a:ext uri="{FF2B5EF4-FFF2-40B4-BE49-F238E27FC236}">
                  <a16:creationId xmlns:a16="http://schemas.microsoft.com/office/drawing/2014/main" id="{CADCDF8B-0024-4471-939A-CFEF91B1CBEB}"/>
                </a:ext>
              </a:extLst>
            </xdr:cNvPr>
            <xdr:cNvSpPr txBox="1"/>
          </xdr:nvSpPr>
          <xdr:spPr>
            <a:xfrm>
              <a:off x="320040" y="5995416"/>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buFontTx/>
                <a:buNone/>
              </a:pPr>
              <a:fld id="{777D038C-C811-4BAA-9282-A936B153C293}" type="TxLink">
                <a:rPr lang="en-US" sz="1100" b="0" i="0" u="none" strike="noStrike">
                  <a:solidFill>
                    <a:schemeClr val="bg1"/>
                  </a:solidFill>
                  <a:latin typeface="Arial"/>
                  <a:cs typeface="Arial"/>
                </a:rPr>
                <a:pPr marL="0" indent="0" algn="l">
                  <a:buFontTx/>
                  <a:buNone/>
                </a:pPr>
                <a:t>Renting</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G9:G11">
          <xdr:nvSpPr>
            <xdr:cNvPr id="36" name="TextBox 35">
              <a:extLst>
                <a:ext uri="{FF2B5EF4-FFF2-40B4-BE49-F238E27FC236}">
                  <a16:creationId xmlns:a16="http://schemas.microsoft.com/office/drawing/2014/main" id="{FF5E927B-21D7-415C-AEEC-8F2F60F939F2}"/>
                </a:ext>
              </a:extLst>
            </xdr:cNvPr>
            <xdr:cNvSpPr txBox="1"/>
          </xdr:nvSpPr>
          <xdr:spPr>
            <a:xfrm>
              <a:off x="320040" y="6234684"/>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buFontTx/>
                <a:buNone/>
              </a:pPr>
              <a:fld id="{8DF2CDCE-E70E-469A-A706-472243B4714A}" type="TxLink">
                <a:rPr lang="en-US" sz="1100" b="0" i="0" u="none" strike="noStrike">
                  <a:solidFill>
                    <a:schemeClr val="bg1"/>
                  </a:solidFill>
                  <a:latin typeface="Arial"/>
                  <a:cs typeface="Arial"/>
                </a:rPr>
                <a:pPr marL="0" indent="0" algn="l">
                  <a:buFontTx/>
                  <a:buNone/>
                </a:pPr>
                <a:t>Licensing</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G10:G11">
          <xdr:nvSpPr>
            <xdr:cNvPr id="38" name="TextBox 37">
              <a:extLst>
                <a:ext uri="{FF2B5EF4-FFF2-40B4-BE49-F238E27FC236}">
                  <a16:creationId xmlns:a16="http://schemas.microsoft.com/office/drawing/2014/main" id="{2C999D2D-A605-4363-B7A6-D6D0CC145DAA}"/>
                </a:ext>
              </a:extLst>
            </xdr:cNvPr>
            <xdr:cNvSpPr txBox="1"/>
          </xdr:nvSpPr>
          <xdr:spPr>
            <a:xfrm>
              <a:off x="320040" y="6713220"/>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buFontTx/>
                <a:buNone/>
              </a:pPr>
              <a:fld id="{59770E5C-ABA7-4424-9C93-1CB873CD3389}" type="TxLink">
                <a:rPr lang="en-US" sz="1100" b="0" i="0" u="none" strike="noStrike">
                  <a:solidFill>
                    <a:schemeClr val="bg1"/>
                  </a:solidFill>
                  <a:latin typeface="Arial"/>
                  <a:cs typeface="Arial"/>
                </a:rPr>
                <a:pPr marL="0" indent="0" algn="l">
                  <a:buFontTx/>
                  <a:buNone/>
                </a:pPr>
                <a:t>Advertising</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G11:G11">
          <xdr:nvSpPr>
            <xdr:cNvPr id="39" name="TextBox 38">
              <a:extLst>
                <a:ext uri="{FF2B5EF4-FFF2-40B4-BE49-F238E27FC236}">
                  <a16:creationId xmlns:a16="http://schemas.microsoft.com/office/drawing/2014/main" id="{6D092879-D4CB-4897-9A02-FD6A59AFB05C}"/>
                </a:ext>
              </a:extLst>
            </xdr:cNvPr>
            <xdr:cNvSpPr txBox="1"/>
          </xdr:nvSpPr>
          <xdr:spPr>
            <a:xfrm>
              <a:off x="320040" y="6473952"/>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buFontTx/>
                <a:buNone/>
              </a:pPr>
              <a:fld id="{9F2CD698-105F-46D6-8605-0D56AF24268C}" type="TxLink">
                <a:rPr lang="en-US" sz="1100" b="0" i="0" u="none" strike="noStrike">
                  <a:solidFill>
                    <a:schemeClr val="bg1"/>
                  </a:solidFill>
                  <a:latin typeface="Arial"/>
                  <a:cs typeface="Arial"/>
                </a:rPr>
                <a:pPr marL="0" indent="0" algn="l">
                  <a:buFontTx/>
                  <a:buNone/>
                </a:pPr>
                <a:t>Asset sale</a:t>
              </a:fld>
              <a:endParaRPr lang="en-IN" sz="1400">
                <a:solidFill>
                  <a:schemeClr val="bg1"/>
                </a:solidFill>
                <a:latin typeface="Avenir LT Std 55 Roman" panose="020B0503020203020204" pitchFamily="34" charset="0"/>
                <a:cs typeface="Arial" panose="020B0604020202020204" pitchFamily="34" charset="0"/>
              </a:endParaRPr>
            </a:p>
          </xdr:txBody>
        </xdr:sp>
      </xdr:grpSp>
      <xdr:grpSp>
        <xdr:nvGrpSpPr>
          <xdr:cNvPr id="43" name="Group 42">
            <a:extLst>
              <a:ext uri="{FF2B5EF4-FFF2-40B4-BE49-F238E27FC236}">
                <a16:creationId xmlns:a16="http://schemas.microsoft.com/office/drawing/2014/main" id="{88E4405E-7B6F-46B9-94B1-4B8C4E5FBD12}"/>
              </a:ext>
            </a:extLst>
          </xdr:cNvPr>
          <xdr:cNvGrpSpPr/>
        </xdr:nvGrpSpPr>
        <xdr:grpSpPr>
          <a:xfrm>
            <a:off x="1303020" y="5505450"/>
            <a:ext cx="723900" cy="1508760"/>
            <a:chOff x="320040" y="5516880"/>
            <a:chExt cx="2042160" cy="1508760"/>
          </a:xfrm>
        </xdr:grpSpPr>
        <xdr:sp macro="" textlink="'Pivot Tables'!N6">
          <xdr:nvSpPr>
            <xdr:cNvPr id="44" name="TextBox 43">
              <a:extLst>
                <a:ext uri="{FF2B5EF4-FFF2-40B4-BE49-F238E27FC236}">
                  <a16:creationId xmlns:a16="http://schemas.microsoft.com/office/drawing/2014/main" id="{DC7794EF-8D0A-8ED4-9B34-CF3D086F0571}"/>
                </a:ext>
              </a:extLst>
            </xdr:cNvPr>
            <xdr:cNvSpPr txBox="1"/>
          </xdr:nvSpPr>
          <xdr:spPr>
            <a:xfrm>
              <a:off x="320040" y="5516880"/>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D3B9A6AB-EA55-4A7B-8D0B-A37571966DF5}" type="TxLink">
                <a:rPr lang="en-US" sz="1100" b="0" i="0" u="none" strike="noStrike">
                  <a:solidFill>
                    <a:schemeClr val="bg1"/>
                  </a:solidFill>
                  <a:latin typeface="Arial"/>
                  <a:cs typeface="Arial"/>
                </a:rPr>
                <a:pPr marL="0" indent="0" algn="ctr">
                  <a:buFontTx/>
                  <a:buNone/>
                </a:pPr>
                <a:t>10%</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N7">
          <xdr:nvSpPr>
            <xdr:cNvPr id="45" name="TextBox 44">
              <a:extLst>
                <a:ext uri="{FF2B5EF4-FFF2-40B4-BE49-F238E27FC236}">
                  <a16:creationId xmlns:a16="http://schemas.microsoft.com/office/drawing/2014/main" id="{24245DDA-58CC-5D6D-9773-596BF4A2A301}"/>
                </a:ext>
              </a:extLst>
            </xdr:cNvPr>
            <xdr:cNvSpPr txBox="1"/>
          </xdr:nvSpPr>
          <xdr:spPr>
            <a:xfrm>
              <a:off x="320040" y="5756148"/>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56BD86A2-F1B1-47CB-8324-6190DE7EC75F}" type="TxLink">
                <a:rPr lang="en-US" sz="1100" b="0" i="0" u="none" strike="noStrike">
                  <a:solidFill>
                    <a:schemeClr val="bg1"/>
                  </a:solidFill>
                  <a:latin typeface="Arial"/>
                  <a:cs typeface="Arial"/>
                </a:rPr>
                <a:pPr marL="0" indent="0" algn="ctr">
                  <a:buFontTx/>
                  <a:buNone/>
                </a:pPr>
                <a:t>11%</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N8">
          <xdr:nvSpPr>
            <xdr:cNvPr id="46" name="TextBox 45">
              <a:extLst>
                <a:ext uri="{FF2B5EF4-FFF2-40B4-BE49-F238E27FC236}">
                  <a16:creationId xmlns:a16="http://schemas.microsoft.com/office/drawing/2014/main" id="{FB4273CF-2AD4-DD92-C2FD-C1D25D88752A}"/>
                </a:ext>
              </a:extLst>
            </xdr:cNvPr>
            <xdr:cNvSpPr txBox="1"/>
          </xdr:nvSpPr>
          <xdr:spPr>
            <a:xfrm>
              <a:off x="320040" y="5995416"/>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0E7850A5-393E-4BEB-8CAE-4B5DF07A2830}" type="TxLink">
                <a:rPr lang="en-US" sz="1100" b="0" i="0" u="none" strike="noStrike">
                  <a:solidFill>
                    <a:schemeClr val="bg1"/>
                  </a:solidFill>
                  <a:latin typeface="Arial"/>
                  <a:cs typeface="Arial"/>
                </a:rPr>
                <a:pPr marL="0" indent="0" algn="ctr">
                  <a:buFontTx/>
                  <a:buNone/>
                </a:pPr>
                <a:t>14%</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N9">
          <xdr:nvSpPr>
            <xdr:cNvPr id="47" name="TextBox 46">
              <a:extLst>
                <a:ext uri="{FF2B5EF4-FFF2-40B4-BE49-F238E27FC236}">
                  <a16:creationId xmlns:a16="http://schemas.microsoft.com/office/drawing/2014/main" id="{1A79B463-23C6-FF02-A7D6-4E8A586243DD}"/>
                </a:ext>
              </a:extLst>
            </xdr:cNvPr>
            <xdr:cNvSpPr txBox="1"/>
          </xdr:nvSpPr>
          <xdr:spPr>
            <a:xfrm>
              <a:off x="320040" y="6234684"/>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36354E35-E7D0-4BFC-BA67-19C9849BF4B9}" type="TxLink">
                <a:rPr lang="en-US" sz="1100" b="0" i="0" u="none" strike="noStrike">
                  <a:solidFill>
                    <a:schemeClr val="bg1"/>
                  </a:solidFill>
                  <a:latin typeface="Arial"/>
                  <a:cs typeface="Arial"/>
                </a:rPr>
                <a:pPr marL="0" indent="0" algn="ctr">
                  <a:buFontTx/>
                  <a:buNone/>
                </a:pPr>
                <a:t>62%</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N11">
          <xdr:nvSpPr>
            <xdr:cNvPr id="48" name="TextBox 47">
              <a:extLst>
                <a:ext uri="{FF2B5EF4-FFF2-40B4-BE49-F238E27FC236}">
                  <a16:creationId xmlns:a16="http://schemas.microsoft.com/office/drawing/2014/main" id="{ABE9AC68-6A67-081D-F139-8B7836302C4D}"/>
                </a:ext>
              </a:extLst>
            </xdr:cNvPr>
            <xdr:cNvSpPr txBox="1"/>
          </xdr:nvSpPr>
          <xdr:spPr>
            <a:xfrm>
              <a:off x="320040" y="6713220"/>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E3F3EB78-F714-4A9E-9140-C3F7512A4CBF}" type="TxLink">
                <a:rPr lang="en-US" sz="1100" b="0" i="0" u="none" strike="noStrike">
                  <a:solidFill>
                    <a:schemeClr val="bg1"/>
                  </a:solidFill>
                  <a:latin typeface="Arial"/>
                  <a:cs typeface="Arial"/>
                </a:rPr>
                <a:pPr marL="0" indent="0" algn="ctr">
                  <a:buFontTx/>
                  <a:buNone/>
                </a:pPr>
                <a:t>0%</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N10">
          <xdr:nvSpPr>
            <xdr:cNvPr id="49" name="TextBox 48">
              <a:extLst>
                <a:ext uri="{FF2B5EF4-FFF2-40B4-BE49-F238E27FC236}">
                  <a16:creationId xmlns:a16="http://schemas.microsoft.com/office/drawing/2014/main" id="{2C76F4D7-950D-BE15-1A46-174FB14B4DE2}"/>
                </a:ext>
              </a:extLst>
            </xdr:cNvPr>
            <xdr:cNvSpPr txBox="1"/>
          </xdr:nvSpPr>
          <xdr:spPr>
            <a:xfrm>
              <a:off x="320040" y="6473952"/>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E85DF9DC-E379-4642-AFF1-43461A3D98A2}" type="TxLink">
                <a:rPr lang="en-US" sz="1100" b="0" i="0" u="none" strike="noStrike">
                  <a:solidFill>
                    <a:schemeClr val="bg1"/>
                  </a:solidFill>
                  <a:latin typeface="Arial"/>
                  <a:cs typeface="Arial"/>
                </a:rPr>
                <a:pPr marL="0" indent="0" algn="ctr">
                  <a:buFontTx/>
                  <a:buNone/>
                </a:pPr>
                <a:t>2%</a:t>
              </a:fld>
              <a:endParaRPr lang="en-IN" sz="1400">
                <a:solidFill>
                  <a:schemeClr val="bg1"/>
                </a:solidFill>
                <a:latin typeface="Avenir LT Std 55 Roman" panose="020B0503020203020204" pitchFamily="34" charset="0"/>
                <a:cs typeface="Arial" panose="020B0604020202020204" pitchFamily="34" charset="0"/>
              </a:endParaRPr>
            </a:p>
          </xdr:txBody>
        </xdr:sp>
      </xdr:grpSp>
      <xdr:grpSp>
        <xdr:nvGrpSpPr>
          <xdr:cNvPr id="50" name="Group 49">
            <a:extLst>
              <a:ext uri="{FF2B5EF4-FFF2-40B4-BE49-F238E27FC236}">
                <a16:creationId xmlns:a16="http://schemas.microsoft.com/office/drawing/2014/main" id="{99DCD0EB-6B1C-4360-B038-73B16B09F996}"/>
              </a:ext>
            </a:extLst>
          </xdr:cNvPr>
          <xdr:cNvGrpSpPr/>
        </xdr:nvGrpSpPr>
        <xdr:grpSpPr>
          <a:xfrm>
            <a:off x="1668780" y="5513070"/>
            <a:ext cx="1264920" cy="1508760"/>
            <a:chOff x="320040" y="5516880"/>
            <a:chExt cx="2042160" cy="1508760"/>
          </a:xfrm>
        </xdr:grpSpPr>
        <xdr:sp macro="" textlink="'Pivot Tables'!M6">
          <xdr:nvSpPr>
            <xdr:cNvPr id="51" name="TextBox 50">
              <a:extLst>
                <a:ext uri="{FF2B5EF4-FFF2-40B4-BE49-F238E27FC236}">
                  <a16:creationId xmlns:a16="http://schemas.microsoft.com/office/drawing/2014/main" id="{6AA633E6-387A-07DE-E0B4-60BA60D2E654}"/>
                </a:ext>
              </a:extLst>
            </xdr:cNvPr>
            <xdr:cNvSpPr txBox="1"/>
          </xdr:nvSpPr>
          <xdr:spPr>
            <a:xfrm>
              <a:off x="320040" y="5516880"/>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CB99E63B-C0EC-4313-A6F2-BB4DF4E8C8D4}" type="TxLink">
                <a:rPr lang="en-US" sz="1100" b="0" i="0" u="none" strike="noStrike">
                  <a:solidFill>
                    <a:schemeClr val="bg1"/>
                  </a:solidFill>
                  <a:latin typeface="Arial"/>
                  <a:cs typeface="Arial"/>
                </a:rPr>
                <a:pPr marL="0" indent="0" algn="ctr">
                  <a:buFontTx/>
                  <a:buNone/>
                </a:pPr>
                <a:t> 11,856 </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M7">
          <xdr:nvSpPr>
            <xdr:cNvPr id="52" name="TextBox 51">
              <a:extLst>
                <a:ext uri="{FF2B5EF4-FFF2-40B4-BE49-F238E27FC236}">
                  <a16:creationId xmlns:a16="http://schemas.microsoft.com/office/drawing/2014/main" id="{23D88236-5110-D166-6911-0A0ACA5D5BB0}"/>
                </a:ext>
              </a:extLst>
            </xdr:cNvPr>
            <xdr:cNvSpPr txBox="1"/>
          </xdr:nvSpPr>
          <xdr:spPr>
            <a:xfrm>
              <a:off x="320040" y="5756148"/>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F20F5C37-EE65-4087-9601-08F7B0284AC5}" type="TxLink">
                <a:rPr lang="en-US" sz="1100" b="0" i="0" u="none" strike="noStrike">
                  <a:solidFill>
                    <a:schemeClr val="bg1"/>
                  </a:solidFill>
                  <a:latin typeface="Arial"/>
                  <a:cs typeface="Arial"/>
                </a:rPr>
                <a:pPr marL="0" indent="0" algn="ctr">
                  <a:buFontTx/>
                  <a:buNone/>
                </a:pPr>
                <a:t> 13,188 </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M8">
          <xdr:nvSpPr>
            <xdr:cNvPr id="53" name="TextBox 52">
              <a:extLst>
                <a:ext uri="{FF2B5EF4-FFF2-40B4-BE49-F238E27FC236}">
                  <a16:creationId xmlns:a16="http://schemas.microsoft.com/office/drawing/2014/main" id="{955120CB-58CC-8EAF-0F6C-619E0EA4C836}"/>
                </a:ext>
              </a:extLst>
            </xdr:cNvPr>
            <xdr:cNvSpPr txBox="1"/>
          </xdr:nvSpPr>
          <xdr:spPr>
            <a:xfrm>
              <a:off x="320040" y="5995416"/>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C7E17E1A-4830-4BB1-AB10-AE668606382E}" type="TxLink">
                <a:rPr lang="en-US" sz="1100" b="0" i="0" u="none" strike="noStrike">
                  <a:solidFill>
                    <a:schemeClr val="bg1"/>
                  </a:solidFill>
                  <a:latin typeface="Arial"/>
                  <a:cs typeface="Arial"/>
                </a:rPr>
                <a:pPr marL="0" indent="0" algn="ctr">
                  <a:buFontTx/>
                  <a:buNone/>
                </a:pPr>
                <a:t> 16,488 </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M9">
          <xdr:nvSpPr>
            <xdr:cNvPr id="54" name="TextBox 53">
              <a:extLst>
                <a:ext uri="{FF2B5EF4-FFF2-40B4-BE49-F238E27FC236}">
                  <a16:creationId xmlns:a16="http://schemas.microsoft.com/office/drawing/2014/main" id="{C52BB04D-72F9-E292-43F5-1C94521D55F7}"/>
                </a:ext>
              </a:extLst>
            </xdr:cNvPr>
            <xdr:cNvSpPr txBox="1"/>
          </xdr:nvSpPr>
          <xdr:spPr>
            <a:xfrm>
              <a:off x="320040" y="6234684"/>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99ED4711-0EB3-4AFF-A870-19DB4C3E6702}" type="TxLink">
                <a:rPr lang="en-US" sz="1100" b="0" i="0" u="none" strike="noStrike">
                  <a:solidFill>
                    <a:schemeClr val="bg1"/>
                  </a:solidFill>
                  <a:latin typeface="Arial"/>
                  <a:cs typeface="Arial"/>
                </a:rPr>
                <a:pPr marL="0" indent="0" algn="ctr">
                  <a:buFontTx/>
                  <a:buNone/>
                </a:pPr>
                <a:t> 72,768 </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M11">
          <xdr:nvSpPr>
            <xdr:cNvPr id="55" name="TextBox 54">
              <a:extLst>
                <a:ext uri="{FF2B5EF4-FFF2-40B4-BE49-F238E27FC236}">
                  <a16:creationId xmlns:a16="http://schemas.microsoft.com/office/drawing/2014/main" id="{45CE7D90-84C0-20F4-E427-8952E5E5E5ED}"/>
                </a:ext>
              </a:extLst>
            </xdr:cNvPr>
            <xdr:cNvSpPr txBox="1"/>
          </xdr:nvSpPr>
          <xdr:spPr>
            <a:xfrm>
              <a:off x="320040" y="6713220"/>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EA8FB0ED-A632-499C-869B-AF8BC8556111}" type="TxLink">
                <a:rPr lang="en-US" sz="1100" b="0" i="0" u="none" strike="noStrike">
                  <a:solidFill>
                    <a:schemeClr val="bg1"/>
                  </a:solidFill>
                  <a:latin typeface="Arial"/>
                  <a:cs typeface="Arial"/>
                </a:rPr>
                <a:pPr marL="0" indent="0" algn="ctr">
                  <a:buFontTx/>
                  <a:buNone/>
                </a:pPr>
                <a:t> 26 </a:t>
              </a:fld>
              <a:endParaRPr lang="en-IN" sz="1400">
                <a:solidFill>
                  <a:schemeClr val="bg1"/>
                </a:solidFill>
                <a:latin typeface="Avenir LT Std 55 Roman" panose="020B0503020203020204" pitchFamily="34" charset="0"/>
                <a:cs typeface="Arial" panose="020B0604020202020204" pitchFamily="34" charset="0"/>
              </a:endParaRPr>
            </a:p>
          </xdr:txBody>
        </xdr:sp>
        <xdr:sp macro="" textlink="'Pivot Tables'!M10">
          <xdr:nvSpPr>
            <xdr:cNvPr id="56" name="TextBox 55">
              <a:extLst>
                <a:ext uri="{FF2B5EF4-FFF2-40B4-BE49-F238E27FC236}">
                  <a16:creationId xmlns:a16="http://schemas.microsoft.com/office/drawing/2014/main" id="{D69D6330-7A98-101F-6F6A-515239277177}"/>
                </a:ext>
              </a:extLst>
            </xdr:cNvPr>
            <xdr:cNvSpPr txBox="1"/>
          </xdr:nvSpPr>
          <xdr:spPr>
            <a:xfrm>
              <a:off x="320040" y="6473952"/>
              <a:ext cx="2042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fld id="{048EBC96-32E1-4B5C-95DD-506D58D525EA}" type="TxLink">
                <a:rPr lang="en-US" sz="1100" b="0" i="0" u="none" strike="noStrike">
                  <a:solidFill>
                    <a:schemeClr val="bg1"/>
                  </a:solidFill>
                  <a:latin typeface="Arial"/>
                  <a:cs typeface="Arial"/>
                </a:rPr>
                <a:pPr marL="0" indent="0" algn="ctr">
                  <a:buFontTx/>
                  <a:buNone/>
                </a:pPr>
                <a:t> 2,844 </a:t>
              </a:fld>
              <a:endParaRPr lang="en-IN" sz="1400">
                <a:solidFill>
                  <a:schemeClr val="bg1"/>
                </a:solidFill>
                <a:latin typeface="Avenir LT Std 55 Roman" panose="020B0503020203020204" pitchFamily="34" charset="0"/>
                <a:cs typeface="Arial" panose="020B0604020202020204" pitchFamily="34" charset="0"/>
              </a:endParaRPr>
            </a:p>
          </xdr:txBody>
        </xdr:sp>
      </xdr:grpSp>
      <xdr:grpSp>
        <xdr:nvGrpSpPr>
          <xdr:cNvPr id="70" name="Group 69">
            <a:extLst>
              <a:ext uri="{FF2B5EF4-FFF2-40B4-BE49-F238E27FC236}">
                <a16:creationId xmlns:a16="http://schemas.microsoft.com/office/drawing/2014/main" id="{5E24D53D-B372-0FE7-CA6A-E102E1C18E49}"/>
              </a:ext>
            </a:extLst>
          </xdr:cNvPr>
          <xdr:cNvGrpSpPr/>
        </xdr:nvGrpSpPr>
        <xdr:grpSpPr>
          <a:xfrm>
            <a:off x="64770" y="5561330"/>
            <a:ext cx="129540" cy="1343660"/>
            <a:chOff x="49530" y="5622290"/>
            <a:chExt cx="129540" cy="1343660"/>
          </a:xfrm>
        </xdr:grpSpPr>
        <xdr:sp macro="" textlink="'Pivot Tables'!M6">
          <xdr:nvSpPr>
            <xdr:cNvPr id="57" name="TextBox 56">
              <a:extLst>
                <a:ext uri="{FF2B5EF4-FFF2-40B4-BE49-F238E27FC236}">
                  <a16:creationId xmlns:a16="http://schemas.microsoft.com/office/drawing/2014/main" id="{CC46A392-CE6B-4BFE-B2CC-17F127248F89}"/>
                </a:ext>
              </a:extLst>
            </xdr:cNvPr>
            <xdr:cNvSpPr txBox="1"/>
          </xdr:nvSpPr>
          <xdr:spPr>
            <a:xfrm>
              <a:off x="49530" y="657606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rgbClr val="EA375D"/>
                  </a:solidFill>
                  <a:latin typeface="PT Sans" panose="020B0503020203020204" pitchFamily="34" charset="0"/>
                  <a:cs typeface="Arial" panose="020B0604020202020204" pitchFamily="34" charset="0"/>
                </a:rPr>
                <a:t>●</a:t>
              </a:r>
              <a:endParaRPr lang="en-IN" sz="1400">
                <a:solidFill>
                  <a:srgbClr val="EA375D"/>
                </a:solidFill>
                <a:latin typeface="Avenir LT Std 55 Roman" panose="020B0503020203020204" pitchFamily="34" charset="0"/>
                <a:cs typeface="Arial" panose="020B0604020202020204" pitchFamily="34" charset="0"/>
              </a:endParaRPr>
            </a:p>
          </xdr:txBody>
        </xdr:sp>
        <xdr:sp macro="" textlink="'Pivot Tables'!M6">
          <xdr:nvSpPr>
            <xdr:cNvPr id="58" name="TextBox 57">
              <a:extLst>
                <a:ext uri="{FF2B5EF4-FFF2-40B4-BE49-F238E27FC236}">
                  <a16:creationId xmlns:a16="http://schemas.microsoft.com/office/drawing/2014/main" id="{6B5422DC-1C2A-44DC-9D0F-AE42BA2CAC95}"/>
                </a:ext>
              </a:extLst>
            </xdr:cNvPr>
            <xdr:cNvSpPr txBox="1"/>
          </xdr:nvSpPr>
          <xdr:spPr>
            <a:xfrm>
              <a:off x="64770" y="562229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rgbClr val="EA375D"/>
                  </a:solidFill>
                  <a:latin typeface="PT Sans" panose="020B0503020203020204" pitchFamily="34" charset="0"/>
                  <a:cs typeface="Arial" panose="020B0604020202020204" pitchFamily="34" charset="0"/>
                </a:rPr>
                <a:t>●</a:t>
              </a:r>
              <a:endParaRPr lang="en-IN" sz="1400">
                <a:solidFill>
                  <a:srgbClr val="EA375D"/>
                </a:solidFill>
                <a:latin typeface="Avenir LT Std 55 Roman" panose="020B0503020203020204" pitchFamily="34" charset="0"/>
                <a:cs typeface="Arial" panose="020B0604020202020204" pitchFamily="34" charset="0"/>
              </a:endParaRPr>
            </a:p>
          </xdr:txBody>
        </xdr:sp>
        <xdr:sp macro="" textlink="'Pivot Tables'!M6">
          <xdr:nvSpPr>
            <xdr:cNvPr id="59" name="TextBox 58">
              <a:extLst>
                <a:ext uri="{FF2B5EF4-FFF2-40B4-BE49-F238E27FC236}">
                  <a16:creationId xmlns:a16="http://schemas.microsoft.com/office/drawing/2014/main" id="{393D6AC5-8620-4778-8A13-1226B24FE428}"/>
                </a:ext>
              </a:extLst>
            </xdr:cNvPr>
            <xdr:cNvSpPr txBox="1"/>
          </xdr:nvSpPr>
          <xdr:spPr>
            <a:xfrm>
              <a:off x="57150" y="586740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rgbClr val="EA375D"/>
                  </a:solidFill>
                  <a:latin typeface="PT Sans" panose="020B0503020203020204" pitchFamily="34" charset="0"/>
                  <a:cs typeface="Arial" panose="020B0604020202020204" pitchFamily="34" charset="0"/>
                </a:rPr>
                <a:t>●</a:t>
              </a:r>
              <a:endParaRPr lang="en-IN" sz="1400">
                <a:solidFill>
                  <a:srgbClr val="EA375D"/>
                </a:solidFill>
                <a:latin typeface="Avenir LT Std 55 Roman" panose="020B0503020203020204" pitchFamily="34" charset="0"/>
                <a:cs typeface="Arial" panose="020B0604020202020204" pitchFamily="34" charset="0"/>
              </a:endParaRPr>
            </a:p>
          </xdr:txBody>
        </xdr:sp>
        <xdr:sp macro="" textlink="'Pivot Tables'!M6">
          <xdr:nvSpPr>
            <xdr:cNvPr id="60" name="TextBox 59">
              <a:extLst>
                <a:ext uri="{FF2B5EF4-FFF2-40B4-BE49-F238E27FC236}">
                  <a16:creationId xmlns:a16="http://schemas.microsoft.com/office/drawing/2014/main" id="{4BA2E0BB-A9BE-46AA-8A0A-E033B121CF41}"/>
                </a:ext>
              </a:extLst>
            </xdr:cNvPr>
            <xdr:cNvSpPr txBox="1"/>
          </xdr:nvSpPr>
          <xdr:spPr>
            <a:xfrm>
              <a:off x="64770" y="611632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rgbClr val="EA375D"/>
                  </a:solidFill>
                  <a:latin typeface="PT Sans" panose="020B0503020203020204" pitchFamily="34" charset="0"/>
                  <a:cs typeface="Arial" panose="020B0604020202020204" pitchFamily="34" charset="0"/>
                </a:rPr>
                <a:t>●</a:t>
              </a:r>
              <a:endParaRPr lang="en-IN" sz="1400">
                <a:solidFill>
                  <a:srgbClr val="EA375D"/>
                </a:solidFill>
                <a:latin typeface="Avenir LT Std 55 Roman" panose="020B0503020203020204" pitchFamily="34" charset="0"/>
                <a:cs typeface="Arial" panose="020B0604020202020204" pitchFamily="34" charset="0"/>
              </a:endParaRPr>
            </a:p>
          </xdr:txBody>
        </xdr:sp>
        <xdr:sp macro="" textlink="'Pivot Tables'!M6">
          <xdr:nvSpPr>
            <xdr:cNvPr id="61" name="TextBox 60">
              <a:extLst>
                <a:ext uri="{FF2B5EF4-FFF2-40B4-BE49-F238E27FC236}">
                  <a16:creationId xmlns:a16="http://schemas.microsoft.com/office/drawing/2014/main" id="{3F07E0C3-3E72-4367-A2BA-7B931A741F3D}"/>
                </a:ext>
              </a:extLst>
            </xdr:cNvPr>
            <xdr:cNvSpPr txBox="1"/>
          </xdr:nvSpPr>
          <xdr:spPr>
            <a:xfrm>
              <a:off x="49530" y="632079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rgbClr val="EA375D"/>
                  </a:solidFill>
                  <a:latin typeface="PT Sans" panose="020B0503020203020204" pitchFamily="34" charset="0"/>
                  <a:cs typeface="Arial" panose="020B0604020202020204" pitchFamily="34" charset="0"/>
                </a:rPr>
                <a:t>●</a:t>
              </a:r>
              <a:endParaRPr lang="en-IN" sz="1400">
                <a:solidFill>
                  <a:srgbClr val="EA375D"/>
                </a:solidFill>
                <a:latin typeface="Avenir LT Std 55 Roman" panose="020B0503020203020204" pitchFamily="34" charset="0"/>
                <a:cs typeface="Arial" panose="020B0604020202020204" pitchFamily="34" charset="0"/>
              </a:endParaRPr>
            </a:p>
          </xdr:txBody>
        </xdr:sp>
        <xdr:sp macro="" textlink="'Pivot Tables'!M6">
          <xdr:nvSpPr>
            <xdr:cNvPr id="69" name="TextBox 68">
              <a:extLst>
                <a:ext uri="{FF2B5EF4-FFF2-40B4-BE49-F238E27FC236}">
                  <a16:creationId xmlns:a16="http://schemas.microsoft.com/office/drawing/2014/main" id="{21260514-7EF0-BBA8-BB39-8DE8FFF6675C}"/>
                </a:ext>
              </a:extLst>
            </xdr:cNvPr>
            <xdr:cNvSpPr txBox="1"/>
          </xdr:nvSpPr>
          <xdr:spPr>
            <a:xfrm>
              <a:off x="49530" y="680593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rgbClr val="EA375D"/>
                  </a:solidFill>
                  <a:latin typeface="PT Sans" panose="020B0503020203020204" pitchFamily="34" charset="0"/>
                  <a:cs typeface="Arial" panose="020B0604020202020204" pitchFamily="34" charset="0"/>
                </a:rPr>
                <a:t>●</a:t>
              </a:r>
              <a:endParaRPr lang="en-IN" sz="1400">
                <a:solidFill>
                  <a:srgbClr val="EA375D"/>
                </a:solidFill>
                <a:latin typeface="Avenir LT Std 55 Roman" panose="020B0503020203020204" pitchFamily="34" charset="0"/>
                <a:cs typeface="Arial" panose="020B0604020202020204" pitchFamily="34" charset="0"/>
              </a:endParaRPr>
            </a:p>
          </xdr:txBody>
        </xdr:sp>
      </xdr:grpSp>
    </xdr:grpSp>
    <xdr:clientData/>
  </xdr:twoCellAnchor>
  <xdr:twoCellAnchor editAs="absolute">
    <xdr:from>
      <xdr:col>21</xdr:col>
      <xdr:colOff>434340</xdr:colOff>
      <xdr:row>4</xdr:row>
      <xdr:rowOff>22860</xdr:rowOff>
    </xdr:from>
    <xdr:to>
      <xdr:col>23</xdr:col>
      <xdr:colOff>426720</xdr:colOff>
      <xdr:row>39</xdr:row>
      <xdr:rowOff>22860</xdr:rowOff>
    </xdr:to>
    <xdr:grpSp>
      <xdr:nvGrpSpPr>
        <xdr:cNvPr id="129" name="Group 128">
          <a:extLst>
            <a:ext uri="{FF2B5EF4-FFF2-40B4-BE49-F238E27FC236}">
              <a16:creationId xmlns:a16="http://schemas.microsoft.com/office/drawing/2014/main" id="{420F244E-F4BC-EEA1-ECB5-B34D2853E782}"/>
            </a:ext>
          </a:extLst>
        </xdr:cNvPr>
        <xdr:cNvGrpSpPr/>
      </xdr:nvGrpSpPr>
      <xdr:grpSpPr>
        <a:xfrm>
          <a:off x="13235940" y="754380"/>
          <a:ext cx="1211580" cy="6416040"/>
          <a:chOff x="13418820" y="960120"/>
          <a:chExt cx="1211580" cy="6416040"/>
        </a:xfrm>
      </xdr:grpSpPr>
      <xdr:grpSp>
        <xdr:nvGrpSpPr>
          <xdr:cNvPr id="128" name="Group 127">
            <a:extLst>
              <a:ext uri="{FF2B5EF4-FFF2-40B4-BE49-F238E27FC236}">
                <a16:creationId xmlns:a16="http://schemas.microsoft.com/office/drawing/2014/main" id="{ED2E3AC8-2A14-8E15-132F-7D2B42125AE2}"/>
              </a:ext>
            </a:extLst>
          </xdr:cNvPr>
          <xdr:cNvGrpSpPr/>
        </xdr:nvGrpSpPr>
        <xdr:grpSpPr>
          <a:xfrm>
            <a:off x="13578840" y="960120"/>
            <a:ext cx="1051560" cy="6195060"/>
            <a:chOff x="13578840" y="960120"/>
            <a:chExt cx="1051560" cy="6195060"/>
          </a:xfrm>
        </xdr:grpSpPr>
        <xdr:grpSp>
          <xdr:nvGrpSpPr>
            <xdr:cNvPr id="84" name="Group 83">
              <a:extLst>
                <a:ext uri="{FF2B5EF4-FFF2-40B4-BE49-F238E27FC236}">
                  <a16:creationId xmlns:a16="http://schemas.microsoft.com/office/drawing/2014/main" id="{2575700E-0CC5-6315-8BDE-E099B91A8B0D}"/>
                </a:ext>
              </a:extLst>
            </xdr:cNvPr>
            <xdr:cNvGrpSpPr/>
          </xdr:nvGrpSpPr>
          <xdr:grpSpPr>
            <a:xfrm>
              <a:off x="13578840" y="960120"/>
              <a:ext cx="979170" cy="6195060"/>
              <a:chOff x="13578840" y="960120"/>
              <a:chExt cx="979170" cy="6195060"/>
            </a:xfrm>
          </xdr:grpSpPr>
          <xdr:grpSp>
            <xdr:nvGrpSpPr>
              <xdr:cNvPr id="65" name="Group 64">
                <a:extLst>
                  <a:ext uri="{FF2B5EF4-FFF2-40B4-BE49-F238E27FC236}">
                    <a16:creationId xmlns:a16="http://schemas.microsoft.com/office/drawing/2014/main" id="{ADFD9717-C56C-5751-13CE-E5E391A81D54}"/>
                  </a:ext>
                </a:extLst>
              </xdr:cNvPr>
              <xdr:cNvGrpSpPr/>
            </xdr:nvGrpSpPr>
            <xdr:grpSpPr>
              <a:xfrm>
                <a:off x="13578840" y="960120"/>
                <a:ext cx="979170" cy="3078480"/>
                <a:chOff x="13594080" y="937260"/>
                <a:chExt cx="979170" cy="3078480"/>
              </a:xfrm>
            </xdr:grpSpPr>
            <xdr:grpSp>
              <xdr:nvGrpSpPr>
                <xdr:cNvPr id="15" name="Group 14">
                  <a:extLst>
                    <a:ext uri="{FF2B5EF4-FFF2-40B4-BE49-F238E27FC236}">
                      <a16:creationId xmlns:a16="http://schemas.microsoft.com/office/drawing/2014/main" id="{7C7CCB52-829F-6224-7E66-A26EA65C6F2F}"/>
                    </a:ext>
                  </a:extLst>
                </xdr:cNvPr>
                <xdr:cNvGrpSpPr/>
              </xdr:nvGrpSpPr>
              <xdr:grpSpPr>
                <a:xfrm>
                  <a:off x="13594080" y="937260"/>
                  <a:ext cx="979170" cy="1051560"/>
                  <a:chOff x="13578840" y="937260"/>
                  <a:chExt cx="979170" cy="1051560"/>
                </a:xfrm>
              </xdr:grpSpPr>
              <xdr:sp macro="" textlink="">
                <xdr:nvSpPr>
                  <xdr:cNvPr id="74" name="Rectangle: Rounded Corners 73">
                    <a:extLst>
                      <a:ext uri="{FF2B5EF4-FFF2-40B4-BE49-F238E27FC236}">
                        <a16:creationId xmlns:a16="http://schemas.microsoft.com/office/drawing/2014/main" id="{41BA2D79-BC27-3CD3-31C2-995646B8567E}"/>
                      </a:ext>
                    </a:extLst>
                  </xdr:cNvPr>
                  <xdr:cNvSpPr/>
                </xdr:nvSpPr>
                <xdr:spPr>
                  <a:xfrm>
                    <a:off x="13704570" y="952500"/>
                    <a:ext cx="853440" cy="103632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Pivot Tables'!AC13">
                <xdr:nvSpPr>
                  <xdr:cNvPr id="76" name="TextBox 75">
                    <a:extLst>
                      <a:ext uri="{FF2B5EF4-FFF2-40B4-BE49-F238E27FC236}">
                        <a16:creationId xmlns:a16="http://schemas.microsoft.com/office/drawing/2014/main" id="{73B9235E-262E-447D-902C-2250EB7A42DD}"/>
                      </a:ext>
                    </a:extLst>
                  </xdr:cNvPr>
                  <xdr:cNvSpPr txBox="1"/>
                </xdr:nvSpPr>
                <xdr:spPr>
                  <a:xfrm>
                    <a:off x="13578840" y="1200150"/>
                    <a:ext cx="9601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25FBBC-44EF-4D5F-98A3-3CF4622BD44E}" type="TxLink">
                      <a:rPr lang="en-US" sz="1400" b="0" i="0" u="none" strike="noStrike">
                        <a:solidFill>
                          <a:schemeClr val="bg1"/>
                        </a:solidFill>
                        <a:latin typeface="Avenir LT Std 55 Roman" panose="020B0503020203020204" pitchFamily="34" charset="0"/>
                        <a:cs typeface="Arial"/>
                      </a:rPr>
                      <a:pPr algn="ctr"/>
                      <a:t> 68,468 </a:t>
                    </a:fld>
                    <a:endParaRPr lang="en-IN" sz="900">
                      <a:solidFill>
                        <a:schemeClr val="bg1"/>
                      </a:solidFill>
                      <a:latin typeface="Avenir LT Std 55 Roman" panose="020B0503020203020204" pitchFamily="34" charset="0"/>
                      <a:cs typeface="Arial" panose="020B0604020202020204" pitchFamily="34" charset="0"/>
                    </a:endParaRPr>
                  </a:p>
                </xdr:txBody>
              </xdr:sp>
              <xdr:sp macro="" textlink="">
                <xdr:nvSpPr>
                  <xdr:cNvPr id="77" name="TextBox 76">
                    <a:extLst>
                      <a:ext uri="{FF2B5EF4-FFF2-40B4-BE49-F238E27FC236}">
                        <a16:creationId xmlns:a16="http://schemas.microsoft.com/office/drawing/2014/main" id="{69DDE9B9-C327-45F5-84C4-81E44FBF79D1}"/>
                      </a:ext>
                    </a:extLst>
                  </xdr:cNvPr>
                  <xdr:cNvSpPr txBox="1"/>
                </xdr:nvSpPr>
                <xdr:spPr>
                  <a:xfrm>
                    <a:off x="13578840" y="1482090"/>
                    <a:ext cx="9601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latin typeface="Avenir LT Std 55 Roman" panose="020B0503020203020204" pitchFamily="34" charset="0"/>
                        <a:cs typeface="Arial" panose="020B0604020202020204" pitchFamily="34" charset="0"/>
                      </a:rPr>
                      <a:t>Average</a:t>
                    </a:r>
                    <a:endParaRPr lang="en-IN" sz="1000" baseline="0">
                      <a:solidFill>
                        <a:schemeClr val="bg1"/>
                      </a:solidFill>
                      <a:latin typeface="Avenir LT Std 55 Roman" panose="020B0503020203020204" pitchFamily="34" charset="0"/>
                      <a:cs typeface="Arial" panose="020B0604020202020204" pitchFamily="34" charset="0"/>
                    </a:endParaRPr>
                  </a:p>
                  <a:p>
                    <a:pPr algn="ctr"/>
                    <a:r>
                      <a:rPr lang="en-IN" sz="700" baseline="0">
                        <a:solidFill>
                          <a:schemeClr val="bg1"/>
                        </a:solidFill>
                        <a:latin typeface="Avenir LT Std 55 Roman" panose="020B0503020203020204" pitchFamily="34" charset="0"/>
                        <a:cs typeface="Arial" panose="020B0604020202020204" pitchFamily="34" charset="0"/>
                      </a:rPr>
                      <a:t>Monthly Income</a:t>
                    </a:r>
                    <a:endParaRPr lang="en-IN" sz="700">
                      <a:solidFill>
                        <a:schemeClr val="bg1"/>
                      </a:solidFill>
                      <a:latin typeface="Avenir LT Std 55 Roman" panose="020B0503020203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sp macro="" textlink="'Pivot Tables'!AC13">
                    <xdr:nvSpPr>
                      <xdr:cNvPr id="12" name="TextBox 11">
                        <a:extLst>
                          <a:ext uri="{FF2B5EF4-FFF2-40B4-BE49-F238E27FC236}">
                            <a16:creationId xmlns:a16="http://schemas.microsoft.com/office/drawing/2014/main" id="{771A1436-A8F3-4CD0-96A3-618DB9E6E6E2}"/>
                          </a:ext>
                        </a:extLst>
                      </xdr:cNvPr>
                      <xdr:cNvSpPr txBox="1"/>
                    </xdr:nvSpPr>
                    <xdr:spPr>
                      <a:xfrm>
                        <a:off x="13746480" y="937260"/>
                        <a:ext cx="365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14:m>
                          <m:oMathPara xmlns:m="http://schemas.openxmlformats.org/officeDocument/2006/math">
                            <m:oMathParaPr>
                              <m:jc m:val="center"/>
                            </m:oMathParaPr>
                            <m:oMath xmlns:m="http://schemas.openxmlformats.org/officeDocument/2006/math">
                              <m:acc>
                                <m:accPr>
                                  <m:chr m:val="̅"/>
                                  <m:ctrlPr>
                                    <a:rPr lang="en-IN" sz="1600" i="1">
                                      <a:solidFill>
                                        <a:srgbClr val="FFFF00"/>
                                      </a:solidFill>
                                      <a:latin typeface="Cambria Math" panose="02040503050406030204" pitchFamily="18" charset="0"/>
                                      <a:cs typeface="Arial" panose="020B0604020202020204" pitchFamily="34" charset="0"/>
                                    </a:rPr>
                                  </m:ctrlPr>
                                </m:accPr>
                                <m:e>
                                  <m:r>
                                    <a:rPr lang="en-IN" sz="1600" b="0" i="1">
                                      <a:solidFill>
                                        <a:srgbClr val="FFFF00"/>
                                      </a:solidFill>
                                      <a:latin typeface="Cambria Math" panose="02040503050406030204" pitchFamily="18" charset="0"/>
                                      <a:cs typeface="Arial" panose="020B0604020202020204" pitchFamily="34" charset="0"/>
                                    </a:rPr>
                                    <m:t>𝑥</m:t>
                                  </m:r>
                                </m:e>
                              </m:acc>
                            </m:oMath>
                          </m:oMathPara>
                        </a14:m>
                        <a:endParaRPr lang="en-IN" sz="1600">
                          <a:solidFill>
                            <a:srgbClr val="FFFF00"/>
                          </a:solidFill>
                          <a:latin typeface="Avenir LT Std 55 Roman" panose="020B0503020203020204" pitchFamily="34" charset="0"/>
                          <a:cs typeface="Arial" panose="020B0604020202020204" pitchFamily="34" charset="0"/>
                        </a:endParaRPr>
                      </a:p>
                    </xdr:txBody>
                  </xdr:sp>
                </mc:Choice>
                <mc:Fallback xmlns="">
                  <xdr:sp macro="" textlink="'Pivot Tables'!AC13">
                    <xdr:nvSpPr>
                      <xdr:cNvPr id="12" name="TextBox 11">
                        <a:extLst>
                          <a:ext uri="{FF2B5EF4-FFF2-40B4-BE49-F238E27FC236}">
                            <a16:creationId xmlns:a16="http://schemas.microsoft.com/office/drawing/2014/main" id="{771A1436-A8F3-4CD0-96A3-618DB9E6E6E2}"/>
                          </a:ext>
                        </a:extLst>
                      </xdr:cNvPr>
                      <xdr:cNvSpPr txBox="1"/>
                    </xdr:nvSpPr>
                    <xdr:spPr>
                      <a:xfrm>
                        <a:off x="13746480" y="937260"/>
                        <a:ext cx="365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i="0">
                            <a:solidFill>
                              <a:srgbClr val="FFFF00"/>
                            </a:solidFill>
                            <a:latin typeface="Cambria Math" panose="02040503050406030204" pitchFamily="18" charset="0"/>
                            <a:cs typeface="Arial" panose="020B0604020202020204" pitchFamily="34" charset="0"/>
                          </a:rPr>
                          <a:t>𝑥 ̅</a:t>
                        </a:r>
                        <a:endParaRPr lang="en-IN" sz="1600">
                          <a:solidFill>
                            <a:srgbClr val="FFFF00"/>
                          </a:solidFill>
                          <a:latin typeface="Avenir LT Std 55 Roman" panose="020B0503020203020204" pitchFamily="34" charset="0"/>
                          <a:cs typeface="Arial" panose="020B0604020202020204" pitchFamily="34" charset="0"/>
                        </a:endParaRPr>
                      </a:p>
                    </xdr:txBody>
                  </xdr:sp>
                </mc:Fallback>
              </mc:AlternateContent>
            </xdr:grpSp>
            <xdr:pic>
              <xdr:nvPicPr>
                <xdr:cNvPr id="64" name="Picture 63">
                  <a:extLst>
                    <a:ext uri="{FF2B5EF4-FFF2-40B4-BE49-F238E27FC236}">
                      <a16:creationId xmlns:a16="http://schemas.microsoft.com/office/drawing/2014/main" id="{E0F632AD-7BA3-977F-A110-98D96E0A39E8}"/>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3719810" y="2110740"/>
                  <a:ext cx="853440" cy="1905000"/>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80" name="Picture 79">
                <a:extLst>
                  <a:ext uri="{FF2B5EF4-FFF2-40B4-BE49-F238E27FC236}">
                    <a16:creationId xmlns:a16="http://schemas.microsoft.com/office/drawing/2014/main" id="{344089FC-178C-4F74-987D-AF0CC60F7BA9}"/>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3700760" y="4229100"/>
                <a:ext cx="853440" cy="292608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86" name="Group 85">
              <a:extLst>
                <a:ext uri="{FF2B5EF4-FFF2-40B4-BE49-F238E27FC236}">
                  <a16:creationId xmlns:a16="http://schemas.microsoft.com/office/drawing/2014/main" id="{F081F522-9500-FAEF-0019-CC5E9DE4F883}"/>
                </a:ext>
              </a:extLst>
            </xdr:cNvPr>
            <xdr:cNvGrpSpPr/>
          </xdr:nvGrpSpPr>
          <xdr:grpSpPr>
            <a:xfrm>
              <a:off x="13738860" y="2209800"/>
              <a:ext cx="891540" cy="1783080"/>
              <a:chOff x="13655040" y="2225040"/>
              <a:chExt cx="891540" cy="1783080"/>
            </a:xfrm>
          </xdr:grpSpPr>
          <xdr:sp macro="" textlink="">
            <xdr:nvSpPr>
              <xdr:cNvPr id="66" name="TextBox 65">
                <a:extLst>
                  <a:ext uri="{FF2B5EF4-FFF2-40B4-BE49-F238E27FC236}">
                    <a16:creationId xmlns:a16="http://schemas.microsoft.com/office/drawing/2014/main" id="{FA32DDA9-006E-47A3-A343-C9A0192E9584}"/>
                  </a:ext>
                </a:extLst>
              </xdr:cNvPr>
              <xdr:cNvSpPr txBox="1"/>
            </xdr:nvSpPr>
            <xdr:spPr>
              <a:xfrm>
                <a:off x="13670280" y="2225040"/>
                <a:ext cx="75438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venir LT Std 55 Roman" panose="020B0503020203020204" pitchFamily="34" charset="0"/>
                    <a:cs typeface="Arial" panose="020B0604020202020204" pitchFamily="34" charset="0"/>
                  </a:rPr>
                  <a:t>Operating</a:t>
                </a:r>
              </a:p>
              <a:p>
                <a:pPr algn="ctr"/>
                <a:r>
                  <a:rPr lang="en-IN" sz="1000">
                    <a:solidFill>
                      <a:schemeClr val="bg1"/>
                    </a:solidFill>
                    <a:latin typeface="Avenir LT Std 55 Roman" panose="020B0503020203020204" pitchFamily="34" charset="0"/>
                    <a:cs typeface="Arial" panose="020B0604020202020204" pitchFamily="34" charset="0"/>
                  </a:rPr>
                  <a:t>Profits</a:t>
                </a:r>
                <a:endParaRPr lang="en-IN" sz="700">
                  <a:solidFill>
                    <a:schemeClr val="bg1"/>
                  </a:solidFill>
                  <a:latin typeface="Avenir LT Std 55 Roman" panose="020B0503020203020204" pitchFamily="34" charset="0"/>
                  <a:cs typeface="Arial" panose="020B0604020202020204" pitchFamily="34" charset="0"/>
                </a:endParaRPr>
              </a:p>
            </xdr:txBody>
          </xdr:sp>
          <xdr:graphicFrame macro="">
            <xdr:nvGraphicFramePr>
              <xdr:cNvPr id="67" name="Chart 66">
                <a:extLst>
                  <a:ext uri="{FF2B5EF4-FFF2-40B4-BE49-F238E27FC236}">
                    <a16:creationId xmlns:a16="http://schemas.microsoft.com/office/drawing/2014/main" id="{56643468-B656-4D44-8784-4A2960AFBE64}"/>
                  </a:ext>
                </a:extLst>
              </xdr:cNvPr>
              <xdr:cNvGraphicFramePr>
                <a:graphicFrameLocks/>
              </xdr:cNvGraphicFramePr>
            </xdr:nvGraphicFramePr>
            <xdr:xfrm>
              <a:off x="13700760" y="2529840"/>
              <a:ext cx="845820" cy="1341120"/>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s'!AM6">
            <xdr:nvSpPr>
              <xdr:cNvPr id="72" name="TextBox 71">
                <a:extLst>
                  <a:ext uri="{FF2B5EF4-FFF2-40B4-BE49-F238E27FC236}">
                    <a16:creationId xmlns:a16="http://schemas.microsoft.com/office/drawing/2014/main" id="{9A7CF13F-513D-4937-8CFE-4AF95E7CB3D2}"/>
                  </a:ext>
                </a:extLst>
              </xdr:cNvPr>
              <xdr:cNvSpPr txBox="1"/>
            </xdr:nvSpPr>
            <xdr:spPr>
              <a:xfrm>
                <a:off x="13655040" y="3535680"/>
                <a:ext cx="8077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9CEB9DA-6105-4C74-A10D-898345C8C896}" type="TxLink">
                  <a:rPr lang="en-US" sz="1200" b="0" i="0" u="none" strike="noStrike">
                    <a:solidFill>
                      <a:schemeClr val="bg1"/>
                    </a:solidFill>
                    <a:latin typeface="Avenir LT Std 45 Book" panose="020B0502020203020204" pitchFamily="34" charset="0"/>
                    <a:cs typeface="Arial"/>
                  </a:rPr>
                  <a:pPr algn="l"/>
                  <a:t> 1,64,322 </a:t>
                </a:fld>
                <a:endParaRPr lang="en-IN" sz="800">
                  <a:solidFill>
                    <a:schemeClr val="bg1"/>
                  </a:solidFill>
                  <a:latin typeface="Avenir LT Std 45 Book" panose="020B0502020203020204" pitchFamily="34" charset="0"/>
                  <a:cs typeface="Arial" panose="020B0604020202020204" pitchFamily="34" charset="0"/>
                </a:endParaRPr>
              </a:p>
            </xdr:txBody>
          </xdr:sp>
        </xdr:grpSp>
      </xdr:grpSp>
      <xdr:grpSp>
        <xdr:nvGrpSpPr>
          <xdr:cNvPr id="42" name="Group 41">
            <a:extLst>
              <a:ext uri="{FF2B5EF4-FFF2-40B4-BE49-F238E27FC236}">
                <a16:creationId xmlns:a16="http://schemas.microsoft.com/office/drawing/2014/main" id="{C359CD6D-6330-1488-7BEA-97143230E974}"/>
              </a:ext>
            </a:extLst>
          </xdr:cNvPr>
          <xdr:cNvGrpSpPr/>
        </xdr:nvGrpSpPr>
        <xdr:grpSpPr>
          <a:xfrm>
            <a:off x="13418820" y="4366260"/>
            <a:ext cx="1127760" cy="3009900"/>
            <a:chOff x="13525500" y="4267200"/>
            <a:chExt cx="1127760" cy="3009900"/>
          </a:xfrm>
        </xdr:grpSpPr>
        <xdr:graphicFrame macro="">
          <xdr:nvGraphicFramePr>
            <xdr:cNvPr id="78" name="Chart 77">
              <a:extLst>
                <a:ext uri="{FF2B5EF4-FFF2-40B4-BE49-F238E27FC236}">
                  <a16:creationId xmlns:a16="http://schemas.microsoft.com/office/drawing/2014/main" id="{B1820B79-5BB6-40E4-90E7-53F468839CCC}"/>
                </a:ext>
              </a:extLst>
            </xdr:cNvPr>
            <xdr:cNvGraphicFramePr>
              <a:graphicFrameLocks/>
            </xdr:cNvGraphicFramePr>
          </xdr:nvGraphicFramePr>
          <xdr:xfrm>
            <a:off x="13525500" y="4899660"/>
            <a:ext cx="1127760" cy="2377440"/>
          </xdr:xfrm>
          <a:graphic>
            <a:graphicData uri="http://schemas.openxmlformats.org/drawingml/2006/chart">
              <c:chart xmlns:c="http://schemas.openxmlformats.org/drawingml/2006/chart" xmlns:r="http://schemas.openxmlformats.org/officeDocument/2006/relationships" r:id="rId13"/>
            </a:graphicData>
          </a:graphic>
        </xdr:graphicFrame>
        <xdr:sp macro="" textlink="'Pivot Tables'!$AV$6">
          <xdr:nvSpPr>
            <xdr:cNvPr id="88" name="TextBox 87">
              <a:extLst>
                <a:ext uri="{FF2B5EF4-FFF2-40B4-BE49-F238E27FC236}">
                  <a16:creationId xmlns:a16="http://schemas.microsoft.com/office/drawing/2014/main" id="{D78EF933-81D3-4868-A2D9-301FBE806DE5}"/>
                </a:ext>
              </a:extLst>
            </xdr:cNvPr>
            <xdr:cNvSpPr txBox="1"/>
          </xdr:nvSpPr>
          <xdr:spPr>
            <a:xfrm>
              <a:off x="13815060" y="4831080"/>
              <a:ext cx="8001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FA779F-FD62-4F2B-BB41-13E58F062CCA}" type="TxLink">
                <a:rPr lang="en-US" sz="1100" b="0" i="0" u="none" strike="noStrike">
                  <a:solidFill>
                    <a:schemeClr val="bg1"/>
                  </a:solidFill>
                  <a:latin typeface="Arial"/>
                  <a:cs typeface="Arial"/>
                </a:rPr>
                <a:pPr algn="ctr"/>
                <a:t> 4,93,010 </a:t>
              </a:fld>
              <a:endParaRPr lang="en-IN" sz="900">
                <a:solidFill>
                  <a:schemeClr val="bg1"/>
                </a:solidFill>
                <a:latin typeface="Avenir LT Std 55 Roman" panose="020B0503020203020204" pitchFamily="34" charset="0"/>
                <a:cs typeface="Arial" panose="020B0604020202020204" pitchFamily="34" charset="0"/>
              </a:endParaRPr>
            </a:p>
          </xdr:txBody>
        </xdr:sp>
        <xdr:sp macro="" textlink="'Pivot Tables'!$AW$6">
          <xdr:nvSpPr>
            <xdr:cNvPr id="91" name="TextBox 90">
              <a:extLst>
                <a:ext uri="{FF2B5EF4-FFF2-40B4-BE49-F238E27FC236}">
                  <a16:creationId xmlns:a16="http://schemas.microsoft.com/office/drawing/2014/main" id="{AB3BB2D8-D345-4684-A3D7-2E1FAC2CD57E}"/>
                </a:ext>
              </a:extLst>
            </xdr:cNvPr>
            <xdr:cNvSpPr txBox="1"/>
          </xdr:nvSpPr>
          <xdr:spPr>
            <a:xfrm>
              <a:off x="13845540" y="4564380"/>
              <a:ext cx="7848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789504-181E-4EFA-95B8-A745C9D9ABA0}" type="TxLink">
                <a:rPr lang="en-US" sz="1100" b="0" i="0" u="none" strike="noStrike">
                  <a:solidFill>
                    <a:schemeClr val="bg1"/>
                  </a:solidFill>
                  <a:latin typeface="Arial"/>
                  <a:cs typeface="Arial"/>
                </a:rPr>
                <a:pPr algn="ctr"/>
                <a:t>60.01%</a:t>
              </a:fld>
              <a:endParaRPr lang="en-IN" sz="900">
                <a:solidFill>
                  <a:schemeClr val="bg1"/>
                </a:solidFill>
                <a:latin typeface="Avenir LT Std 55 Roman" panose="020B0503020203020204" pitchFamily="34" charset="0"/>
                <a:cs typeface="Arial" panose="020B0604020202020204" pitchFamily="34" charset="0"/>
              </a:endParaRPr>
            </a:p>
          </xdr:txBody>
        </xdr:sp>
        <xdr:sp macro="" textlink="'Pivot Tables'!$AW$6">
          <xdr:nvSpPr>
            <xdr:cNvPr id="14" name="TextBox 13">
              <a:extLst>
                <a:ext uri="{FF2B5EF4-FFF2-40B4-BE49-F238E27FC236}">
                  <a16:creationId xmlns:a16="http://schemas.microsoft.com/office/drawing/2014/main" id="{9B03FE6A-3F15-426E-9F41-C893C2A4FCA7}"/>
                </a:ext>
              </a:extLst>
            </xdr:cNvPr>
            <xdr:cNvSpPr txBox="1"/>
          </xdr:nvSpPr>
          <xdr:spPr>
            <a:xfrm>
              <a:off x="13822680" y="4267200"/>
              <a:ext cx="7848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latin typeface="Arial"/>
                  <a:cs typeface="Arial"/>
                </a:rPr>
                <a:t>B2B</a:t>
              </a:r>
              <a:endParaRPr lang="en-IN" sz="900">
                <a:solidFill>
                  <a:schemeClr val="bg1"/>
                </a:solidFill>
                <a:latin typeface="Avenir LT Std 55 Roman" panose="020B0503020203020204" pitchFamily="34" charset="0"/>
                <a:cs typeface="Arial" panose="020B0604020202020204" pitchFamily="34" charset="0"/>
              </a:endParaRPr>
            </a:p>
          </xdr:txBody>
        </xdr:sp>
        <xdr:sp macro="" textlink="'Pivot Tables'!$AV$7">
          <xdr:nvSpPr>
            <xdr:cNvPr id="21" name="TextBox 20">
              <a:extLst>
                <a:ext uri="{FF2B5EF4-FFF2-40B4-BE49-F238E27FC236}">
                  <a16:creationId xmlns:a16="http://schemas.microsoft.com/office/drawing/2014/main" id="{E12A93D2-9401-4D1D-B6A5-B767E24AE83E}"/>
                </a:ext>
              </a:extLst>
            </xdr:cNvPr>
            <xdr:cNvSpPr txBox="1"/>
          </xdr:nvSpPr>
          <xdr:spPr>
            <a:xfrm>
              <a:off x="13853160" y="5989320"/>
              <a:ext cx="7848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075622-7BFB-4690-8104-F3E3186C6B9D}" type="TxLink">
                <a:rPr lang="en-US" sz="1100" b="0" i="0" u="none" strike="noStrike">
                  <a:solidFill>
                    <a:schemeClr val="bg1"/>
                  </a:solidFill>
                  <a:latin typeface="Arial"/>
                  <a:cs typeface="Arial"/>
                </a:rPr>
                <a:pPr algn="ctr"/>
                <a:t> 3,28,602 </a:t>
              </a:fld>
              <a:endParaRPr lang="en-IN" sz="900">
                <a:solidFill>
                  <a:schemeClr val="bg1"/>
                </a:solidFill>
                <a:latin typeface="Avenir LT Std 55 Roman" panose="020B0503020203020204" pitchFamily="34" charset="0"/>
                <a:cs typeface="Arial" panose="020B0604020202020204" pitchFamily="34" charset="0"/>
              </a:endParaRPr>
            </a:p>
          </xdr:txBody>
        </xdr:sp>
        <xdr:sp macro="" textlink="'Pivot Tables'!$AW$7">
          <xdr:nvSpPr>
            <xdr:cNvPr id="29" name="TextBox 28">
              <a:extLst>
                <a:ext uri="{FF2B5EF4-FFF2-40B4-BE49-F238E27FC236}">
                  <a16:creationId xmlns:a16="http://schemas.microsoft.com/office/drawing/2014/main" id="{689F0D57-DA32-442B-BE66-D3DEA82BF537}"/>
                </a:ext>
              </a:extLst>
            </xdr:cNvPr>
            <xdr:cNvSpPr txBox="1"/>
          </xdr:nvSpPr>
          <xdr:spPr>
            <a:xfrm>
              <a:off x="13853160" y="6286500"/>
              <a:ext cx="7848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A6B54F-ADE2-43A5-8D6D-D23F4465C417}" type="TxLink">
                <a:rPr lang="en-US" sz="1100" b="0" i="0" u="none" strike="noStrike">
                  <a:solidFill>
                    <a:schemeClr val="bg1"/>
                  </a:solidFill>
                  <a:latin typeface="Arial"/>
                  <a:cs typeface="Arial"/>
                </a:rPr>
                <a:pPr algn="ctr"/>
                <a:t>39.99%</a:t>
              </a:fld>
              <a:endParaRPr lang="en-IN" sz="900">
                <a:solidFill>
                  <a:schemeClr val="bg1"/>
                </a:solidFill>
                <a:latin typeface="Avenir LT Std 55 Roman" panose="020B0503020203020204" pitchFamily="34" charset="0"/>
                <a:cs typeface="Arial" panose="020B0604020202020204" pitchFamily="34" charset="0"/>
              </a:endParaRPr>
            </a:p>
          </xdr:txBody>
        </xdr:sp>
        <xdr:sp macro="" textlink="">
          <xdr:nvSpPr>
            <xdr:cNvPr id="41" name="TextBox 40">
              <a:extLst>
                <a:ext uri="{FF2B5EF4-FFF2-40B4-BE49-F238E27FC236}">
                  <a16:creationId xmlns:a16="http://schemas.microsoft.com/office/drawing/2014/main" id="{FE3F608E-E532-4537-AF17-1A600736B6ED}"/>
                </a:ext>
              </a:extLst>
            </xdr:cNvPr>
            <xdr:cNvSpPr txBox="1"/>
          </xdr:nvSpPr>
          <xdr:spPr>
            <a:xfrm>
              <a:off x="13845540" y="6644640"/>
              <a:ext cx="7848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latin typeface="Arial"/>
                  <a:cs typeface="Arial"/>
                </a:rPr>
                <a:t>B2C</a:t>
              </a:r>
            </a:p>
          </xdr:txBody>
        </xdr:sp>
      </xdr:grpSp>
    </xdr:grpSp>
    <xdr:clientData/>
  </xdr:twoCellAnchor>
  <xdr:twoCellAnchor editAs="absolute">
    <xdr:from>
      <xdr:col>11</xdr:col>
      <xdr:colOff>366360</xdr:colOff>
      <xdr:row>11</xdr:row>
      <xdr:rowOff>33840</xdr:rowOff>
    </xdr:from>
    <xdr:to>
      <xdr:col>14</xdr:col>
      <xdr:colOff>517560</xdr:colOff>
      <xdr:row>21</xdr:row>
      <xdr:rowOff>133800</xdr:rowOff>
    </xdr:to>
    <xdr:grpSp>
      <xdr:nvGrpSpPr>
        <xdr:cNvPr id="111" name="Group 110">
          <a:extLst>
            <a:ext uri="{FF2B5EF4-FFF2-40B4-BE49-F238E27FC236}">
              <a16:creationId xmlns:a16="http://schemas.microsoft.com/office/drawing/2014/main" id="{D5F7D549-D724-8F76-ED2B-189CE14E8FA1}"/>
            </a:ext>
          </a:extLst>
        </xdr:cNvPr>
        <xdr:cNvGrpSpPr/>
      </xdr:nvGrpSpPr>
      <xdr:grpSpPr>
        <a:xfrm>
          <a:off x="7071960" y="2045520"/>
          <a:ext cx="1980000" cy="1944000"/>
          <a:chOff x="7071960" y="2045520"/>
          <a:chExt cx="1980000" cy="1944000"/>
        </a:xfrm>
      </xdr:grpSpPr>
      <xdr:sp macro="" textlink="">
        <xdr:nvSpPr>
          <xdr:cNvPr id="82" name="Oval 81">
            <a:extLst>
              <a:ext uri="{FF2B5EF4-FFF2-40B4-BE49-F238E27FC236}">
                <a16:creationId xmlns:a16="http://schemas.microsoft.com/office/drawing/2014/main" id="{5255E774-43EE-1DE0-729B-B4FB56740E0A}"/>
              </a:ext>
            </a:extLst>
          </xdr:cNvPr>
          <xdr:cNvSpPr/>
        </xdr:nvSpPr>
        <xdr:spPr>
          <a:xfrm>
            <a:off x="7071960" y="2045520"/>
            <a:ext cx="1980000" cy="1944000"/>
          </a:xfrm>
          <a:prstGeom prst="ellipse">
            <a:avLst/>
          </a:prstGeom>
          <a:gradFill>
            <a:gsLst>
              <a:gs pos="30000">
                <a:srgbClr val="DC25FA">
                  <a:alpha val="41000"/>
                </a:srgbClr>
              </a:gs>
              <a:gs pos="87000">
                <a:srgbClr val="9947F7">
                  <a:alpha val="42000"/>
                </a:srgb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1" name="Oval 70">
            <a:extLst>
              <a:ext uri="{FF2B5EF4-FFF2-40B4-BE49-F238E27FC236}">
                <a16:creationId xmlns:a16="http://schemas.microsoft.com/office/drawing/2014/main" id="{0CDAE994-41E4-1361-7CC1-67AAF817A445}"/>
              </a:ext>
            </a:extLst>
          </xdr:cNvPr>
          <xdr:cNvSpPr/>
        </xdr:nvSpPr>
        <xdr:spPr>
          <a:xfrm>
            <a:off x="7348890" y="2362200"/>
            <a:ext cx="1357864" cy="1376940"/>
          </a:xfrm>
          <a:prstGeom prst="ellipse">
            <a:avLst/>
          </a:prstGeom>
          <a:gradFill flip="none" rotWithShape="1">
            <a:gsLst>
              <a:gs pos="15000">
                <a:srgbClr val="DC25FA"/>
              </a:gs>
              <a:gs pos="90000">
                <a:srgbClr val="9947F7"/>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5" name="Oval 74">
            <a:extLst>
              <a:ext uri="{FF2B5EF4-FFF2-40B4-BE49-F238E27FC236}">
                <a16:creationId xmlns:a16="http://schemas.microsoft.com/office/drawing/2014/main" id="{EAFC2F08-1C82-43EF-8BCE-C73C4E446E9F}"/>
              </a:ext>
            </a:extLst>
          </xdr:cNvPr>
          <xdr:cNvSpPr/>
        </xdr:nvSpPr>
        <xdr:spPr>
          <a:xfrm>
            <a:off x="7465224" y="2518589"/>
            <a:ext cx="1108599" cy="1094723"/>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8" name="Group 17">
            <a:extLst>
              <a:ext uri="{FF2B5EF4-FFF2-40B4-BE49-F238E27FC236}">
                <a16:creationId xmlns:a16="http://schemas.microsoft.com/office/drawing/2014/main" id="{1A625343-37B0-4E6D-09C6-BEE374C217F4}"/>
              </a:ext>
            </a:extLst>
          </xdr:cNvPr>
          <xdr:cNvGrpSpPr/>
        </xdr:nvGrpSpPr>
        <xdr:grpSpPr>
          <a:xfrm>
            <a:off x="7376263" y="2781610"/>
            <a:ext cx="1382327" cy="590013"/>
            <a:chOff x="2476500" y="3307077"/>
            <a:chExt cx="1539240" cy="632459"/>
          </a:xfrm>
        </xdr:grpSpPr>
        <xdr:sp macro="" textlink="'Pivot Tables'!T6">
          <xdr:nvSpPr>
            <xdr:cNvPr id="13" name="TextBox 12">
              <a:extLst>
                <a:ext uri="{FF2B5EF4-FFF2-40B4-BE49-F238E27FC236}">
                  <a16:creationId xmlns:a16="http://schemas.microsoft.com/office/drawing/2014/main" id="{88F5C886-1822-405A-B3BB-DFEBB655E2C7}"/>
                </a:ext>
              </a:extLst>
            </xdr:cNvPr>
            <xdr:cNvSpPr txBox="1"/>
          </xdr:nvSpPr>
          <xdr:spPr>
            <a:xfrm>
              <a:off x="2788920" y="3307077"/>
              <a:ext cx="91440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D8DA7E-9C78-476D-A0C3-5E362FBAE221}" type="TxLink">
                <a:rPr lang="en-US" sz="2800" b="0" i="0" u="none" strike="noStrike">
                  <a:solidFill>
                    <a:schemeClr val="bg1"/>
                  </a:solidFill>
                  <a:latin typeface="Arial"/>
                  <a:cs typeface="Arial"/>
                </a:rPr>
                <a:pPr algn="ctr"/>
                <a:t>91%</a:t>
              </a:fld>
              <a:endParaRPr lang="en-US" sz="6000" b="0">
                <a:solidFill>
                  <a:schemeClr val="bg1"/>
                </a:solidFill>
                <a:latin typeface="Avenir LT Std 45 Book" panose="020B0502020203020204" pitchFamily="34" charset="0"/>
              </a:endParaRPr>
            </a:p>
          </xdr:txBody>
        </xdr:sp>
        <xdr:sp macro="" textlink="">
          <xdr:nvSpPr>
            <xdr:cNvPr id="16" name="TextBox 15">
              <a:extLst>
                <a:ext uri="{FF2B5EF4-FFF2-40B4-BE49-F238E27FC236}">
                  <a16:creationId xmlns:a16="http://schemas.microsoft.com/office/drawing/2014/main" id="{CF27CFC5-862F-421A-B90B-53F163E7AEE3}"/>
                </a:ext>
              </a:extLst>
            </xdr:cNvPr>
            <xdr:cNvSpPr txBox="1"/>
          </xdr:nvSpPr>
          <xdr:spPr>
            <a:xfrm>
              <a:off x="2476500" y="3589016"/>
              <a:ext cx="15392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venir LT Std 55 Roman" panose="020B0503020203020204" pitchFamily="34" charset="0"/>
                  <a:cs typeface="Arial" panose="020B0604020202020204" pitchFamily="34" charset="0"/>
                </a:rPr>
                <a:t>Income Achived</a:t>
              </a:r>
            </a:p>
          </xdr:txBody>
        </xdr:sp>
      </xdr:grpSp>
    </xdr:grpSp>
    <xdr:clientData/>
  </xdr:twoCellAnchor>
  <xdr:twoCellAnchor editAs="absolute">
    <xdr:from>
      <xdr:col>8</xdr:col>
      <xdr:colOff>502920</xdr:colOff>
      <xdr:row>7</xdr:row>
      <xdr:rowOff>45720</xdr:rowOff>
    </xdr:from>
    <xdr:to>
      <xdr:col>17</xdr:col>
      <xdr:colOff>243840</xdr:colOff>
      <xdr:row>24</xdr:row>
      <xdr:rowOff>7620</xdr:rowOff>
    </xdr:to>
    <xdr:grpSp>
      <xdr:nvGrpSpPr>
        <xdr:cNvPr id="118" name="Group 117">
          <a:extLst>
            <a:ext uri="{FF2B5EF4-FFF2-40B4-BE49-F238E27FC236}">
              <a16:creationId xmlns:a16="http://schemas.microsoft.com/office/drawing/2014/main" id="{C32C40F4-FCF5-0D8F-CFF5-5EEC03A1BB54}"/>
            </a:ext>
          </a:extLst>
        </xdr:cNvPr>
        <xdr:cNvGrpSpPr/>
      </xdr:nvGrpSpPr>
      <xdr:grpSpPr>
        <a:xfrm>
          <a:off x="5379720" y="1325880"/>
          <a:ext cx="5227320" cy="3086100"/>
          <a:chOff x="5379720" y="1325880"/>
          <a:chExt cx="5227320" cy="3086100"/>
        </a:xfrm>
      </xdr:grpSpPr>
      <xdr:cxnSp macro="">
        <xdr:nvCxnSpPr>
          <xdr:cNvPr id="93" name="Straight Connector 92">
            <a:extLst>
              <a:ext uri="{FF2B5EF4-FFF2-40B4-BE49-F238E27FC236}">
                <a16:creationId xmlns:a16="http://schemas.microsoft.com/office/drawing/2014/main" id="{AC3AE07D-58D0-A6CB-0F5A-F520CC5DD8B5}"/>
              </a:ext>
            </a:extLst>
          </xdr:cNvPr>
          <xdr:cNvCxnSpPr/>
        </xdr:nvCxnSpPr>
        <xdr:spPr>
          <a:xfrm flipV="1">
            <a:off x="8199120" y="1325880"/>
            <a:ext cx="617220" cy="1120140"/>
          </a:xfrm>
          <a:prstGeom prst="line">
            <a:avLst/>
          </a:prstGeom>
          <a:ln>
            <a:gradFill>
              <a:gsLst>
                <a:gs pos="76000">
                  <a:srgbClr val="DC25FA"/>
                </a:gs>
                <a:gs pos="14000">
                  <a:srgbClr val="7417BD">
                    <a:alpha val="81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CF56FF00-662E-481F-9C2B-B4E277454B4B}"/>
              </a:ext>
            </a:extLst>
          </xdr:cNvPr>
          <xdr:cNvCxnSpPr/>
        </xdr:nvCxnSpPr>
        <xdr:spPr>
          <a:xfrm flipV="1">
            <a:off x="8648700" y="2552700"/>
            <a:ext cx="853440" cy="175260"/>
          </a:xfrm>
          <a:prstGeom prst="line">
            <a:avLst/>
          </a:prstGeom>
          <a:ln>
            <a:gradFill>
              <a:gsLst>
                <a:gs pos="76000">
                  <a:srgbClr val="DC25FA"/>
                </a:gs>
                <a:gs pos="14000">
                  <a:srgbClr val="7417BD">
                    <a:alpha val="81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90B362F2-35DA-478B-8301-AB1642559DE0}"/>
              </a:ext>
            </a:extLst>
          </xdr:cNvPr>
          <xdr:cNvCxnSpPr/>
        </xdr:nvCxnSpPr>
        <xdr:spPr>
          <a:xfrm>
            <a:off x="8663940" y="3322320"/>
            <a:ext cx="1943100" cy="929640"/>
          </a:xfrm>
          <a:prstGeom prst="line">
            <a:avLst/>
          </a:prstGeom>
          <a:ln>
            <a:gradFill>
              <a:gsLst>
                <a:gs pos="76000">
                  <a:srgbClr val="DC25FA"/>
                </a:gs>
                <a:gs pos="14000">
                  <a:srgbClr val="7417BD">
                    <a:alpha val="81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39F35D97-7A11-40E0-98F4-74AF95D3B670}"/>
              </a:ext>
            </a:extLst>
          </xdr:cNvPr>
          <xdr:cNvCxnSpPr>
            <a:stCxn id="71" idx="4"/>
          </xdr:cNvCxnSpPr>
        </xdr:nvCxnSpPr>
        <xdr:spPr>
          <a:xfrm flipH="1">
            <a:off x="8001000" y="3739140"/>
            <a:ext cx="26822" cy="672840"/>
          </a:xfrm>
          <a:prstGeom prst="line">
            <a:avLst/>
          </a:prstGeom>
          <a:ln>
            <a:gradFill>
              <a:gsLst>
                <a:gs pos="76000">
                  <a:srgbClr val="DC25FA"/>
                </a:gs>
                <a:gs pos="14000">
                  <a:srgbClr val="7417BD">
                    <a:alpha val="81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E5DB14FF-7F7F-429E-A365-D7E1E736EC77}"/>
              </a:ext>
            </a:extLst>
          </xdr:cNvPr>
          <xdr:cNvCxnSpPr/>
        </xdr:nvCxnSpPr>
        <xdr:spPr>
          <a:xfrm flipH="1">
            <a:off x="5379720" y="3284220"/>
            <a:ext cx="1973580" cy="472440"/>
          </a:xfrm>
          <a:prstGeom prst="line">
            <a:avLst/>
          </a:prstGeom>
          <a:ln>
            <a:gradFill>
              <a:gsLst>
                <a:gs pos="76000">
                  <a:srgbClr val="DC25FA"/>
                </a:gs>
                <a:gs pos="14000">
                  <a:srgbClr val="7417BD">
                    <a:alpha val="81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0F76F2E5-F861-4D8E-A73D-BBE6E5F9C27A}"/>
              </a:ext>
            </a:extLst>
          </xdr:cNvPr>
          <xdr:cNvCxnSpPr>
            <a:stCxn id="71" idx="1"/>
          </xdr:cNvCxnSpPr>
        </xdr:nvCxnSpPr>
        <xdr:spPr>
          <a:xfrm flipH="1" flipV="1">
            <a:off x="6316980" y="1790700"/>
            <a:ext cx="1230765" cy="773148"/>
          </a:xfrm>
          <a:prstGeom prst="line">
            <a:avLst/>
          </a:prstGeom>
          <a:ln>
            <a:gradFill>
              <a:gsLst>
                <a:gs pos="76000">
                  <a:srgbClr val="DC25FA"/>
                </a:gs>
                <a:gs pos="14000">
                  <a:srgbClr val="7417BD">
                    <a:alpha val="81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16</xdr:col>
      <xdr:colOff>571500</xdr:colOff>
      <xdr:row>10</xdr:row>
      <xdr:rowOff>56081</xdr:rowOff>
    </xdr:from>
    <xdr:to>
      <xdr:col>17</xdr:col>
      <xdr:colOff>481783</xdr:colOff>
      <xdr:row>12</xdr:row>
      <xdr:rowOff>167640</xdr:rowOff>
    </xdr:to>
    <xdr:cxnSp macro="">
      <xdr:nvCxnSpPr>
        <xdr:cNvPr id="113" name="Straight Connector 112">
          <a:extLst>
            <a:ext uri="{FF2B5EF4-FFF2-40B4-BE49-F238E27FC236}">
              <a16:creationId xmlns:a16="http://schemas.microsoft.com/office/drawing/2014/main" id="{48C9E2BA-06D8-A34E-B554-6C0072C9D091}"/>
            </a:ext>
          </a:extLst>
        </xdr:cNvPr>
        <xdr:cNvCxnSpPr>
          <a:endCxn id="114" idx="3"/>
        </xdr:cNvCxnSpPr>
      </xdr:nvCxnSpPr>
      <xdr:spPr>
        <a:xfrm flipV="1">
          <a:off x="10325100" y="1884881"/>
          <a:ext cx="519883" cy="492559"/>
        </a:xfrm>
        <a:prstGeom prst="line">
          <a:avLst/>
        </a:prstGeom>
        <a:ln w="15875">
          <a:gradFill>
            <a:gsLst>
              <a:gs pos="16000">
                <a:srgbClr val="100D83"/>
              </a:gs>
              <a:gs pos="6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17</xdr:col>
      <xdr:colOff>411480</xdr:colOff>
      <xdr:row>8</xdr:row>
      <xdr:rowOff>38100</xdr:rowOff>
    </xdr:from>
    <xdr:to>
      <xdr:col>18</xdr:col>
      <xdr:colOff>281940</xdr:colOff>
      <xdr:row>10</xdr:row>
      <xdr:rowOff>121920</xdr:rowOff>
    </xdr:to>
    <xdr:sp macro="" textlink="">
      <xdr:nvSpPr>
        <xdr:cNvPr id="114" name="Circle: Hollow 113">
          <a:extLst>
            <a:ext uri="{FF2B5EF4-FFF2-40B4-BE49-F238E27FC236}">
              <a16:creationId xmlns:a16="http://schemas.microsoft.com/office/drawing/2014/main" id="{1A57C6CF-67F5-BDD9-F9BA-DB0F327AAF07}"/>
            </a:ext>
          </a:extLst>
        </xdr:cNvPr>
        <xdr:cNvSpPr/>
      </xdr:nvSpPr>
      <xdr:spPr>
        <a:xfrm>
          <a:off x="10774680" y="1501140"/>
          <a:ext cx="480060" cy="449580"/>
        </a:xfrm>
        <a:prstGeom prst="donut">
          <a:avLst>
            <a:gd name="adj" fmla="val 8987"/>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6</xdr:col>
      <xdr:colOff>83820</xdr:colOff>
      <xdr:row>3</xdr:row>
      <xdr:rowOff>0</xdr:rowOff>
    </xdr:from>
    <xdr:to>
      <xdr:col>19</xdr:col>
      <xdr:colOff>586740</xdr:colOff>
      <xdr:row>30</xdr:row>
      <xdr:rowOff>60960</xdr:rowOff>
    </xdr:to>
    <xdr:grpSp>
      <xdr:nvGrpSpPr>
        <xdr:cNvPr id="147" name="Group 146">
          <a:extLst>
            <a:ext uri="{FF2B5EF4-FFF2-40B4-BE49-F238E27FC236}">
              <a16:creationId xmlns:a16="http://schemas.microsoft.com/office/drawing/2014/main" id="{4E32CBFC-EADB-E2FB-92AE-F9CF0B609FBF}"/>
            </a:ext>
          </a:extLst>
        </xdr:cNvPr>
        <xdr:cNvGrpSpPr/>
      </xdr:nvGrpSpPr>
      <xdr:grpSpPr>
        <a:xfrm>
          <a:off x="3741420" y="548640"/>
          <a:ext cx="8427720" cy="5013960"/>
          <a:chOff x="3741420" y="548640"/>
          <a:chExt cx="8427720" cy="5013960"/>
        </a:xfrm>
      </xdr:grpSpPr>
      <xdr:graphicFrame macro="">
        <xdr:nvGraphicFramePr>
          <xdr:cNvPr id="3" name="Chart 2">
            <a:extLst>
              <a:ext uri="{FF2B5EF4-FFF2-40B4-BE49-F238E27FC236}">
                <a16:creationId xmlns:a16="http://schemas.microsoft.com/office/drawing/2014/main" id="{AA8BDBB5-812E-4051-B323-23B02B767E3D}"/>
              </a:ext>
            </a:extLst>
          </xdr:cNvPr>
          <xdr:cNvGraphicFramePr>
            <a:graphicFrameLocks/>
          </xdr:cNvGraphicFramePr>
        </xdr:nvGraphicFramePr>
        <xdr:xfrm>
          <a:off x="3741420" y="548640"/>
          <a:ext cx="8427720" cy="5013960"/>
        </xdr:xfrm>
        <a:graphic>
          <a:graphicData uri="http://schemas.openxmlformats.org/drawingml/2006/chart">
            <c:chart xmlns:c="http://schemas.openxmlformats.org/drawingml/2006/chart" xmlns:r="http://schemas.openxmlformats.org/officeDocument/2006/relationships" r:id="rId14"/>
          </a:graphicData>
        </a:graphic>
      </xdr:graphicFrame>
      <xdr:sp macro="" textlink="'Pivot Tables'!G6">
        <xdr:nvSpPr>
          <xdr:cNvPr id="63" name="TextBox 62">
            <a:extLst>
              <a:ext uri="{FF2B5EF4-FFF2-40B4-BE49-F238E27FC236}">
                <a16:creationId xmlns:a16="http://schemas.microsoft.com/office/drawing/2014/main" id="{43D0D023-DD57-4761-9F9D-7C945AD3D074}"/>
              </a:ext>
            </a:extLst>
          </xdr:cNvPr>
          <xdr:cNvSpPr txBox="1"/>
        </xdr:nvSpPr>
        <xdr:spPr>
          <a:xfrm>
            <a:off x="4648200" y="3977640"/>
            <a:ext cx="9067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5A5184D-DD51-4EE2-BEFA-42B4D9A04B1B}" type="TxLink">
              <a:rPr lang="en-US" sz="900" b="0" i="0" u="none" strike="noStrike">
                <a:solidFill>
                  <a:schemeClr val="bg1"/>
                </a:solidFill>
                <a:latin typeface="Avenir LT Std 45 Book" panose="020B0502020203020204" pitchFamily="34" charset="0"/>
                <a:cs typeface="Arial"/>
              </a:rPr>
              <a:pPr algn="l"/>
              <a:t>Usage fees</a:t>
            </a:fld>
            <a:endParaRPr lang="en-IN" sz="1400">
              <a:solidFill>
                <a:schemeClr val="bg1"/>
              </a:solidFill>
              <a:latin typeface="Avenir LT Std 45 Book" panose="020B0502020203020204" pitchFamily="34" charset="0"/>
              <a:cs typeface="Arial" panose="020B0604020202020204" pitchFamily="34" charset="0"/>
            </a:endParaRPr>
          </a:p>
        </xdr:txBody>
      </xdr:sp>
      <xdr:sp macro="" textlink="'Pivot Tables'!G9">
        <xdr:nvSpPr>
          <xdr:cNvPr id="79" name="TextBox 78">
            <a:extLst>
              <a:ext uri="{FF2B5EF4-FFF2-40B4-BE49-F238E27FC236}">
                <a16:creationId xmlns:a16="http://schemas.microsoft.com/office/drawing/2014/main" id="{77B0534B-28AD-4351-9692-8B3772923B03}"/>
              </a:ext>
            </a:extLst>
          </xdr:cNvPr>
          <xdr:cNvSpPr txBox="1"/>
        </xdr:nvSpPr>
        <xdr:spPr>
          <a:xfrm>
            <a:off x="5684520" y="1722120"/>
            <a:ext cx="6858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1F56C81-201F-4C3E-87E5-3F9D8C746714}" type="TxLink">
              <a:rPr lang="en-US" sz="900" b="0" i="0" u="none" strike="noStrike">
                <a:solidFill>
                  <a:schemeClr val="bg1"/>
                </a:solidFill>
                <a:latin typeface="Avenir LT Std 45 Book" panose="020B0502020203020204" pitchFamily="34" charset="0"/>
                <a:ea typeface="+mn-ea"/>
                <a:cs typeface="Arial"/>
              </a:rPr>
              <a:pPr marL="0" indent="0" algn="l"/>
              <a:t>Licensing</a:t>
            </a:fld>
            <a:endParaRPr lang="en-IN" sz="900" b="0" i="0" u="none" strike="noStrike">
              <a:solidFill>
                <a:schemeClr val="bg1"/>
              </a:solidFill>
              <a:latin typeface="Avenir LT Std 45 Book" panose="020B0502020203020204" pitchFamily="34" charset="0"/>
              <a:ea typeface="+mn-ea"/>
              <a:cs typeface="Arial"/>
            </a:endParaRPr>
          </a:p>
        </xdr:txBody>
      </xdr:sp>
      <xdr:sp macro="" textlink="'Pivot Tables'!G11">
        <xdr:nvSpPr>
          <xdr:cNvPr id="81" name="TextBox 80">
            <a:extLst>
              <a:ext uri="{FF2B5EF4-FFF2-40B4-BE49-F238E27FC236}">
                <a16:creationId xmlns:a16="http://schemas.microsoft.com/office/drawing/2014/main" id="{9982572E-77A8-4FCA-8EC9-FD54C252C069}"/>
              </a:ext>
            </a:extLst>
          </xdr:cNvPr>
          <xdr:cNvSpPr txBox="1"/>
        </xdr:nvSpPr>
        <xdr:spPr>
          <a:xfrm>
            <a:off x="8618220" y="1257300"/>
            <a:ext cx="6934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028C36A-09E3-4D07-B3A6-A947A2F09F5E}" type="TxLink">
              <a:rPr lang="en-US" sz="900" b="0" i="0" u="none" strike="noStrike">
                <a:solidFill>
                  <a:schemeClr val="bg1"/>
                </a:solidFill>
                <a:latin typeface="Avenir LT Std 45 Book" panose="020B0502020203020204" pitchFamily="34" charset="0"/>
                <a:ea typeface="+mn-ea"/>
                <a:cs typeface="Arial"/>
              </a:rPr>
              <a:pPr marL="0" indent="0" algn="l"/>
              <a:t>Asset sale</a:t>
            </a:fld>
            <a:endParaRPr lang="en-IN" sz="900" b="0" i="0" u="none" strike="noStrike">
              <a:solidFill>
                <a:schemeClr val="bg1"/>
              </a:solidFill>
              <a:latin typeface="Avenir LT Std 45 Book" panose="020B0502020203020204" pitchFamily="34" charset="0"/>
              <a:ea typeface="+mn-ea"/>
              <a:cs typeface="Arial"/>
            </a:endParaRPr>
          </a:p>
        </xdr:txBody>
      </xdr:sp>
      <xdr:sp macro="" textlink="'Pivot Tables'!G10">
        <xdr:nvSpPr>
          <xdr:cNvPr id="83" name="TextBox 82">
            <a:extLst>
              <a:ext uri="{FF2B5EF4-FFF2-40B4-BE49-F238E27FC236}">
                <a16:creationId xmlns:a16="http://schemas.microsoft.com/office/drawing/2014/main" id="{B5899F27-91A3-43CA-B91E-268CDC9EF4C2}"/>
              </a:ext>
            </a:extLst>
          </xdr:cNvPr>
          <xdr:cNvSpPr txBox="1"/>
        </xdr:nvSpPr>
        <xdr:spPr>
          <a:xfrm>
            <a:off x="9532620" y="2613660"/>
            <a:ext cx="7924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D81F376-DEE6-4F72-9593-6861709B7466}" type="TxLink">
              <a:rPr lang="en-US" sz="900" b="0" i="0" u="none" strike="noStrike">
                <a:solidFill>
                  <a:schemeClr val="bg1"/>
                </a:solidFill>
                <a:latin typeface="Avenir LT Std 45 Book" panose="020B0502020203020204" pitchFamily="34" charset="0"/>
                <a:ea typeface="+mn-ea"/>
                <a:cs typeface="Arial"/>
              </a:rPr>
              <a:pPr marL="0" indent="0" algn="l"/>
              <a:t>Advertising</a:t>
            </a:fld>
            <a:endParaRPr lang="en-IN" sz="900" b="0" i="0" u="none" strike="noStrike">
              <a:solidFill>
                <a:schemeClr val="bg1"/>
              </a:solidFill>
              <a:latin typeface="Avenir LT Std 45 Book" panose="020B0502020203020204" pitchFamily="34" charset="0"/>
              <a:ea typeface="+mn-ea"/>
              <a:cs typeface="Arial"/>
            </a:endParaRPr>
          </a:p>
        </xdr:txBody>
      </xdr:sp>
      <xdr:sp macro="" textlink="'Pivot Tables'!G7">
        <xdr:nvSpPr>
          <xdr:cNvPr id="85" name="TextBox 84">
            <a:extLst>
              <a:ext uri="{FF2B5EF4-FFF2-40B4-BE49-F238E27FC236}">
                <a16:creationId xmlns:a16="http://schemas.microsoft.com/office/drawing/2014/main" id="{05BD5B31-A26E-43A3-81D9-203E2B6895AF}"/>
              </a:ext>
            </a:extLst>
          </xdr:cNvPr>
          <xdr:cNvSpPr txBox="1"/>
        </xdr:nvSpPr>
        <xdr:spPr>
          <a:xfrm>
            <a:off x="10507980" y="4411980"/>
            <a:ext cx="8229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567E2E4-6EEB-4912-848A-F9EF6CBCB092}" type="TxLink">
              <a:rPr lang="en-US" sz="900" b="0" i="0" u="none" strike="noStrike">
                <a:solidFill>
                  <a:schemeClr val="bg1"/>
                </a:solidFill>
                <a:latin typeface="Avenir LT Std 45 Book" panose="020B0502020203020204" pitchFamily="34" charset="0"/>
                <a:ea typeface="+mn-ea"/>
                <a:cs typeface="Arial"/>
              </a:rPr>
              <a:pPr marL="0" indent="0" algn="l"/>
              <a:t>Subscription</a:t>
            </a:fld>
            <a:endParaRPr lang="en-IN" sz="900" b="0" i="0" u="none" strike="noStrike">
              <a:solidFill>
                <a:schemeClr val="bg1"/>
              </a:solidFill>
              <a:latin typeface="Avenir LT Std 45 Book" panose="020B0502020203020204" pitchFamily="34" charset="0"/>
              <a:ea typeface="+mn-ea"/>
              <a:cs typeface="Arial"/>
            </a:endParaRPr>
          </a:p>
        </xdr:txBody>
      </xdr:sp>
      <xdr:sp macro="" textlink="'Pivot Tables'!G8">
        <xdr:nvSpPr>
          <xdr:cNvPr id="87" name="TextBox 86">
            <a:extLst>
              <a:ext uri="{FF2B5EF4-FFF2-40B4-BE49-F238E27FC236}">
                <a16:creationId xmlns:a16="http://schemas.microsoft.com/office/drawing/2014/main" id="{74981C34-EFE3-4A37-8B4A-D31758C2603F}"/>
              </a:ext>
            </a:extLst>
          </xdr:cNvPr>
          <xdr:cNvSpPr txBox="1"/>
        </xdr:nvSpPr>
        <xdr:spPr>
          <a:xfrm>
            <a:off x="7665720" y="4914900"/>
            <a:ext cx="6629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7B6BB69-8541-4A20-BD65-57C37071D097}" type="TxLink">
              <a:rPr lang="en-US" sz="900" b="0" i="0" u="none" strike="noStrike">
                <a:solidFill>
                  <a:schemeClr val="bg1"/>
                </a:solidFill>
                <a:latin typeface="Avenir LT Std 45 Book" panose="020B0502020203020204" pitchFamily="34" charset="0"/>
                <a:ea typeface="+mn-ea"/>
                <a:cs typeface="Arial"/>
              </a:rPr>
              <a:pPr marL="0" indent="0" algn="l"/>
              <a:t>Renting</a:t>
            </a:fld>
            <a:endParaRPr lang="en-IN" sz="900" b="0" i="0" u="none" strike="noStrike">
              <a:solidFill>
                <a:schemeClr val="bg1"/>
              </a:solidFill>
              <a:latin typeface="Avenir LT Std 45 Book" panose="020B0502020203020204" pitchFamily="34" charset="0"/>
              <a:ea typeface="+mn-ea"/>
              <a:cs typeface="Arial"/>
            </a:endParaRPr>
          </a:p>
        </xdr:txBody>
      </xdr:sp>
    </xdr:grpSp>
    <xdr:clientData/>
  </xdr:twoCellAnchor>
  <xdr:twoCellAnchor editAs="absolute">
    <xdr:from>
      <xdr:col>18</xdr:col>
      <xdr:colOff>199472</xdr:colOff>
      <xdr:row>24</xdr:row>
      <xdr:rowOff>42865</xdr:rowOff>
    </xdr:from>
    <xdr:to>
      <xdr:col>19</xdr:col>
      <xdr:colOff>237572</xdr:colOff>
      <xdr:row>25</xdr:row>
      <xdr:rowOff>80965</xdr:rowOff>
    </xdr:to>
    <xdr:cxnSp macro="">
      <xdr:nvCxnSpPr>
        <xdr:cNvPr id="97" name="Straight Connector 96">
          <a:extLst>
            <a:ext uri="{FF2B5EF4-FFF2-40B4-BE49-F238E27FC236}">
              <a16:creationId xmlns:a16="http://schemas.microsoft.com/office/drawing/2014/main" id="{F488A157-F5AC-C5AA-922E-717C46585F66}"/>
            </a:ext>
          </a:extLst>
        </xdr:cNvPr>
        <xdr:cNvCxnSpPr/>
      </xdr:nvCxnSpPr>
      <xdr:spPr>
        <a:xfrm rot="20074289">
          <a:off x="11172272" y="4447225"/>
          <a:ext cx="647700" cy="220980"/>
        </a:xfrm>
        <a:prstGeom prst="line">
          <a:avLst/>
        </a:prstGeom>
        <a:ln w="15875">
          <a:gradFill>
            <a:gsLst>
              <a:gs pos="16000">
                <a:srgbClr val="100D83"/>
              </a:gs>
              <a:gs pos="6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231009</xdr:colOff>
      <xdr:row>23</xdr:row>
      <xdr:rowOff>23657</xdr:rowOff>
    </xdr:from>
    <xdr:to>
      <xdr:col>20</xdr:col>
      <xdr:colOff>101469</xdr:colOff>
      <xdr:row>25</xdr:row>
      <xdr:rowOff>107477</xdr:rowOff>
    </xdr:to>
    <xdr:sp macro="" textlink="">
      <xdr:nvSpPr>
        <xdr:cNvPr id="99" name="Circle: Hollow 98">
          <a:extLst>
            <a:ext uri="{FF2B5EF4-FFF2-40B4-BE49-F238E27FC236}">
              <a16:creationId xmlns:a16="http://schemas.microsoft.com/office/drawing/2014/main" id="{7C3D62E2-FCBF-9E54-4711-A1E587CCD422}"/>
            </a:ext>
          </a:extLst>
        </xdr:cNvPr>
        <xdr:cNvSpPr/>
      </xdr:nvSpPr>
      <xdr:spPr>
        <a:xfrm rot="20074289">
          <a:off x="11813409" y="4186948"/>
          <a:ext cx="480060" cy="444038"/>
        </a:xfrm>
        <a:prstGeom prst="donut">
          <a:avLst>
            <a:gd name="adj" fmla="val 7839"/>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13</xdr:col>
      <xdr:colOff>195470</xdr:colOff>
      <xdr:row>28</xdr:row>
      <xdr:rowOff>68214</xdr:rowOff>
    </xdr:from>
    <xdr:to>
      <xdr:col>13</xdr:col>
      <xdr:colOff>203332</xdr:colOff>
      <xdr:row>31</xdr:row>
      <xdr:rowOff>140721</xdr:rowOff>
    </xdr:to>
    <xdr:cxnSp macro="">
      <xdr:nvCxnSpPr>
        <xdr:cNvPr id="102" name="Straight Connector 101">
          <a:extLst>
            <a:ext uri="{FF2B5EF4-FFF2-40B4-BE49-F238E27FC236}">
              <a16:creationId xmlns:a16="http://schemas.microsoft.com/office/drawing/2014/main" id="{9EEE323D-304C-500A-EB19-45A01C11CE8A}"/>
            </a:ext>
          </a:extLst>
        </xdr:cNvPr>
        <xdr:cNvCxnSpPr/>
      </xdr:nvCxnSpPr>
      <xdr:spPr>
        <a:xfrm rot="19794891">
          <a:off x="8120270" y="5204094"/>
          <a:ext cx="7862" cy="621147"/>
        </a:xfrm>
        <a:prstGeom prst="line">
          <a:avLst/>
        </a:prstGeom>
        <a:ln w="15875">
          <a:gradFill>
            <a:gsLst>
              <a:gs pos="16000">
                <a:srgbClr val="100D83"/>
              </a:gs>
              <a:gs pos="6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233632</xdr:colOff>
      <xdr:row>31</xdr:row>
      <xdr:rowOff>34738</xdr:rowOff>
    </xdr:from>
    <xdr:to>
      <xdr:col>14</xdr:col>
      <xdr:colOff>119332</xdr:colOff>
      <xdr:row>33</xdr:row>
      <xdr:rowOff>138820</xdr:rowOff>
    </xdr:to>
    <xdr:sp macro="" textlink="">
      <xdr:nvSpPr>
        <xdr:cNvPr id="103" name="Circle: Hollow 102">
          <a:extLst>
            <a:ext uri="{FF2B5EF4-FFF2-40B4-BE49-F238E27FC236}">
              <a16:creationId xmlns:a16="http://schemas.microsoft.com/office/drawing/2014/main" id="{249230E7-4A59-673A-8332-B24B9086CC7E}"/>
            </a:ext>
          </a:extLst>
        </xdr:cNvPr>
        <xdr:cNvSpPr/>
      </xdr:nvSpPr>
      <xdr:spPr>
        <a:xfrm rot="19794891">
          <a:off x="8158432" y="5719258"/>
          <a:ext cx="495300" cy="469842"/>
        </a:xfrm>
        <a:prstGeom prst="donut">
          <a:avLst>
            <a:gd name="adj" fmla="val 8263"/>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6</xdr:col>
      <xdr:colOff>167640</xdr:colOff>
      <xdr:row>22</xdr:row>
      <xdr:rowOff>76200</xdr:rowOff>
    </xdr:from>
    <xdr:to>
      <xdr:col>7</xdr:col>
      <xdr:colOff>381000</xdr:colOff>
      <xdr:row>23</xdr:row>
      <xdr:rowOff>167640</xdr:rowOff>
    </xdr:to>
    <xdr:cxnSp macro="">
      <xdr:nvCxnSpPr>
        <xdr:cNvPr id="106" name="Straight Connector 105">
          <a:extLst>
            <a:ext uri="{FF2B5EF4-FFF2-40B4-BE49-F238E27FC236}">
              <a16:creationId xmlns:a16="http://schemas.microsoft.com/office/drawing/2014/main" id="{067A5126-1FFC-DE23-A559-B16EF3995917}"/>
            </a:ext>
          </a:extLst>
        </xdr:cNvPr>
        <xdr:cNvCxnSpPr>
          <a:stCxn id="63" idx="1"/>
        </xdr:cNvCxnSpPr>
      </xdr:nvCxnSpPr>
      <xdr:spPr>
        <a:xfrm flipH="1">
          <a:off x="3805575" y="4058265"/>
          <a:ext cx="819683" cy="271698"/>
        </a:xfrm>
        <a:prstGeom prst="line">
          <a:avLst/>
        </a:prstGeom>
        <a:ln w="15875">
          <a:gradFill>
            <a:gsLst>
              <a:gs pos="16000">
                <a:srgbClr val="100D83"/>
              </a:gs>
              <a:gs pos="6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350520</xdr:colOff>
      <xdr:row>23</xdr:row>
      <xdr:rowOff>76200</xdr:rowOff>
    </xdr:from>
    <xdr:to>
      <xdr:col>6</xdr:col>
      <xdr:colOff>220980</xdr:colOff>
      <xdr:row>25</xdr:row>
      <xdr:rowOff>160020</xdr:rowOff>
    </xdr:to>
    <xdr:sp macro="" textlink="">
      <xdr:nvSpPr>
        <xdr:cNvPr id="108" name="Circle: Hollow 107">
          <a:extLst>
            <a:ext uri="{FF2B5EF4-FFF2-40B4-BE49-F238E27FC236}">
              <a16:creationId xmlns:a16="http://schemas.microsoft.com/office/drawing/2014/main" id="{B8455556-9B05-2E4C-A42C-94F50A0A4F80}"/>
            </a:ext>
          </a:extLst>
        </xdr:cNvPr>
        <xdr:cNvSpPr/>
      </xdr:nvSpPr>
      <xdr:spPr>
        <a:xfrm>
          <a:off x="3398520" y="4297680"/>
          <a:ext cx="480060" cy="449580"/>
        </a:xfrm>
        <a:prstGeom prst="donut">
          <a:avLst>
            <a:gd name="adj" fmla="val 9148"/>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8</xdr:col>
      <xdr:colOff>280485</xdr:colOff>
      <xdr:row>6</xdr:row>
      <xdr:rowOff>175262</xdr:rowOff>
    </xdr:from>
    <xdr:to>
      <xdr:col>9</xdr:col>
      <xdr:colOff>198122</xdr:colOff>
      <xdr:row>8</xdr:row>
      <xdr:rowOff>45721</xdr:rowOff>
    </xdr:to>
    <xdr:cxnSp macro="">
      <xdr:nvCxnSpPr>
        <xdr:cNvPr id="110" name="Straight Connector 109">
          <a:extLst>
            <a:ext uri="{FF2B5EF4-FFF2-40B4-BE49-F238E27FC236}">
              <a16:creationId xmlns:a16="http://schemas.microsoft.com/office/drawing/2014/main" id="{BE39B18F-B8CD-8A9F-5F3C-B39B3C84D4D5}"/>
            </a:ext>
          </a:extLst>
        </xdr:cNvPr>
        <xdr:cNvCxnSpPr>
          <a:endCxn id="112" idx="5"/>
        </xdr:cNvCxnSpPr>
      </xdr:nvCxnSpPr>
      <xdr:spPr>
        <a:xfrm flipH="1" flipV="1">
          <a:off x="5157285" y="1272542"/>
          <a:ext cx="527237" cy="236219"/>
        </a:xfrm>
        <a:prstGeom prst="line">
          <a:avLst/>
        </a:prstGeom>
        <a:ln w="15875">
          <a:gradFill>
            <a:gsLst>
              <a:gs pos="16000">
                <a:srgbClr val="100D83"/>
              </a:gs>
              <a:gs pos="6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426722</xdr:colOff>
      <xdr:row>5</xdr:row>
      <xdr:rowOff>68581</xdr:rowOff>
    </xdr:from>
    <xdr:to>
      <xdr:col>8</xdr:col>
      <xdr:colOff>297182</xdr:colOff>
      <xdr:row>7</xdr:row>
      <xdr:rowOff>152401</xdr:rowOff>
    </xdr:to>
    <xdr:sp macro="" textlink="">
      <xdr:nvSpPr>
        <xdr:cNvPr id="112" name="Circle: Hollow 111">
          <a:extLst>
            <a:ext uri="{FF2B5EF4-FFF2-40B4-BE49-F238E27FC236}">
              <a16:creationId xmlns:a16="http://schemas.microsoft.com/office/drawing/2014/main" id="{61DF822B-5A75-DB34-86B4-78848C87919B}"/>
            </a:ext>
          </a:extLst>
        </xdr:cNvPr>
        <xdr:cNvSpPr/>
      </xdr:nvSpPr>
      <xdr:spPr>
        <a:xfrm rot="19983061">
          <a:off x="4693922" y="982981"/>
          <a:ext cx="480060" cy="449580"/>
        </a:xfrm>
        <a:prstGeom prst="donut">
          <a:avLst>
            <a:gd name="adj" fmla="val 9541"/>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13</xdr:col>
      <xdr:colOff>45720</xdr:colOff>
      <xdr:row>4</xdr:row>
      <xdr:rowOff>137160</xdr:rowOff>
    </xdr:from>
    <xdr:to>
      <xdr:col>14</xdr:col>
      <xdr:colOff>99060</xdr:colOff>
      <xdr:row>5</xdr:row>
      <xdr:rowOff>160020</xdr:rowOff>
    </xdr:to>
    <xdr:cxnSp macro="">
      <xdr:nvCxnSpPr>
        <xdr:cNvPr id="116" name="Straight Connector 115">
          <a:extLst>
            <a:ext uri="{FF2B5EF4-FFF2-40B4-BE49-F238E27FC236}">
              <a16:creationId xmlns:a16="http://schemas.microsoft.com/office/drawing/2014/main" id="{09EAECB8-3BD6-15C4-10B9-E6B98EC063F6}"/>
            </a:ext>
          </a:extLst>
        </xdr:cNvPr>
        <xdr:cNvCxnSpPr/>
      </xdr:nvCxnSpPr>
      <xdr:spPr>
        <a:xfrm flipH="1" flipV="1">
          <a:off x="7970520" y="868680"/>
          <a:ext cx="662940" cy="205740"/>
        </a:xfrm>
        <a:prstGeom prst="line">
          <a:avLst/>
        </a:prstGeom>
        <a:ln w="15875">
          <a:gradFill>
            <a:gsLst>
              <a:gs pos="16000">
                <a:srgbClr val="100D83"/>
              </a:gs>
              <a:gs pos="6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190500</xdr:colOff>
      <xdr:row>3</xdr:row>
      <xdr:rowOff>60960</xdr:rowOff>
    </xdr:from>
    <xdr:to>
      <xdr:col>13</xdr:col>
      <xdr:colOff>60960</xdr:colOff>
      <xdr:row>5</xdr:row>
      <xdr:rowOff>144780</xdr:rowOff>
    </xdr:to>
    <xdr:sp macro="" textlink="">
      <xdr:nvSpPr>
        <xdr:cNvPr id="117" name="Circle: Hollow 116">
          <a:extLst>
            <a:ext uri="{FF2B5EF4-FFF2-40B4-BE49-F238E27FC236}">
              <a16:creationId xmlns:a16="http://schemas.microsoft.com/office/drawing/2014/main" id="{BAAC6FDE-44B1-C517-C5C6-B78F58E72986}"/>
            </a:ext>
          </a:extLst>
        </xdr:cNvPr>
        <xdr:cNvSpPr/>
      </xdr:nvSpPr>
      <xdr:spPr>
        <a:xfrm>
          <a:off x="7505700" y="609600"/>
          <a:ext cx="480060" cy="449580"/>
        </a:xfrm>
        <a:prstGeom prst="donut">
          <a:avLst>
            <a:gd name="adj" fmla="val 9639"/>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17</xdr:col>
      <xdr:colOff>434340</xdr:colOff>
      <xdr:row>8</xdr:row>
      <xdr:rowOff>144780</xdr:rowOff>
    </xdr:from>
    <xdr:to>
      <xdr:col>18</xdr:col>
      <xdr:colOff>335280</xdr:colOff>
      <xdr:row>10</xdr:row>
      <xdr:rowOff>60960</xdr:rowOff>
    </xdr:to>
    <xdr:sp macro="" textlink="'Pivot Tables'!BG6">
      <xdr:nvSpPr>
        <xdr:cNvPr id="137" name="TextBox 136">
          <a:extLst>
            <a:ext uri="{FF2B5EF4-FFF2-40B4-BE49-F238E27FC236}">
              <a16:creationId xmlns:a16="http://schemas.microsoft.com/office/drawing/2014/main" id="{CADF9615-70CF-424A-B680-A3DB17593C41}"/>
            </a:ext>
          </a:extLst>
        </xdr:cNvPr>
        <xdr:cNvSpPr txBox="1"/>
      </xdr:nvSpPr>
      <xdr:spPr>
        <a:xfrm>
          <a:off x="10797540" y="1607820"/>
          <a:ext cx="5105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6412002-CDC8-4098-A2E5-BFED0D1F6E7F}" type="TxLink">
            <a:rPr lang="en-US" sz="1100" b="0" i="0" u="none" strike="noStrike">
              <a:solidFill>
                <a:schemeClr val="bg1"/>
              </a:solidFill>
              <a:latin typeface="Avenir LT Std 55 Roman" panose="020B0503020203020204" pitchFamily="34" charset="0"/>
              <a:ea typeface="+mn-ea"/>
              <a:cs typeface="Arial"/>
            </a:rPr>
            <a:pPr marL="0" indent="0" algn="l"/>
            <a:t>27%</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12</xdr:col>
      <xdr:colOff>213360</xdr:colOff>
      <xdr:row>3</xdr:row>
      <xdr:rowOff>175260</xdr:rowOff>
    </xdr:from>
    <xdr:to>
      <xdr:col>13</xdr:col>
      <xdr:colOff>114300</xdr:colOff>
      <xdr:row>5</xdr:row>
      <xdr:rowOff>91440</xdr:rowOff>
    </xdr:to>
    <xdr:sp macro="" textlink="'Pivot Tables'!BG12">
      <xdr:nvSpPr>
        <xdr:cNvPr id="139" name="TextBox 138">
          <a:extLst>
            <a:ext uri="{FF2B5EF4-FFF2-40B4-BE49-F238E27FC236}">
              <a16:creationId xmlns:a16="http://schemas.microsoft.com/office/drawing/2014/main" id="{4EBFE275-5AB0-4D90-9C80-92DC50F3BBF5}"/>
            </a:ext>
          </a:extLst>
        </xdr:cNvPr>
        <xdr:cNvSpPr txBox="1"/>
      </xdr:nvSpPr>
      <xdr:spPr>
        <a:xfrm>
          <a:off x="7528560" y="723900"/>
          <a:ext cx="5105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14CFF46-C9D5-4D11-9025-B80BEFCF1691}" type="TxLink">
            <a:rPr lang="en-US" sz="1100" b="0" i="0" u="none" strike="noStrike">
              <a:solidFill>
                <a:schemeClr val="bg1"/>
              </a:solidFill>
              <a:latin typeface="Avenir LT Std 55 Roman" panose="020B0503020203020204" pitchFamily="34" charset="0"/>
              <a:ea typeface="+mn-ea"/>
              <a:cs typeface="Arial"/>
            </a:rPr>
            <a:pPr marL="0" indent="0" algn="l"/>
            <a:t>10%</a:t>
          </a:fld>
          <a:endParaRPr lang="en-IN" sz="11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7</xdr:col>
      <xdr:colOff>464820</xdr:colOff>
      <xdr:row>5</xdr:row>
      <xdr:rowOff>160020</xdr:rowOff>
    </xdr:from>
    <xdr:to>
      <xdr:col>8</xdr:col>
      <xdr:colOff>365760</xdr:colOff>
      <xdr:row>7</xdr:row>
      <xdr:rowOff>76200</xdr:rowOff>
    </xdr:to>
    <xdr:sp macro="" textlink="'Pivot Tables'!BG14">
      <xdr:nvSpPr>
        <xdr:cNvPr id="140" name="TextBox 139">
          <a:extLst>
            <a:ext uri="{FF2B5EF4-FFF2-40B4-BE49-F238E27FC236}">
              <a16:creationId xmlns:a16="http://schemas.microsoft.com/office/drawing/2014/main" id="{AC7E8788-507C-4334-93BE-D32BA9019DE6}"/>
            </a:ext>
          </a:extLst>
        </xdr:cNvPr>
        <xdr:cNvSpPr txBox="1"/>
      </xdr:nvSpPr>
      <xdr:spPr>
        <a:xfrm>
          <a:off x="4732020" y="1074420"/>
          <a:ext cx="5105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BE9D6E6-B4F3-4FE4-AC21-BCEBA11483F5}" type="TxLink">
            <a:rPr lang="en-US" sz="1100" b="0" i="0" u="none" strike="noStrike">
              <a:solidFill>
                <a:schemeClr val="bg1"/>
              </a:solidFill>
              <a:latin typeface="Avenir LT Std 55 Roman" panose="020B0503020203020204" pitchFamily="34" charset="0"/>
              <a:ea typeface="+mn-ea"/>
              <a:cs typeface="Arial"/>
            </a:rPr>
            <a:pPr marL="0" indent="0" algn="l"/>
            <a:t>19%</a:t>
          </a:fld>
          <a:endParaRPr lang="en-IN" sz="11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5</xdr:col>
      <xdr:colOff>373380</xdr:colOff>
      <xdr:row>23</xdr:row>
      <xdr:rowOff>160020</xdr:rowOff>
    </xdr:from>
    <xdr:to>
      <xdr:col>6</xdr:col>
      <xdr:colOff>274320</xdr:colOff>
      <xdr:row>25</xdr:row>
      <xdr:rowOff>76200</xdr:rowOff>
    </xdr:to>
    <xdr:sp macro="" textlink="'Pivot Tables'!BG24">
      <xdr:nvSpPr>
        <xdr:cNvPr id="141" name="TextBox 140">
          <a:extLst>
            <a:ext uri="{FF2B5EF4-FFF2-40B4-BE49-F238E27FC236}">
              <a16:creationId xmlns:a16="http://schemas.microsoft.com/office/drawing/2014/main" id="{101612FC-E842-454D-9FAD-6CDE07EAAB73}"/>
            </a:ext>
          </a:extLst>
        </xdr:cNvPr>
        <xdr:cNvSpPr txBox="1"/>
      </xdr:nvSpPr>
      <xdr:spPr>
        <a:xfrm>
          <a:off x="3421380" y="4381500"/>
          <a:ext cx="5105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F0CEC5D-9AB0-475E-A84E-BC4AF54954C1}" type="TxLink">
            <a:rPr lang="en-US" sz="1100" b="0" i="0" u="none" strike="noStrike">
              <a:solidFill>
                <a:schemeClr val="bg1"/>
              </a:solidFill>
              <a:latin typeface="Avenir LT Std 55 Roman" panose="020B0503020203020204" pitchFamily="34" charset="0"/>
              <a:ea typeface="+mn-ea"/>
              <a:cs typeface="Arial"/>
            </a:rPr>
            <a:pPr marL="0" indent="0" algn="l"/>
            <a:t>21%</a:t>
          </a:fld>
          <a:endParaRPr lang="en-IN" sz="11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19</xdr:col>
      <xdr:colOff>266700</xdr:colOff>
      <xdr:row>23</xdr:row>
      <xdr:rowOff>106680</xdr:rowOff>
    </xdr:from>
    <xdr:to>
      <xdr:col>20</xdr:col>
      <xdr:colOff>167640</xdr:colOff>
      <xdr:row>25</xdr:row>
      <xdr:rowOff>22860</xdr:rowOff>
    </xdr:to>
    <xdr:sp macro="" textlink="'Pivot Tables'!BG21">
      <xdr:nvSpPr>
        <xdr:cNvPr id="142" name="TextBox 141">
          <a:extLst>
            <a:ext uri="{FF2B5EF4-FFF2-40B4-BE49-F238E27FC236}">
              <a16:creationId xmlns:a16="http://schemas.microsoft.com/office/drawing/2014/main" id="{7187AF66-279D-4430-8D77-7DF15A9B9335}"/>
            </a:ext>
          </a:extLst>
        </xdr:cNvPr>
        <xdr:cNvSpPr txBox="1"/>
      </xdr:nvSpPr>
      <xdr:spPr>
        <a:xfrm>
          <a:off x="11849100" y="4328160"/>
          <a:ext cx="5105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B1460AC-8A36-499D-8CE5-FB3005879340}" type="TxLink">
            <a:rPr lang="en-US" sz="1100" b="0" i="0" u="none" strike="noStrike">
              <a:solidFill>
                <a:schemeClr val="bg1"/>
              </a:solidFill>
              <a:latin typeface="Avenir LT Std 55 Roman" panose="020B0503020203020204" pitchFamily="34" charset="0"/>
              <a:ea typeface="+mn-ea"/>
              <a:cs typeface="Arial"/>
            </a:rPr>
            <a:pPr marL="0" indent="0" algn="l"/>
            <a:t>15%</a:t>
          </a:fld>
          <a:endParaRPr lang="en-IN" sz="11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13</xdr:col>
      <xdr:colOff>281940</xdr:colOff>
      <xdr:row>31</xdr:row>
      <xdr:rowOff>160020</xdr:rowOff>
    </xdr:from>
    <xdr:to>
      <xdr:col>14</xdr:col>
      <xdr:colOff>175260</xdr:colOff>
      <xdr:row>33</xdr:row>
      <xdr:rowOff>76200</xdr:rowOff>
    </xdr:to>
    <xdr:sp macro="" textlink="'Pivot Tables'!BG17">
      <xdr:nvSpPr>
        <xdr:cNvPr id="143" name="TextBox 142">
          <a:extLst>
            <a:ext uri="{FF2B5EF4-FFF2-40B4-BE49-F238E27FC236}">
              <a16:creationId xmlns:a16="http://schemas.microsoft.com/office/drawing/2014/main" id="{01C98AF2-E574-4105-9B35-8EEBA22B8506}"/>
            </a:ext>
          </a:extLst>
        </xdr:cNvPr>
        <xdr:cNvSpPr txBox="1"/>
      </xdr:nvSpPr>
      <xdr:spPr>
        <a:xfrm>
          <a:off x="8206740" y="5844540"/>
          <a:ext cx="5029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C78259-0415-491D-95A1-6FB9904FC97E}" type="TxLink">
            <a:rPr lang="en-US" sz="1100" b="0" i="0" u="none" strike="noStrike">
              <a:solidFill>
                <a:schemeClr val="bg1"/>
              </a:solidFill>
              <a:latin typeface="Avenir LT Std 55 Roman" panose="020B0503020203020204" pitchFamily="34" charset="0"/>
              <a:ea typeface="+mn-ea"/>
              <a:cs typeface="Arial"/>
            </a:rPr>
            <a:pPr marL="0" indent="0" algn="l"/>
            <a:t>8%</a:t>
          </a:fld>
          <a:endParaRPr lang="en-IN" sz="11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18</xdr:col>
      <xdr:colOff>117648</xdr:colOff>
      <xdr:row>2</xdr:row>
      <xdr:rowOff>114508</xdr:rowOff>
    </xdr:from>
    <xdr:to>
      <xdr:col>19</xdr:col>
      <xdr:colOff>478788</xdr:colOff>
      <xdr:row>8</xdr:row>
      <xdr:rowOff>40102</xdr:rowOff>
    </xdr:to>
    <xdr:grpSp>
      <xdr:nvGrpSpPr>
        <xdr:cNvPr id="175" name="Group 174">
          <a:extLst>
            <a:ext uri="{FF2B5EF4-FFF2-40B4-BE49-F238E27FC236}">
              <a16:creationId xmlns:a16="http://schemas.microsoft.com/office/drawing/2014/main" id="{A9573886-D17A-9EF7-5226-BFEF6DBAC234}"/>
            </a:ext>
          </a:extLst>
        </xdr:cNvPr>
        <xdr:cNvGrpSpPr/>
      </xdr:nvGrpSpPr>
      <xdr:grpSpPr>
        <a:xfrm>
          <a:off x="11090448" y="480268"/>
          <a:ext cx="970740" cy="1022874"/>
          <a:chOff x="11064229" y="458636"/>
          <a:chExt cx="967463" cy="1007143"/>
        </a:xfrm>
      </xdr:grpSpPr>
      <xdr:cxnSp macro="">
        <xdr:nvCxnSpPr>
          <xdr:cNvPr id="167" name="Straight Connector 166">
            <a:extLst>
              <a:ext uri="{FF2B5EF4-FFF2-40B4-BE49-F238E27FC236}">
                <a16:creationId xmlns:a16="http://schemas.microsoft.com/office/drawing/2014/main" id="{D5679A7B-9FAD-994E-6F58-3896A85C5E2F}"/>
              </a:ext>
            </a:extLst>
          </xdr:cNvPr>
          <xdr:cNvCxnSpPr/>
        </xdr:nvCxnSpPr>
        <xdr:spPr>
          <a:xfrm flipV="1">
            <a:off x="11064229" y="762000"/>
            <a:ext cx="644352" cy="703779"/>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Oval 167">
            <a:extLst>
              <a:ext uri="{FF2B5EF4-FFF2-40B4-BE49-F238E27FC236}">
                <a16:creationId xmlns:a16="http://schemas.microsoft.com/office/drawing/2014/main" id="{2C12121E-8DCC-7C2E-B35C-2E246F2B38EE}"/>
              </a:ext>
            </a:extLst>
          </xdr:cNvPr>
          <xdr:cNvSpPr/>
        </xdr:nvSpPr>
        <xdr:spPr>
          <a:xfrm rot="3628976">
            <a:off x="11661738" y="463688"/>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18</xdr:col>
      <xdr:colOff>469863</xdr:colOff>
      <xdr:row>5</xdr:row>
      <xdr:rowOff>42662</xdr:rowOff>
    </xdr:from>
    <xdr:to>
      <xdr:col>20</xdr:col>
      <xdr:colOff>388377</xdr:colOff>
      <xdr:row>11</xdr:row>
      <xdr:rowOff>15008</xdr:rowOff>
    </xdr:to>
    <xdr:grpSp>
      <xdr:nvGrpSpPr>
        <xdr:cNvPr id="176" name="Group 175">
          <a:extLst>
            <a:ext uri="{FF2B5EF4-FFF2-40B4-BE49-F238E27FC236}">
              <a16:creationId xmlns:a16="http://schemas.microsoft.com/office/drawing/2014/main" id="{722C64D0-DD47-40CA-A934-7AC80112DCE5}"/>
            </a:ext>
          </a:extLst>
        </xdr:cNvPr>
        <xdr:cNvGrpSpPr/>
      </xdr:nvGrpSpPr>
      <xdr:grpSpPr>
        <a:xfrm rot="1733852">
          <a:off x="11442663" y="957062"/>
          <a:ext cx="1137714" cy="1069626"/>
          <a:chOff x="11064229" y="399475"/>
          <a:chExt cx="894696" cy="1066304"/>
        </a:xfrm>
      </xdr:grpSpPr>
      <xdr:cxnSp macro="">
        <xdr:nvCxnSpPr>
          <xdr:cNvPr id="177" name="Straight Connector 176">
            <a:extLst>
              <a:ext uri="{FF2B5EF4-FFF2-40B4-BE49-F238E27FC236}">
                <a16:creationId xmlns:a16="http://schemas.microsoft.com/office/drawing/2014/main" id="{ED649B64-D37F-A92E-0AAA-8EE0F235C365}"/>
              </a:ext>
            </a:extLst>
          </xdr:cNvPr>
          <xdr:cNvCxnSpPr/>
        </xdr:nvCxnSpPr>
        <xdr:spPr>
          <a:xfrm flipV="1">
            <a:off x="11064229" y="762000"/>
            <a:ext cx="644352" cy="703779"/>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8" name="Oval 177">
            <a:extLst>
              <a:ext uri="{FF2B5EF4-FFF2-40B4-BE49-F238E27FC236}">
                <a16:creationId xmlns:a16="http://schemas.microsoft.com/office/drawing/2014/main" id="{B16EECDC-25BE-C043-1CBF-F8945060F2CC}"/>
              </a:ext>
            </a:extLst>
          </xdr:cNvPr>
          <xdr:cNvSpPr/>
        </xdr:nvSpPr>
        <xdr:spPr>
          <a:xfrm rot="3628976">
            <a:off x="11597755" y="441412"/>
            <a:ext cx="403107" cy="319233"/>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18</xdr:col>
      <xdr:colOff>265280</xdr:colOff>
      <xdr:row>9</xdr:row>
      <xdr:rowOff>164893</xdr:rowOff>
    </xdr:from>
    <xdr:to>
      <xdr:col>19</xdr:col>
      <xdr:colOff>554055</xdr:colOff>
      <xdr:row>13</xdr:row>
      <xdr:rowOff>125611</xdr:rowOff>
    </xdr:to>
    <xdr:grpSp>
      <xdr:nvGrpSpPr>
        <xdr:cNvPr id="179" name="Group 178">
          <a:extLst>
            <a:ext uri="{FF2B5EF4-FFF2-40B4-BE49-F238E27FC236}">
              <a16:creationId xmlns:a16="http://schemas.microsoft.com/office/drawing/2014/main" id="{03EBE086-3AE7-4B3B-8A21-9EFD950C8D74}"/>
            </a:ext>
          </a:extLst>
        </xdr:cNvPr>
        <xdr:cNvGrpSpPr/>
      </xdr:nvGrpSpPr>
      <xdr:grpSpPr>
        <a:xfrm rot="4803563">
          <a:off x="11333529" y="1715364"/>
          <a:ext cx="707478" cy="898375"/>
          <a:chOff x="11064229" y="422642"/>
          <a:chExt cx="1167209" cy="1043137"/>
        </a:xfrm>
      </xdr:grpSpPr>
      <xdr:cxnSp macro="">
        <xdr:nvCxnSpPr>
          <xdr:cNvPr id="180" name="Straight Connector 179">
            <a:extLst>
              <a:ext uri="{FF2B5EF4-FFF2-40B4-BE49-F238E27FC236}">
                <a16:creationId xmlns:a16="http://schemas.microsoft.com/office/drawing/2014/main" id="{C6473BE3-6618-FA19-ED7F-8AB10670CE51}"/>
              </a:ext>
            </a:extLst>
          </xdr:cNvPr>
          <xdr:cNvCxnSpPr/>
        </xdr:nvCxnSpPr>
        <xdr:spPr>
          <a:xfrm flipV="1">
            <a:off x="11064229" y="762000"/>
            <a:ext cx="644352" cy="703779"/>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1" name="Oval 180">
            <a:extLst>
              <a:ext uri="{FF2B5EF4-FFF2-40B4-BE49-F238E27FC236}">
                <a16:creationId xmlns:a16="http://schemas.microsoft.com/office/drawing/2014/main" id="{A4C68977-7C13-681F-9397-C3FE818D9AD6}"/>
              </a:ext>
            </a:extLst>
          </xdr:cNvPr>
          <xdr:cNvSpPr/>
        </xdr:nvSpPr>
        <xdr:spPr>
          <a:xfrm rot="3628976">
            <a:off x="11674836" y="328298"/>
            <a:ext cx="462257" cy="650946"/>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17</xdr:col>
      <xdr:colOff>276781</xdr:colOff>
      <xdr:row>11</xdr:row>
      <xdr:rowOff>157373</xdr:rowOff>
    </xdr:from>
    <xdr:to>
      <xdr:col>19</xdr:col>
      <xdr:colOff>71279</xdr:colOff>
      <xdr:row>17</xdr:row>
      <xdr:rowOff>26901</xdr:rowOff>
    </xdr:to>
    <xdr:grpSp>
      <xdr:nvGrpSpPr>
        <xdr:cNvPr id="182" name="Group 181">
          <a:extLst>
            <a:ext uri="{FF2B5EF4-FFF2-40B4-BE49-F238E27FC236}">
              <a16:creationId xmlns:a16="http://schemas.microsoft.com/office/drawing/2014/main" id="{DA2C550F-CAC1-4A2C-8FA2-F213781E26D7}"/>
            </a:ext>
          </a:extLst>
        </xdr:cNvPr>
        <xdr:cNvGrpSpPr/>
      </xdr:nvGrpSpPr>
      <xdr:grpSpPr>
        <a:xfrm rot="7435163">
          <a:off x="10655806" y="2153228"/>
          <a:ext cx="982048" cy="1013698"/>
          <a:chOff x="11064229" y="458636"/>
          <a:chExt cx="967463" cy="1007143"/>
        </a:xfrm>
      </xdr:grpSpPr>
      <xdr:cxnSp macro="">
        <xdr:nvCxnSpPr>
          <xdr:cNvPr id="183" name="Straight Connector 182">
            <a:extLst>
              <a:ext uri="{FF2B5EF4-FFF2-40B4-BE49-F238E27FC236}">
                <a16:creationId xmlns:a16="http://schemas.microsoft.com/office/drawing/2014/main" id="{7907C3D6-C3F8-1DF6-3685-8767F53DA758}"/>
              </a:ext>
            </a:extLst>
          </xdr:cNvPr>
          <xdr:cNvCxnSpPr/>
        </xdr:nvCxnSpPr>
        <xdr:spPr>
          <a:xfrm flipV="1">
            <a:off x="11064229" y="762000"/>
            <a:ext cx="644352" cy="703779"/>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Oval 183">
            <a:extLst>
              <a:ext uri="{FF2B5EF4-FFF2-40B4-BE49-F238E27FC236}">
                <a16:creationId xmlns:a16="http://schemas.microsoft.com/office/drawing/2014/main" id="{9E084578-1FEB-19D1-77E8-500D49EE7A53}"/>
              </a:ext>
            </a:extLst>
          </xdr:cNvPr>
          <xdr:cNvSpPr/>
        </xdr:nvSpPr>
        <xdr:spPr>
          <a:xfrm rot="3628976">
            <a:off x="11661738" y="463688"/>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8</xdr:col>
      <xdr:colOff>164998</xdr:colOff>
      <xdr:row>8</xdr:row>
      <xdr:rowOff>35895</xdr:rowOff>
    </xdr:from>
    <xdr:to>
      <xdr:col>9</xdr:col>
      <xdr:colOff>201021</xdr:colOff>
      <xdr:row>12</xdr:row>
      <xdr:rowOff>137996</xdr:rowOff>
    </xdr:to>
    <xdr:grpSp>
      <xdr:nvGrpSpPr>
        <xdr:cNvPr id="185" name="Group 184">
          <a:extLst>
            <a:ext uri="{FF2B5EF4-FFF2-40B4-BE49-F238E27FC236}">
              <a16:creationId xmlns:a16="http://schemas.microsoft.com/office/drawing/2014/main" id="{3E0C3175-069E-49EB-BB49-0153D2F586E4}"/>
            </a:ext>
          </a:extLst>
        </xdr:cNvPr>
        <xdr:cNvGrpSpPr/>
      </xdr:nvGrpSpPr>
      <xdr:grpSpPr>
        <a:xfrm rot="7258646">
          <a:off x="4940179" y="1600554"/>
          <a:ext cx="848861" cy="645623"/>
          <a:chOff x="10968796" y="659629"/>
          <a:chExt cx="839520" cy="642345"/>
        </a:xfrm>
      </xdr:grpSpPr>
      <xdr:cxnSp macro="">
        <xdr:nvCxnSpPr>
          <xdr:cNvPr id="186" name="Straight Connector 185">
            <a:extLst>
              <a:ext uri="{FF2B5EF4-FFF2-40B4-BE49-F238E27FC236}">
                <a16:creationId xmlns:a16="http://schemas.microsoft.com/office/drawing/2014/main" id="{7C03B0FA-6035-0301-AAE1-E6695C2BC517}"/>
              </a:ext>
            </a:extLst>
          </xdr:cNvPr>
          <xdr:cNvCxnSpPr/>
        </xdr:nvCxnSpPr>
        <xdr:spPr>
          <a:xfrm rot="14341354">
            <a:off x="11221783" y="868412"/>
            <a:ext cx="180575" cy="686549"/>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7" name="Oval 186">
            <a:extLst>
              <a:ext uri="{FF2B5EF4-FFF2-40B4-BE49-F238E27FC236}">
                <a16:creationId xmlns:a16="http://schemas.microsoft.com/office/drawing/2014/main" id="{8DA1E5BC-B15E-381D-EA70-60675514C10F}"/>
              </a:ext>
            </a:extLst>
          </xdr:cNvPr>
          <xdr:cNvSpPr/>
        </xdr:nvSpPr>
        <xdr:spPr>
          <a:xfrm rot="3628976">
            <a:off x="11438362" y="664681"/>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18</xdr:col>
      <xdr:colOff>529128</xdr:colOff>
      <xdr:row>26</xdr:row>
      <xdr:rowOff>134550</xdr:rowOff>
    </xdr:from>
    <xdr:to>
      <xdr:col>20</xdr:col>
      <xdr:colOff>323625</xdr:colOff>
      <xdr:row>32</xdr:row>
      <xdr:rowOff>20465</xdr:rowOff>
    </xdr:to>
    <xdr:grpSp>
      <xdr:nvGrpSpPr>
        <xdr:cNvPr id="188" name="Group 187">
          <a:extLst>
            <a:ext uri="{FF2B5EF4-FFF2-40B4-BE49-F238E27FC236}">
              <a16:creationId xmlns:a16="http://schemas.microsoft.com/office/drawing/2014/main" id="{F3FC7CDC-AFE8-4939-A43E-6D587F52ED1C}"/>
            </a:ext>
          </a:extLst>
        </xdr:cNvPr>
        <xdr:cNvGrpSpPr/>
      </xdr:nvGrpSpPr>
      <xdr:grpSpPr>
        <a:xfrm rot="8026460">
          <a:off x="11517179" y="4889419"/>
          <a:ext cx="983195" cy="1013697"/>
          <a:chOff x="11064229" y="458636"/>
          <a:chExt cx="967463" cy="1007143"/>
        </a:xfrm>
      </xdr:grpSpPr>
      <xdr:cxnSp macro="">
        <xdr:nvCxnSpPr>
          <xdr:cNvPr id="189" name="Straight Connector 188">
            <a:extLst>
              <a:ext uri="{FF2B5EF4-FFF2-40B4-BE49-F238E27FC236}">
                <a16:creationId xmlns:a16="http://schemas.microsoft.com/office/drawing/2014/main" id="{2DFCEB9D-1043-7A35-9FE4-BB553EDD90E3}"/>
              </a:ext>
            </a:extLst>
          </xdr:cNvPr>
          <xdr:cNvCxnSpPr/>
        </xdr:nvCxnSpPr>
        <xdr:spPr>
          <a:xfrm flipV="1">
            <a:off x="11064229" y="762000"/>
            <a:ext cx="644352" cy="703779"/>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0" name="Oval 189">
            <a:extLst>
              <a:ext uri="{FF2B5EF4-FFF2-40B4-BE49-F238E27FC236}">
                <a16:creationId xmlns:a16="http://schemas.microsoft.com/office/drawing/2014/main" id="{52C7D745-955D-FAAF-4FF0-DA8077BA3CF3}"/>
              </a:ext>
            </a:extLst>
          </xdr:cNvPr>
          <xdr:cNvSpPr/>
        </xdr:nvSpPr>
        <xdr:spPr>
          <a:xfrm rot="3628976">
            <a:off x="11661738" y="463688"/>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17</xdr:col>
      <xdr:colOff>439000</xdr:colOff>
      <xdr:row>24</xdr:row>
      <xdr:rowOff>126357</xdr:rowOff>
    </xdr:from>
    <xdr:to>
      <xdr:col>19</xdr:col>
      <xdr:colOff>193818</xdr:colOff>
      <xdr:row>30</xdr:row>
      <xdr:rowOff>51952</xdr:rowOff>
    </xdr:to>
    <xdr:grpSp>
      <xdr:nvGrpSpPr>
        <xdr:cNvPr id="191" name="Group 190">
          <a:extLst>
            <a:ext uri="{FF2B5EF4-FFF2-40B4-BE49-F238E27FC236}">
              <a16:creationId xmlns:a16="http://schemas.microsoft.com/office/drawing/2014/main" id="{92109A41-95DB-4A69-B07B-DDBBC748C5AE}"/>
            </a:ext>
          </a:extLst>
        </xdr:cNvPr>
        <xdr:cNvGrpSpPr/>
      </xdr:nvGrpSpPr>
      <xdr:grpSpPr>
        <a:xfrm rot="11516312">
          <a:off x="10802200" y="4530717"/>
          <a:ext cx="974018" cy="1022875"/>
          <a:chOff x="11064229" y="458636"/>
          <a:chExt cx="967463" cy="1007143"/>
        </a:xfrm>
      </xdr:grpSpPr>
      <xdr:cxnSp macro="">
        <xdr:nvCxnSpPr>
          <xdr:cNvPr id="192" name="Straight Connector 191">
            <a:extLst>
              <a:ext uri="{FF2B5EF4-FFF2-40B4-BE49-F238E27FC236}">
                <a16:creationId xmlns:a16="http://schemas.microsoft.com/office/drawing/2014/main" id="{FA8233DC-75FA-3B22-93EC-DF81A769FE03}"/>
              </a:ext>
            </a:extLst>
          </xdr:cNvPr>
          <xdr:cNvCxnSpPr/>
        </xdr:nvCxnSpPr>
        <xdr:spPr>
          <a:xfrm flipV="1">
            <a:off x="11064229" y="762000"/>
            <a:ext cx="644352" cy="703779"/>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Oval 192">
            <a:extLst>
              <a:ext uri="{FF2B5EF4-FFF2-40B4-BE49-F238E27FC236}">
                <a16:creationId xmlns:a16="http://schemas.microsoft.com/office/drawing/2014/main" id="{1DF92186-4D49-EBDA-460A-095EF04481FC}"/>
              </a:ext>
            </a:extLst>
          </xdr:cNvPr>
          <xdr:cNvSpPr/>
        </xdr:nvSpPr>
        <xdr:spPr>
          <a:xfrm rot="3628976">
            <a:off x="11661738" y="463688"/>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12</xdr:col>
      <xdr:colOff>12964</xdr:colOff>
      <xdr:row>32</xdr:row>
      <xdr:rowOff>21185</xdr:rowOff>
    </xdr:from>
    <xdr:to>
      <xdr:col>13</xdr:col>
      <xdr:colOff>179853</xdr:colOff>
      <xdr:row>36</xdr:row>
      <xdr:rowOff>95242</xdr:rowOff>
    </xdr:to>
    <xdr:grpSp>
      <xdr:nvGrpSpPr>
        <xdr:cNvPr id="194" name="Group 193">
          <a:extLst>
            <a:ext uri="{FF2B5EF4-FFF2-40B4-BE49-F238E27FC236}">
              <a16:creationId xmlns:a16="http://schemas.microsoft.com/office/drawing/2014/main" id="{81549B6B-137F-417D-B679-D7A4AB0B722A}"/>
            </a:ext>
          </a:extLst>
        </xdr:cNvPr>
        <xdr:cNvGrpSpPr/>
      </xdr:nvGrpSpPr>
      <xdr:grpSpPr>
        <a:xfrm rot="11879637">
          <a:off x="7328164" y="5888585"/>
          <a:ext cx="776489" cy="805577"/>
          <a:chOff x="10990594" y="588719"/>
          <a:chExt cx="773212" cy="795089"/>
        </a:xfrm>
      </xdr:grpSpPr>
      <xdr:cxnSp macro="">
        <xdr:nvCxnSpPr>
          <xdr:cNvPr id="195" name="Straight Connector 194">
            <a:extLst>
              <a:ext uri="{FF2B5EF4-FFF2-40B4-BE49-F238E27FC236}">
                <a16:creationId xmlns:a16="http://schemas.microsoft.com/office/drawing/2014/main" id="{E1ABA05A-2C30-4836-427A-DE34396B0B2E}"/>
              </a:ext>
            </a:extLst>
          </xdr:cNvPr>
          <xdr:cNvCxnSpPr/>
        </xdr:nvCxnSpPr>
        <xdr:spPr>
          <a:xfrm rot="9720363" flipH="1">
            <a:off x="10990594" y="1000705"/>
            <a:ext cx="591364" cy="383103"/>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Oval 195">
            <a:extLst>
              <a:ext uri="{FF2B5EF4-FFF2-40B4-BE49-F238E27FC236}">
                <a16:creationId xmlns:a16="http://schemas.microsoft.com/office/drawing/2014/main" id="{D7DF5D65-04EA-DF8A-1E96-89F76A9A3053}"/>
              </a:ext>
            </a:extLst>
          </xdr:cNvPr>
          <xdr:cNvSpPr/>
        </xdr:nvSpPr>
        <xdr:spPr>
          <a:xfrm rot="3628976">
            <a:off x="11393852" y="593771"/>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14</xdr:col>
      <xdr:colOff>222688</xdr:colOff>
      <xdr:row>32</xdr:row>
      <xdr:rowOff>32950</xdr:rowOff>
    </xdr:from>
    <xdr:to>
      <xdr:col>16</xdr:col>
      <xdr:colOff>17186</xdr:colOff>
      <xdr:row>37</xdr:row>
      <xdr:rowOff>99123</xdr:rowOff>
    </xdr:to>
    <xdr:grpSp>
      <xdr:nvGrpSpPr>
        <xdr:cNvPr id="197" name="Group 196">
          <a:extLst>
            <a:ext uri="{FF2B5EF4-FFF2-40B4-BE49-F238E27FC236}">
              <a16:creationId xmlns:a16="http://schemas.microsoft.com/office/drawing/2014/main" id="{3AF1B539-80C1-4A1B-A265-5D1E947C3F28}"/>
            </a:ext>
          </a:extLst>
        </xdr:cNvPr>
        <xdr:cNvGrpSpPr/>
      </xdr:nvGrpSpPr>
      <xdr:grpSpPr>
        <a:xfrm rot="4140421">
          <a:off x="8773650" y="5883788"/>
          <a:ext cx="980573" cy="1013698"/>
          <a:chOff x="11064229" y="458636"/>
          <a:chExt cx="967463" cy="1007143"/>
        </a:xfrm>
      </xdr:grpSpPr>
      <xdr:cxnSp macro="">
        <xdr:nvCxnSpPr>
          <xdr:cNvPr id="198" name="Straight Connector 197">
            <a:extLst>
              <a:ext uri="{FF2B5EF4-FFF2-40B4-BE49-F238E27FC236}">
                <a16:creationId xmlns:a16="http://schemas.microsoft.com/office/drawing/2014/main" id="{F4352814-CB0F-F815-D9A3-2E7914E6D337}"/>
              </a:ext>
            </a:extLst>
          </xdr:cNvPr>
          <xdr:cNvCxnSpPr/>
        </xdr:nvCxnSpPr>
        <xdr:spPr>
          <a:xfrm flipV="1">
            <a:off x="11064229" y="762000"/>
            <a:ext cx="644352" cy="703779"/>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9" name="Oval 198">
            <a:extLst>
              <a:ext uri="{FF2B5EF4-FFF2-40B4-BE49-F238E27FC236}">
                <a16:creationId xmlns:a16="http://schemas.microsoft.com/office/drawing/2014/main" id="{F02E67DC-1F7A-4C66-4483-AF467A3C3D20}"/>
              </a:ext>
            </a:extLst>
          </xdr:cNvPr>
          <xdr:cNvSpPr/>
        </xdr:nvSpPr>
        <xdr:spPr>
          <a:xfrm rot="3628976">
            <a:off x="11661738" y="463688"/>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14</xdr:col>
      <xdr:colOff>67187</xdr:colOff>
      <xdr:row>27</xdr:row>
      <xdr:rowOff>1639</xdr:rowOff>
    </xdr:from>
    <xdr:to>
      <xdr:col>15</xdr:col>
      <xdr:colOff>231682</xdr:colOff>
      <xdr:row>31</xdr:row>
      <xdr:rowOff>99298</xdr:rowOff>
    </xdr:to>
    <xdr:grpSp>
      <xdr:nvGrpSpPr>
        <xdr:cNvPr id="200" name="Group 199">
          <a:extLst>
            <a:ext uri="{FF2B5EF4-FFF2-40B4-BE49-F238E27FC236}">
              <a16:creationId xmlns:a16="http://schemas.microsoft.com/office/drawing/2014/main" id="{93FCDC39-E4B0-4FED-8963-66C970A1C74C}"/>
            </a:ext>
          </a:extLst>
        </xdr:cNvPr>
        <xdr:cNvGrpSpPr/>
      </xdr:nvGrpSpPr>
      <xdr:grpSpPr>
        <a:xfrm>
          <a:off x="8601587" y="4954639"/>
          <a:ext cx="774095" cy="829179"/>
          <a:chOff x="11064229" y="647088"/>
          <a:chExt cx="770818" cy="818691"/>
        </a:xfrm>
      </xdr:grpSpPr>
      <xdr:cxnSp macro="">
        <xdr:nvCxnSpPr>
          <xdr:cNvPr id="201" name="Straight Connector 200">
            <a:extLst>
              <a:ext uri="{FF2B5EF4-FFF2-40B4-BE49-F238E27FC236}">
                <a16:creationId xmlns:a16="http://schemas.microsoft.com/office/drawing/2014/main" id="{ECF6AC02-B9F0-77AB-1EEA-A85D47C22E50}"/>
              </a:ext>
            </a:extLst>
          </xdr:cNvPr>
          <xdr:cNvCxnSpPr/>
        </xdr:nvCxnSpPr>
        <xdr:spPr>
          <a:xfrm flipV="1">
            <a:off x="11064229" y="907642"/>
            <a:ext cx="489974" cy="558137"/>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2" name="Oval 201">
            <a:extLst>
              <a:ext uri="{FF2B5EF4-FFF2-40B4-BE49-F238E27FC236}">
                <a16:creationId xmlns:a16="http://schemas.microsoft.com/office/drawing/2014/main" id="{EB547FA4-0AAE-A272-A103-DC173A6A2319}"/>
              </a:ext>
            </a:extLst>
          </xdr:cNvPr>
          <xdr:cNvSpPr/>
        </xdr:nvSpPr>
        <xdr:spPr>
          <a:xfrm rot="3628976">
            <a:off x="11465093" y="652140"/>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283320</xdr:colOff>
      <xdr:row>24</xdr:row>
      <xdr:rowOff>142742</xdr:rowOff>
    </xdr:from>
    <xdr:to>
      <xdr:col>8</xdr:col>
      <xdr:colOff>77817</xdr:colOff>
      <xdr:row>30</xdr:row>
      <xdr:rowOff>28657</xdr:rowOff>
    </xdr:to>
    <xdr:grpSp>
      <xdr:nvGrpSpPr>
        <xdr:cNvPr id="204" name="Group 203">
          <a:extLst>
            <a:ext uri="{FF2B5EF4-FFF2-40B4-BE49-F238E27FC236}">
              <a16:creationId xmlns:a16="http://schemas.microsoft.com/office/drawing/2014/main" id="{537B4FBA-FC0A-44DD-BB99-C0718E379C8B}"/>
            </a:ext>
          </a:extLst>
        </xdr:cNvPr>
        <xdr:cNvGrpSpPr/>
      </xdr:nvGrpSpPr>
      <xdr:grpSpPr>
        <a:xfrm rot="5055859">
          <a:off x="3956171" y="4531851"/>
          <a:ext cx="983195" cy="1013697"/>
          <a:chOff x="11064229" y="458636"/>
          <a:chExt cx="967463" cy="1007143"/>
        </a:xfrm>
      </xdr:grpSpPr>
      <xdr:cxnSp macro="">
        <xdr:nvCxnSpPr>
          <xdr:cNvPr id="205" name="Straight Connector 204">
            <a:extLst>
              <a:ext uri="{FF2B5EF4-FFF2-40B4-BE49-F238E27FC236}">
                <a16:creationId xmlns:a16="http://schemas.microsoft.com/office/drawing/2014/main" id="{F75A48A2-ED19-2155-7F3B-6F7D7F5F8EA7}"/>
              </a:ext>
            </a:extLst>
          </xdr:cNvPr>
          <xdr:cNvCxnSpPr/>
        </xdr:nvCxnSpPr>
        <xdr:spPr>
          <a:xfrm flipV="1">
            <a:off x="11064229" y="762000"/>
            <a:ext cx="644352" cy="703779"/>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Oval 205">
            <a:extLst>
              <a:ext uri="{FF2B5EF4-FFF2-40B4-BE49-F238E27FC236}">
                <a16:creationId xmlns:a16="http://schemas.microsoft.com/office/drawing/2014/main" id="{22389D58-404A-8ADE-44E5-4D74343C5EA3}"/>
              </a:ext>
            </a:extLst>
          </xdr:cNvPr>
          <xdr:cNvSpPr/>
        </xdr:nvSpPr>
        <xdr:spPr>
          <a:xfrm rot="3628976">
            <a:off x="11661738" y="463688"/>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5</xdr:col>
      <xdr:colOff>568139</xdr:colOff>
      <xdr:row>26</xdr:row>
      <xdr:rowOff>104491</xdr:rowOff>
    </xdr:from>
    <xdr:to>
      <xdr:col>6</xdr:col>
      <xdr:colOff>406817</xdr:colOff>
      <xdr:row>30</xdr:row>
      <xdr:rowOff>139263</xdr:rowOff>
    </xdr:to>
    <xdr:grpSp>
      <xdr:nvGrpSpPr>
        <xdr:cNvPr id="210" name="Group 209">
          <a:extLst>
            <a:ext uri="{FF2B5EF4-FFF2-40B4-BE49-F238E27FC236}">
              <a16:creationId xmlns:a16="http://schemas.microsoft.com/office/drawing/2014/main" id="{F02950FB-8B65-4EF0-BD17-1940A7B18D8A}"/>
            </a:ext>
          </a:extLst>
        </xdr:cNvPr>
        <xdr:cNvGrpSpPr/>
      </xdr:nvGrpSpPr>
      <xdr:grpSpPr>
        <a:xfrm rot="7526594">
          <a:off x="3457132" y="5033618"/>
          <a:ext cx="766292" cy="448278"/>
          <a:chOff x="10997105" y="858219"/>
          <a:chExt cx="755804" cy="445000"/>
        </a:xfrm>
      </xdr:grpSpPr>
      <xdr:cxnSp macro="">
        <xdr:nvCxnSpPr>
          <xdr:cNvPr id="211" name="Straight Connector 210">
            <a:extLst>
              <a:ext uri="{FF2B5EF4-FFF2-40B4-BE49-F238E27FC236}">
                <a16:creationId xmlns:a16="http://schemas.microsoft.com/office/drawing/2014/main" id="{42ACAD8C-E483-F701-3901-7645248077D0}"/>
              </a:ext>
            </a:extLst>
          </xdr:cNvPr>
          <xdr:cNvCxnSpPr/>
        </xdr:nvCxnSpPr>
        <xdr:spPr>
          <a:xfrm rot="14073406">
            <a:off x="11261274" y="991557"/>
            <a:ext cx="47493" cy="575832"/>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2" name="Oval 211">
            <a:extLst>
              <a:ext uri="{FF2B5EF4-FFF2-40B4-BE49-F238E27FC236}">
                <a16:creationId xmlns:a16="http://schemas.microsoft.com/office/drawing/2014/main" id="{DC2027DD-4977-F6FD-72E9-40C486AA7665}"/>
              </a:ext>
            </a:extLst>
          </xdr:cNvPr>
          <xdr:cNvSpPr/>
        </xdr:nvSpPr>
        <xdr:spPr>
          <a:xfrm rot="3628976">
            <a:off x="11382955" y="863271"/>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311354</xdr:colOff>
      <xdr:row>8</xdr:row>
      <xdr:rowOff>81935</xdr:rowOff>
    </xdr:from>
    <xdr:to>
      <xdr:col>8</xdr:col>
      <xdr:colOff>66171</xdr:colOff>
      <xdr:row>13</xdr:row>
      <xdr:rowOff>171401</xdr:rowOff>
    </xdr:to>
    <xdr:grpSp>
      <xdr:nvGrpSpPr>
        <xdr:cNvPr id="216" name="Group 215">
          <a:extLst>
            <a:ext uri="{FF2B5EF4-FFF2-40B4-BE49-F238E27FC236}">
              <a16:creationId xmlns:a16="http://schemas.microsoft.com/office/drawing/2014/main" id="{9840944C-6D4A-4D7C-AB71-B5ED480588BC}"/>
            </a:ext>
          </a:extLst>
        </xdr:cNvPr>
        <xdr:cNvGrpSpPr/>
      </xdr:nvGrpSpPr>
      <xdr:grpSpPr>
        <a:xfrm rot="9999888">
          <a:off x="3968954" y="1544975"/>
          <a:ext cx="974017" cy="1019106"/>
          <a:chOff x="11064229" y="458636"/>
          <a:chExt cx="967463" cy="1007143"/>
        </a:xfrm>
      </xdr:grpSpPr>
      <xdr:cxnSp macro="">
        <xdr:nvCxnSpPr>
          <xdr:cNvPr id="217" name="Straight Connector 216">
            <a:extLst>
              <a:ext uri="{FF2B5EF4-FFF2-40B4-BE49-F238E27FC236}">
                <a16:creationId xmlns:a16="http://schemas.microsoft.com/office/drawing/2014/main" id="{20E7DFE2-EE67-8761-7A9D-E53AEE3C8866}"/>
              </a:ext>
            </a:extLst>
          </xdr:cNvPr>
          <xdr:cNvCxnSpPr/>
        </xdr:nvCxnSpPr>
        <xdr:spPr>
          <a:xfrm flipV="1">
            <a:off x="11064229" y="762000"/>
            <a:ext cx="644352" cy="703779"/>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8" name="Oval 217">
            <a:extLst>
              <a:ext uri="{FF2B5EF4-FFF2-40B4-BE49-F238E27FC236}">
                <a16:creationId xmlns:a16="http://schemas.microsoft.com/office/drawing/2014/main" id="{4D118F0B-9CD3-36A5-70FE-EE99B05FE513}"/>
              </a:ext>
            </a:extLst>
          </xdr:cNvPr>
          <xdr:cNvSpPr/>
        </xdr:nvSpPr>
        <xdr:spPr>
          <a:xfrm rot="3628976">
            <a:off x="11661738" y="463688"/>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10</xdr:col>
      <xdr:colOff>441612</xdr:colOff>
      <xdr:row>2</xdr:row>
      <xdr:rowOff>85743</xdr:rowOff>
    </xdr:from>
    <xdr:to>
      <xdr:col>12</xdr:col>
      <xdr:colOff>87382</xdr:colOff>
      <xdr:row>5</xdr:row>
      <xdr:rowOff>67989</xdr:rowOff>
    </xdr:to>
    <xdr:grpSp>
      <xdr:nvGrpSpPr>
        <xdr:cNvPr id="219" name="Group 218">
          <a:extLst>
            <a:ext uri="{FF2B5EF4-FFF2-40B4-BE49-F238E27FC236}">
              <a16:creationId xmlns:a16="http://schemas.microsoft.com/office/drawing/2014/main" id="{349447B4-F24E-465A-A8E8-C5096288B257}"/>
            </a:ext>
          </a:extLst>
        </xdr:cNvPr>
        <xdr:cNvGrpSpPr/>
      </xdr:nvGrpSpPr>
      <xdr:grpSpPr>
        <a:xfrm rot="14518223">
          <a:off x="6704654" y="284461"/>
          <a:ext cx="530886" cy="864970"/>
          <a:chOff x="11260063" y="576905"/>
          <a:chExt cx="523020" cy="858415"/>
        </a:xfrm>
      </xdr:grpSpPr>
      <xdr:cxnSp macro="">
        <xdr:nvCxnSpPr>
          <xdr:cNvPr id="220" name="Straight Connector 219">
            <a:extLst>
              <a:ext uri="{FF2B5EF4-FFF2-40B4-BE49-F238E27FC236}">
                <a16:creationId xmlns:a16="http://schemas.microsoft.com/office/drawing/2014/main" id="{87D48DE8-FCFB-EA8A-6CF6-85C67BC7827B}"/>
              </a:ext>
            </a:extLst>
          </xdr:cNvPr>
          <xdr:cNvCxnSpPr/>
        </xdr:nvCxnSpPr>
        <xdr:spPr>
          <a:xfrm rot="7081777" flipH="1" flipV="1">
            <a:off x="11003015" y="1077588"/>
            <a:ext cx="614780" cy="100683"/>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1" name="Oval 220">
            <a:extLst>
              <a:ext uri="{FF2B5EF4-FFF2-40B4-BE49-F238E27FC236}">
                <a16:creationId xmlns:a16="http://schemas.microsoft.com/office/drawing/2014/main" id="{B6058203-0C63-7F5E-A766-4A59E5EE02D1}"/>
              </a:ext>
            </a:extLst>
          </xdr:cNvPr>
          <xdr:cNvSpPr/>
        </xdr:nvSpPr>
        <xdr:spPr>
          <a:xfrm rot="3628976">
            <a:off x="11413129" y="581957"/>
            <a:ext cx="375005" cy="364902"/>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19</xdr:col>
      <xdr:colOff>395175</xdr:colOff>
      <xdr:row>2</xdr:row>
      <xdr:rowOff>8193</xdr:rowOff>
    </xdr:from>
    <xdr:to>
      <xdr:col>21</xdr:col>
      <xdr:colOff>434258</xdr:colOff>
      <xdr:row>3</xdr:row>
      <xdr:rowOff>105959</xdr:rowOff>
    </xdr:to>
    <xdr:sp macro="" textlink="'Pivot Tables'!AZ7">
      <xdr:nvSpPr>
        <xdr:cNvPr id="226" name="TextBox 225">
          <a:extLst>
            <a:ext uri="{FF2B5EF4-FFF2-40B4-BE49-F238E27FC236}">
              <a16:creationId xmlns:a16="http://schemas.microsoft.com/office/drawing/2014/main" id="{2E309B04-1D94-4230-8F76-4B2765CCAC77}"/>
            </a:ext>
          </a:extLst>
        </xdr:cNvPr>
        <xdr:cNvSpPr txBox="1"/>
      </xdr:nvSpPr>
      <xdr:spPr>
        <a:xfrm>
          <a:off x="11915304" y="368709"/>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8A34D66-64DD-46FC-851D-89A480013C2F}" type="TxLink">
            <a:rPr lang="en-US" sz="900" b="0" i="0" u="none" strike="noStrike">
              <a:solidFill>
                <a:schemeClr val="bg1"/>
              </a:solidFill>
              <a:latin typeface="Avenir LT Std 55 Roman" panose="020B0503020203020204" pitchFamily="34" charset="0"/>
              <a:ea typeface="+mn-ea"/>
              <a:cs typeface="Arial"/>
            </a:rPr>
            <a:pPr marL="0" indent="0" algn="l"/>
            <a:t>Company Website</a:t>
          </a:fld>
          <a:endParaRPr lang="en-IN" sz="6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19</xdr:col>
      <xdr:colOff>432865</xdr:colOff>
      <xdr:row>3</xdr:row>
      <xdr:rowOff>13108</xdr:rowOff>
    </xdr:from>
    <xdr:to>
      <xdr:col>21</xdr:col>
      <xdr:colOff>471948</xdr:colOff>
      <xdr:row>4</xdr:row>
      <xdr:rowOff>110874</xdr:rowOff>
    </xdr:to>
    <xdr:sp macro="" textlink="'Pivot Tables'!BA7">
      <xdr:nvSpPr>
        <xdr:cNvPr id="227" name="TextBox 226">
          <a:extLst>
            <a:ext uri="{FF2B5EF4-FFF2-40B4-BE49-F238E27FC236}">
              <a16:creationId xmlns:a16="http://schemas.microsoft.com/office/drawing/2014/main" id="{E3EC14FD-9630-46E7-8461-EB3B1E5F1933}"/>
            </a:ext>
          </a:extLst>
        </xdr:cNvPr>
        <xdr:cNvSpPr txBox="1"/>
      </xdr:nvSpPr>
      <xdr:spPr>
        <a:xfrm>
          <a:off x="11952994" y="553882"/>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077C76C-3329-4F0E-984C-C2BA720B4385}" type="TxLink">
            <a:rPr lang="en-US" sz="900" b="0" i="0" u="none" strike="noStrike">
              <a:solidFill>
                <a:schemeClr val="bg1"/>
              </a:solidFill>
              <a:latin typeface="Avenir LT Std 55 Roman" panose="020B0503020203020204" pitchFamily="34" charset="0"/>
              <a:ea typeface="+mn-ea"/>
              <a:cs typeface="Arial"/>
            </a:rPr>
            <a:pPr marL="0" indent="0" algn="l"/>
            <a:t> 2,440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19</xdr:col>
      <xdr:colOff>101847</xdr:colOff>
      <xdr:row>2</xdr:row>
      <xdr:rowOff>157314</xdr:rowOff>
    </xdr:from>
    <xdr:to>
      <xdr:col>19</xdr:col>
      <xdr:colOff>524387</xdr:colOff>
      <xdr:row>4</xdr:row>
      <xdr:rowOff>74822</xdr:rowOff>
    </xdr:to>
    <xdr:sp macro="" textlink="'Pivot Tables'!BB7">
      <xdr:nvSpPr>
        <xdr:cNvPr id="228" name="TextBox 227">
          <a:extLst>
            <a:ext uri="{FF2B5EF4-FFF2-40B4-BE49-F238E27FC236}">
              <a16:creationId xmlns:a16="http://schemas.microsoft.com/office/drawing/2014/main" id="{CF93829B-F201-4408-A03C-AC63E5D313D5}"/>
            </a:ext>
          </a:extLst>
        </xdr:cNvPr>
        <xdr:cNvSpPr txBox="1"/>
      </xdr:nvSpPr>
      <xdr:spPr>
        <a:xfrm>
          <a:off x="11621976" y="517830"/>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42FF71-76A0-423E-BE20-3C3C48AB8ED6}" type="TxLink">
            <a:rPr lang="en-US" sz="900" b="0" i="0" u="none" strike="noStrike">
              <a:solidFill>
                <a:schemeClr val="bg1"/>
              </a:solidFill>
              <a:latin typeface="Avenir LT Std 55 Roman" panose="020B0503020203020204" pitchFamily="34" charset="0"/>
              <a:ea typeface="+mn-ea"/>
              <a:cs typeface="Arial"/>
            </a:rPr>
            <a:pPr marL="0" indent="0" algn="ctr"/>
            <a:t>0%</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20</xdr:col>
      <xdr:colOff>65795</xdr:colOff>
      <xdr:row>6</xdr:row>
      <xdr:rowOff>121262</xdr:rowOff>
    </xdr:from>
    <xdr:to>
      <xdr:col>20</xdr:col>
      <xdr:colOff>488335</xdr:colOff>
      <xdr:row>8</xdr:row>
      <xdr:rowOff>38769</xdr:rowOff>
    </xdr:to>
    <xdr:sp macro="" textlink="'Pivot Tables'!BG9">
      <xdr:nvSpPr>
        <xdr:cNvPr id="229" name="TextBox 228">
          <a:extLst>
            <a:ext uri="{FF2B5EF4-FFF2-40B4-BE49-F238E27FC236}">
              <a16:creationId xmlns:a16="http://schemas.microsoft.com/office/drawing/2014/main" id="{FFD2FDC8-0197-4B6A-BCB8-6FC3BB5244D4}"/>
            </a:ext>
          </a:extLst>
        </xdr:cNvPr>
        <xdr:cNvSpPr txBox="1"/>
      </xdr:nvSpPr>
      <xdr:spPr>
        <a:xfrm>
          <a:off x="12192247" y="1202810"/>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BF2A8E8-7F03-441C-A090-0DDE73E342C5}" type="TxLink">
            <a:rPr lang="en-US" sz="900" b="0" i="0" u="none" strike="noStrike">
              <a:solidFill>
                <a:schemeClr val="bg1"/>
              </a:solidFill>
              <a:latin typeface="Avenir LT Std 55 Roman" panose="020B0503020203020204" pitchFamily="34" charset="0"/>
              <a:ea typeface="+mn-ea"/>
              <a:cs typeface="Arial"/>
            </a:rPr>
            <a:pPr marL="0" indent="0" algn="ctr"/>
            <a:t>7%</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19</xdr:col>
      <xdr:colOff>169034</xdr:colOff>
      <xdr:row>11</xdr:row>
      <xdr:rowOff>117984</xdr:rowOff>
    </xdr:from>
    <xdr:to>
      <xdr:col>19</xdr:col>
      <xdr:colOff>591574</xdr:colOff>
      <xdr:row>13</xdr:row>
      <xdr:rowOff>19105</xdr:rowOff>
    </xdr:to>
    <xdr:sp macro="" textlink="'Pivot Tables'!BG10">
      <xdr:nvSpPr>
        <xdr:cNvPr id="230" name="TextBox 229">
          <a:extLst>
            <a:ext uri="{FF2B5EF4-FFF2-40B4-BE49-F238E27FC236}">
              <a16:creationId xmlns:a16="http://schemas.microsoft.com/office/drawing/2014/main" id="{AECDD585-BF27-44E9-8A6C-FB5FD1193E0F}"/>
            </a:ext>
          </a:extLst>
        </xdr:cNvPr>
        <xdr:cNvSpPr txBox="1"/>
      </xdr:nvSpPr>
      <xdr:spPr>
        <a:xfrm>
          <a:off x="11689163" y="2100823"/>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1EC9CB3-4AD4-49E7-928C-281E0CEE98D9}" type="TxLink">
            <a:rPr lang="en-US" sz="900" b="0" i="0" u="none" strike="noStrike">
              <a:solidFill>
                <a:schemeClr val="bg1"/>
              </a:solidFill>
              <a:latin typeface="Avenir LT Std 55 Roman" panose="020B0503020203020204" pitchFamily="34" charset="0"/>
              <a:ea typeface="+mn-ea"/>
              <a:cs typeface="Arial"/>
            </a:rPr>
            <a:pPr marL="0" indent="0" algn="ctr"/>
            <a:t>7%</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18</xdr:col>
      <xdr:colOff>51047</xdr:colOff>
      <xdr:row>15</xdr:row>
      <xdr:rowOff>180255</xdr:rowOff>
    </xdr:from>
    <xdr:to>
      <xdr:col>18</xdr:col>
      <xdr:colOff>473587</xdr:colOff>
      <xdr:row>17</xdr:row>
      <xdr:rowOff>97763</xdr:rowOff>
    </xdr:to>
    <xdr:sp macro="" textlink="'Pivot Tables'!BG11">
      <xdr:nvSpPr>
        <xdr:cNvPr id="231" name="TextBox 230">
          <a:extLst>
            <a:ext uri="{FF2B5EF4-FFF2-40B4-BE49-F238E27FC236}">
              <a16:creationId xmlns:a16="http://schemas.microsoft.com/office/drawing/2014/main" id="{F729F19D-030A-4AEF-B0FB-52B97AD3209F}"/>
            </a:ext>
          </a:extLst>
        </xdr:cNvPr>
        <xdr:cNvSpPr txBox="1"/>
      </xdr:nvSpPr>
      <xdr:spPr>
        <a:xfrm>
          <a:off x="10964853" y="2900513"/>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F104AD-9C39-4165-ABB9-96DEA586ECCF}" type="TxLink">
            <a:rPr lang="en-US" sz="900" b="0" i="0" u="none" strike="noStrike">
              <a:solidFill>
                <a:schemeClr val="bg1"/>
              </a:solidFill>
              <a:latin typeface="Avenir LT Std 55 Roman" panose="020B0503020203020204" pitchFamily="34" charset="0"/>
              <a:ea typeface="+mn-ea"/>
              <a:cs typeface="Arial"/>
            </a:rPr>
            <a:pPr marL="0" indent="0" algn="ctr"/>
            <a:t>7%</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16</xdr:col>
      <xdr:colOff>400092</xdr:colOff>
      <xdr:row>4</xdr:row>
      <xdr:rowOff>152397</xdr:rowOff>
    </xdr:from>
    <xdr:to>
      <xdr:col>17</xdr:col>
      <xdr:colOff>216309</xdr:colOff>
      <xdr:row>6</xdr:row>
      <xdr:rowOff>69905</xdr:rowOff>
    </xdr:to>
    <xdr:sp macro="" textlink="'Pivot Tables'!BG8">
      <xdr:nvSpPr>
        <xdr:cNvPr id="232" name="TextBox 231">
          <a:extLst>
            <a:ext uri="{FF2B5EF4-FFF2-40B4-BE49-F238E27FC236}">
              <a16:creationId xmlns:a16="http://schemas.microsoft.com/office/drawing/2014/main" id="{40CD9100-1545-4B8D-A56E-AECF946709D1}"/>
            </a:ext>
          </a:extLst>
        </xdr:cNvPr>
        <xdr:cNvSpPr txBox="1"/>
      </xdr:nvSpPr>
      <xdr:spPr>
        <a:xfrm>
          <a:off x="10101253" y="873429"/>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1960F9E-34F8-4F0E-A0F3-351813867C31}" type="TxLink">
            <a:rPr lang="en-US" sz="900" b="0" i="0" u="none" strike="noStrike">
              <a:solidFill>
                <a:schemeClr val="bg1"/>
              </a:solidFill>
              <a:latin typeface="Avenir LT Std 55 Roman" panose="020B0503020203020204" pitchFamily="34" charset="0"/>
              <a:ea typeface="+mn-ea"/>
              <a:cs typeface="Arial"/>
            </a:rPr>
            <a:pPr marL="0" indent="0" algn="ctr"/>
            <a:t>7%</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19</xdr:col>
      <xdr:colOff>563962</xdr:colOff>
      <xdr:row>8</xdr:row>
      <xdr:rowOff>37689</xdr:rowOff>
    </xdr:from>
    <xdr:to>
      <xdr:col>21</xdr:col>
      <xdr:colOff>603045</xdr:colOff>
      <xdr:row>9</xdr:row>
      <xdr:rowOff>135455</xdr:rowOff>
    </xdr:to>
    <xdr:sp macro="" textlink="'Pivot Tables'!BE9">
      <xdr:nvSpPr>
        <xdr:cNvPr id="233" name="TextBox 232">
          <a:extLst>
            <a:ext uri="{FF2B5EF4-FFF2-40B4-BE49-F238E27FC236}">
              <a16:creationId xmlns:a16="http://schemas.microsoft.com/office/drawing/2014/main" id="{436A561F-80C7-4DC0-AF17-B99844DF95E2}"/>
            </a:ext>
          </a:extLst>
        </xdr:cNvPr>
        <xdr:cNvSpPr txBox="1"/>
      </xdr:nvSpPr>
      <xdr:spPr>
        <a:xfrm>
          <a:off x="12084091" y="1479754"/>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9E173E2-A6A3-43E4-93D6-CD664B28AF8F}" type="TxLink">
            <a:rPr lang="en-US" sz="900" b="0" i="0" u="none" strike="noStrike">
              <a:solidFill>
                <a:schemeClr val="bg1"/>
              </a:solidFill>
              <a:latin typeface="Avenir LT Std 55 Roman" panose="020B0503020203020204" pitchFamily="34" charset="0"/>
              <a:ea typeface="+mn-ea"/>
              <a:cs typeface="Arial"/>
            </a:rPr>
            <a:pPr marL="0" indent="0" algn="l"/>
            <a:t>Google Ad</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19</xdr:col>
      <xdr:colOff>552491</xdr:colOff>
      <xdr:row>9</xdr:row>
      <xdr:rowOff>34409</xdr:rowOff>
    </xdr:from>
    <xdr:to>
      <xdr:col>21</xdr:col>
      <xdr:colOff>591574</xdr:colOff>
      <xdr:row>10</xdr:row>
      <xdr:rowOff>132175</xdr:rowOff>
    </xdr:to>
    <xdr:sp macro="" textlink="'Pivot Tables'!BF9">
      <xdr:nvSpPr>
        <xdr:cNvPr id="234" name="TextBox 233">
          <a:extLst>
            <a:ext uri="{FF2B5EF4-FFF2-40B4-BE49-F238E27FC236}">
              <a16:creationId xmlns:a16="http://schemas.microsoft.com/office/drawing/2014/main" id="{0B095BF4-557C-44E4-8AEF-5FFB29DD8F79}"/>
            </a:ext>
          </a:extLst>
        </xdr:cNvPr>
        <xdr:cNvSpPr txBox="1"/>
      </xdr:nvSpPr>
      <xdr:spPr>
        <a:xfrm>
          <a:off x="12072620" y="1656732"/>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E325198-561A-416E-B3B8-DFDE8579E41A}" type="TxLink">
            <a:rPr lang="en-US" sz="900" b="0" i="0" u="none" strike="noStrike">
              <a:solidFill>
                <a:schemeClr val="bg1"/>
              </a:solidFill>
              <a:latin typeface="Avenir LT Std 55 Roman" panose="020B0503020203020204" pitchFamily="34" charset="0"/>
              <a:ea typeface="+mn-ea"/>
              <a:cs typeface="Arial"/>
            </a:rPr>
            <a:pPr marL="0" indent="0" algn="l"/>
            <a:t> 55,838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19</xdr:col>
      <xdr:colOff>123149</xdr:colOff>
      <xdr:row>13</xdr:row>
      <xdr:rowOff>47520</xdr:rowOff>
    </xdr:from>
    <xdr:to>
      <xdr:col>21</xdr:col>
      <xdr:colOff>162232</xdr:colOff>
      <xdr:row>14</xdr:row>
      <xdr:rowOff>145286</xdr:rowOff>
    </xdr:to>
    <xdr:sp macro="" textlink="'Pivot Tables'!BE10">
      <xdr:nvSpPr>
        <xdr:cNvPr id="235" name="TextBox 234">
          <a:extLst>
            <a:ext uri="{FF2B5EF4-FFF2-40B4-BE49-F238E27FC236}">
              <a16:creationId xmlns:a16="http://schemas.microsoft.com/office/drawing/2014/main" id="{CB8DA2D2-5978-4065-9A8C-BC582D8B2422}"/>
            </a:ext>
          </a:extLst>
        </xdr:cNvPr>
        <xdr:cNvSpPr txBox="1"/>
      </xdr:nvSpPr>
      <xdr:spPr>
        <a:xfrm>
          <a:off x="11643278" y="2407262"/>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43ECC3C-9C3F-49CD-9F19-E8649A7799EE}" type="TxLink">
            <a:rPr lang="en-US" sz="900" b="0" i="0" u="none" strike="noStrike">
              <a:solidFill>
                <a:schemeClr val="bg1"/>
              </a:solidFill>
              <a:latin typeface="Avenir LT Std 55 Roman" panose="020B0503020203020204" pitchFamily="34" charset="0"/>
              <a:ea typeface="+mn-ea"/>
              <a:cs typeface="Arial"/>
            </a:rPr>
            <a:pPr marL="0" indent="0" algn="l"/>
            <a:t>Television Ad</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19</xdr:col>
      <xdr:colOff>119871</xdr:colOff>
      <xdr:row>14</xdr:row>
      <xdr:rowOff>117984</xdr:rowOff>
    </xdr:from>
    <xdr:to>
      <xdr:col>21</xdr:col>
      <xdr:colOff>158954</xdr:colOff>
      <xdr:row>16</xdr:row>
      <xdr:rowOff>35492</xdr:rowOff>
    </xdr:to>
    <xdr:sp macro="" textlink="'Pivot Tables'!BF10">
      <xdr:nvSpPr>
        <xdr:cNvPr id="236" name="TextBox 235">
          <a:extLst>
            <a:ext uri="{FF2B5EF4-FFF2-40B4-BE49-F238E27FC236}">
              <a16:creationId xmlns:a16="http://schemas.microsoft.com/office/drawing/2014/main" id="{C2D8C19F-CD99-4543-A6AE-A62E7A24F73B}"/>
            </a:ext>
          </a:extLst>
        </xdr:cNvPr>
        <xdr:cNvSpPr txBox="1"/>
      </xdr:nvSpPr>
      <xdr:spPr>
        <a:xfrm>
          <a:off x="11640000" y="2657984"/>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3BB91FD-B141-4924-AAC8-62DB6842806C}" type="TxLink">
            <a:rPr lang="en-US" sz="900" b="0" i="0" u="none" strike="noStrike">
              <a:solidFill>
                <a:schemeClr val="bg1"/>
              </a:solidFill>
              <a:latin typeface="Avenir LT Std 55 Roman" panose="020B0503020203020204" pitchFamily="34" charset="0"/>
              <a:ea typeface="+mn-ea"/>
              <a:cs typeface="Arial"/>
            </a:rPr>
            <a:pPr marL="0" indent="0" algn="l"/>
            <a:t> 54,141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17</xdr:col>
      <xdr:colOff>313239</xdr:colOff>
      <xdr:row>17</xdr:row>
      <xdr:rowOff>114707</xdr:rowOff>
    </xdr:from>
    <xdr:to>
      <xdr:col>19</xdr:col>
      <xdr:colOff>540774</xdr:colOff>
      <xdr:row>19</xdr:row>
      <xdr:rowOff>32215</xdr:rowOff>
    </xdr:to>
    <xdr:sp macro="" textlink="'Pivot Tables'!BE11">
      <xdr:nvSpPr>
        <xdr:cNvPr id="237" name="TextBox 236">
          <a:extLst>
            <a:ext uri="{FF2B5EF4-FFF2-40B4-BE49-F238E27FC236}">
              <a16:creationId xmlns:a16="http://schemas.microsoft.com/office/drawing/2014/main" id="{AA5AF076-AD1B-4AD4-8918-31E02EC3B2E2}"/>
            </a:ext>
          </a:extLst>
        </xdr:cNvPr>
        <xdr:cNvSpPr txBox="1"/>
      </xdr:nvSpPr>
      <xdr:spPr>
        <a:xfrm>
          <a:off x="10620723" y="3195481"/>
          <a:ext cx="144018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C7320FD-53B3-4F79-AACC-BAA38C817862}" type="TxLink">
            <a:rPr lang="en-US" sz="900" b="0" i="0" u="none" strike="noStrike">
              <a:solidFill>
                <a:schemeClr val="bg1"/>
              </a:solidFill>
              <a:latin typeface="Avenir LT Std 55 Roman" panose="020B0503020203020204" pitchFamily="34" charset="0"/>
              <a:ea typeface="+mn-ea"/>
              <a:cs typeface="Arial"/>
            </a:rPr>
            <a:pPr marL="0" indent="0" algn="l"/>
            <a:t>Youtube Channel</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17</xdr:col>
      <xdr:colOff>342735</xdr:colOff>
      <xdr:row>18</xdr:row>
      <xdr:rowOff>144203</xdr:rowOff>
    </xdr:from>
    <xdr:to>
      <xdr:col>19</xdr:col>
      <xdr:colOff>381818</xdr:colOff>
      <xdr:row>20</xdr:row>
      <xdr:rowOff>61711</xdr:rowOff>
    </xdr:to>
    <xdr:sp macro="" textlink="'Pivot Tables'!BF11">
      <xdr:nvSpPr>
        <xdr:cNvPr id="238" name="TextBox 237">
          <a:extLst>
            <a:ext uri="{FF2B5EF4-FFF2-40B4-BE49-F238E27FC236}">
              <a16:creationId xmlns:a16="http://schemas.microsoft.com/office/drawing/2014/main" id="{416804FF-A37C-4E28-B304-A4C4EEEA2991}"/>
            </a:ext>
          </a:extLst>
        </xdr:cNvPr>
        <xdr:cNvSpPr txBox="1"/>
      </xdr:nvSpPr>
      <xdr:spPr>
        <a:xfrm>
          <a:off x="10650219" y="3405235"/>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84168BE-1FBC-4712-AE7B-04C81EF66C0B}" type="TxLink">
            <a:rPr lang="en-US" sz="900" b="0" i="0" u="none" strike="noStrike">
              <a:solidFill>
                <a:schemeClr val="bg1"/>
              </a:solidFill>
              <a:latin typeface="Avenir LT Std 55 Roman" panose="020B0503020203020204" pitchFamily="34" charset="0"/>
              <a:ea typeface="+mn-ea"/>
              <a:cs typeface="Arial"/>
            </a:rPr>
            <a:pPr marL="0" indent="0" algn="l"/>
            <a:t> 55,837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17</xdr:col>
      <xdr:colOff>151007</xdr:colOff>
      <xdr:row>3</xdr:row>
      <xdr:rowOff>9829</xdr:rowOff>
    </xdr:from>
    <xdr:to>
      <xdr:col>19</xdr:col>
      <xdr:colOff>190090</xdr:colOff>
      <xdr:row>4</xdr:row>
      <xdr:rowOff>107595</xdr:rowOff>
    </xdr:to>
    <xdr:sp macro="" textlink="'Pivot Tables'!AZ8">
      <xdr:nvSpPr>
        <xdr:cNvPr id="239" name="TextBox 238">
          <a:extLst>
            <a:ext uri="{FF2B5EF4-FFF2-40B4-BE49-F238E27FC236}">
              <a16:creationId xmlns:a16="http://schemas.microsoft.com/office/drawing/2014/main" id="{F6973F93-411B-4B64-B510-E8FBF82AF7F0}"/>
            </a:ext>
          </a:extLst>
        </xdr:cNvPr>
        <xdr:cNvSpPr txBox="1"/>
      </xdr:nvSpPr>
      <xdr:spPr>
        <a:xfrm>
          <a:off x="10458491" y="550603"/>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D51B1F5-84D5-445B-A123-678C53F5100A}" type="TxLink">
            <a:rPr lang="en-US" sz="900" b="0" i="0" u="none" strike="noStrike">
              <a:solidFill>
                <a:schemeClr val="bg1"/>
              </a:solidFill>
              <a:latin typeface="Avenir LT Std 55 Roman" panose="020B0503020203020204" pitchFamily="34" charset="0"/>
              <a:ea typeface="+mn-ea"/>
              <a:cs typeface="Arial"/>
            </a:rPr>
            <a:pPr marL="0" indent="0" algn="l"/>
            <a:t>Facebook Page</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17</xdr:col>
      <xdr:colOff>180504</xdr:colOff>
      <xdr:row>3</xdr:row>
      <xdr:rowOff>145843</xdr:rowOff>
    </xdr:from>
    <xdr:to>
      <xdr:col>19</xdr:col>
      <xdr:colOff>219587</xdr:colOff>
      <xdr:row>5</xdr:row>
      <xdr:rowOff>63351</xdr:rowOff>
    </xdr:to>
    <xdr:sp macro="" textlink="'Pivot Tables'!BF8">
      <xdr:nvSpPr>
        <xdr:cNvPr id="240" name="TextBox 239">
          <a:extLst>
            <a:ext uri="{FF2B5EF4-FFF2-40B4-BE49-F238E27FC236}">
              <a16:creationId xmlns:a16="http://schemas.microsoft.com/office/drawing/2014/main" id="{112AAECD-F382-4C79-BB94-D37159424B08}"/>
            </a:ext>
          </a:extLst>
        </xdr:cNvPr>
        <xdr:cNvSpPr txBox="1"/>
      </xdr:nvSpPr>
      <xdr:spPr>
        <a:xfrm>
          <a:off x="10487988" y="686617"/>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4D33433-CB06-4B17-8B62-AAB863F38F4A}" type="TxLink">
            <a:rPr lang="en-US" sz="900" b="0" i="0" u="none" strike="noStrike">
              <a:solidFill>
                <a:schemeClr val="bg1"/>
              </a:solidFill>
              <a:latin typeface="Avenir LT Std 55 Roman" panose="020B0503020203020204" pitchFamily="34" charset="0"/>
              <a:ea typeface="+mn-ea"/>
              <a:cs typeface="Arial"/>
            </a:rPr>
            <a:pPr marL="0" indent="0" algn="l"/>
            <a:t> 55,842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19</xdr:col>
      <xdr:colOff>180258</xdr:colOff>
      <xdr:row>32</xdr:row>
      <xdr:rowOff>163872</xdr:rowOff>
    </xdr:from>
    <xdr:to>
      <xdr:col>21</xdr:col>
      <xdr:colOff>219341</xdr:colOff>
      <xdr:row>34</xdr:row>
      <xdr:rowOff>81380</xdr:rowOff>
    </xdr:to>
    <xdr:sp macro="" textlink="'Pivot Tables'!BE22">
      <xdr:nvSpPr>
        <xdr:cNvPr id="241" name="TextBox 240">
          <a:extLst>
            <a:ext uri="{FF2B5EF4-FFF2-40B4-BE49-F238E27FC236}">
              <a16:creationId xmlns:a16="http://schemas.microsoft.com/office/drawing/2014/main" id="{C1237B9F-7F6D-41EB-B12D-7AEFEA5A476B}"/>
            </a:ext>
          </a:extLst>
        </xdr:cNvPr>
        <xdr:cNvSpPr txBox="1"/>
      </xdr:nvSpPr>
      <xdr:spPr>
        <a:xfrm>
          <a:off x="11700387" y="5948517"/>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2CA3004-6352-47D7-AA00-65934BE958DA}" type="TxLink">
            <a:rPr lang="en-US" sz="900" b="0" i="0" u="none" strike="noStrike">
              <a:solidFill>
                <a:schemeClr val="bg1"/>
              </a:solidFill>
              <a:latin typeface="Avenir LT Std 55 Roman" panose="020B0503020203020204" pitchFamily="34" charset="0"/>
              <a:ea typeface="+mn-ea"/>
              <a:cs typeface="Arial"/>
            </a:rPr>
            <a:pPr marL="0" indent="0" algn="l"/>
            <a:t>Premium</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19</xdr:col>
      <xdr:colOff>185175</xdr:colOff>
      <xdr:row>34</xdr:row>
      <xdr:rowOff>21304</xdr:rowOff>
    </xdr:from>
    <xdr:to>
      <xdr:col>21</xdr:col>
      <xdr:colOff>224258</xdr:colOff>
      <xdr:row>35</xdr:row>
      <xdr:rowOff>119070</xdr:rowOff>
    </xdr:to>
    <xdr:sp macro="" textlink="'Pivot Tables'!BF22">
      <xdr:nvSpPr>
        <xdr:cNvPr id="242" name="TextBox 241">
          <a:extLst>
            <a:ext uri="{FF2B5EF4-FFF2-40B4-BE49-F238E27FC236}">
              <a16:creationId xmlns:a16="http://schemas.microsoft.com/office/drawing/2014/main" id="{E0D77D4C-7299-456A-A5F7-295D789A6DF6}"/>
            </a:ext>
          </a:extLst>
        </xdr:cNvPr>
        <xdr:cNvSpPr txBox="1"/>
      </xdr:nvSpPr>
      <xdr:spPr>
        <a:xfrm>
          <a:off x="11705304" y="6166465"/>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68A65A1-A51D-4062-9D72-A100AABF6FC5}" type="TxLink">
            <a:rPr lang="en-US" sz="900" b="0" i="0" u="none" strike="noStrike">
              <a:solidFill>
                <a:schemeClr val="bg1"/>
              </a:solidFill>
              <a:latin typeface="Avenir LT Std 55 Roman" panose="020B0503020203020204" pitchFamily="34" charset="0"/>
              <a:ea typeface="+mn-ea"/>
              <a:cs typeface="Arial"/>
            </a:rPr>
            <a:pPr marL="0" indent="0" algn="l"/>
            <a:t> 55,630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17</xdr:col>
      <xdr:colOff>263833</xdr:colOff>
      <xdr:row>29</xdr:row>
      <xdr:rowOff>132737</xdr:rowOff>
    </xdr:from>
    <xdr:to>
      <xdr:col>19</xdr:col>
      <xdr:colOff>302916</xdr:colOff>
      <xdr:row>31</xdr:row>
      <xdr:rowOff>50245</xdr:rowOff>
    </xdr:to>
    <xdr:sp macro="" textlink="'Pivot Tables'!BE23">
      <xdr:nvSpPr>
        <xdr:cNvPr id="243" name="TextBox 242">
          <a:extLst>
            <a:ext uri="{FF2B5EF4-FFF2-40B4-BE49-F238E27FC236}">
              <a16:creationId xmlns:a16="http://schemas.microsoft.com/office/drawing/2014/main" id="{A0EF5E55-8175-4787-B95C-7874955E0BC5}"/>
            </a:ext>
          </a:extLst>
        </xdr:cNvPr>
        <xdr:cNvSpPr txBox="1"/>
      </xdr:nvSpPr>
      <xdr:spPr>
        <a:xfrm>
          <a:off x="10571317" y="5376608"/>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369ED3-68C2-4183-9FA1-58D054DB6539}" type="TxLink">
            <a:rPr lang="en-US" sz="900" b="0" i="0" u="none" strike="noStrike">
              <a:solidFill>
                <a:schemeClr val="bg1"/>
              </a:solidFill>
              <a:latin typeface="Avenir LT Std 55 Roman" panose="020B0503020203020204" pitchFamily="34" charset="0"/>
              <a:ea typeface="+mn-ea"/>
              <a:cs typeface="Arial"/>
            </a:rPr>
            <a:pPr marL="0" indent="0" algn="l"/>
            <a:t>Prime</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17</xdr:col>
      <xdr:colOff>285136</xdr:colOff>
      <xdr:row>30</xdr:row>
      <xdr:rowOff>129460</xdr:rowOff>
    </xdr:from>
    <xdr:to>
      <xdr:col>19</xdr:col>
      <xdr:colOff>324219</xdr:colOff>
      <xdr:row>32</xdr:row>
      <xdr:rowOff>46968</xdr:rowOff>
    </xdr:to>
    <xdr:sp macro="" textlink="'Pivot Tables'!BF23">
      <xdr:nvSpPr>
        <xdr:cNvPr id="244" name="TextBox 243">
          <a:extLst>
            <a:ext uri="{FF2B5EF4-FFF2-40B4-BE49-F238E27FC236}">
              <a16:creationId xmlns:a16="http://schemas.microsoft.com/office/drawing/2014/main" id="{F7D7E698-598F-444C-BFE5-13B773E641EB}"/>
            </a:ext>
          </a:extLst>
        </xdr:cNvPr>
        <xdr:cNvSpPr txBox="1"/>
      </xdr:nvSpPr>
      <xdr:spPr>
        <a:xfrm>
          <a:off x="10592620" y="5553589"/>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789B462-1D30-401F-B2A6-B5B0C0C5EA6D}" type="TxLink">
            <a:rPr lang="en-US" sz="900" b="0" i="0" u="none" strike="noStrike">
              <a:solidFill>
                <a:schemeClr val="bg1"/>
              </a:solidFill>
              <a:latin typeface="Avenir LT Std 55 Roman" panose="020B0503020203020204" pitchFamily="34" charset="0"/>
              <a:ea typeface="+mn-ea"/>
              <a:cs typeface="Arial"/>
            </a:rPr>
            <a:pPr marL="0" indent="0" algn="l"/>
            <a:t> 70,645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15</xdr:col>
      <xdr:colOff>199923</xdr:colOff>
      <xdr:row>26</xdr:row>
      <xdr:rowOff>19667</xdr:rowOff>
    </xdr:from>
    <xdr:to>
      <xdr:col>17</xdr:col>
      <xdr:colOff>239006</xdr:colOff>
      <xdr:row>27</xdr:row>
      <xdr:rowOff>117433</xdr:rowOff>
    </xdr:to>
    <xdr:sp macro="" textlink="'Pivot Tables'!BE18">
      <xdr:nvSpPr>
        <xdr:cNvPr id="245" name="TextBox 244">
          <a:extLst>
            <a:ext uri="{FF2B5EF4-FFF2-40B4-BE49-F238E27FC236}">
              <a16:creationId xmlns:a16="http://schemas.microsoft.com/office/drawing/2014/main" id="{1395F576-D4A9-4422-8739-F004CDACBDFF}"/>
            </a:ext>
          </a:extLst>
        </xdr:cNvPr>
        <xdr:cNvSpPr txBox="1"/>
      </xdr:nvSpPr>
      <xdr:spPr>
        <a:xfrm>
          <a:off x="9294762" y="4722764"/>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4BDD0E4-003E-4AAB-88CA-4721D4BBA301}" type="TxLink">
            <a:rPr lang="en-US" sz="900" b="0" i="0" u="none" strike="noStrike">
              <a:solidFill>
                <a:schemeClr val="bg1"/>
              </a:solidFill>
              <a:latin typeface="Avenir LT Std 55 Roman" panose="020B0503020203020204" pitchFamily="34" charset="0"/>
              <a:ea typeface="+mn-ea"/>
              <a:cs typeface="Arial"/>
            </a:rPr>
            <a:pPr marL="0" indent="0" algn="l"/>
            <a:t>Equipments</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15</xdr:col>
      <xdr:colOff>196645</xdr:colOff>
      <xdr:row>27</xdr:row>
      <xdr:rowOff>32774</xdr:rowOff>
    </xdr:from>
    <xdr:to>
      <xdr:col>17</xdr:col>
      <xdr:colOff>235728</xdr:colOff>
      <xdr:row>28</xdr:row>
      <xdr:rowOff>130540</xdr:rowOff>
    </xdr:to>
    <xdr:sp macro="" textlink="'Pivot Tables'!BF18">
      <xdr:nvSpPr>
        <xdr:cNvPr id="246" name="TextBox 245">
          <a:extLst>
            <a:ext uri="{FF2B5EF4-FFF2-40B4-BE49-F238E27FC236}">
              <a16:creationId xmlns:a16="http://schemas.microsoft.com/office/drawing/2014/main" id="{FB12ED47-874B-4108-B51B-F48E8A8C1E07}"/>
            </a:ext>
          </a:extLst>
        </xdr:cNvPr>
        <xdr:cNvSpPr txBox="1"/>
      </xdr:nvSpPr>
      <xdr:spPr>
        <a:xfrm>
          <a:off x="9291484" y="4916129"/>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6F3FBFB-1DDD-44AF-8253-E087D4C19F56}" type="TxLink">
            <a:rPr lang="en-US" sz="900" b="0" i="0" u="none" strike="noStrike">
              <a:solidFill>
                <a:schemeClr val="bg1"/>
              </a:solidFill>
              <a:latin typeface="Avenir LT Std 55 Roman" panose="020B0503020203020204" pitchFamily="34" charset="0"/>
              <a:ea typeface="+mn-ea"/>
              <a:cs typeface="Arial"/>
            </a:rPr>
            <a:pPr marL="0" indent="0" algn="l"/>
            <a:t> 56,300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16</xdr:col>
      <xdr:colOff>127819</xdr:colOff>
      <xdr:row>34</xdr:row>
      <xdr:rowOff>119628</xdr:rowOff>
    </xdr:from>
    <xdr:to>
      <xdr:col>18</xdr:col>
      <xdr:colOff>166902</xdr:colOff>
      <xdr:row>36</xdr:row>
      <xdr:rowOff>37136</xdr:rowOff>
    </xdr:to>
    <xdr:sp macro="" textlink="'Pivot Tables'!BE19">
      <xdr:nvSpPr>
        <xdr:cNvPr id="247" name="TextBox 246">
          <a:extLst>
            <a:ext uri="{FF2B5EF4-FFF2-40B4-BE49-F238E27FC236}">
              <a16:creationId xmlns:a16="http://schemas.microsoft.com/office/drawing/2014/main" id="{CEC8552F-516D-40A4-A112-A5CEC7A1B2E1}"/>
            </a:ext>
          </a:extLst>
        </xdr:cNvPr>
        <xdr:cNvSpPr txBox="1"/>
      </xdr:nvSpPr>
      <xdr:spPr>
        <a:xfrm>
          <a:off x="9828980" y="6264789"/>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FC573F-FE78-4344-87E1-A72147FC5B3E}" type="TxLink">
            <a:rPr lang="en-US" sz="900" b="0" i="0" u="none" strike="noStrike">
              <a:solidFill>
                <a:schemeClr val="bg1"/>
              </a:solidFill>
              <a:latin typeface="Avenir LT Std 55 Roman" panose="020B0503020203020204" pitchFamily="34" charset="0"/>
              <a:ea typeface="+mn-ea"/>
              <a:cs typeface="Arial"/>
            </a:rPr>
            <a:pPr marL="0" indent="0" algn="l"/>
            <a:t>Lands</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16</xdr:col>
      <xdr:colOff>91767</xdr:colOff>
      <xdr:row>35</xdr:row>
      <xdr:rowOff>116349</xdr:rowOff>
    </xdr:from>
    <xdr:to>
      <xdr:col>18</xdr:col>
      <xdr:colOff>130850</xdr:colOff>
      <xdr:row>37</xdr:row>
      <xdr:rowOff>33857</xdr:rowOff>
    </xdr:to>
    <xdr:sp macro="" textlink="'Pivot Tables'!BF19">
      <xdr:nvSpPr>
        <xdr:cNvPr id="248" name="TextBox 247">
          <a:extLst>
            <a:ext uri="{FF2B5EF4-FFF2-40B4-BE49-F238E27FC236}">
              <a16:creationId xmlns:a16="http://schemas.microsoft.com/office/drawing/2014/main" id="{52A05C5F-14E2-4EC0-99E6-DC3F4320CC83}"/>
            </a:ext>
          </a:extLst>
        </xdr:cNvPr>
        <xdr:cNvSpPr txBox="1"/>
      </xdr:nvSpPr>
      <xdr:spPr>
        <a:xfrm>
          <a:off x="9792928" y="6441768"/>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0E12706-5948-45B0-A9EE-1D0C990602B4}" type="TxLink">
            <a:rPr lang="en-US" sz="900" b="0" i="0" u="none" strike="noStrike">
              <a:solidFill>
                <a:schemeClr val="bg1"/>
              </a:solidFill>
              <a:latin typeface="Avenir LT Std 55 Roman" panose="020B0503020203020204" pitchFamily="34" charset="0"/>
              <a:ea typeface="+mn-ea"/>
              <a:cs typeface="Arial"/>
            </a:rPr>
            <a:pPr marL="0" indent="0" algn="l"/>
            <a:t> 5,866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10</xdr:col>
      <xdr:colOff>604683</xdr:colOff>
      <xdr:row>32</xdr:row>
      <xdr:rowOff>113073</xdr:rowOff>
    </xdr:from>
    <xdr:to>
      <xdr:col>13</xdr:col>
      <xdr:colOff>37443</xdr:colOff>
      <xdr:row>34</xdr:row>
      <xdr:rowOff>30581</xdr:rowOff>
    </xdr:to>
    <xdr:sp macro="" textlink="'Pivot Tables'!BE20">
      <xdr:nvSpPr>
        <xdr:cNvPr id="249" name="TextBox 248">
          <a:extLst>
            <a:ext uri="{FF2B5EF4-FFF2-40B4-BE49-F238E27FC236}">
              <a16:creationId xmlns:a16="http://schemas.microsoft.com/office/drawing/2014/main" id="{F872F7FA-2024-429F-861E-C521D81F10A5}"/>
            </a:ext>
          </a:extLst>
        </xdr:cNvPr>
        <xdr:cNvSpPr txBox="1"/>
      </xdr:nvSpPr>
      <xdr:spPr>
        <a:xfrm>
          <a:off x="6667909" y="5897718"/>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6B78083-A487-435B-9316-966E46A3F9B0}" type="TxLink">
            <a:rPr lang="en-US" sz="900" b="0" i="0" u="none" strike="noStrike">
              <a:solidFill>
                <a:schemeClr val="bg1"/>
              </a:solidFill>
              <a:latin typeface="Avenir LT Std 55 Roman" panose="020B0503020203020204" pitchFamily="34" charset="0"/>
              <a:ea typeface="+mn-ea"/>
              <a:cs typeface="Arial"/>
            </a:rPr>
            <a:pPr marL="0" indent="0" algn="l"/>
            <a:t>Offices</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10</xdr:col>
      <xdr:colOff>568631</xdr:colOff>
      <xdr:row>33</xdr:row>
      <xdr:rowOff>126183</xdr:rowOff>
    </xdr:from>
    <xdr:to>
      <xdr:col>13</xdr:col>
      <xdr:colOff>1391</xdr:colOff>
      <xdr:row>35</xdr:row>
      <xdr:rowOff>43691</xdr:rowOff>
    </xdr:to>
    <xdr:sp macro="" textlink="'Pivot Tables'!BF20">
      <xdr:nvSpPr>
        <xdr:cNvPr id="250" name="TextBox 249">
          <a:extLst>
            <a:ext uri="{FF2B5EF4-FFF2-40B4-BE49-F238E27FC236}">
              <a16:creationId xmlns:a16="http://schemas.microsoft.com/office/drawing/2014/main" id="{E79E0CE1-5B89-473A-A254-A24C17EAAFB0}"/>
            </a:ext>
          </a:extLst>
        </xdr:cNvPr>
        <xdr:cNvSpPr txBox="1"/>
      </xdr:nvSpPr>
      <xdr:spPr>
        <a:xfrm>
          <a:off x="6631857" y="6091086"/>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7D3B60F-A038-4A08-9004-7CB605619178}" type="TxLink">
            <a:rPr lang="en-US" sz="900" b="0" i="0" u="none" strike="noStrike">
              <a:solidFill>
                <a:schemeClr val="bg1"/>
              </a:solidFill>
              <a:latin typeface="Avenir LT Std 55 Roman" panose="020B0503020203020204" pitchFamily="34" charset="0"/>
              <a:ea typeface="+mn-ea"/>
              <a:cs typeface="Arial"/>
            </a:rPr>
            <a:pPr marL="0" indent="0" algn="l"/>
            <a:t> 3,797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8</xdr:col>
      <xdr:colOff>65548</xdr:colOff>
      <xdr:row>27</xdr:row>
      <xdr:rowOff>57355</xdr:rowOff>
    </xdr:from>
    <xdr:to>
      <xdr:col>10</xdr:col>
      <xdr:colOff>104631</xdr:colOff>
      <xdr:row>28</xdr:row>
      <xdr:rowOff>155121</xdr:rowOff>
    </xdr:to>
    <xdr:sp macro="" textlink="'Pivot Tables'!BE25">
      <xdr:nvSpPr>
        <xdr:cNvPr id="251" name="TextBox 250">
          <a:extLst>
            <a:ext uri="{FF2B5EF4-FFF2-40B4-BE49-F238E27FC236}">
              <a16:creationId xmlns:a16="http://schemas.microsoft.com/office/drawing/2014/main" id="{8C33E81B-0E99-473D-9093-A9718B4B70E9}"/>
            </a:ext>
          </a:extLst>
        </xdr:cNvPr>
        <xdr:cNvSpPr txBox="1"/>
      </xdr:nvSpPr>
      <xdr:spPr>
        <a:xfrm>
          <a:off x="4916129" y="4940710"/>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E3AC6EE-E1DB-4318-9B3C-09FCE2A254F3}" type="TxLink">
            <a:rPr lang="en-US" sz="900" b="0" i="0" u="none" strike="noStrike">
              <a:solidFill>
                <a:schemeClr val="bg1"/>
              </a:solidFill>
              <a:latin typeface="Avenir LT Std 55 Roman" panose="020B0503020203020204" pitchFamily="34" charset="0"/>
              <a:ea typeface="+mn-ea"/>
              <a:cs typeface="Arial"/>
            </a:rPr>
            <a:pPr marL="0" indent="0" algn="l"/>
            <a:t>New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8</xdr:col>
      <xdr:colOff>70464</xdr:colOff>
      <xdr:row>28</xdr:row>
      <xdr:rowOff>62271</xdr:rowOff>
    </xdr:from>
    <xdr:to>
      <xdr:col>10</xdr:col>
      <xdr:colOff>109547</xdr:colOff>
      <xdr:row>29</xdr:row>
      <xdr:rowOff>160037</xdr:rowOff>
    </xdr:to>
    <xdr:sp macro="" textlink="'Pivot Tables'!BF25">
      <xdr:nvSpPr>
        <xdr:cNvPr id="252" name="TextBox 251">
          <a:extLst>
            <a:ext uri="{FF2B5EF4-FFF2-40B4-BE49-F238E27FC236}">
              <a16:creationId xmlns:a16="http://schemas.microsoft.com/office/drawing/2014/main" id="{392A2D46-E3C1-42E7-A593-AB17438DD43B}"/>
            </a:ext>
          </a:extLst>
        </xdr:cNvPr>
        <xdr:cNvSpPr txBox="1"/>
      </xdr:nvSpPr>
      <xdr:spPr>
        <a:xfrm>
          <a:off x="4921045" y="5125884"/>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C24F615-D1D2-4B12-A018-77945AF45E10}" type="TxLink">
            <a:rPr lang="en-US" sz="900" b="0" i="0" u="none" strike="noStrike">
              <a:solidFill>
                <a:schemeClr val="bg1"/>
              </a:solidFill>
              <a:latin typeface="Avenir LT Std 55 Roman" panose="020B0503020203020204" pitchFamily="34" charset="0"/>
              <a:ea typeface="+mn-ea"/>
              <a:cs typeface="Arial"/>
            </a:rPr>
            <a:pPr marL="0" indent="0" algn="l"/>
            <a:t> 86,016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6</xdr:col>
      <xdr:colOff>198284</xdr:colOff>
      <xdr:row>29</xdr:row>
      <xdr:rowOff>83574</xdr:rowOff>
    </xdr:from>
    <xdr:to>
      <xdr:col>8</xdr:col>
      <xdr:colOff>237366</xdr:colOff>
      <xdr:row>31</xdr:row>
      <xdr:rowOff>1082</xdr:rowOff>
    </xdr:to>
    <xdr:sp macro="" textlink="'Pivot Tables'!BE26">
      <xdr:nvSpPr>
        <xdr:cNvPr id="253" name="TextBox 252">
          <a:extLst>
            <a:ext uri="{FF2B5EF4-FFF2-40B4-BE49-F238E27FC236}">
              <a16:creationId xmlns:a16="http://schemas.microsoft.com/office/drawing/2014/main" id="{C051A594-CBF4-498E-A31C-C47DD479556E}"/>
            </a:ext>
          </a:extLst>
        </xdr:cNvPr>
        <xdr:cNvSpPr txBox="1"/>
      </xdr:nvSpPr>
      <xdr:spPr>
        <a:xfrm>
          <a:off x="3836219" y="5327445"/>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D1F75EF-B4D3-4928-97B2-BCDC7F83956A}" type="TxLink">
            <a:rPr lang="en-US" sz="900" b="0" i="0" u="none" strike="noStrike">
              <a:solidFill>
                <a:schemeClr val="bg1"/>
              </a:solidFill>
              <a:latin typeface="Avenir LT Std 55 Roman" panose="020B0503020203020204" pitchFamily="34" charset="0"/>
              <a:ea typeface="+mn-ea"/>
              <a:cs typeface="Arial"/>
            </a:rPr>
            <a:pPr marL="0" indent="0" algn="l"/>
            <a:t>Renewal</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6</xdr:col>
      <xdr:colOff>170426</xdr:colOff>
      <xdr:row>30</xdr:row>
      <xdr:rowOff>55716</xdr:rowOff>
    </xdr:from>
    <xdr:to>
      <xdr:col>8</xdr:col>
      <xdr:colOff>209508</xdr:colOff>
      <xdr:row>31</xdr:row>
      <xdr:rowOff>153482</xdr:rowOff>
    </xdr:to>
    <xdr:sp macro="" textlink="'Pivot Tables'!BF26">
      <xdr:nvSpPr>
        <xdr:cNvPr id="254" name="TextBox 253">
          <a:extLst>
            <a:ext uri="{FF2B5EF4-FFF2-40B4-BE49-F238E27FC236}">
              <a16:creationId xmlns:a16="http://schemas.microsoft.com/office/drawing/2014/main" id="{DD281136-C2B7-4B8C-A6C2-9FD345DFF2C5}"/>
            </a:ext>
          </a:extLst>
        </xdr:cNvPr>
        <xdr:cNvSpPr txBox="1"/>
      </xdr:nvSpPr>
      <xdr:spPr>
        <a:xfrm>
          <a:off x="3808361" y="5479845"/>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79A7EBA-0F18-4520-A68B-5677CC979866}" type="TxLink">
            <a:rPr lang="en-US" sz="900" b="0" i="0" u="none" strike="noStrike">
              <a:solidFill>
                <a:schemeClr val="bg1"/>
              </a:solidFill>
              <a:latin typeface="Avenir LT Std 55 Roman" panose="020B0503020203020204" pitchFamily="34" charset="0"/>
              <a:ea typeface="+mn-ea"/>
              <a:cs typeface="Arial"/>
            </a:rPr>
            <a:pPr marL="0" indent="0" algn="l"/>
            <a:t> 84,700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8</xdr:col>
      <xdr:colOff>199922</xdr:colOff>
      <xdr:row>12</xdr:row>
      <xdr:rowOff>167148</xdr:rowOff>
    </xdr:from>
    <xdr:to>
      <xdr:col>10</xdr:col>
      <xdr:colOff>16387</xdr:colOff>
      <xdr:row>14</xdr:row>
      <xdr:rowOff>84656</xdr:rowOff>
    </xdr:to>
    <xdr:sp macro="" textlink="'Pivot Tables'!BE15">
      <xdr:nvSpPr>
        <xdr:cNvPr id="255" name="TextBox 254">
          <a:extLst>
            <a:ext uri="{FF2B5EF4-FFF2-40B4-BE49-F238E27FC236}">
              <a16:creationId xmlns:a16="http://schemas.microsoft.com/office/drawing/2014/main" id="{578A7AEE-1830-4EF0-BE70-E43CBAC14EC2}"/>
            </a:ext>
          </a:extLst>
        </xdr:cNvPr>
        <xdr:cNvSpPr txBox="1"/>
      </xdr:nvSpPr>
      <xdr:spPr>
        <a:xfrm>
          <a:off x="5050503" y="2346632"/>
          <a:ext cx="102911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0C4FD8E-E008-468D-B910-E36A4F716342}" type="TxLink">
            <a:rPr lang="en-US" sz="900" b="0" i="0" u="none" strike="noStrike">
              <a:solidFill>
                <a:schemeClr val="bg1"/>
              </a:solidFill>
              <a:latin typeface="Avenir LT Std 55 Roman" panose="020B0503020203020204" pitchFamily="34" charset="0"/>
              <a:ea typeface="+mn-ea"/>
              <a:cs typeface="Arial"/>
            </a:rPr>
            <a:pPr marL="0" indent="0" algn="l"/>
            <a:t>Floating License</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8</xdr:col>
      <xdr:colOff>180258</xdr:colOff>
      <xdr:row>13</xdr:row>
      <xdr:rowOff>172064</xdr:rowOff>
    </xdr:from>
    <xdr:to>
      <xdr:col>10</xdr:col>
      <xdr:colOff>219341</xdr:colOff>
      <xdr:row>15</xdr:row>
      <xdr:rowOff>89572</xdr:rowOff>
    </xdr:to>
    <xdr:sp macro="" textlink="'Pivot Tables'!BF15">
      <xdr:nvSpPr>
        <xdr:cNvPr id="256" name="TextBox 255">
          <a:extLst>
            <a:ext uri="{FF2B5EF4-FFF2-40B4-BE49-F238E27FC236}">
              <a16:creationId xmlns:a16="http://schemas.microsoft.com/office/drawing/2014/main" id="{001D6819-17D1-403D-BD8B-1DBF10D40773}"/>
            </a:ext>
          </a:extLst>
        </xdr:cNvPr>
        <xdr:cNvSpPr txBox="1"/>
      </xdr:nvSpPr>
      <xdr:spPr>
        <a:xfrm>
          <a:off x="5030839" y="2531806"/>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38AE26F-7EE1-4194-A987-F5405FDB6B67}" type="TxLink">
            <a:rPr lang="en-US" sz="900" b="0" i="0" u="none" strike="noStrike">
              <a:solidFill>
                <a:schemeClr val="bg1"/>
              </a:solidFill>
              <a:latin typeface="Avenir LT Std 55 Roman" panose="020B0503020203020204" pitchFamily="34" charset="0"/>
              <a:ea typeface="+mn-ea"/>
              <a:cs typeface="Arial"/>
            </a:rPr>
            <a:pPr marL="0" indent="0" algn="l"/>
            <a:t> 98,400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6</xdr:col>
      <xdr:colOff>62271</xdr:colOff>
      <xdr:row>13</xdr:row>
      <xdr:rowOff>160592</xdr:rowOff>
    </xdr:from>
    <xdr:to>
      <xdr:col>8</xdr:col>
      <xdr:colOff>98322</xdr:colOff>
      <xdr:row>16</xdr:row>
      <xdr:rowOff>32773</xdr:rowOff>
    </xdr:to>
    <xdr:sp macro="" textlink="'Pivot Tables'!BE16">
      <xdr:nvSpPr>
        <xdr:cNvPr id="257" name="TextBox 256">
          <a:extLst>
            <a:ext uri="{FF2B5EF4-FFF2-40B4-BE49-F238E27FC236}">
              <a16:creationId xmlns:a16="http://schemas.microsoft.com/office/drawing/2014/main" id="{C3E2DF38-1E43-435D-9D1A-00C5669DBED1}"/>
            </a:ext>
          </a:extLst>
        </xdr:cNvPr>
        <xdr:cNvSpPr txBox="1"/>
      </xdr:nvSpPr>
      <xdr:spPr>
        <a:xfrm>
          <a:off x="3700206" y="2520334"/>
          <a:ext cx="1248697" cy="412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D1D2588-7762-4DD1-BB74-B910B6BE09B3}" type="TxLink">
            <a:rPr lang="en-US" sz="900" b="0" i="0" u="none" strike="noStrike">
              <a:solidFill>
                <a:schemeClr val="bg1"/>
              </a:solidFill>
              <a:latin typeface="Avenir LT Std 55 Roman" panose="020B0503020203020204" pitchFamily="34" charset="0"/>
              <a:ea typeface="+mn-ea"/>
              <a:cs typeface="Arial"/>
            </a:rPr>
            <a:pPr marL="0" indent="0" algn="l"/>
            <a:t>Software Metered License</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6</xdr:col>
      <xdr:colOff>50800</xdr:colOff>
      <xdr:row>15</xdr:row>
      <xdr:rowOff>108155</xdr:rowOff>
    </xdr:from>
    <xdr:to>
      <xdr:col>8</xdr:col>
      <xdr:colOff>89882</xdr:colOff>
      <xdr:row>17</xdr:row>
      <xdr:rowOff>25663</xdr:rowOff>
    </xdr:to>
    <xdr:sp macro="" textlink="'Pivot Tables'!BF16">
      <xdr:nvSpPr>
        <xdr:cNvPr id="258" name="TextBox 257">
          <a:extLst>
            <a:ext uri="{FF2B5EF4-FFF2-40B4-BE49-F238E27FC236}">
              <a16:creationId xmlns:a16="http://schemas.microsoft.com/office/drawing/2014/main" id="{0AF296BA-BDC4-4615-B5F3-612E7A3D9F2A}"/>
            </a:ext>
          </a:extLst>
        </xdr:cNvPr>
        <xdr:cNvSpPr txBox="1"/>
      </xdr:nvSpPr>
      <xdr:spPr>
        <a:xfrm>
          <a:off x="3688735" y="2828413"/>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1CD9A06-3D6E-4F5F-8510-56727DEE6A1F}" type="TxLink">
            <a:rPr lang="en-US" sz="900" b="0" i="0" u="none" strike="noStrike">
              <a:solidFill>
                <a:schemeClr val="bg1"/>
              </a:solidFill>
              <a:latin typeface="Avenir LT Std 55 Roman" panose="020B0503020203020204" pitchFamily="34" charset="0"/>
              <a:ea typeface="+mn-ea"/>
              <a:cs typeface="Arial"/>
            </a:rPr>
            <a:pPr marL="0" indent="0" algn="l"/>
            <a:t> 56,301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9</xdr:col>
      <xdr:colOff>195006</xdr:colOff>
      <xdr:row>2</xdr:row>
      <xdr:rowOff>63910</xdr:rowOff>
    </xdr:from>
    <xdr:to>
      <xdr:col>11</xdr:col>
      <xdr:colOff>234089</xdr:colOff>
      <xdr:row>3</xdr:row>
      <xdr:rowOff>161676</xdr:rowOff>
    </xdr:to>
    <xdr:sp macro="" textlink="'Pivot Tables'!BE13">
      <xdr:nvSpPr>
        <xdr:cNvPr id="259" name="TextBox 258">
          <a:extLst>
            <a:ext uri="{FF2B5EF4-FFF2-40B4-BE49-F238E27FC236}">
              <a16:creationId xmlns:a16="http://schemas.microsoft.com/office/drawing/2014/main" id="{9321F185-716F-4F70-B4CB-198457BD4597}"/>
            </a:ext>
          </a:extLst>
        </xdr:cNvPr>
        <xdr:cNvSpPr txBox="1"/>
      </xdr:nvSpPr>
      <xdr:spPr>
        <a:xfrm>
          <a:off x="5651909" y="424426"/>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488E7EC-E301-4AF1-AD30-659B73654B46}" type="TxLink">
            <a:rPr lang="en-US" sz="900" b="0" i="0" u="none" strike="noStrike">
              <a:solidFill>
                <a:schemeClr val="bg1"/>
              </a:solidFill>
              <a:latin typeface="Avenir LT Std 55 Roman" panose="020B0503020203020204" pitchFamily="34" charset="0"/>
              <a:ea typeface="+mn-ea"/>
              <a:cs typeface="Arial"/>
            </a:rPr>
            <a:pPr marL="0" indent="0" algn="l"/>
            <a:t>Asset sale</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9</xdr:col>
      <xdr:colOff>281858</xdr:colOff>
      <xdr:row>3</xdr:row>
      <xdr:rowOff>77020</xdr:rowOff>
    </xdr:from>
    <xdr:to>
      <xdr:col>11</xdr:col>
      <xdr:colOff>320941</xdr:colOff>
      <xdr:row>4</xdr:row>
      <xdr:rowOff>174786</xdr:rowOff>
    </xdr:to>
    <xdr:sp macro="" textlink="'Pivot Tables'!BF13">
      <xdr:nvSpPr>
        <xdr:cNvPr id="260" name="TextBox 259">
          <a:extLst>
            <a:ext uri="{FF2B5EF4-FFF2-40B4-BE49-F238E27FC236}">
              <a16:creationId xmlns:a16="http://schemas.microsoft.com/office/drawing/2014/main" id="{E4C0C2DB-6D6A-44EC-9100-97C9E05495C7}"/>
            </a:ext>
          </a:extLst>
        </xdr:cNvPr>
        <xdr:cNvSpPr txBox="1"/>
      </xdr:nvSpPr>
      <xdr:spPr>
        <a:xfrm>
          <a:off x="5738761" y="617794"/>
          <a:ext cx="1251728"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B8C28CB-2729-41F9-9ABE-562C1FA7C631}" type="TxLink">
            <a:rPr lang="en-US" sz="900" b="0" i="0" u="none" strike="noStrike">
              <a:solidFill>
                <a:schemeClr val="bg1"/>
              </a:solidFill>
              <a:latin typeface="Avenir LT Std 55 Roman" panose="020B0503020203020204" pitchFamily="34" charset="0"/>
              <a:ea typeface="+mn-ea"/>
              <a:cs typeface="Arial"/>
            </a:rPr>
            <a:pPr marL="0" indent="0" algn="l"/>
            <a:t> 79,860 </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10</xdr:col>
      <xdr:colOff>413201</xdr:colOff>
      <xdr:row>3</xdr:row>
      <xdr:rowOff>83571</xdr:rowOff>
    </xdr:from>
    <xdr:to>
      <xdr:col>11</xdr:col>
      <xdr:colOff>229419</xdr:colOff>
      <xdr:row>5</xdr:row>
      <xdr:rowOff>1079</xdr:rowOff>
    </xdr:to>
    <xdr:sp macro="" textlink="'Pivot Tables'!BG13">
      <xdr:nvSpPr>
        <xdr:cNvPr id="261" name="TextBox 260">
          <a:extLst>
            <a:ext uri="{FF2B5EF4-FFF2-40B4-BE49-F238E27FC236}">
              <a16:creationId xmlns:a16="http://schemas.microsoft.com/office/drawing/2014/main" id="{F1140CF1-6338-4A0D-A993-07E58586029C}"/>
            </a:ext>
          </a:extLst>
        </xdr:cNvPr>
        <xdr:cNvSpPr txBox="1"/>
      </xdr:nvSpPr>
      <xdr:spPr>
        <a:xfrm>
          <a:off x="6476427" y="624345"/>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61D71FF-A71C-4AC1-9BC1-02F5D021989E}" type="TxLink">
            <a:rPr lang="en-US" sz="900" b="0" i="0" u="none" strike="noStrike">
              <a:solidFill>
                <a:schemeClr val="bg1"/>
              </a:solidFill>
              <a:latin typeface="Avenir LT Std 55 Roman" panose="020B0503020203020204" pitchFamily="34" charset="0"/>
              <a:ea typeface="+mn-ea"/>
              <a:cs typeface="Arial"/>
            </a:rPr>
            <a:pPr marL="0" indent="0" algn="ctr"/>
            <a:t>10%</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8</xdr:col>
      <xdr:colOff>278827</xdr:colOff>
      <xdr:row>11</xdr:row>
      <xdr:rowOff>55713</xdr:rowOff>
    </xdr:from>
    <xdr:to>
      <xdr:col>9</xdr:col>
      <xdr:colOff>95045</xdr:colOff>
      <xdr:row>12</xdr:row>
      <xdr:rowOff>137092</xdr:rowOff>
    </xdr:to>
    <xdr:sp macro="" textlink="'Pivot Tables'!BG15">
      <xdr:nvSpPr>
        <xdr:cNvPr id="262" name="TextBox 261">
          <a:extLst>
            <a:ext uri="{FF2B5EF4-FFF2-40B4-BE49-F238E27FC236}">
              <a16:creationId xmlns:a16="http://schemas.microsoft.com/office/drawing/2014/main" id="{2B4064B3-ED83-4039-88D1-D32C858488B5}"/>
            </a:ext>
          </a:extLst>
        </xdr:cNvPr>
        <xdr:cNvSpPr txBox="1"/>
      </xdr:nvSpPr>
      <xdr:spPr>
        <a:xfrm>
          <a:off x="5129408" y="2038552"/>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EF89531-9604-46C1-9A9A-B6DE1BD731A8}" type="TxLink">
            <a:rPr lang="en-US" sz="900" b="0" i="0" u="none" strike="noStrike">
              <a:solidFill>
                <a:schemeClr val="bg1"/>
              </a:solidFill>
              <a:latin typeface="Avenir LT Std 55 Roman" panose="020B0503020203020204" pitchFamily="34" charset="0"/>
              <a:ea typeface="+mn-ea"/>
              <a:cs typeface="Arial"/>
            </a:rPr>
            <a:pPr marL="0" indent="0" algn="ctr"/>
            <a:t>12%</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6</xdr:col>
      <xdr:colOff>332905</xdr:colOff>
      <xdr:row>12</xdr:row>
      <xdr:rowOff>106515</xdr:rowOff>
    </xdr:from>
    <xdr:to>
      <xdr:col>7</xdr:col>
      <xdr:colOff>149122</xdr:colOff>
      <xdr:row>14</xdr:row>
      <xdr:rowOff>2717</xdr:rowOff>
    </xdr:to>
    <xdr:sp macro="" textlink="'Pivot Tables'!BG16">
      <xdr:nvSpPr>
        <xdr:cNvPr id="263" name="TextBox 262">
          <a:extLst>
            <a:ext uri="{FF2B5EF4-FFF2-40B4-BE49-F238E27FC236}">
              <a16:creationId xmlns:a16="http://schemas.microsoft.com/office/drawing/2014/main" id="{DC4316F9-7572-43D3-84E0-5D5D51E87FF2}"/>
            </a:ext>
          </a:extLst>
        </xdr:cNvPr>
        <xdr:cNvSpPr txBox="1"/>
      </xdr:nvSpPr>
      <xdr:spPr>
        <a:xfrm>
          <a:off x="3970840" y="2285999"/>
          <a:ext cx="422540" cy="25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6A8D19C-BBE3-4358-9E2D-A60688D6CBBB}" type="TxLink">
            <a:rPr lang="en-US" sz="900" b="0" i="0" u="none" strike="noStrike">
              <a:solidFill>
                <a:schemeClr val="bg1"/>
              </a:solidFill>
              <a:latin typeface="Avenir LT Std 55 Roman" panose="020B0503020203020204" pitchFamily="34" charset="0"/>
              <a:ea typeface="+mn-ea"/>
              <a:cs typeface="Arial"/>
            </a:rPr>
            <a:pPr marL="0" indent="0" algn="ctr"/>
            <a:t>7%</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7</xdr:col>
      <xdr:colOff>254000</xdr:colOff>
      <xdr:row>28</xdr:row>
      <xdr:rowOff>32774</xdr:rowOff>
    </xdr:from>
    <xdr:to>
      <xdr:col>8</xdr:col>
      <xdr:colOff>114709</xdr:colOff>
      <xdr:row>29</xdr:row>
      <xdr:rowOff>155678</xdr:rowOff>
    </xdr:to>
    <xdr:sp macro="" textlink="'Pivot Tables'!BG25">
      <xdr:nvSpPr>
        <xdr:cNvPr id="264" name="TextBox 263">
          <a:extLst>
            <a:ext uri="{FF2B5EF4-FFF2-40B4-BE49-F238E27FC236}">
              <a16:creationId xmlns:a16="http://schemas.microsoft.com/office/drawing/2014/main" id="{E0569381-D539-4402-8ECB-4E057303798C}"/>
            </a:ext>
          </a:extLst>
        </xdr:cNvPr>
        <xdr:cNvSpPr txBox="1"/>
      </xdr:nvSpPr>
      <xdr:spPr>
        <a:xfrm>
          <a:off x="4498258" y="5096387"/>
          <a:ext cx="467032" cy="303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FC2EA4-5D09-46A7-90DD-BE9311E7F68C}" type="TxLink">
            <a:rPr lang="en-US" sz="900" b="0" i="0" u="none" strike="noStrike">
              <a:solidFill>
                <a:schemeClr val="bg1"/>
              </a:solidFill>
              <a:latin typeface="Avenir LT Std 55 Roman" panose="020B0503020203020204" pitchFamily="34" charset="0"/>
              <a:ea typeface="+mn-ea"/>
              <a:cs typeface="Arial"/>
            </a:rPr>
            <a:pPr marL="0" indent="0" algn="ctr"/>
            <a:t>10%</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5</xdr:col>
      <xdr:colOff>475227</xdr:colOff>
      <xdr:row>28</xdr:row>
      <xdr:rowOff>155677</xdr:rowOff>
    </xdr:from>
    <xdr:to>
      <xdr:col>6</xdr:col>
      <xdr:colOff>291445</xdr:colOff>
      <xdr:row>30</xdr:row>
      <xdr:rowOff>73185</xdr:rowOff>
    </xdr:to>
    <xdr:sp macro="" textlink="'Pivot Tables'!BG26">
      <xdr:nvSpPr>
        <xdr:cNvPr id="265" name="TextBox 264">
          <a:extLst>
            <a:ext uri="{FF2B5EF4-FFF2-40B4-BE49-F238E27FC236}">
              <a16:creationId xmlns:a16="http://schemas.microsoft.com/office/drawing/2014/main" id="{86759DA6-7C97-45FE-9136-481E6943F965}"/>
            </a:ext>
          </a:extLst>
        </xdr:cNvPr>
        <xdr:cNvSpPr txBox="1"/>
      </xdr:nvSpPr>
      <xdr:spPr>
        <a:xfrm>
          <a:off x="3506840" y="5219290"/>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18FAA6-B6DA-4E63-BDAE-1549F7E092E1}" type="TxLink">
            <a:rPr lang="en-US" sz="900" b="0" i="0" u="none" strike="noStrike">
              <a:solidFill>
                <a:schemeClr val="bg1"/>
              </a:solidFill>
              <a:latin typeface="Avenir LT Std 55 Roman" panose="020B0503020203020204" pitchFamily="34" charset="0"/>
              <a:ea typeface="+mn-ea"/>
              <a:cs typeface="Arial"/>
            </a:rPr>
            <a:pPr marL="0" indent="0" algn="ctr"/>
            <a:t>10%</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11</xdr:col>
      <xdr:colOff>537499</xdr:colOff>
      <xdr:row>34</xdr:row>
      <xdr:rowOff>70464</xdr:rowOff>
    </xdr:from>
    <xdr:to>
      <xdr:col>12</xdr:col>
      <xdr:colOff>353716</xdr:colOff>
      <xdr:row>35</xdr:row>
      <xdr:rowOff>168230</xdr:rowOff>
    </xdr:to>
    <xdr:sp macro="" textlink="'Pivot Tables'!BG20">
      <xdr:nvSpPr>
        <xdr:cNvPr id="266" name="TextBox 265">
          <a:extLst>
            <a:ext uri="{FF2B5EF4-FFF2-40B4-BE49-F238E27FC236}">
              <a16:creationId xmlns:a16="http://schemas.microsoft.com/office/drawing/2014/main" id="{7BF2A4B7-8489-490C-BEC3-2B76A8F3CAD7}"/>
            </a:ext>
          </a:extLst>
        </xdr:cNvPr>
        <xdr:cNvSpPr txBox="1"/>
      </xdr:nvSpPr>
      <xdr:spPr>
        <a:xfrm>
          <a:off x="7207047" y="6215625"/>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03E1962-8A0C-4AE1-920E-217AA1ED5CFD}" type="TxLink">
            <a:rPr lang="en-US" sz="900" b="0" i="0" u="none" strike="noStrike">
              <a:solidFill>
                <a:schemeClr val="bg1"/>
              </a:solidFill>
              <a:latin typeface="Avenir LT Std 55 Roman" panose="020B0503020203020204" pitchFamily="34" charset="0"/>
              <a:ea typeface="+mn-ea"/>
              <a:cs typeface="Arial"/>
            </a:rPr>
            <a:pPr marL="0" indent="0" algn="ctr"/>
            <a:t>0%</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14</xdr:col>
      <xdr:colOff>460479</xdr:colOff>
      <xdr:row>27</xdr:row>
      <xdr:rowOff>50799</xdr:rowOff>
    </xdr:from>
    <xdr:to>
      <xdr:col>15</xdr:col>
      <xdr:colOff>276696</xdr:colOff>
      <xdr:row>28</xdr:row>
      <xdr:rowOff>148565</xdr:rowOff>
    </xdr:to>
    <xdr:sp macro="" textlink="'Pivot Tables'!BG18">
      <xdr:nvSpPr>
        <xdr:cNvPr id="267" name="TextBox 266">
          <a:extLst>
            <a:ext uri="{FF2B5EF4-FFF2-40B4-BE49-F238E27FC236}">
              <a16:creationId xmlns:a16="http://schemas.microsoft.com/office/drawing/2014/main" id="{2B0D176E-D750-414F-9155-BAA87C0B9C07}"/>
            </a:ext>
          </a:extLst>
        </xdr:cNvPr>
        <xdr:cNvSpPr txBox="1"/>
      </xdr:nvSpPr>
      <xdr:spPr>
        <a:xfrm>
          <a:off x="8948995" y="4934154"/>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12B5804-931E-4106-991B-824FE53129FC}" type="TxLink">
            <a:rPr lang="en-US" sz="900" b="0" i="0" u="none" strike="noStrike">
              <a:solidFill>
                <a:schemeClr val="bg1"/>
              </a:solidFill>
              <a:latin typeface="Avenir LT Std 55 Roman" panose="020B0503020203020204" pitchFamily="34" charset="0"/>
              <a:ea typeface="+mn-ea"/>
              <a:cs typeface="Arial"/>
            </a:rPr>
            <a:pPr marL="0" indent="0" algn="ctr"/>
            <a:t>7%</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15</xdr:col>
      <xdr:colOff>326105</xdr:colOff>
      <xdr:row>35</xdr:row>
      <xdr:rowOff>31135</xdr:rowOff>
    </xdr:from>
    <xdr:to>
      <xdr:col>16</xdr:col>
      <xdr:colOff>142323</xdr:colOff>
      <xdr:row>36</xdr:row>
      <xdr:rowOff>128901</xdr:rowOff>
    </xdr:to>
    <xdr:sp macro="" textlink="'Pivot Tables'!BG19">
      <xdr:nvSpPr>
        <xdr:cNvPr id="268" name="TextBox 267">
          <a:extLst>
            <a:ext uri="{FF2B5EF4-FFF2-40B4-BE49-F238E27FC236}">
              <a16:creationId xmlns:a16="http://schemas.microsoft.com/office/drawing/2014/main" id="{0911E862-4ABB-49CC-8755-A03660E8B82D}"/>
            </a:ext>
          </a:extLst>
        </xdr:cNvPr>
        <xdr:cNvSpPr txBox="1"/>
      </xdr:nvSpPr>
      <xdr:spPr>
        <a:xfrm>
          <a:off x="9420944" y="6356554"/>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91D166-DA02-418E-BDF0-9DB18C431D59}" type="TxLink">
            <a:rPr lang="en-US" sz="900" b="0" i="0" u="none" strike="noStrike">
              <a:solidFill>
                <a:schemeClr val="bg1"/>
              </a:solidFill>
              <a:latin typeface="Avenir LT Std 55 Roman" panose="020B0503020203020204" pitchFamily="34" charset="0"/>
              <a:ea typeface="+mn-ea"/>
              <a:cs typeface="Arial"/>
            </a:rPr>
            <a:pPr marL="0" indent="0" algn="ctr"/>
            <a:t>1%</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17</xdr:col>
      <xdr:colOff>331021</xdr:colOff>
      <xdr:row>28</xdr:row>
      <xdr:rowOff>27857</xdr:rowOff>
    </xdr:from>
    <xdr:to>
      <xdr:col>18</xdr:col>
      <xdr:colOff>147239</xdr:colOff>
      <xdr:row>29</xdr:row>
      <xdr:rowOff>125623</xdr:rowOff>
    </xdr:to>
    <xdr:sp macro="" textlink="'Pivot Tables'!BG23">
      <xdr:nvSpPr>
        <xdr:cNvPr id="269" name="TextBox 268">
          <a:extLst>
            <a:ext uri="{FF2B5EF4-FFF2-40B4-BE49-F238E27FC236}">
              <a16:creationId xmlns:a16="http://schemas.microsoft.com/office/drawing/2014/main" id="{7B4F6E47-7718-47E1-BA01-49C4A923917B}"/>
            </a:ext>
          </a:extLst>
        </xdr:cNvPr>
        <xdr:cNvSpPr txBox="1"/>
      </xdr:nvSpPr>
      <xdr:spPr>
        <a:xfrm>
          <a:off x="10638505" y="5091470"/>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D35F3A-3A24-49FC-A628-F32C43877312}" type="TxLink">
            <a:rPr lang="en-US" sz="900" b="0" i="0" u="none" strike="noStrike">
              <a:solidFill>
                <a:schemeClr val="bg1"/>
              </a:solidFill>
              <a:latin typeface="Avenir LT Std 55 Roman" panose="020B0503020203020204" pitchFamily="34" charset="0"/>
              <a:ea typeface="+mn-ea"/>
              <a:cs typeface="Arial"/>
            </a:rPr>
            <a:pPr marL="0" indent="0" algn="ctr"/>
            <a:t>9%</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twoCellAnchor editAs="absolute">
    <xdr:from>
      <xdr:col>19</xdr:col>
      <xdr:colOff>245809</xdr:colOff>
      <xdr:row>31</xdr:row>
      <xdr:rowOff>32773</xdr:rowOff>
    </xdr:from>
    <xdr:to>
      <xdr:col>20</xdr:col>
      <xdr:colOff>62026</xdr:colOff>
      <xdr:row>32</xdr:row>
      <xdr:rowOff>130539</xdr:rowOff>
    </xdr:to>
    <xdr:sp macro="" textlink="'Pivot Tables'!BG22">
      <xdr:nvSpPr>
        <xdr:cNvPr id="270" name="TextBox 269">
          <a:extLst>
            <a:ext uri="{FF2B5EF4-FFF2-40B4-BE49-F238E27FC236}">
              <a16:creationId xmlns:a16="http://schemas.microsoft.com/office/drawing/2014/main" id="{56C735DE-AC36-41A9-870D-D77946CADBBE}"/>
            </a:ext>
          </a:extLst>
        </xdr:cNvPr>
        <xdr:cNvSpPr txBox="1"/>
      </xdr:nvSpPr>
      <xdr:spPr>
        <a:xfrm>
          <a:off x="11765938" y="5637160"/>
          <a:ext cx="422540" cy="27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899B71-737F-451A-87F7-57C74443FE6A}" type="TxLink">
            <a:rPr lang="en-US" sz="900" b="0" i="0" u="none" strike="noStrike">
              <a:solidFill>
                <a:schemeClr val="bg1"/>
              </a:solidFill>
              <a:latin typeface="Avenir LT Std 55 Roman" panose="020B0503020203020204" pitchFamily="34" charset="0"/>
              <a:ea typeface="+mn-ea"/>
              <a:cs typeface="Arial"/>
            </a:rPr>
            <a:pPr marL="0" indent="0" algn="ctr"/>
            <a:t>7%</a:t>
          </a:fld>
          <a:endParaRPr lang="en-IN" sz="900" b="0" i="0" u="none" strike="noStrike">
            <a:solidFill>
              <a:schemeClr val="bg1"/>
            </a:solidFill>
            <a:latin typeface="Avenir LT Std 55 Roman" panose="020B0503020203020204" pitchFamily="34" charset="0"/>
            <a:ea typeface="+mn-ea"/>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23</xdr:col>
      <xdr:colOff>487200</xdr:colOff>
      <xdr:row>1</xdr:row>
      <xdr:rowOff>112740</xdr:rowOff>
    </xdr:to>
    <xdr:sp macro="" textlink="">
      <xdr:nvSpPr>
        <xdr:cNvPr id="2" name="Rectangle 1">
          <a:extLst>
            <a:ext uri="{FF2B5EF4-FFF2-40B4-BE49-F238E27FC236}">
              <a16:creationId xmlns:a16="http://schemas.microsoft.com/office/drawing/2014/main" id="{5BD59677-7A8D-4DEB-9D37-8DCF3557BCE6}"/>
            </a:ext>
          </a:extLst>
        </xdr:cNvPr>
        <xdr:cNvSpPr/>
      </xdr:nvSpPr>
      <xdr:spPr>
        <a:xfrm>
          <a:off x="0" y="7620"/>
          <a:ext cx="14508000" cy="28800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0</xdr:row>
      <xdr:rowOff>0</xdr:rowOff>
    </xdr:from>
    <xdr:to>
      <xdr:col>0</xdr:col>
      <xdr:colOff>289560</xdr:colOff>
      <xdr:row>1</xdr:row>
      <xdr:rowOff>106680</xdr:rowOff>
    </xdr:to>
    <xdr:pic>
      <xdr:nvPicPr>
        <xdr:cNvPr id="3" name="Picture 2">
          <a:extLst>
            <a:ext uri="{FF2B5EF4-FFF2-40B4-BE49-F238E27FC236}">
              <a16:creationId xmlns:a16="http://schemas.microsoft.com/office/drawing/2014/main" id="{C12E7ADB-34C2-42D1-942B-3CFFDE5A1B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560" cy="289560"/>
        </a:xfrm>
        <a:prstGeom prst="rect">
          <a:avLst/>
        </a:prstGeom>
        <a:noFill/>
      </xdr:spPr>
    </xdr:pic>
    <xdr:clientData/>
  </xdr:twoCellAnchor>
  <xdr:twoCellAnchor editAs="absolute">
    <xdr:from>
      <xdr:col>0</xdr:col>
      <xdr:colOff>358140</xdr:colOff>
      <xdr:row>0</xdr:row>
      <xdr:rowOff>15240</xdr:rowOff>
    </xdr:from>
    <xdr:to>
      <xdr:col>2</xdr:col>
      <xdr:colOff>289560</xdr:colOff>
      <xdr:row>1</xdr:row>
      <xdr:rowOff>114300</xdr:rowOff>
    </xdr:to>
    <xdr:sp macro="" textlink="">
      <xdr:nvSpPr>
        <xdr:cNvPr id="4" name="TextBox 3">
          <a:extLst>
            <a:ext uri="{FF2B5EF4-FFF2-40B4-BE49-F238E27FC236}">
              <a16:creationId xmlns:a16="http://schemas.microsoft.com/office/drawing/2014/main" id="{BE3924D0-ABA0-44EE-9762-AC8B2140DE47}"/>
            </a:ext>
          </a:extLst>
        </xdr:cNvPr>
        <xdr:cNvSpPr txBox="1"/>
      </xdr:nvSpPr>
      <xdr:spPr>
        <a:xfrm>
          <a:off x="358140" y="15240"/>
          <a:ext cx="11506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Other</a:t>
          </a:r>
          <a:r>
            <a:rPr lang="en-IN" sz="1200" baseline="0">
              <a:solidFill>
                <a:schemeClr val="bg1"/>
              </a:solidFill>
              <a:latin typeface="+mn-lt"/>
              <a:cs typeface="Arial" panose="020B0604020202020204" pitchFamily="34" charset="0"/>
            </a:rPr>
            <a:t> Level's</a:t>
          </a:r>
          <a:endParaRPr lang="en-IN" sz="1200">
            <a:solidFill>
              <a:schemeClr val="bg1"/>
            </a:solidFill>
            <a:latin typeface="+mn-lt"/>
            <a:cs typeface="Arial" panose="020B0604020202020204" pitchFamily="34" charset="0"/>
          </a:endParaRPr>
        </a:p>
      </xdr:txBody>
    </xdr:sp>
    <xdr:clientData/>
  </xdr:twoCellAnchor>
  <xdr:twoCellAnchor editAs="absolute">
    <xdr:from>
      <xdr:col>5</xdr:col>
      <xdr:colOff>335280</xdr:colOff>
      <xdr:row>0</xdr:row>
      <xdr:rowOff>0</xdr:rowOff>
    </xdr:from>
    <xdr:to>
      <xdr:col>7</xdr:col>
      <xdr:colOff>266700</xdr:colOff>
      <xdr:row>1</xdr:row>
      <xdr:rowOff>99060</xdr:rowOff>
    </xdr:to>
    <xdr:sp macro="" textlink="">
      <xdr:nvSpPr>
        <xdr:cNvPr id="5" name="TextBox 4">
          <a:hlinkClick xmlns:r="http://schemas.openxmlformats.org/officeDocument/2006/relationships" r:id="rId2"/>
          <a:extLst>
            <a:ext uri="{FF2B5EF4-FFF2-40B4-BE49-F238E27FC236}">
              <a16:creationId xmlns:a16="http://schemas.microsoft.com/office/drawing/2014/main" id="{7BA9F4AB-EDFE-497B-85C3-1E2B1363DB16}"/>
            </a:ext>
          </a:extLst>
        </xdr:cNvPr>
        <xdr:cNvSpPr txBox="1"/>
      </xdr:nvSpPr>
      <xdr:spPr>
        <a:xfrm>
          <a:off x="3383280" y="0"/>
          <a:ext cx="11506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Browser</a:t>
          </a:r>
        </a:p>
      </xdr:txBody>
    </xdr:sp>
    <xdr:clientData/>
  </xdr:twoCellAnchor>
  <xdr:twoCellAnchor editAs="absolute">
    <xdr:from>
      <xdr:col>5</xdr:col>
      <xdr:colOff>129540</xdr:colOff>
      <xdr:row>0</xdr:row>
      <xdr:rowOff>0</xdr:rowOff>
    </xdr:from>
    <xdr:to>
      <xdr:col>5</xdr:col>
      <xdr:colOff>419100</xdr:colOff>
      <xdr:row>1</xdr:row>
      <xdr:rowOff>106680</xdr:rowOff>
    </xdr:to>
    <xdr:pic>
      <xdr:nvPicPr>
        <xdr:cNvPr id="6" name="Graphic 5" descr="Compass">
          <a:extLst>
            <a:ext uri="{FF2B5EF4-FFF2-40B4-BE49-F238E27FC236}">
              <a16:creationId xmlns:a16="http://schemas.microsoft.com/office/drawing/2014/main" id="{681F1532-B098-4457-92AF-75EFBDB1F06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77540" y="0"/>
          <a:ext cx="289560" cy="289560"/>
        </a:xfrm>
        <a:prstGeom prst="rect">
          <a:avLst/>
        </a:prstGeom>
      </xdr:spPr>
    </xdr:pic>
    <xdr:clientData/>
  </xdr:twoCellAnchor>
  <xdr:twoCellAnchor editAs="absolute">
    <xdr:from>
      <xdr:col>13</xdr:col>
      <xdr:colOff>144780</xdr:colOff>
      <xdr:row>0</xdr:row>
      <xdr:rowOff>0</xdr:rowOff>
    </xdr:from>
    <xdr:to>
      <xdr:col>15</xdr:col>
      <xdr:colOff>327660</xdr:colOff>
      <xdr:row>1</xdr:row>
      <xdr:rowOff>99060</xdr:rowOff>
    </xdr:to>
    <xdr:sp macro="" textlink="">
      <xdr:nvSpPr>
        <xdr:cNvPr id="7" name="TextBox 6">
          <a:hlinkClick xmlns:r="http://schemas.openxmlformats.org/officeDocument/2006/relationships" r:id="rId5"/>
          <a:extLst>
            <a:ext uri="{FF2B5EF4-FFF2-40B4-BE49-F238E27FC236}">
              <a16:creationId xmlns:a16="http://schemas.microsoft.com/office/drawing/2014/main" id="{B6EE9FE5-7E4E-43C2-92FD-AD8000AB15C7}"/>
            </a:ext>
          </a:extLst>
        </xdr:cNvPr>
        <xdr:cNvSpPr txBox="1"/>
      </xdr:nvSpPr>
      <xdr:spPr>
        <a:xfrm>
          <a:off x="8069580" y="0"/>
          <a:ext cx="14020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Income</a:t>
          </a:r>
          <a:r>
            <a:rPr lang="en-IN" sz="1200" baseline="0">
              <a:solidFill>
                <a:schemeClr val="bg1"/>
              </a:solidFill>
              <a:latin typeface="+mn-lt"/>
              <a:cs typeface="Arial" panose="020B0604020202020204" pitchFamily="34" charset="0"/>
            </a:rPr>
            <a:t> Sources</a:t>
          </a:r>
          <a:endParaRPr lang="en-IN" sz="1200">
            <a:solidFill>
              <a:schemeClr val="bg1"/>
            </a:solidFill>
            <a:latin typeface="+mn-lt"/>
            <a:cs typeface="Arial" panose="020B0604020202020204" pitchFamily="34" charset="0"/>
          </a:endParaRPr>
        </a:p>
      </xdr:txBody>
    </xdr:sp>
    <xdr:clientData/>
  </xdr:twoCellAnchor>
  <xdr:twoCellAnchor editAs="absolute">
    <xdr:from>
      <xdr:col>15</xdr:col>
      <xdr:colOff>441960</xdr:colOff>
      <xdr:row>0</xdr:row>
      <xdr:rowOff>0</xdr:rowOff>
    </xdr:from>
    <xdr:to>
      <xdr:col>18</xdr:col>
      <xdr:colOff>15240</xdr:colOff>
      <xdr:row>1</xdr:row>
      <xdr:rowOff>99060</xdr:rowOff>
    </xdr:to>
    <xdr:sp macro="" textlink="">
      <xdr:nvSpPr>
        <xdr:cNvPr id="8" name="TextBox 7">
          <a:extLst>
            <a:ext uri="{FF2B5EF4-FFF2-40B4-BE49-F238E27FC236}">
              <a16:creationId xmlns:a16="http://schemas.microsoft.com/office/drawing/2014/main" id="{131EDB64-CE3B-494B-9092-79EC4FF1F261}"/>
            </a:ext>
          </a:extLst>
        </xdr:cNvPr>
        <xdr:cNvSpPr txBox="1"/>
      </xdr:nvSpPr>
      <xdr:spPr>
        <a:xfrm>
          <a:off x="9585960" y="0"/>
          <a:ext cx="14020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Geographically</a:t>
          </a:r>
        </a:p>
      </xdr:txBody>
    </xdr:sp>
    <xdr:clientData/>
  </xdr:twoCellAnchor>
  <xdr:twoCellAnchor editAs="absolute">
    <xdr:from>
      <xdr:col>17</xdr:col>
      <xdr:colOff>600113</xdr:colOff>
      <xdr:row>0</xdr:row>
      <xdr:rowOff>22860</xdr:rowOff>
    </xdr:from>
    <xdr:to>
      <xdr:col>20</xdr:col>
      <xdr:colOff>396240</xdr:colOff>
      <xdr:row>1</xdr:row>
      <xdr:rowOff>121920</xdr:rowOff>
    </xdr:to>
    <xdr:sp macro="" textlink="">
      <xdr:nvSpPr>
        <xdr:cNvPr id="9" name="TextBox 8">
          <a:extLst>
            <a:ext uri="{FF2B5EF4-FFF2-40B4-BE49-F238E27FC236}">
              <a16:creationId xmlns:a16="http://schemas.microsoft.com/office/drawing/2014/main" id="{0050AE07-C227-4B65-BE25-8EA732947A0A}"/>
            </a:ext>
          </a:extLst>
        </xdr:cNvPr>
        <xdr:cNvSpPr txBox="1"/>
      </xdr:nvSpPr>
      <xdr:spPr>
        <a:xfrm>
          <a:off x="10963313" y="22860"/>
          <a:ext cx="1624927"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Sales Process</a:t>
          </a:r>
        </a:p>
      </xdr:txBody>
    </xdr:sp>
    <xdr:clientData/>
  </xdr:twoCellAnchor>
  <xdr:twoCellAnchor editAs="absolute">
    <xdr:from>
      <xdr:col>20</xdr:col>
      <xdr:colOff>310553</xdr:colOff>
      <xdr:row>0</xdr:row>
      <xdr:rowOff>30480</xdr:rowOff>
    </xdr:from>
    <xdr:to>
      <xdr:col>23</xdr:col>
      <xdr:colOff>106680</xdr:colOff>
      <xdr:row>1</xdr:row>
      <xdr:rowOff>129540</xdr:rowOff>
    </xdr:to>
    <xdr:sp macro="" textlink="">
      <xdr:nvSpPr>
        <xdr:cNvPr id="10" name="TextBox 9">
          <a:extLst>
            <a:ext uri="{FF2B5EF4-FFF2-40B4-BE49-F238E27FC236}">
              <a16:creationId xmlns:a16="http://schemas.microsoft.com/office/drawing/2014/main" id="{50CC4CE6-8B74-49F6-81A1-E89F9834E6EA}"/>
            </a:ext>
          </a:extLst>
        </xdr:cNvPr>
        <xdr:cNvSpPr txBox="1"/>
      </xdr:nvSpPr>
      <xdr:spPr>
        <a:xfrm>
          <a:off x="12502553" y="30480"/>
          <a:ext cx="1624927"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Project Status</a:t>
          </a:r>
        </a:p>
      </xdr:txBody>
    </xdr:sp>
    <xdr:clientData/>
  </xdr:twoCellAnchor>
  <xdr:twoCellAnchor editAs="absolute">
    <xdr:from>
      <xdr:col>13</xdr:col>
      <xdr:colOff>236221</xdr:colOff>
      <xdr:row>1</xdr:row>
      <xdr:rowOff>38100</xdr:rowOff>
    </xdr:from>
    <xdr:to>
      <xdr:col>13</xdr:col>
      <xdr:colOff>579120</xdr:colOff>
      <xdr:row>1</xdr:row>
      <xdr:rowOff>83820</xdr:rowOff>
    </xdr:to>
    <xdr:sp macro="" textlink="">
      <xdr:nvSpPr>
        <xdr:cNvPr id="11" name="Rectangle: Rounded Corners 10">
          <a:extLst>
            <a:ext uri="{FF2B5EF4-FFF2-40B4-BE49-F238E27FC236}">
              <a16:creationId xmlns:a16="http://schemas.microsoft.com/office/drawing/2014/main" id="{62FAC2F5-B8CA-4064-8007-D84D5696D211}"/>
            </a:ext>
          </a:extLst>
        </xdr:cNvPr>
        <xdr:cNvSpPr>
          <a:spLocks noChangeAspect="1"/>
        </xdr:cNvSpPr>
      </xdr:nvSpPr>
      <xdr:spPr>
        <a:xfrm>
          <a:off x="8161021" y="220980"/>
          <a:ext cx="342899"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0</xdr:col>
      <xdr:colOff>0</xdr:colOff>
      <xdr:row>0</xdr:row>
      <xdr:rowOff>7620</xdr:rowOff>
    </xdr:from>
    <xdr:to>
      <xdr:col>23</xdr:col>
      <xdr:colOff>487200</xdr:colOff>
      <xdr:row>1</xdr:row>
      <xdr:rowOff>112740</xdr:rowOff>
    </xdr:to>
    <xdr:sp macro="" textlink="">
      <xdr:nvSpPr>
        <xdr:cNvPr id="12" name="Rectangle 11">
          <a:extLst>
            <a:ext uri="{FF2B5EF4-FFF2-40B4-BE49-F238E27FC236}">
              <a16:creationId xmlns:a16="http://schemas.microsoft.com/office/drawing/2014/main" id="{2104B291-6762-4D45-AA22-ADDF8386F7F5}"/>
            </a:ext>
          </a:extLst>
        </xdr:cNvPr>
        <xdr:cNvSpPr/>
      </xdr:nvSpPr>
      <xdr:spPr>
        <a:xfrm>
          <a:off x="0" y="7620"/>
          <a:ext cx="14508000" cy="28800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0</xdr:row>
      <xdr:rowOff>0</xdr:rowOff>
    </xdr:from>
    <xdr:to>
      <xdr:col>0</xdr:col>
      <xdr:colOff>289560</xdr:colOff>
      <xdr:row>1</xdr:row>
      <xdr:rowOff>106680</xdr:rowOff>
    </xdr:to>
    <xdr:pic>
      <xdr:nvPicPr>
        <xdr:cNvPr id="13" name="Picture 12">
          <a:extLst>
            <a:ext uri="{FF2B5EF4-FFF2-40B4-BE49-F238E27FC236}">
              <a16:creationId xmlns:a16="http://schemas.microsoft.com/office/drawing/2014/main" id="{AFE5F485-7147-485B-AD34-1B485B213E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560" cy="289560"/>
        </a:xfrm>
        <a:prstGeom prst="rect">
          <a:avLst/>
        </a:prstGeom>
        <a:noFill/>
      </xdr:spPr>
    </xdr:pic>
    <xdr:clientData/>
  </xdr:twoCellAnchor>
  <xdr:twoCellAnchor editAs="absolute">
    <xdr:from>
      <xdr:col>0</xdr:col>
      <xdr:colOff>358140</xdr:colOff>
      <xdr:row>0</xdr:row>
      <xdr:rowOff>15240</xdr:rowOff>
    </xdr:from>
    <xdr:to>
      <xdr:col>2</xdr:col>
      <xdr:colOff>289560</xdr:colOff>
      <xdr:row>1</xdr:row>
      <xdr:rowOff>114300</xdr:rowOff>
    </xdr:to>
    <xdr:sp macro="" textlink="">
      <xdr:nvSpPr>
        <xdr:cNvPr id="14" name="TextBox 13">
          <a:extLst>
            <a:ext uri="{FF2B5EF4-FFF2-40B4-BE49-F238E27FC236}">
              <a16:creationId xmlns:a16="http://schemas.microsoft.com/office/drawing/2014/main" id="{43D57F7C-ACE7-4595-AA11-9899E70A2BE0}"/>
            </a:ext>
          </a:extLst>
        </xdr:cNvPr>
        <xdr:cNvSpPr txBox="1"/>
      </xdr:nvSpPr>
      <xdr:spPr>
        <a:xfrm>
          <a:off x="358140" y="15240"/>
          <a:ext cx="11506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Other</a:t>
          </a:r>
          <a:r>
            <a:rPr lang="en-IN" sz="1200" baseline="0">
              <a:solidFill>
                <a:schemeClr val="bg1"/>
              </a:solidFill>
              <a:latin typeface="+mn-lt"/>
              <a:cs typeface="Arial" panose="020B0604020202020204" pitchFamily="34" charset="0"/>
            </a:rPr>
            <a:t> Level's</a:t>
          </a:r>
          <a:endParaRPr lang="en-IN" sz="1200">
            <a:solidFill>
              <a:schemeClr val="bg1"/>
            </a:solidFill>
            <a:latin typeface="+mn-lt"/>
            <a:cs typeface="Arial" panose="020B0604020202020204" pitchFamily="34" charset="0"/>
          </a:endParaRPr>
        </a:p>
      </xdr:txBody>
    </xdr:sp>
    <xdr:clientData/>
  </xdr:twoCellAnchor>
  <xdr:twoCellAnchor editAs="absolute">
    <xdr:from>
      <xdr:col>5</xdr:col>
      <xdr:colOff>335280</xdr:colOff>
      <xdr:row>0</xdr:row>
      <xdr:rowOff>0</xdr:rowOff>
    </xdr:from>
    <xdr:to>
      <xdr:col>7</xdr:col>
      <xdr:colOff>266700</xdr:colOff>
      <xdr:row>1</xdr:row>
      <xdr:rowOff>99060</xdr:rowOff>
    </xdr:to>
    <xdr:sp macro="" textlink="">
      <xdr:nvSpPr>
        <xdr:cNvPr id="15" name="TextBox 14">
          <a:hlinkClick xmlns:r="http://schemas.openxmlformats.org/officeDocument/2006/relationships" r:id="rId2"/>
          <a:extLst>
            <a:ext uri="{FF2B5EF4-FFF2-40B4-BE49-F238E27FC236}">
              <a16:creationId xmlns:a16="http://schemas.microsoft.com/office/drawing/2014/main" id="{B3FE082C-F46B-4AC2-8A93-02BA3B14121E}"/>
            </a:ext>
          </a:extLst>
        </xdr:cNvPr>
        <xdr:cNvSpPr txBox="1"/>
      </xdr:nvSpPr>
      <xdr:spPr>
        <a:xfrm>
          <a:off x="3383280" y="0"/>
          <a:ext cx="11506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Browser</a:t>
          </a:r>
        </a:p>
      </xdr:txBody>
    </xdr:sp>
    <xdr:clientData/>
  </xdr:twoCellAnchor>
  <xdr:twoCellAnchor editAs="absolute">
    <xdr:from>
      <xdr:col>5</xdr:col>
      <xdr:colOff>129540</xdr:colOff>
      <xdr:row>0</xdr:row>
      <xdr:rowOff>0</xdr:rowOff>
    </xdr:from>
    <xdr:to>
      <xdr:col>5</xdr:col>
      <xdr:colOff>419100</xdr:colOff>
      <xdr:row>1</xdr:row>
      <xdr:rowOff>106680</xdr:rowOff>
    </xdr:to>
    <xdr:pic>
      <xdr:nvPicPr>
        <xdr:cNvPr id="16" name="Graphic 15" descr="Compass">
          <a:extLst>
            <a:ext uri="{FF2B5EF4-FFF2-40B4-BE49-F238E27FC236}">
              <a16:creationId xmlns:a16="http://schemas.microsoft.com/office/drawing/2014/main" id="{B9864C57-135D-4565-B5AE-4BD97F0C3A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77540" y="0"/>
          <a:ext cx="289560" cy="289560"/>
        </a:xfrm>
        <a:prstGeom prst="rect">
          <a:avLst/>
        </a:prstGeom>
      </xdr:spPr>
    </xdr:pic>
    <xdr:clientData/>
  </xdr:twoCellAnchor>
  <xdr:twoCellAnchor editAs="absolute">
    <xdr:from>
      <xdr:col>13</xdr:col>
      <xdr:colOff>144780</xdr:colOff>
      <xdr:row>0</xdr:row>
      <xdr:rowOff>0</xdr:rowOff>
    </xdr:from>
    <xdr:to>
      <xdr:col>15</xdr:col>
      <xdr:colOff>327660</xdr:colOff>
      <xdr:row>1</xdr:row>
      <xdr:rowOff>99060</xdr:rowOff>
    </xdr:to>
    <xdr:sp macro="" textlink="">
      <xdr:nvSpPr>
        <xdr:cNvPr id="17" name="TextBox 16">
          <a:hlinkClick xmlns:r="http://schemas.openxmlformats.org/officeDocument/2006/relationships" r:id="rId6" tooltip="Income Sources"/>
          <a:extLst>
            <a:ext uri="{FF2B5EF4-FFF2-40B4-BE49-F238E27FC236}">
              <a16:creationId xmlns:a16="http://schemas.microsoft.com/office/drawing/2014/main" id="{B2D9AC35-0204-4817-B2DB-65919FBDD36C}"/>
            </a:ext>
          </a:extLst>
        </xdr:cNvPr>
        <xdr:cNvSpPr txBox="1"/>
      </xdr:nvSpPr>
      <xdr:spPr>
        <a:xfrm>
          <a:off x="8069580" y="0"/>
          <a:ext cx="14020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Income</a:t>
          </a:r>
          <a:r>
            <a:rPr lang="en-IN" sz="1200" baseline="0">
              <a:solidFill>
                <a:schemeClr val="bg1"/>
              </a:solidFill>
              <a:latin typeface="+mn-lt"/>
              <a:cs typeface="Arial" panose="020B0604020202020204" pitchFamily="34" charset="0"/>
            </a:rPr>
            <a:t> Sources</a:t>
          </a:r>
          <a:endParaRPr lang="en-IN" sz="1200">
            <a:solidFill>
              <a:schemeClr val="bg1"/>
            </a:solidFill>
            <a:latin typeface="+mn-lt"/>
            <a:cs typeface="Arial" panose="020B0604020202020204" pitchFamily="34" charset="0"/>
          </a:endParaRPr>
        </a:p>
      </xdr:txBody>
    </xdr:sp>
    <xdr:clientData/>
  </xdr:twoCellAnchor>
  <xdr:twoCellAnchor editAs="absolute">
    <xdr:from>
      <xdr:col>15</xdr:col>
      <xdr:colOff>441960</xdr:colOff>
      <xdr:row>0</xdr:row>
      <xdr:rowOff>0</xdr:rowOff>
    </xdr:from>
    <xdr:to>
      <xdr:col>18</xdr:col>
      <xdr:colOff>15240</xdr:colOff>
      <xdr:row>1</xdr:row>
      <xdr:rowOff>99060</xdr:rowOff>
    </xdr:to>
    <xdr:sp macro="" textlink="">
      <xdr:nvSpPr>
        <xdr:cNvPr id="18" name="TextBox 17">
          <a:hlinkClick xmlns:r="http://schemas.openxmlformats.org/officeDocument/2006/relationships" r:id="rId7" tooltip="Geographically"/>
          <a:extLst>
            <a:ext uri="{FF2B5EF4-FFF2-40B4-BE49-F238E27FC236}">
              <a16:creationId xmlns:a16="http://schemas.microsoft.com/office/drawing/2014/main" id="{7A21A094-5D3C-447E-8EDD-A7769187306A}"/>
            </a:ext>
          </a:extLst>
        </xdr:cNvPr>
        <xdr:cNvSpPr txBox="1"/>
      </xdr:nvSpPr>
      <xdr:spPr>
        <a:xfrm>
          <a:off x="9585960" y="0"/>
          <a:ext cx="14020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Geographically</a:t>
          </a:r>
        </a:p>
      </xdr:txBody>
    </xdr:sp>
    <xdr:clientData/>
  </xdr:twoCellAnchor>
  <xdr:twoCellAnchor editAs="absolute">
    <xdr:from>
      <xdr:col>17</xdr:col>
      <xdr:colOff>600113</xdr:colOff>
      <xdr:row>0</xdr:row>
      <xdr:rowOff>22860</xdr:rowOff>
    </xdr:from>
    <xdr:to>
      <xdr:col>20</xdr:col>
      <xdr:colOff>396240</xdr:colOff>
      <xdr:row>1</xdr:row>
      <xdr:rowOff>121920</xdr:rowOff>
    </xdr:to>
    <xdr:sp macro="" textlink="">
      <xdr:nvSpPr>
        <xdr:cNvPr id="19" name="TextBox 18">
          <a:hlinkClick xmlns:r="http://schemas.openxmlformats.org/officeDocument/2006/relationships" r:id="rId8" tooltip="Sales Process"/>
          <a:extLst>
            <a:ext uri="{FF2B5EF4-FFF2-40B4-BE49-F238E27FC236}">
              <a16:creationId xmlns:a16="http://schemas.microsoft.com/office/drawing/2014/main" id="{084F4884-0FA4-4F5C-82A1-093157ED8F4D}"/>
            </a:ext>
          </a:extLst>
        </xdr:cNvPr>
        <xdr:cNvSpPr txBox="1"/>
      </xdr:nvSpPr>
      <xdr:spPr>
        <a:xfrm>
          <a:off x="10963313" y="22860"/>
          <a:ext cx="1624927"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Sales Process</a:t>
          </a:r>
        </a:p>
      </xdr:txBody>
    </xdr:sp>
    <xdr:clientData/>
  </xdr:twoCellAnchor>
  <xdr:twoCellAnchor editAs="absolute">
    <xdr:from>
      <xdr:col>20</xdr:col>
      <xdr:colOff>310553</xdr:colOff>
      <xdr:row>0</xdr:row>
      <xdr:rowOff>30480</xdr:rowOff>
    </xdr:from>
    <xdr:to>
      <xdr:col>23</xdr:col>
      <xdr:colOff>106680</xdr:colOff>
      <xdr:row>1</xdr:row>
      <xdr:rowOff>129540</xdr:rowOff>
    </xdr:to>
    <xdr:sp macro="" textlink="">
      <xdr:nvSpPr>
        <xdr:cNvPr id="20" name="TextBox 19">
          <a:hlinkClick xmlns:r="http://schemas.openxmlformats.org/officeDocument/2006/relationships" r:id="rId9" tooltip="Project Status"/>
          <a:extLst>
            <a:ext uri="{FF2B5EF4-FFF2-40B4-BE49-F238E27FC236}">
              <a16:creationId xmlns:a16="http://schemas.microsoft.com/office/drawing/2014/main" id="{25348BCD-031A-4066-B6BE-A3D303BA640B}"/>
            </a:ext>
          </a:extLst>
        </xdr:cNvPr>
        <xdr:cNvSpPr txBox="1"/>
      </xdr:nvSpPr>
      <xdr:spPr>
        <a:xfrm>
          <a:off x="12502553" y="30480"/>
          <a:ext cx="1624927"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Project Status</a:t>
          </a:r>
        </a:p>
      </xdr:txBody>
    </xdr:sp>
    <xdr:clientData/>
  </xdr:twoCellAnchor>
  <xdr:twoCellAnchor editAs="absolute">
    <xdr:from>
      <xdr:col>15</xdr:col>
      <xdr:colOff>510541</xdr:colOff>
      <xdr:row>1</xdr:row>
      <xdr:rowOff>60960</xdr:rowOff>
    </xdr:from>
    <xdr:to>
      <xdr:col>16</xdr:col>
      <xdr:colOff>243840</xdr:colOff>
      <xdr:row>1</xdr:row>
      <xdr:rowOff>106680</xdr:rowOff>
    </xdr:to>
    <xdr:sp macro="" textlink="">
      <xdr:nvSpPr>
        <xdr:cNvPr id="21" name="Rectangle: Rounded Corners 20">
          <a:extLst>
            <a:ext uri="{FF2B5EF4-FFF2-40B4-BE49-F238E27FC236}">
              <a16:creationId xmlns:a16="http://schemas.microsoft.com/office/drawing/2014/main" id="{371BD1A6-963C-4996-AE09-E1ECB0257F8F}"/>
            </a:ext>
          </a:extLst>
        </xdr:cNvPr>
        <xdr:cNvSpPr>
          <a:spLocks noChangeAspect="1"/>
        </xdr:cNvSpPr>
      </xdr:nvSpPr>
      <xdr:spPr>
        <a:xfrm>
          <a:off x="9654541" y="243840"/>
          <a:ext cx="342899"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0</xdr:col>
      <xdr:colOff>0</xdr:colOff>
      <xdr:row>5</xdr:row>
      <xdr:rowOff>15240</xdr:rowOff>
    </xdr:from>
    <xdr:to>
      <xdr:col>5</xdr:col>
      <xdr:colOff>579120</xdr:colOff>
      <xdr:row>11</xdr:row>
      <xdr:rowOff>8522</xdr:rowOff>
    </xdr:to>
    <xdr:grpSp>
      <xdr:nvGrpSpPr>
        <xdr:cNvPr id="175" name="Group 174">
          <a:extLst>
            <a:ext uri="{FF2B5EF4-FFF2-40B4-BE49-F238E27FC236}">
              <a16:creationId xmlns:a16="http://schemas.microsoft.com/office/drawing/2014/main" id="{5D599985-0728-FE69-7E3D-65B59DC982E4}"/>
            </a:ext>
          </a:extLst>
        </xdr:cNvPr>
        <xdr:cNvGrpSpPr/>
      </xdr:nvGrpSpPr>
      <xdr:grpSpPr>
        <a:xfrm>
          <a:off x="0" y="929640"/>
          <a:ext cx="3627120" cy="1090562"/>
          <a:chOff x="0" y="920115"/>
          <a:chExt cx="3627120" cy="1079132"/>
        </a:xfrm>
      </xdr:grpSpPr>
      <xdr:sp macro="" textlink="">
        <xdr:nvSpPr>
          <xdr:cNvPr id="23" name="TextBox 22">
            <a:extLst>
              <a:ext uri="{FF2B5EF4-FFF2-40B4-BE49-F238E27FC236}">
                <a16:creationId xmlns:a16="http://schemas.microsoft.com/office/drawing/2014/main" id="{1F63EE19-0AF5-C393-FFE8-93778151D863}"/>
              </a:ext>
            </a:extLst>
          </xdr:cNvPr>
          <xdr:cNvSpPr txBox="1"/>
        </xdr:nvSpPr>
        <xdr:spPr>
          <a:xfrm>
            <a:off x="114300" y="920115"/>
            <a:ext cx="3108960" cy="513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ln>
                  <a:solidFill>
                    <a:schemeClr val="bg1"/>
                  </a:solidFill>
                </a:ln>
                <a:solidFill>
                  <a:schemeClr val="bg1"/>
                </a:solidFill>
                <a:latin typeface="Avenir LT Std 45 Book" panose="020B0502020203020204" pitchFamily="34" charset="0"/>
              </a:rPr>
              <a:t>Financial</a:t>
            </a:r>
            <a:r>
              <a:rPr lang="en-IN" sz="2800" baseline="0">
                <a:ln>
                  <a:solidFill>
                    <a:schemeClr val="bg1"/>
                  </a:solidFill>
                </a:ln>
                <a:solidFill>
                  <a:schemeClr val="bg1"/>
                </a:solidFill>
                <a:latin typeface="Avenir LT Std 45 Book" panose="020B0502020203020204" pitchFamily="34" charset="0"/>
              </a:rPr>
              <a:t> Statistics</a:t>
            </a:r>
            <a:endParaRPr lang="en-IN" sz="2800">
              <a:ln>
                <a:solidFill>
                  <a:schemeClr val="bg1"/>
                </a:solidFill>
              </a:ln>
              <a:solidFill>
                <a:schemeClr val="bg1"/>
              </a:solidFill>
              <a:latin typeface="Avenir LT Std 45 Book" panose="020B0502020203020204" pitchFamily="34" charset="0"/>
            </a:endParaRPr>
          </a:p>
        </xdr:txBody>
      </xdr:sp>
      <xdr:sp macro="" textlink="'Pivot Tables 2'!M5">
        <xdr:nvSpPr>
          <xdr:cNvPr id="24" name="TextBox 23">
            <a:extLst>
              <a:ext uri="{FF2B5EF4-FFF2-40B4-BE49-F238E27FC236}">
                <a16:creationId xmlns:a16="http://schemas.microsoft.com/office/drawing/2014/main" id="{D5385524-DADE-CD15-B98A-5695314BEFD8}"/>
              </a:ext>
            </a:extLst>
          </xdr:cNvPr>
          <xdr:cNvSpPr txBox="1"/>
        </xdr:nvSpPr>
        <xdr:spPr>
          <a:xfrm>
            <a:off x="0" y="1380444"/>
            <a:ext cx="3627120" cy="618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9FCAE94-1211-4924-B2C0-B647EBB8EB2C}" type="TxLink">
              <a:rPr lang="en-US" sz="4400">
                <a:ln>
                  <a:solidFill>
                    <a:schemeClr val="bg1"/>
                  </a:solidFill>
                </a:ln>
                <a:solidFill>
                  <a:schemeClr val="bg1"/>
                </a:solidFill>
                <a:latin typeface="Avenir LT Std 45 Book" panose="020B0502020203020204" pitchFamily="34" charset="0"/>
                <a:ea typeface="+mn-ea"/>
                <a:cs typeface="+mn-cs"/>
              </a:rPr>
              <a:pPr marL="0" indent="0"/>
              <a:t> ₹ 6,44,384 </a:t>
            </a:fld>
            <a:endParaRPr lang="en-IN" sz="4400">
              <a:ln>
                <a:solidFill>
                  <a:schemeClr val="bg1"/>
                </a:solidFill>
              </a:ln>
              <a:solidFill>
                <a:schemeClr val="bg1"/>
              </a:solidFill>
              <a:latin typeface="Avenir LT Std 45 Book" panose="020B0502020203020204" pitchFamily="34" charset="0"/>
              <a:ea typeface="+mn-ea"/>
              <a:cs typeface="+mn-cs"/>
            </a:endParaRPr>
          </a:p>
        </xdr:txBody>
      </xdr:sp>
    </xdr:grpSp>
    <xdr:clientData/>
  </xdr:twoCellAnchor>
  <xdr:twoCellAnchor editAs="absolute">
    <xdr:from>
      <xdr:col>0</xdr:col>
      <xdr:colOff>45720</xdr:colOff>
      <xdr:row>11</xdr:row>
      <xdr:rowOff>61347</xdr:rowOff>
    </xdr:from>
    <xdr:to>
      <xdr:col>5</xdr:col>
      <xdr:colOff>350520</xdr:colOff>
      <xdr:row>13</xdr:row>
      <xdr:rowOff>129540</xdr:rowOff>
    </xdr:to>
    <mc:AlternateContent xmlns:mc="http://schemas.openxmlformats.org/markup-compatibility/2006" xmlns:a14="http://schemas.microsoft.com/office/drawing/2010/main">
      <mc:Choice Requires="a14">
        <xdr:graphicFrame macro="">
          <xdr:nvGraphicFramePr>
            <xdr:cNvPr id="25" name="Year 4">
              <a:extLst>
                <a:ext uri="{FF2B5EF4-FFF2-40B4-BE49-F238E27FC236}">
                  <a16:creationId xmlns:a16="http://schemas.microsoft.com/office/drawing/2014/main" id="{AD365C67-22E4-D5CC-C94A-4F4983788CD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45720" y="2052072"/>
              <a:ext cx="3352800" cy="430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468854</xdr:colOff>
      <xdr:row>14</xdr:row>
      <xdr:rowOff>106008</xdr:rowOff>
    </xdr:from>
    <xdr:to>
      <xdr:col>6</xdr:col>
      <xdr:colOff>26894</xdr:colOff>
      <xdr:row>17</xdr:row>
      <xdr:rowOff>45048</xdr:rowOff>
    </xdr:to>
    <xdr:graphicFrame macro="">
      <xdr:nvGraphicFramePr>
        <xdr:cNvPr id="26" name="Chart 25">
          <a:extLst>
            <a:ext uri="{FF2B5EF4-FFF2-40B4-BE49-F238E27FC236}">
              <a16:creationId xmlns:a16="http://schemas.microsoft.com/office/drawing/2014/main" id="{D086D4CB-C275-4576-A684-078A19C36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0</xdr:col>
      <xdr:colOff>0</xdr:colOff>
      <xdr:row>16</xdr:row>
      <xdr:rowOff>171451</xdr:rowOff>
    </xdr:from>
    <xdr:to>
      <xdr:col>4</xdr:col>
      <xdr:colOff>495300</xdr:colOff>
      <xdr:row>25</xdr:row>
      <xdr:rowOff>45720</xdr:rowOff>
    </xdr:to>
    <xdr:grpSp>
      <xdr:nvGrpSpPr>
        <xdr:cNvPr id="27" name="Group 26">
          <a:extLst>
            <a:ext uri="{FF2B5EF4-FFF2-40B4-BE49-F238E27FC236}">
              <a16:creationId xmlns:a16="http://schemas.microsoft.com/office/drawing/2014/main" id="{672D5FAC-A3C7-418E-BE49-281EA07CBDB2}"/>
            </a:ext>
          </a:extLst>
        </xdr:cNvPr>
        <xdr:cNvGrpSpPr/>
      </xdr:nvGrpSpPr>
      <xdr:grpSpPr>
        <a:xfrm>
          <a:off x="0" y="3097531"/>
          <a:ext cx="2933700" cy="1520189"/>
          <a:chOff x="0" y="2807971"/>
          <a:chExt cx="2933700" cy="1520189"/>
        </a:xfrm>
      </xdr:grpSpPr>
      <xdr:grpSp>
        <xdr:nvGrpSpPr>
          <xdr:cNvPr id="28" name="Group 27">
            <a:extLst>
              <a:ext uri="{FF2B5EF4-FFF2-40B4-BE49-F238E27FC236}">
                <a16:creationId xmlns:a16="http://schemas.microsoft.com/office/drawing/2014/main" id="{A8D435D5-9037-9F90-068D-354F4329EC35}"/>
              </a:ext>
            </a:extLst>
          </xdr:cNvPr>
          <xdr:cNvGrpSpPr/>
        </xdr:nvGrpSpPr>
        <xdr:grpSpPr>
          <a:xfrm>
            <a:off x="129539" y="2807971"/>
            <a:ext cx="2804161" cy="1512569"/>
            <a:chOff x="510539" y="2129790"/>
            <a:chExt cx="2804161" cy="1684021"/>
          </a:xfrm>
        </xdr:grpSpPr>
        <xdr:grpSp>
          <xdr:nvGrpSpPr>
            <xdr:cNvPr id="36" name="Group 35">
              <a:extLst>
                <a:ext uri="{FF2B5EF4-FFF2-40B4-BE49-F238E27FC236}">
                  <a16:creationId xmlns:a16="http://schemas.microsoft.com/office/drawing/2014/main" id="{1DC5E4FD-EB58-92BA-7F00-1B3A28D80713}"/>
                </a:ext>
              </a:extLst>
            </xdr:cNvPr>
            <xdr:cNvGrpSpPr/>
          </xdr:nvGrpSpPr>
          <xdr:grpSpPr>
            <a:xfrm>
              <a:off x="510540" y="2129790"/>
              <a:ext cx="2804160" cy="350520"/>
              <a:chOff x="1264920" y="1733550"/>
              <a:chExt cx="2804160" cy="350520"/>
            </a:xfrm>
          </xdr:grpSpPr>
          <xdr:sp macro="" textlink="'Pivot Tables 2'!$B$4">
            <xdr:nvSpPr>
              <xdr:cNvPr id="57" name="TextBox 56">
                <a:extLst>
                  <a:ext uri="{FF2B5EF4-FFF2-40B4-BE49-F238E27FC236}">
                    <a16:creationId xmlns:a16="http://schemas.microsoft.com/office/drawing/2014/main" id="{8C5D2BF2-B6DD-C062-EA59-9C748F44FCE7}"/>
                  </a:ext>
                </a:extLst>
              </xdr:cNvPr>
              <xdr:cNvSpPr txBox="1"/>
            </xdr:nvSpPr>
            <xdr:spPr>
              <a:xfrm>
                <a:off x="1264920" y="1733550"/>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871D52-80A4-4681-963C-542897E2D109}" type="TxLink">
                  <a:rPr lang="en-US" sz="1100" b="0" i="0" u="none" strike="noStrike">
                    <a:solidFill>
                      <a:schemeClr val="bg1"/>
                    </a:solidFill>
                    <a:latin typeface="Avenir LT Std 45 Book"/>
                  </a:rPr>
                  <a:pPr/>
                  <a:t>Egypt</a:t>
                </a:fld>
                <a:endParaRPr lang="en-IN" sz="1100">
                  <a:solidFill>
                    <a:schemeClr val="bg1"/>
                  </a:solidFill>
                </a:endParaRPr>
              </a:p>
            </xdr:txBody>
          </xdr:sp>
          <xdr:sp macro="" textlink="'Pivot Tables 2'!$C$4">
            <xdr:nvSpPr>
              <xdr:cNvPr id="58" name="TextBox 57">
                <a:extLst>
                  <a:ext uri="{FF2B5EF4-FFF2-40B4-BE49-F238E27FC236}">
                    <a16:creationId xmlns:a16="http://schemas.microsoft.com/office/drawing/2014/main" id="{AB6090BC-7523-0A9E-17C3-1735C9BA7144}"/>
                  </a:ext>
                </a:extLst>
              </xdr:cNvPr>
              <xdr:cNvSpPr txBox="1"/>
            </xdr:nvSpPr>
            <xdr:spPr>
              <a:xfrm>
                <a:off x="2514600" y="1733550"/>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7C187E-8023-432B-BE54-5FB9E021869C}" type="TxLink">
                  <a:rPr lang="en-US" sz="1100" b="0" i="0" u="none" strike="noStrike">
                    <a:solidFill>
                      <a:schemeClr val="bg1"/>
                    </a:solidFill>
                    <a:latin typeface="Avenir LT Std 45 Book"/>
                  </a:rPr>
                  <a:pPr/>
                  <a:t>29.54%</a:t>
                </a:fld>
                <a:endParaRPr lang="en-IN" sz="1100">
                  <a:solidFill>
                    <a:schemeClr val="bg1"/>
                  </a:solidFill>
                </a:endParaRPr>
              </a:p>
            </xdr:txBody>
          </xdr:sp>
          <xdr:sp macro="" textlink="'Pivot Tables 2'!$D$4">
            <xdr:nvSpPr>
              <xdr:cNvPr id="59" name="TextBox 58">
                <a:extLst>
                  <a:ext uri="{FF2B5EF4-FFF2-40B4-BE49-F238E27FC236}">
                    <a16:creationId xmlns:a16="http://schemas.microsoft.com/office/drawing/2014/main" id="{879582F0-4029-B01D-F9AC-8969ABF7644A}"/>
                  </a:ext>
                </a:extLst>
              </xdr:cNvPr>
              <xdr:cNvSpPr txBox="1"/>
            </xdr:nvSpPr>
            <xdr:spPr>
              <a:xfrm>
                <a:off x="3322320" y="1733550"/>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4CCF32-3A1B-447B-B2A9-28A91DA06285}" type="TxLink">
                  <a:rPr lang="en-US" sz="1100" b="0" i="0" u="none" strike="noStrike">
                    <a:solidFill>
                      <a:schemeClr val="bg1"/>
                    </a:solidFill>
                    <a:latin typeface="Avenir LT Std 45 Book"/>
                  </a:rPr>
                  <a:pPr/>
                  <a:t>190380</a:t>
                </a:fld>
                <a:endParaRPr lang="en-IN" sz="1100">
                  <a:solidFill>
                    <a:schemeClr val="bg1"/>
                  </a:solidFill>
                </a:endParaRPr>
              </a:p>
            </xdr:txBody>
          </xdr:sp>
        </xdr:grpSp>
        <xdr:grpSp>
          <xdr:nvGrpSpPr>
            <xdr:cNvPr id="37" name="Group 36">
              <a:extLst>
                <a:ext uri="{FF2B5EF4-FFF2-40B4-BE49-F238E27FC236}">
                  <a16:creationId xmlns:a16="http://schemas.microsoft.com/office/drawing/2014/main" id="{DCEBCB47-2FBF-0FB0-FADE-B041E3CEBFB3}"/>
                </a:ext>
              </a:extLst>
            </xdr:cNvPr>
            <xdr:cNvGrpSpPr/>
          </xdr:nvGrpSpPr>
          <xdr:grpSpPr>
            <a:xfrm>
              <a:off x="510540" y="2716685"/>
              <a:ext cx="2804160" cy="271273"/>
              <a:chOff x="1249680" y="1863089"/>
              <a:chExt cx="2804160" cy="350521"/>
            </a:xfrm>
          </xdr:grpSpPr>
          <xdr:sp macro="" textlink="'Pivot Tables 2'!$B$6">
            <xdr:nvSpPr>
              <xdr:cNvPr id="54" name="TextBox 53">
                <a:extLst>
                  <a:ext uri="{FF2B5EF4-FFF2-40B4-BE49-F238E27FC236}">
                    <a16:creationId xmlns:a16="http://schemas.microsoft.com/office/drawing/2014/main" id="{721C3F3B-747B-EB35-3919-40EACA95AA19}"/>
                  </a:ext>
                </a:extLst>
              </xdr:cNvPr>
              <xdr:cNvSpPr txBox="1"/>
            </xdr:nvSpPr>
            <xdr:spPr>
              <a:xfrm>
                <a:off x="1249680" y="1863089"/>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00BC2A-5D45-43E6-AB7E-5E97A03BA789}" type="TxLink">
                  <a:rPr lang="en-US" sz="1100" b="0" i="0" u="none" strike="noStrike">
                    <a:solidFill>
                      <a:srgbClr val="FFFFFF"/>
                    </a:solidFill>
                    <a:latin typeface="Avenir LT Std 45 Book"/>
                  </a:rPr>
                  <a:pPr/>
                  <a:t>USA</a:t>
                </a:fld>
                <a:endParaRPr lang="en-IN" sz="1100">
                  <a:solidFill>
                    <a:schemeClr val="bg1"/>
                  </a:solidFill>
                </a:endParaRPr>
              </a:p>
            </xdr:txBody>
          </xdr:sp>
          <xdr:sp macro="" textlink="'Pivot Tables 2'!$C$6">
            <xdr:nvSpPr>
              <xdr:cNvPr id="55" name="TextBox 54">
                <a:extLst>
                  <a:ext uri="{FF2B5EF4-FFF2-40B4-BE49-F238E27FC236}">
                    <a16:creationId xmlns:a16="http://schemas.microsoft.com/office/drawing/2014/main" id="{58C043E5-8081-F1E9-99AB-CE9E103F2C1E}"/>
                  </a:ext>
                </a:extLst>
              </xdr:cNvPr>
              <xdr:cNvSpPr txBox="1"/>
            </xdr:nvSpPr>
            <xdr:spPr>
              <a:xfrm>
                <a:off x="2499360" y="1863090"/>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B7093E-D251-4F01-91E4-40AD83F1E402}" type="TxLink">
                  <a:rPr lang="en-US" sz="1100" b="0" i="0" u="none" strike="noStrike">
                    <a:solidFill>
                      <a:srgbClr val="FFFFFF"/>
                    </a:solidFill>
                    <a:latin typeface="Avenir LT Std 45 Book"/>
                  </a:rPr>
                  <a:pPr/>
                  <a:t>17.06%</a:t>
                </a:fld>
                <a:endParaRPr lang="en-IN" sz="1100">
                  <a:solidFill>
                    <a:schemeClr val="bg1"/>
                  </a:solidFill>
                </a:endParaRPr>
              </a:p>
            </xdr:txBody>
          </xdr:sp>
          <xdr:sp macro="" textlink="'Pivot Tables 2'!$D$6">
            <xdr:nvSpPr>
              <xdr:cNvPr id="56" name="TextBox 55">
                <a:extLst>
                  <a:ext uri="{FF2B5EF4-FFF2-40B4-BE49-F238E27FC236}">
                    <a16:creationId xmlns:a16="http://schemas.microsoft.com/office/drawing/2014/main" id="{B21C82D3-A5B6-270D-4517-A1F422569E94}"/>
                  </a:ext>
                </a:extLst>
              </xdr:cNvPr>
              <xdr:cNvSpPr txBox="1"/>
            </xdr:nvSpPr>
            <xdr:spPr>
              <a:xfrm>
                <a:off x="3307080" y="1863090"/>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10AF6B-2256-4C2D-BFB9-B810D3725A3A}" type="TxLink">
                  <a:rPr lang="en-US" sz="1100" b="0" i="0" u="none" strike="noStrike">
                    <a:solidFill>
                      <a:srgbClr val="FFFFFF"/>
                    </a:solidFill>
                    <a:latin typeface="Avenir LT Std 45 Book"/>
                  </a:rPr>
                  <a:pPr/>
                  <a:t>109940</a:t>
                </a:fld>
                <a:endParaRPr lang="en-IN" sz="1100">
                  <a:solidFill>
                    <a:schemeClr val="bg1"/>
                  </a:solidFill>
                </a:endParaRPr>
              </a:p>
            </xdr:txBody>
          </xdr:sp>
        </xdr:grpSp>
        <xdr:grpSp>
          <xdr:nvGrpSpPr>
            <xdr:cNvPr id="38" name="Group 37">
              <a:extLst>
                <a:ext uri="{FF2B5EF4-FFF2-40B4-BE49-F238E27FC236}">
                  <a16:creationId xmlns:a16="http://schemas.microsoft.com/office/drawing/2014/main" id="{62AB0183-515A-F512-BE5F-5C8BB2A11714}"/>
                </a:ext>
              </a:extLst>
            </xdr:cNvPr>
            <xdr:cNvGrpSpPr/>
          </xdr:nvGrpSpPr>
          <xdr:grpSpPr>
            <a:xfrm>
              <a:off x="510540" y="2459431"/>
              <a:ext cx="2804160" cy="278131"/>
              <a:chOff x="1264920" y="1733550"/>
              <a:chExt cx="2804160" cy="350521"/>
            </a:xfrm>
          </xdr:grpSpPr>
          <xdr:sp macro="" textlink="'Pivot Tables 2'!$B$5">
            <xdr:nvSpPr>
              <xdr:cNvPr id="51" name="TextBox 50">
                <a:extLst>
                  <a:ext uri="{FF2B5EF4-FFF2-40B4-BE49-F238E27FC236}">
                    <a16:creationId xmlns:a16="http://schemas.microsoft.com/office/drawing/2014/main" id="{71DD8B94-F4E9-F772-001C-57786E915ADF}"/>
                  </a:ext>
                </a:extLst>
              </xdr:cNvPr>
              <xdr:cNvSpPr txBox="1"/>
            </xdr:nvSpPr>
            <xdr:spPr>
              <a:xfrm>
                <a:off x="1264920" y="1733551"/>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47CC57-055D-4DA2-AB63-4241BC9A0B2A}" type="TxLink">
                  <a:rPr lang="en-US" sz="1100" b="0" i="0" u="none" strike="noStrike">
                    <a:solidFill>
                      <a:srgbClr val="FFFFFF"/>
                    </a:solidFill>
                    <a:latin typeface="Avenir LT Std 45 Book"/>
                  </a:rPr>
                  <a:pPr/>
                  <a:t>Russia</a:t>
                </a:fld>
                <a:endParaRPr lang="en-IN" sz="1100">
                  <a:solidFill>
                    <a:schemeClr val="bg1"/>
                  </a:solidFill>
                </a:endParaRPr>
              </a:p>
            </xdr:txBody>
          </xdr:sp>
          <xdr:sp macro="" textlink="'Pivot Tables 2'!$C$5">
            <xdr:nvSpPr>
              <xdr:cNvPr id="52" name="TextBox 51">
                <a:extLst>
                  <a:ext uri="{FF2B5EF4-FFF2-40B4-BE49-F238E27FC236}">
                    <a16:creationId xmlns:a16="http://schemas.microsoft.com/office/drawing/2014/main" id="{DC72CA34-7776-2E77-60F2-FE44FE9CCE31}"/>
                  </a:ext>
                </a:extLst>
              </xdr:cNvPr>
              <xdr:cNvSpPr txBox="1"/>
            </xdr:nvSpPr>
            <xdr:spPr>
              <a:xfrm>
                <a:off x="2514600" y="1733550"/>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378C1B-BF76-4D79-98F7-6FB98E21F1A8}" type="TxLink">
                  <a:rPr lang="en-US" sz="1100" b="0" i="0" u="none" strike="noStrike">
                    <a:solidFill>
                      <a:srgbClr val="FFFFFF"/>
                    </a:solidFill>
                    <a:latin typeface="Avenir LT Std 45 Book"/>
                  </a:rPr>
                  <a:pPr/>
                  <a:t>17.48%</a:t>
                </a:fld>
                <a:endParaRPr lang="en-IN" sz="1100">
                  <a:solidFill>
                    <a:schemeClr val="bg1"/>
                  </a:solidFill>
                </a:endParaRPr>
              </a:p>
            </xdr:txBody>
          </xdr:sp>
          <xdr:sp macro="" textlink="'Pivot Tables 2'!$D$5">
            <xdr:nvSpPr>
              <xdr:cNvPr id="53" name="TextBox 52">
                <a:extLst>
                  <a:ext uri="{FF2B5EF4-FFF2-40B4-BE49-F238E27FC236}">
                    <a16:creationId xmlns:a16="http://schemas.microsoft.com/office/drawing/2014/main" id="{CC23E61B-D69B-CAB5-1DCE-1BC53007FCBD}"/>
                  </a:ext>
                </a:extLst>
              </xdr:cNvPr>
              <xdr:cNvSpPr txBox="1"/>
            </xdr:nvSpPr>
            <xdr:spPr>
              <a:xfrm>
                <a:off x="3322320" y="1733550"/>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FFEBE1-D9B1-40F1-921C-91F76F445785}" type="TxLink">
                  <a:rPr lang="en-US" sz="1100" b="0" i="0" u="none" strike="noStrike">
                    <a:solidFill>
                      <a:srgbClr val="FFFFFF"/>
                    </a:solidFill>
                    <a:latin typeface="Avenir LT Std 45 Book"/>
                  </a:rPr>
                  <a:pPr/>
                  <a:t>112620</a:t>
                </a:fld>
                <a:endParaRPr lang="en-IN" sz="1100">
                  <a:solidFill>
                    <a:schemeClr val="bg1"/>
                  </a:solidFill>
                </a:endParaRPr>
              </a:p>
            </xdr:txBody>
          </xdr:sp>
        </xdr:grpSp>
        <xdr:grpSp>
          <xdr:nvGrpSpPr>
            <xdr:cNvPr id="39" name="Group 38">
              <a:extLst>
                <a:ext uri="{FF2B5EF4-FFF2-40B4-BE49-F238E27FC236}">
                  <a16:creationId xmlns:a16="http://schemas.microsoft.com/office/drawing/2014/main" id="{D8594505-5059-A66F-F04F-983C5679D3D5}"/>
                </a:ext>
              </a:extLst>
            </xdr:cNvPr>
            <xdr:cNvGrpSpPr/>
          </xdr:nvGrpSpPr>
          <xdr:grpSpPr>
            <a:xfrm>
              <a:off x="510540" y="3246424"/>
              <a:ext cx="2804160" cy="310135"/>
              <a:chOff x="1264920" y="1733549"/>
              <a:chExt cx="2804160" cy="350521"/>
            </a:xfrm>
          </xdr:grpSpPr>
          <xdr:sp macro="" textlink="'Pivot Tables 2'!$B$8">
            <xdr:nvSpPr>
              <xdr:cNvPr id="48" name="TextBox 47">
                <a:extLst>
                  <a:ext uri="{FF2B5EF4-FFF2-40B4-BE49-F238E27FC236}">
                    <a16:creationId xmlns:a16="http://schemas.microsoft.com/office/drawing/2014/main" id="{2E3F1072-3B27-CADD-4E58-43A026B7B8EA}"/>
                  </a:ext>
                </a:extLst>
              </xdr:cNvPr>
              <xdr:cNvSpPr txBox="1"/>
            </xdr:nvSpPr>
            <xdr:spPr>
              <a:xfrm>
                <a:off x="1264920" y="1733550"/>
                <a:ext cx="12600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85C2CF-86B7-4FC1-9BF5-1B4EFA95CF2C}" type="TxLink">
                  <a:rPr lang="en-US" sz="1100" b="0" i="0" u="none" strike="noStrike">
                    <a:solidFill>
                      <a:srgbClr val="FFFFFF"/>
                    </a:solidFill>
                    <a:latin typeface="Avenir LT Std 45 Book"/>
                  </a:rPr>
                  <a:pPr/>
                  <a:t>Canada</a:t>
                </a:fld>
                <a:endParaRPr lang="en-IN" sz="1100">
                  <a:solidFill>
                    <a:schemeClr val="bg1"/>
                  </a:solidFill>
                </a:endParaRPr>
              </a:p>
            </xdr:txBody>
          </xdr:sp>
          <xdr:sp macro="" textlink="'Pivot Tables 2'!$C$8">
            <xdr:nvSpPr>
              <xdr:cNvPr id="49" name="TextBox 48">
                <a:extLst>
                  <a:ext uri="{FF2B5EF4-FFF2-40B4-BE49-F238E27FC236}">
                    <a16:creationId xmlns:a16="http://schemas.microsoft.com/office/drawing/2014/main" id="{071D8511-C5B3-E647-3769-AF3E578627F7}"/>
                  </a:ext>
                </a:extLst>
              </xdr:cNvPr>
              <xdr:cNvSpPr txBox="1"/>
            </xdr:nvSpPr>
            <xdr:spPr>
              <a:xfrm>
                <a:off x="2514600" y="1733549"/>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A837AC-3193-4D36-96DF-CFC8ECA97C8A}" type="TxLink">
                  <a:rPr lang="en-US" sz="1100" b="0" i="0" u="none" strike="noStrike">
                    <a:solidFill>
                      <a:srgbClr val="FFFFFF"/>
                    </a:solidFill>
                    <a:latin typeface="Avenir LT Std 45 Book"/>
                  </a:rPr>
                  <a:pPr/>
                  <a:t>9.66%</a:t>
                </a:fld>
                <a:endParaRPr lang="en-IN" sz="1100">
                  <a:solidFill>
                    <a:schemeClr val="bg1"/>
                  </a:solidFill>
                </a:endParaRPr>
              </a:p>
            </xdr:txBody>
          </xdr:sp>
          <xdr:sp macro="" textlink="'Pivot Tables 2'!$D$8">
            <xdr:nvSpPr>
              <xdr:cNvPr id="50" name="TextBox 49">
                <a:extLst>
                  <a:ext uri="{FF2B5EF4-FFF2-40B4-BE49-F238E27FC236}">
                    <a16:creationId xmlns:a16="http://schemas.microsoft.com/office/drawing/2014/main" id="{0E7AE562-4E3D-964A-138B-BB31EAE27B42}"/>
                  </a:ext>
                </a:extLst>
              </xdr:cNvPr>
              <xdr:cNvSpPr txBox="1"/>
            </xdr:nvSpPr>
            <xdr:spPr>
              <a:xfrm>
                <a:off x="3322320" y="1733550"/>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6BC0C2-2BDE-44A3-BA29-BD1CEE9FFAD6}" type="TxLink">
                  <a:rPr lang="en-US" sz="1100" b="0" i="0" u="none" strike="noStrike">
                    <a:solidFill>
                      <a:srgbClr val="FFFFFF"/>
                    </a:solidFill>
                    <a:latin typeface="Avenir LT Std 45 Book"/>
                  </a:rPr>
                  <a:pPr/>
                  <a:t>62256</a:t>
                </a:fld>
                <a:endParaRPr lang="en-IN" sz="1100">
                  <a:solidFill>
                    <a:schemeClr val="bg1"/>
                  </a:solidFill>
                </a:endParaRPr>
              </a:p>
            </xdr:txBody>
          </xdr:sp>
        </xdr:grpSp>
        <xdr:grpSp>
          <xdr:nvGrpSpPr>
            <xdr:cNvPr id="40" name="Group 39">
              <a:extLst>
                <a:ext uri="{FF2B5EF4-FFF2-40B4-BE49-F238E27FC236}">
                  <a16:creationId xmlns:a16="http://schemas.microsoft.com/office/drawing/2014/main" id="{762DF162-30A0-8F4B-FBED-ABFF5D866F8A}"/>
                </a:ext>
              </a:extLst>
            </xdr:cNvPr>
            <xdr:cNvGrpSpPr/>
          </xdr:nvGrpSpPr>
          <xdr:grpSpPr>
            <a:xfrm>
              <a:off x="510539" y="2967076"/>
              <a:ext cx="2804161" cy="300230"/>
              <a:chOff x="1264919" y="1733548"/>
              <a:chExt cx="2804161" cy="350522"/>
            </a:xfrm>
          </xdr:grpSpPr>
          <xdr:sp macro="" textlink="'Pivot Tables 2'!$B$7">
            <xdr:nvSpPr>
              <xdr:cNvPr id="45" name="TextBox 44">
                <a:extLst>
                  <a:ext uri="{FF2B5EF4-FFF2-40B4-BE49-F238E27FC236}">
                    <a16:creationId xmlns:a16="http://schemas.microsoft.com/office/drawing/2014/main" id="{B85718D6-2A74-577D-0723-070D11B14D20}"/>
                  </a:ext>
                </a:extLst>
              </xdr:cNvPr>
              <xdr:cNvSpPr txBox="1"/>
            </xdr:nvSpPr>
            <xdr:spPr>
              <a:xfrm>
                <a:off x="1264919" y="1733551"/>
                <a:ext cx="1304813" cy="342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DD14ED-BC4D-4E44-A633-8ADE97EAF7D5}" type="TxLink">
                  <a:rPr lang="en-US" sz="1100" b="0" i="0" u="none" strike="noStrike">
                    <a:solidFill>
                      <a:srgbClr val="FFFFFF"/>
                    </a:solidFill>
                    <a:latin typeface="Avenir LT Std 45 Book"/>
                  </a:rPr>
                  <a:pPr/>
                  <a:t>United Kingdom</a:t>
                </a:fld>
                <a:endParaRPr lang="en-IN" sz="1100">
                  <a:solidFill>
                    <a:schemeClr val="bg1"/>
                  </a:solidFill>
                </a:endParaRPr>
              </a:p>
            </xdr:txBody>
          </xdr:sp>
          <xdr:sp macro="" textlink="'Pivot Tables 2'!$C$7">
            <xdr:nvSpPr>
              <xdr:cNvPr id="46" name="TextBox 45">
                <a:extLst>
                  <a:ext uri="{FF2B5EF4-FFF2-40B4-BE49-F238E27FC236}">
                    <a16:creationId xmlns:a16="http://schemas.microsoft.com/office/drawing/2014/main" id="{ADA22E44-3472-691B-03AF-367411B97BC4}"/>
                  </a:ext>
                </a:extLst>
              </xdr:cNvPr>
              <xdr:cNvSpPr txBox="1"/>
            </xdr:nvSpPr>
            <xdr:spPr>
              <a:xfrm>
                <a:off x="2514600" y="1733548"/>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45EFB9-47C3-4F23-BE88-520A5C2BE4F4}" type="TxLink">
                  <a:rPr lang="en-US" sz="1100" b="0" i="0" u="none" strike="noStrike">
                    <a:solidFill>
                      <a:srgbClr val="FFFFFF"/>
                    </a:solidFill>
                    <a:latin typeface="Avenir LT Std 45 Book"/>
                  </a:rPr>
                  <a:pPr/>
                  <a:t>16.60%</a:t>
                </a:fld>
                <a:endParaRPr lang="en-IN" sz="1100">
                  <a:solidFill>
                    <a:schemeClr val="bg1"/>
                  </a:solidFill>
                </a:endParaRPr>
              </a:p>
            </xdr:txBody>
          </xdr:sp>
          <xdr:sp macro="" textlink="'Pivot Tables 2'!$D$7">
            <xdr:nvSpPr>
              <xdr:cNvPr id="47" name="TextBox 46">
                <a:extLst>
                  <a:ext uri="{FF2B5EF4-FFF2-40B4-BE49-F238E27FC236}">
                    <a16:creationId xmlns:a16="http://schemas.microsoft.com/office/drawing/2014/main" id="{6A98BFE9-9BB9-3583-9788-3AE54DC63275}"/>
                  </a:ext>
                </a:extLst>
              </xdr:cNvPr>
              <xdr:cNvSpPr txBox="1"/>
            </xdr:nvSpPr>
            <xdr:spPr>
              <a:xfrm>
                <a:off x="3322320" y="1733550"/>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0C4992-2D20-4062-8660-ABD64124127A}" type="TxLink">
                  <a:rPr lang="en-US" sz="1100" b="0" i="0" u="none" strike="noStrike">
                    <a:solidFill>
                      <a:srgbClr val="FFFFFF"/>
                    </a:solidFill>
                    <a:latin typeface="Avenir LT Std 45 Book"/>
                  </a:rPr>
                  <a:pPr/>
                  <a:t>106948</a:t>
                </a:fld>
                <a:endParaRPr lang="en-IN" sz="1100">
                  <a:solidFill>
                    <a:schemeClr val="bg1"/>
                  </a:solidFill>
                </a:endParaRPr>
              </a:p>
            </xdr:txBody>
          </xdr:sp>
        </xdr:grpSp>
        <xdr:grpSp>
          <xdr:nvGrpSpPr>
            <xdr:cNvPr id="41" name="Group 40">
              <a:extLst>
                <a:ext uri="{FF2B5EF4-FFF2-40B4-BE49-F238E27FC236}">
                  <a16:creationId xmlns:a16="http://schemas.microsoft.com/office/drawing/2014/main" id="{3DFEF16B-F1FD-72A1-86E9-6E49AFF52A1C}"/>
                </a:ext>
              </a:extLst>
            </xdr:cNvPr>
            <xdr:cNvGrpSpPr/>
          </xdr:nvGrpSpPr>
          <xdr:grpSpPr>
            <a:xfrm>
              <a:off x="510540" y="3535680"/>
              <a:ext cx="2804160" cy="278131"/>
              <a:chOff x="1264920" y="1733549"/>
              <a:chExt cx="2804160" cy="350521"/>
            </a:xfrm>
          </xdr:grpSpPr>
          <xdr:sp macro="" textlink="'Pivot Tables 2'!$B$9">
            <xdr:nvSpPr>
              <xdr:cNvPr id="42" name="TextBox 41">
                <a:extLst>
                  <a:ext uri="{FF2B5EF4-FFF2-40B4-BE49-F238E27FC236}">
                    <a16:creationId xmlns:a16="http://schemas.microsoft.com/office/drawing/2014/main" id="{C5DD25B2-B15B-ECF4-E09A-5454885909DC}"/>
                  </a:ext>
                </a:extLst>
              </xdr:cNvPr>
              <xdr:cNvSpPr txBox="1"/>
            </xdr:nvSpPr>
            <xdr:spPr>
              <a:xfrm>
                <a:off x="1264920" y="1733550"/>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AF026F-42B6-429A-AB3B-D5C4D010F2DC}" type="TxLink">
                  <a:rPr lang="en-US" sz="1100" b="0" i="0" u="none" strike="noStrike">
                    <a:solidFill>
                      <a:srgbClr val="FFFFFF"/>
                    </a:solidFill>
                    <a:latin typeface="Avenir LT Std 45 Book"/>
                  </a:rPr>
                  <a:pPr/>
                  <a:t>Brazil</a:t>
                </a:fld>
                <a:endParaRPr lang="en-IN" sz="1100">
                  <a:solidFill>
                    <a:schemeClr val="bg1"/>
                  </a:solidFill>
                </a:endParaRPr>
              </a:p>
            </xdr:txBody>
          </xdr:sp>
          <xdr:sp macro="" textlink="'Pivot Tables 2'!$C$9">
            <xdr:nvSpPr>
              <xdr:cNvPr id="43" name="TextBox 42">
                <a:extLst>
                  <a:ext uri="{FF2B5EF4-FFF2-40B4-BE49-F238E27FC236}">
                    <a16:creationId xmlns:a16="http://schemas.microsoft.com/office/drawing/2014/main" id="{7F0B8CF5-3DD1-3DF1-3D37-D8132C3591B6}"/>
                  </a:ext>
                </a:extLst>
              </xdr:cNvPr>
              <xdr:cNvSpPr txBox="1"/>
            </xdr:nvSpPr>
            <xdr:spPr>
              <a:xfrm>
                <a:off x="2514600" y="1733549"/>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C12088-8256-40F0-B971-7EEEBC19D02A}" type="TxLink">
                  <a:rPr lang="en-US" sz="1100" b="0" i="0" u="none" strike="noStrike">
                    <a:solidFill>
                      <a:srgbClr val="FFFFFF"/>
                    </a:solidFill>
                    <a:latin typeface="Avenir LT Std 45 Book"/>
                  </a:rPr>
                  <a:pPr/>
                  <a:t>9.66%</a:t>
                </a:fld>
                <a:endParaRPr lang="en-IN" sz="1100">
                  <a:solidFill>
                    <a:schemeClr val="bg1"/>
                  </a:solidFill>
                </a:endParaRPr>
              </a:p>
            </xdr:txBody>
          </xdr:sp>
          <xdr:sp macro="" textlink="'Pivot Tables 2'!$D$9">
            <xdr:nvSpPr>
              <xdr:cNvPr id="44" name="TextBox 43">
                <a:extLst>
                  <a:ext uri="{FF2B5EF4-FFF2-40B4-BE49-F238E27FC236}">
                    <a16:creationId xmlns:a16="http://schemas.microsoft.com/office/drawing/2014/main" id="{7F69D2EE-052F-2408-0356-62CE5F0E8204}"/>
                  </a:ext>
                </a:extLst>
              </xdr:cNvPr>
              <xdr:cNvSpPr txBox="1"/>
            </xdr:nvSpPr>
            <xdr:spPr>
              <a:xfrm>
                <a:off x="3322320" y="1733550"/>
                <a:ext cx="7467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E33535-6738-47D9-960E-4FD7DBFEB41B}" type="TxLink">
                  <a:rPr lang="en-US" sz="1100" b="0" i="0" u="none" strike="noStrike">
                    <a:solidFill>
                      <a:srgbClr val="FFFFFF"/>
                    </a:solidFill>
                    <a:latin typeface="Avenir LT Std 45 Book"/>
                  </a:rPr>
                  <a:pPr/>
                  <a:t>62240</a:t>
                </a:fld>
                <a:endParaRPr lang="en-IN" sz="1100">
                  <a:solidFill>
                    <a:schemeClr val="bg1"/>
                  </a:solidFill>
                </a:endParaRPr>
              </a:p>
            </xdr:txBody>
          </xdr:sp>
        </xdr:grpSp>
      </xdr:grpSp>
      <xdr:grpSp>
        <xdr:nvGrpSpPr>
          <xdr:cNvPr id="29" name="Group 28">
            <a:extLst>
              <a:ext uri="{FF2B5EF4-FFF2-40B4-BE49-F238E27FC236}">
                <a16:creationId xmlns:a16="http://schemas.microsoft.com/office/drawing/2014/main" id="{DABF2F52-076F-8289-BAC1-5FA979DEB68A}"/>
              </a:ext>
            </a:extLst>
          </xdr:cNvPr>
          <xdr:cNvGrpSpPr/>
        </xdr:nvGrpSpPr>
        <xdr:grpSpPr>
          <a:xfrm>
            <a:off x="0" y="2827020"/>
            <a:ext cx="228600" cy="1501140"/>
            <a:chOff x="49530" y="5622290"/>
            <a:chExt cx="129540" cy="1343660"/>
          </a:xfrm>
        </xdr:grpSpPr>
        <xdr:sp macro="" textlink="'Pivot Tables'!M6">
          <xdr:nvSpPr>
            <xdr:cNvPr id="30" name="TextBox 29">
              <a:extLst>
                <a:ext uri="{FF2B5EF4-FFF2-40B4-BE49-F238E27FC236}">
                  <a16:creationId xmlns:a16="http://schemas.microsoft.com/office/drawing/2014/main" id="{02BE9D21-4EB1-463E-9260-9F589079EC18}"/>
                </a:ext>
              </a:extLst>
            </xdr:cNvPr>
            <xdr:cNvSpPr txBox="1"/>
          </xdr:nvSpPr>
          <xdr:spPr>
            <a:xfrm>
              <a:off x="49530" y="657606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chemeClr val="tx1">
                      <a:lumMod val="75000"/>
                      <a:lumOff val="25000"/>
                    </a:schemeClr>
                  </a:solidFill>
                  <a:latin typeface="PT Sans" panose="020B0503020203020204" pitchFamily="34" charset="0"/>
                  <a:cs typeface="Arial" panose="020B0604020202020204" pitchFamily="34" charset="0"/>
                </a:rPr>
                <a:t>●</a:t>
              </a:r>
              <a:endParaRPr lang="en-IN" sz="1400">
                <a:solidFill>
                  <a:schemeClr val="tx1">
                    <a:lumMod val="75000"/>
                    <a:lumOff val="25000"/>
                  </a:schemeClr>
                </a:solidFill>
                <a:latin typeface="Avenir LT Std 55 Roman" panose="020B0503020203020204" pitchFamily="34" charset="0"/>
                <a:cs typeface="Arial" panose="020B0604020202020204" pitchFamily="34" charset="0"/>
              </a:endParaRPr>
            </a:p>
          </xdr:txBody>
        </xdr:sp>
        <xdr:sp macro="" textlink="'Pivot Tables'!M6">
          <xdr:nvSpPr>
            <xdr:cNvPr id="31" name="TextBox 30">
              <a:extLst>
                <a:ext uri="{FF2B5EF4-FFF2-40B4-BE49-F238E27FC236}">
                  <a16:creationId xmlns:a16="http://schemas.microsoft.com/office/drawing/2014/main" id="{74DDF233-0DC3-0F2A-A02E-323F8ECCB4C8}"/>
                </a:ext>
              </a:extLst>
            </xdr:cNvPr>
            <xdr:cNvSpPr txBox="1"/>
          </xdr:nvSpPr>
          <xdr:spPr>
            <a:xfrm>
              <a:off x="64770" y="562229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chemeClr val="tx1">
                      <a:lumMod val="75000"/>
                      <a:lumOff val="25000"/>
                    </a:schemeClr>
                  </a:solidFill>
                  <a:latin typeface="PT Sans" panose="020B0503020203020204" pitchFamily="34" charset="0"/>
                  <a:cs typeface="Arial" panose="020B0604020202020204" pitchFamily="34" charset="0"/>
                </a:rPr>
                <a:t>●</a:t>
              </a:r>
              <a:endParaRPr lang="en-IN" sz="1400">
                <a:solidFill>
                  <a:schemeClr val="tx1">
                    <a:lumMod val="75000"/>
                    <a:lumOff val="25000"/>
                  </a:schemeClr>
                </a:solidFill>
                <a:latin typeface="Avenir LT Std 55 Roman" panose="020B0503020203020204" pitchFamily="34" charset="0"/>
                <a:cs typeface="Arial" panose="020B0604020202020204" pitchFamily="34" charset="0"/>
              </a:endParaRPr>
            </a:p>
          </xdr:txBody>
        </xdr:sp>
        <xdr:sp macro="" textlink="'Pivot Tables'!M6">
          <xdr:nvSpPr>
            <xdr:cNvPr id="32" name="TextBox 31">
              <a:extLst>
                <a:ext uri="{FF2B5EF4-FFF2-40B4-BE49-F238E27FC236}">
                  <a16:creationId xmlns:a16="http://schemas.microsoft.com/office/drawing/2014/main" id="{E2016575-C3B6-F8A4-658A-59EA059A82EF}"/>
                </a:ext>
              </a:extLst>
            </xdr:cNvPr>
            <xdr:cNvSpPr txBox="1"/>
          </xdr:nvSpPr>
          <xdr:spPr>
            <a:xfrm>
              <a:off x="57150" y="586740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chemeClr val="tx1">
                      <a:lumMod val="75000"/>
                      <a:lumOff val="25000"/>
                    </a:schemeClr>
                  </a:solidFill>
                  <a:latin typeface="PT Sans" panose="020B0503020203020204" pitchFamily="34" charset="0"/>
                  <a:cs typeface="Arial" panose="020B0604020202020204" pitchFamily="34" charset="0"/>
                </a:rPr>
                <a:t>●</a:t>
              </a:r>
              <a:endParaRPr lang="en-IN" sz="1400">
                <a:solidFill>
                  <a:schemeClr val="tx1">
                    <a:lumMod val="75000"/>
                    <a:lumOff val="25000"/>
                  </a:schemeClr>
                </a:solidFill>
                <a:latin typeface="Avenir LT Std 55 Roman" panose="020B0503020203020204" pitchFamily="34" charset="0"/>
                <a:cs typeface="Arial" panose="020B0604020202020204" pitchFamily="34" charset="0"/>
              </a:endParaRPr>
            </a:p>
          </xdr:txBody>
        </xdr:sp>
        <xdr:sp macro="" textlink="'Pivot Tables'!M6">
          <xdr:nvSpPr>
            <xdr:cNvPr id="33" name="TextBox 32">
              <a:extLst>
                <a:ext uri="{FF2B5EF4-FFF2-40B4-BE49-F238E27FC236}">
                  <a16:creationId xmlns:a16="http://schemas.microsoft.com/office/drawing/2014/main" id="{0A5165D0-F43E-5659-47A1-6E655C19F064}"/>
                </a:ext>
              </a:extLst>
            </xdr:cNvPr>
            <xdr:cNvSpPr txBox="1"/>
          </xdr:nvSpPr>
          <xdr:spPr>
            <a:xfrm>
              <a:off x="64770" y="611632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chemeClr val="tx1">
                      <a:lumMod val="75000"/>
                      <a:lumOff val="25000"/>
                    </a:schemeClr>
                  </a:solidFill>
                  <a:latin typeface="PT Sans" panose="020B0503020203020204" pitchFamily="34" charset="0"/>
                  <a:cs typeface="Arial" panose="020B0604020202020204" pitchFamily="34" charset="0"/>
                </a:rPr>
                <a:t>●</a:t>
              </a:r>
              <a:endParaRPr lang="en-IN" sz="1400">
                <a:solidFill>
                  <a:schemeClr val="tx1">
                    <a:lumMod val="75000"/>
                    <a:lumOff val="25000"/>
                  </a:schemeClr>
                </a:solidFill>
                <a:latin typeface="Avenir LT Std 55 Roman" panose="020B0503020203020204" pitchFamily="34" charset="0"/>
                <a:cs typeface="Arial" panose="020B0604020202020204" pitchFamily="34" charset="0"/>
              </a:endParaRPr>
            </a:p>
          </xdr:txBody>
        </xdr:sp>
        <xdr:sp macro="" textlink="'Pivot Tables'!M6">
          <xdr:nvSpPr>
            <xdr:cNvPr id="34" name="TextBox 33">
              <a:extLst>
                <a:ext uri="{FF2B5EF4-FFF2-40B4-BE49-F238E27FC236}">
                  <a16:creationId xmlns:a16="http://schemas.microsoft.com/office/drawing/2014/main" id="{220D52B5-857F-B0EA-A25F-6F9A18C780DC}"/>
                </a:ext>
              </a:extLst>
            </xdr:cNvPr>
            <xdr:cNvSpPr txBox="1"/>
          </xdr:nvSpPr>
          <xdr:spPr>
            <a:xfrm>
              <a:off x="49530" y="632079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chemeClr val="tx1">
                      <a:lumMod val="75000"/>
                      <a:lumOff val="25000"/>
                    </a:schemeClr>
                  </a:solidFill>
                  <a:latin typeface="PT Sans" panose="020B0503020203020204" pitchFamily="34" charset="0"/>
                  <a:cs typeface="Arial" panose="020B0604020202020204" pitchFamily="34" charset="0"/>
                </a:rPr>
                <a:t>●</a:t>
              </a:r>
              <a:endParaRPr lang="en-IN" sz="1400">
                <a:solidFill>
                  <a:schemeClr val="tx1">
                    <a:lumMod val="75000"/>
                    <a:lumOff val="25000"/>
                  </a:schemeClr>
                </a:solidFill>
                <a:latin typeface="Avenir LT Std 55 Roman" panose="020B0503020203020204" pitchFamily="34" charset="0"/>
                <a:cs typeface="Arial" panose="020B0604020202020204" pitchFamily="34" charset="0"/>
              </a:endParaRPr>
            </a:p>
          </xdr:txBody>
        </xdr:sp>
        <xdr:sp macro="" textlink="'Pivot Tables'!M6">
          <xdr:nvSpPr>
            <xdr:cNvPr id="35" name="TextBox 34">
              <a:extLst>
                <a:ext uri="{FF2B5EF4-FFF2-40B4-BE49-F238E27FC236}">
                  <a16:creationId xmlns:a16="http://schemas.microsoft.com/office/drawing/2014/main" id="{3D6B7CD6-920A-E983-A7DA-F4D6AC1B4774}"/>
                </a:ext>
              </a:extLst>
            </xdr:cNvPr>
            <xdr:cNvSpPr txBox="1"/>
          </xdr:nvSpPr>
          <xdr:spPr>
            <a:xfrm>
              <a:off x="49530" y="6805930"/>
              <a:ext cx="1143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buFontTx/>
                <a:buNone/>
              </a:pPr>
              <a:r>
                <a:rPr lang="en-IN" sz="1400">
                  <a:solidFill>
                    <a:schemeClr val="tx1">
                      <a:lumMod val="75000"/>
                      <a:lumOff val="25000"/>
                    </a:schemeClr>
                  </a:solidFill>
                  <a:latin typeface="PT Sans" panose="020B0503020203020204" pitchFamily="34" charset="0"/>
                  <a:cs typeface="Arial" panose="020B0604020202020204" pitchFamily="34" charset="0"/>
                </a:rPr>
                <a:t>●</a:t>
              </a:r>
              <a:endParaRPr lang="en-IN" sz="1400">
                <a:solidFill>
                  <a:schemeClr val="tx1">
                    <a:lumMod val="75000"/>
                    <a:lumOff val="25000"/>
                  </a:schemeClr>
                </a:solidFill>
                <a:latin typeface="Avenir LT Std 55 Roman" panose="020B0503020203020204" pitchFamily="34" charset="0"/>
                <a:cs typeface="Arial" panose="020B0604020202020204" pitchFamily="34" charset="0"/>
              </a:endParaRPr>
            </a:p>
          </xdr:txBody>
        </xdr:sp>
      </xdr:grpSp>
    </xdr:grpSp>
    <xdr:clientData/>
  </xdr:twoCellAnchor>
  <xdr:twoCellAnchor editAs="absolute">
    <xdr:from>
      <xdr:col>0</xdr:col>
      <xdr:colOff>0</xdr:colOff>
      <xdr:row>24</xdr:row>
      <xdr:rowOff>129540</xdr:rowOff>
    </xdr:from>
    <xdr:to>
      <xdr:col>4</xdr:col>
      <xdr:colOff>22860</xdr:colOff>
      <xdr:row>36</xdr:row>
      <xdr:rowOff>91440</xdr:rowOff>
    </xdr:to>
    <xdr:grpSp>
      <xdr:nvGrpSpPr>
        <xdr:cNvPr id="60" name="Group 59">
          <a:extLst>
            <a:ext uri="{FF2B5EF4-FFF2-40B4-BE49-F238E27FC236}">
              <a16:creationId xmlns:a16="http://schemas.microsoft.com/office/drawing/2014/main" id="{ED409EEB-9BFA-4557-BE88-0F8D45B2644F}"/>
            </a:ext>
          </a:extLst>
        </xdr:cNvPr>
        <xdr:cNvGrpSpPr/>
      </xdr:nvGrpSpPr>
      <xdr:grpSpPr>
        <a:xfrm>
          <a:off x="0" y="4518660"/>
          <a:ext cx="2461260" cy="2156460"/>
          <a:chOff x="0" y="4518660"/>
          <a:chExt cx="2461260" cy="2156460"/>
        </a:xfrm>
      </xdr:grpSpPr>
      <xdr:graphicFrame macro="">
        <xdr:nvGraphicFramePr>
          <xdr:cNvPr id="61" name="Chart 60">
            <a:extLst>
              <a:ext uri="{FF2B5EF4-FFF2-40B4-BE49-F238E27FC236}">
                <a16:creationId xmlns:a16="http://schemas.microsoft.com/office/drawing/2014/main" id="{D25FEC84-B335-EC39-7FA0-B22A48F4EBAD}"/>
              </a:ext>
            </a:extLst>
          </xdr:cNvPr>
          <xdr:cNvGraphicFramePr>
            <a:graphicFrameLocks/>
          </xdr:cNvGraphicFramePr>
        </xdr:nvGraphicFramePr>
        <xdr:xfrm>
          <a:off x="0" y="4518660"/>
          <a:ext cx="2461260" cy="2156460"/>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s 2'!AA4">
        <xdr:nvSpPr>
          <xdr:cNvPr id="62" name="TextBox 61">
            <a:extLst>
              <a:ext uri="{FF2B5EF4-FFF2-40B4-BE49-F238E27FC236}">
                <a16:creationId xmlns:a16="http://schemas.microsoft.com/office/drawing/2014/main" id="{CA2449AA-1291-6E2D-4024-E2B3851ACDD5}"/>
              </a:ext>
            </a:extLst>
          </xdr:cNvPr>
          <xdr:cNvSpPr txBox="1"/>
        </xdr:nvSpPr>
        <xdr:spPr>
          <a:xfrm>
            <a:off x="720315" y="5105400"/>
            <a:ext cx="117348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5043474-A49C-4298-BFEA-518C4843B31F}" type="TxLink">
              <a:rPr lang="en-US" sz="3600" b="0" i="0" u="none" strike="noStrike">
                <a:ln>
                  <a:solidFill>
                    <a:schemeClr val="bg1"/>
                  </a:solidFill>
                </a:ln>
                <a:solidFill>
                  <a:schemeClr val="bg1"/>
                </a:solidFill>
                <a:latin typeface="Avenir LT Std 45 Book" panose="020B0502020203020204" pitchFamily="34" charset="0"/>
                <a:ea typeface="+mn-ea"/>
                <a:cs typeface="Calibri"/>
              </a:rPr>
              <a:pPr marL="0" indent="0"/>
              <a:t>73%</a:t>
            </a:fld>
            <a:endParaRPr lang="en-IN" sz="3600" b="0" i="0" u="none" strike="noStrike">
              <a:ln>
                <a:solidFill>
                  <a:schemeClr val="bg1"/>
                </a:solidFill>
              </a:ln>
              <a:solidFill>
                <a:schemeClr val="bg1"/>
              </a:solidFill>
              <a:latin typeface="Avenir LT Std 45 Book" panose="020B0502020203020204" pitchFamily="34" charset="0"/>
              <a:ea typeface="+mn-ea"/>
              <a:cs typeface="Calibri"/>
            </a:endParaRPr>
          </a:p>
        </xdr:txBody>
      </xdr:sp>
      <xdr:sp macro="" textlink="">
        <xdr:nvSpPr>
          <xdr:cNvPr id="63" name="TextBox 62">
            <a:extLst>
              <a:ext uri="{FF2B5EF4-FFF2-40B4-BE49-F238E27FC236}">
                <a16:creationId xmlns:a16="http://schemas.microsoft.com/office/drawing/2014/main" id="{C9441C9F-4E3A-9A4B-D4FB-C5A3BDAF7F09}"/>
              </a:ext>
            </a:extLst>
          </xdr:cNvPr>
          <xdr:cNvSpPr txBox="1"/>
        </xdr:nvSpPr>
        <xdr:spPr>
          <a:xfrm>
            <a:off x="251460" y="5646420"/>
            <a:ext cx="197358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050" b="0" i="0" u="none" strike="noStrike">
                <a:ln>
                  <a:solidFill>
                    <a:schemeClr val="bg1"/>
                  </a:solidFill>
                </a:ln>
                <a:solidFill>
                  <a:schemeClr val="bg1"/>
                </a:solidFill>
                <a:latin typeface="Avenir LT Std 45 Book" panose="020B0502020203020204" pitchFamily="34" charset="0"/>
                <a:ea typeface="+mn-ea"/>
                <a:cs typeface="Calibri"/>
              </a:rPr>
              <a:t>Sales Percentage</a:t>
            </a:r>
          </a:p>
          <a:p>
            <a:pPr marL="0" indent="0" algn="ctr"/>
            <a:r>
              <a:rPr lang="en-US" sz="1200" b="0" i="0" u="none" strike="noStrike">
                <a:ln>
                  <a:solidFill>
                    <a:schemeClr val="bg1"/>
                  </a:solidFill>
                </a:ln>
                <a:solidFill>
                  <a:schemeClr val="bg1"/>
                </a:solidFill>
                <a:latin typeface="Avenir LT Std 45 Book" panose="020B0502020203020204" pitchFamily="34" charset="0"/>
                <a:ea typeface="+mn-ea"/>
                <a:cs typeface="Calibri"/>
              </a:rPr>
              <a:t>Achived</a:t>
            </a:r>
            <a:endParaRPr lang="en-US" sz="1050" b="0" i="0" u="none" strike="noStrike">
              <a:ln>
                <a:solidFill>
                  <a:schemeClr val="bg1"/>
                </a:solidFill>
              </a:ln>
              <a:solidFill>
                <a:schemeClr val="bg1"/>
              </a:solidFill>
              <a:latin typeface="Avenir LT Std 45 Book" panose="020B0502020203020204" pitchFamily="34" charset="0"/>
              <a:ea typeface="+mn-ea"/>
              <a:cs typeface="Calibri"/>
            </a:endParaRPr>
          </a:p>
        </xdr:txBody>
      </xdr:sp>
    </xdr:grpSp>
    <xdr:clientData/>
  </xdr:twoCellAnchor>
  <xdr:twoCellAnchor editAs="absolute">
    <xdr:from>
      <xdr:col>0</xdr:col>
      <xdr:colOff>26893</xdr:colOff>
      <xdr:row>14</xdr:row>
      <xdr:rowOff>100629</xdr:rowOff>
    </xdr:from>
    <xdr:to>
      <xdr:col>6</xdr:col>
      <xdr:colOff>17929</xdr:colOff>
      <xdr:row>17</xdr:row>
      <xdr:rowOff>50427</xdr:rowOff>
    </xdr:to>
    <xdr:graphicFrame macro="">
      <xdr:nvGraphicFramePr>
        <xdr:cNvPr id="113" name="Chart 112">
          <a:extLst>
            <a:ext uri="{FF2B5EF4-FFF2-40B4-BE49-F238E27FC236}">
              <a16:creationId xmlns:a16="http://schemas.microsoft.com/office/drawing/2014/main" id="{AC6BB221-CEE8-4D04-BCDE-38543AD13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7</xdr:col>
      <xdr:colOff>107577</xdr:colOff>
      <xdr:row>2</xdr:row>
      <xdr:rowOff>125504</xdr:rowOff>
    </xdr:from>
    <xdr:to>
      <xdr:col>23</xdr:col>
      <xdr:colOff>98612</xdr:colOff>
      <xdr:row>33</xdr:row>
      <xdr:rowOff>125506</xdr:rowOff>
    </xdr:to>
    <xdr:pic>
      <xdr:nvPicPr>
        <xdr:cNvPr id="64" name="Picture 63">
          <a:extLst>
            <a:ext uri="{FF2B5EF4-FFF2-40B4-BE49-F238E27FC236}">
              <a16:creationId xmlns:a16="http://schemas.microsoft.com/office/drawing/2014/main" id="{E2F02721-7410-4D61-BA3D-EBD6DA8C1443}"/>
            </a:ext>
          </a:extLst>
        </xdr:cNvPr>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4374777" y="487454"/>
          <a:ext cx="9744635" cy="5610227"/>
        </a:xfrm>
        <a:prstGeom prst="rect">
          <a:avLst/>
        </a:prstGeom>
      </xdr:spPr>
    </xdr:pic>
    <xdr:clientData/>
  </xdr:twoCellAnchor>
  <xdr:twoCellAnchor editAs="absolute">
    <xdr:from>
      <xdr:col>6</xdr:col>
      <xdr:colOff>233083</xdr:colOff>
      <xdr:row>10</xdr:row>
      <xdr:rowOff>134555</xdr:rowOff>
    </xdr:from>
    <xdr:to>
      <xdr:col>9</xdr:col>
      <xdr:colOff>35859</xdr:colOff>
      <xdr:row>13</xdr:row>
      <xdr:rowOff>107407</xdr:rowOff>
    </xdr:to>
    <xdr:grpSp>
      <xdr:nvGrpSpPr>
        <xdr:cNvPr id="120" name="Group 119">
          <a:extLst>
            <a:ext uri="{FF2B5EF4-FFF2-40B4-BE49-F238E27FC236}">
              <a16:creationId xmlns:a16="http://schemas.microsoft.com/office/drawing/2014/main" id="{E5AB0031-073D-1E19-6D04-30D25B84495E}"/>
            </a:ext>
          </a:extLst>
        </xdr:cNvPr>
        <xdr:cNvGrpSpPr/>
      </xdr:nvGrpSpPr>
      <xdr:grpSpPr>
        <a:xfrm>
          <a:off x="3890683" y="1963355"/>
          <a:ext cx="1631576" cy="521492"/>
          <a:chOff x="3890683" y="1927412"/>
          <a:chExt cx="1631576" cy="510987"/>
        </a:xfrm>
      </xdr:grpSpPr>
      <xdr:grpSp>
        <xdr:nvGrpSpPr>
          <xdr:cNvPr id="65" name="USA">
            <a:extLst>
              <a:ext uri="{FF2B5EF4-FFF2-40B4-BE49-F238E27FC236}">
                <a16:creationId xmlns:a16="http://schemas.microsoft.com/office/drawing/2014/main" id="{0C1FD9AF-5EE0-42F8-A326-B2A1C998290B}"/>
              </a:ext>
            </a:extLst>
          </xdr:cNvPr>
          <xdr:cNvGrpSpPr/>
        </xdr:nvGrpSpPr>
        <xdr:grpSpPr>
          <a:xfrm>
            <a:off x="3890683" y="1927412"/>
            <a:ext cx="1631576" cy="510987"/>
            <a:chOff x="5082989" y="1568824"/>
            <a:chExt cx="1559858" cy="510987"/>
          </a:xfrm>
        </xdr:grpSpPr>
        <xdr:grpSp>
          <xdr:nvGrpSpPr>
            <xdr:cNvPr id="66" name="Group 65">
              <a:extLst>
                <a:ext uri="{FF2B5EF4-FFF2-40B4-BE49-F238E27FC236}">
                  <a16:creationId xmlns:a16="http://schemas.microsoft.com/office/drawing/2014/main" id="{1E0FCA88-6BF2-060F-C602-CFF6F42BDF15}"/>
                </a:ext>
              </a:extLst>
            </xdr:cNvPr>
            <xdr:cNvGrpSpPr/>
          </xdr:nvGrpSpPr>
          <xdr:grpSpPr>
            <a:xfrm>
              <a:off x="5082989" y="1577787"/>
              <a:ext cx="1559858" cy="502024"/>
              <a:chOff x="5576048" y="1730189"/>
              <a:chExt cx="1368000" cy="468000"/>
            </a:xfrm>
          </xdr:grpSpPr>
          <xdr:sp macro="" textlink="">
            <xdr:nvSpPr>
              <xdr:cNvPr id="69" name="Rectangle: Rounded Corners 68">
                <a:extLst>
                  <a:ext uri="{FF2B5EF4-FFF2-40B4-BE49-F238E27FC236}">
                    <a16:creationId xmlns:a16="http://schemas.microsoft.com/office/drawing/2014/main" id="{E0A27B27-1288-451C-1CA4-E303A28A63DC}"/>
                  </a:ext>
                </a:extLst>
              </xdr:cNvPr>
              <xdr:cNvSpPr/>
            </xdr:nvSpPr>
            <xdr:spPr>
              <a:xfrm>
                <a:off x="5576048" y="1730189"/>
                <a:ext cx="1368000" cy="4680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70" name="Group 69">
                <a:extLst>
                  <a:ext uri="{FF2B5EF4-FFF2-40B4-BE49-F238E27FC236}">
                    <a16:creationId xmlns:a16="http://schemas.microsoft.com/office/drawing/2014/main" id="{A78AA317-EA8F-17EF-DCEA-5D9A70E41FA5}"/>
                  </a:ext>
                </a:extLst>
              </xdr:cNvPr>
              <xdr:cNvGrpSpPr/>
            </xdr:nvGrpSpPr>
            <xdr:grpSpPr>
              <a:xfrm>
                <a:off x="5656729" y="1819833"/>
                <a:ext cx="396000" cy="324000"/>
                <a:chOff x="5611906" y="1757081"/>
                <a:chExt cx="396000" cy="324000"/>
              </a:xfrm>
            </xdr:grpSpPr>
            <xdr:sp macro="" textlink="">
              <xdr:nvSpPr>
                <xdr:cNvPr id="71" name="Rectangle: Rounded Corners 70">
                  <a:extLst>
                    <a:ext uri="{FF2B5EF4-FFF2-40B4-BE49-F238E27FC236}">
                      <a16:creationId xmlns:a16="http://schemas.microsoft.com/office/drawing/2014/main" id="{938EC81F-6116-4632-1635-E3B960558EDA}"/>
                    </a:ext>
                  </a:extLst>
                </xdr:cNvPr>
                <xdr:cNvSpPr/>
              </xdr:nvSpPr>
              <xdr:spPr>
                <a:xfrm>
                  <a:off x="5611906" y="1783975"/>
                  <a:ext cx="396000" cy="288000"/>
                </a:xfrm>
                <a:prstGeom prst="roundRect">
                  <a:avLst/>
                </a:prstGeom>
                <a:solidFill>
                  <a:srgbClr val="51515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2" name="Graphic 71" descr="City">
                  <a:extLst>
                    <a:ext uri="{FF2B5EF4-FFF2-40B4-BE49-F238E27FC236}">
                      <a16:creationId xmlns:a16="http://schemas.microsoft.com/office/drawing/2014/main" id="{94DC1DD1-050F-4D65-77B3-41B35197B58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629835" y="1757081"/>
                  <a:ext cx="324000" cy="324000"/>
                </a:xfrm>
                <a:prstGeom prst="rect">
                  <a:avLst/>
                </a:prstGeom>
              </xdr:spPr>
            </xdr:pic>
          </xdr:grpSp>
        </xdr:grpSp>
        <xdr:sp macro="" textlink="'Pivot Tables 2'!R8">
          <xdr:nvSpPr>
            <xdr:cNvPr id="67" name="TextBox 66">
              <a:extLst>
                <a:ext uri="{FF2B5EF4-FFF2-40B4-BE49-F238E27FC236}">
                  <a16:creationId xmlns:a16="http://schemas.microsoft.com/office/drawing/2014/main" id="{84497653-FAA3-61BA-A339-F198A7E16DB4}"/>
                </a:ext>
              </a:extLst>
            </xdr:cNvPr>
            <xdr:cNvSpPr txBox="1"/>
          </xdr:nvSpPr>
          <xdr:spPr>
            <a:xfrm>
              <a:off x="5629835" y="1568824"/>
              <a:ext cx="746760" cy="244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78F47E-9274-4DBD-87B8-287BE1688D64}" type="TxLink">
                <a:rPr lang="en-US" sz="1050" b="0" i="0" u="none" strike="noStrike">
                  <a:solidFill>
                    <a:srgbClr val="FFFFFF"/>
                  </a:solidFill>
                  <a:latin typeface="Avenir LT Std 45 Book"/>
                </a:rPr>
                <a:pPr/>
                <a:t>USA</a:t>
              </a:fld>
              <a:endParaRPr lang="en-IN" sz="1100">
                <a:solidFill>
                  <a:schemeClr val="bg1"/>
                </a:solidFill>
              </a:endParaRPr>
            </a:p>
          </xdr:txBody>
        </xdr:sp>
      </xdr:grpSp>
      <xdr:sp macro="" textlink="'Pivot Tables 2'!$D$6">
        <xdr:nvSpPr>
          <xdr:cNvPr id="115" name="TextBox 114">
            <a:extLst>
              <a:ext uri="{FF2B5EF4-FFF2-40B4-BE49-F238E27FC236}">
                <a16:creationId xmlns:a16="http://schemas.microsoft.com/office/drawing/2014/main" id="{0A9D5A6D-F2DB-42B2-A95A-7E7CA8A6C53C}"/>
              </a:ext>
            </a:extLst>
          </xdr:cNvPr>
          <xdr:cNvSpPr txBox="1"/>
        </xdr:nvSpPr>
        <xdr:spPr>
          <a:xfrm>
            <a:off x="4419600" y="2151530"/>
            <a:ext cx="746760" cy="238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10AF6B-2256-4C2D-BFB9-B810D3725A3A}" type="TxLink">
              <a:rPr lang="en-US" sz="1200" b="0" i="0" u="none" strike="noStrike">
                <a:solidFill>
                  <a:srgbClr val="FFFFFF"/>
                </a:solidFill>
                <a:latin typeface="Avenir LT Std 45 Book"/>
              </a:rPr>
              <a:pPr/>
              <a:t>109940</a:t>
            </a:fld>
            <a:endParaRPr lang="en-IN" sz="1200">
              <a:solidFill>
                <a:schemeClr val="bg1"/>
              </a:solidFill>
            </a:endParaRPr>
          </a:p>
        </xdr:txBody>
      </xdr:sp>
    </xdr:grpSp>
    <xdr:clientData/>
  </xdr:twoCellAnchor>
  <xdr:twoCellAnchor editAs="absolute">
    <xdr:from>
      <xdr:col>13</xdr:col>
      <xdr:colOff>502023</xdr:colOff>
      <xdr:row>10</xdr:row>
      <xdr:rowOff>7873</xdr:rowOff>
    </xdr:from>
    <xdr:to>
      <xdr:col>16</xdr:col>
      <xdr:colOff>304799</xdr:colOff>
      <xdr:row>13</xdr:row>
      <xdr:rowOff>11252</xdr:rowOff>
    </xdr:to>
    <xdr:grpSp>
      <xdr:nvGrpSpPr>
        <xdr:cNvPr id="119" name="Group 118">
          <a:extLst>
            <a:ext uri="{FF2B5EF4-FFF2-40B4-BE49-F238E27FC236}">
              <a16:creationId xmlns:a16="http://schemas.microsoft.com/office/drawing/2014/main" id="{6E1AD684-6ECB-8DEA-5F63-0A5430E2CAEA}"/>
            </a:ext>
          </a:extLst>
        </xdr:cNvPr>
        <xdr:cNvGrpSpPr/>
      </xdr:nvGrpSpPr>
      <xdr:grpSpPr>
        <a:xfrm>
          <a:off x="8426823" y="1836673"/>
          <a:ext cx="1631576" cy="552019"/>
          <a:chOff x="8426823" y="1801907"/>
          <a:chExt cx="1631576" cy="541230"/>
        </a:xfrm>
      </xdr:grpSpPr>
      <xdr:grpSp>
        <xdr:nvGrpSpPr>
          <xdr:cNvPr id="105" name="Egypt">
            <a:extLst>
              <a:ext uri="{FF2B5EF4-FFF2-40B4-BE49-F238E27FC236}">
                <a16:creationId xmlns:a16="http://schemas.microsoft.com/office/drawing/2014/main" id="{6E193D0E-332E-4C83-B7D7-5CA29B33E630}"/>
              </a:ext>
            </a:extLst>
          </xdr:cNvPr>
          <xdr:cNvGrpSpPr/>
        </xdr:nvGrpSpPr>
        <xdr:grpSpPr>
          <a:xfrm>
            <a:off x="8426823" y="1801907"/>
            <a:ext cx="1631576" cy="510987"/>
            <a:chOff x="5082989" y="1568824"/>
            <a:chExt cx="1559858" cy="510987"/>
          </a:xfrm>
        </xdr:grpSpPr>
        <xdr:grpSp>
          <xdr:nvGrpSpPr>
            <xdr:cNvPr id="106" name="Group 105">
              <a:extLst>
                <a:ext uri="{FF2B5EF4-FFF2-40B4-BE49-F238E27FC236}">
                  <a16:creationId xmlns:a16="http://schemas.microsoft.com/office/drawing/2014/main" id="{301761BD-70AE-814D-BCC1-B52C015C913E}"/>
                </a:ext>
              </a:extLst>
            </xdr:cNvPr>
            <xdr:cNvGrpSpPr/>
          </xdr:nvGrpSpPr>
          <xdr:grpSpPr>
            <a:xfrm>
              <a:off x="5082989" y="1577787"/>
              <a:ext cx="1559858" cy="502024"/>
              <a:chOff x="5576048" y="1730189"/>
              <a:chExt cx="1368000" cy="468000"/>
            </a:xfrm>
          </xdr:grpSpPr>
          <xdr:sp macro="" textlink="">
            <xdr:nvSpPr>
              <xdr:cNvPr id="109" name="Rectangle: Rounded Corners 108">
                <a:extLst>
                  <a:ext uri="{FF2B5EF4-FFF2-40B4-BE49-F238E27FC236}">
                    <a16:creationId xmlns:a16="http://schemas.microsoft.com/office/drawing/2014/main" id="{0914C9F5-A28D-05DE-B908-294561D47823}"/>
                  </a:ext>
                </a:extLst>
              </xdr:cNvPr>
              <xdr:cNvSpPr/>
            </xdr:nvSpPr>
            <xdr:spPr>
              <a:xfrm>
                <a:off x="5576048" y="1730189"/>
                <a:ext cx="1368000" cy="4680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10" name="Group 109">
                <a:extLst>
                  <a:ext uri="{FF2B5EF4-FFF2-40B4-BE49-F238E27FC236}">
                    <a16:creationId xmlns:a16="http://schemas.microsoft.com/office/drawing/2014/main" id="{14731CF6-DFE8-539E-EE79-B006AFD74ADD}"/>
                  </a:ext>
                </a:extLst>
              </xdr:cNvPr>
              <xdr:cNvGrpSpPr/>
            </xdr:nvGrpSpPr>
            <xdr:grpSpPr>
              <a:xfrm>
                <a:off x="5656729" y="1819833"/>
                <a:ext cx="396000" cy="324000"/>
                <a:chOff x="5611906" y="1757081"/>
                <a:chExt cx="396000" cy="324000"/>
              </a:xfrm>
            </xdr:grpSpPr>
            <xdr:sp macro="" textlink="">
              <xdr:nvSpPr>
                <xdr:cNvPr id="111" name="Rectangle: Rounded Corners 110">
                  <a:extLst>
                    <a:ext uri="{FF2B5EF4-FFF2-40B4-BE49-F238E27FC236}">
                      <a16:creationId xmlns:a16="http://schemas.microsoft.com/office/drawing/2014/main" id="{A2CA2B7A-E71A-5618-3E94-34E9FF91AE09}"/>
                    </a:ext>
                  </a:extLst>
                </xdr:cNvPr>
                <xdr:cNvSpPr/>
              </xdr:nvSpPr>
              <xdr:spPr>
                <a:xfrm>
                  <a:off x="5611906" y="1783975"/>
                  <a:ext cx="396000" cy="288000"/>
                </a:xfrm>
                <a:prstGeom prst="roundRect">
                  <a:avLst/>
                </a:prstGeom>
                <a:solidFill>
                  <a:srgbClr val="CC0E6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2" name="Graphic 111" descr="City">
                  <a:extLst>
                    <a:ext uri="{FF2B5EF4-FFF2-40B4-BE49-F238E27FC236}">
                      <a16:creationId xmlns:a16="http://schemas.microsoft.com/office/drawing/2014/main" id="{C5BE9EE9-4F5D-5B93-4093-039A1C60F2E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629835" y="1757081"/>
                  <a:ext cx="324000" cy="324000"/>
                </a:xfrm>
                <a:prstGeom prst="rect">
                  <a:avLst/>
                </a:prstGeom>
              </xdr:spPr>
            </xdr:pic>
          </xdr:grpSp>
        </xdr:grpSp>
        <xdr:sp macro="" textlink="'Pivot Tables 2'!R5">
          <xdr:nvSpPr>
            <xdr:cNvPr id="107" name="TextBox 106">
              <a:extLst>
                <a:ext uri="{FF2B5EF4-FFF2-40B4-BE49-F238E27FC236}">
                  <a16:creationId xmlns:a16="http://schemas.microsoft.com/office/drawing/2014/main" id="{9D3AF2B3-0EA4-EBF0-83E5-9BEDD77C2F38}"/>
                </a:ext>
              </a:extLst>
            </xdr:cNvPr>
            <xdr:cNvSpPr txBox="1"/>
          </xdr:nvSpPr>
          <xdr:spPr>
            <a:xfrm>
              <a:off x="5629835" y="1568824"/>
              <a:ext cx="746760" cy="244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5C11CB-DB2C-4906-8236-F59F56F51529}" type="TxLink">
                <a:rPr lang="en-US" sz="1050" b="0" i="0" u="none" strike="noStrike">
                  <a:solidFill>
                    <a:srgbClr val="FFFFFF"/>
                  </a:solidFill>
                  <a:latin typeface="Avenir LT Std 45 Book"/>
                </a:rPr>
                <a:pPr/>
                <a:t>Egypt</a:t>
              </a:fld>
              <a:endParaRPr lang="en-IN" sz="1100">
                <a:solidFill>
                  <a:schemeClr val="bg1"/>
                </a:solidFill>
              </a:endParaRPr>
            </a:p>
          </xdr:txBody>
        </xdr:sp>
      </xdr:grpSp>
      <xdr:sp macro="" textlink="'Pivot Tables 2'!$D$4">
        <xdr:nvSpPr>
          <xdr:cNvPr id="116" name="TextBox 115">
            <a:extLst>
              <a:ext uri="{FF2B5EF4-FFF2-40B4-BE49-F238E27FC236}">
                <a16:creationId xmlns:a16="http://schemas.microsoft.com/office/drawing/2014/main" id="{1D52D536-EF9B-4056-8C4D-ABA0F9023EE8}"/>
              </a:ext>
            </a:extLst>
          </xdr:cNvPr>
          <xdr:cNvSpPr txBox="1"/>
        </xdr:nvSpPr>
        <xdr:spPr>
          <a:xfrm>
            <a:off x="8973671" y="2034988"/>
            <a:ext cx="746760" cy="30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4CCF32-3A1B-447B-B2A9-28A91DA06285}" type="TxLink">
              <a:rPr lang="en-US" sz="1200" b="0" i="0" u="none" strike="noStrike">
                <a:solidFill>
                  <a:schemeClr val="bg1"/>
                </a:solidFill>
                <a:latin typeface="Avenir LT Std 45 Book"/>
              </a:rPr>
              <a:pPr/>
              <a:t>190380</a:t>
            </a:fld>
            <a:endParaRPr lang="en-IN" sz="1200">
              <a:solidFill>
                <a:schemeClr val="bg1"/>
              </a:solidFill>
            </a:endParaRPr>
          </a:p>
        </xdr:txBody>
      </xdr:sp>
    </xdr:grpSp>
    <xdr:clientData/>
  </xdr:twoCellAnchor>
  <xdr:twoCellAnchor editAs="absolute">
    <xdr:from>
      <xdr:col>17</xdr:col>
      <xdr:colOff>98612</xdr:colOff>
      <xdr:row>4</xdr:row>
      <xdr:rowOff>179799</xdr:rowOff>
    </xdr:from>
    <xdr:to>
      <xdr:col>19</xdr:col>
      <xdr:colOff>510988</xdr:colOff>
      <xdr:row>7</xdr:row>
      <xdr:rowOff>152651</xdr:rowOff>
    </xdr:to>
    <xdr:grpSp>
      <xdr:nvGrpSpPr>
        <xdr:cNvPr id="118" name="Group 117">
          <a:extLst>
            <a:ext uri="{FF2B5EF4-FFF2-40B4-BE49-F238E27FC236}">
              <a16:creationId xmlns:a16="http://schemas.microsoft.com/office/drawing/2014/main" id="{7C5910C3-5372-E984-91DD-056426C5588E}"/>
            </a:ext>
          </a:extLst>
        </xdr:cNvPr>
        <xdr:cNvGrpSpPr/>
      </xdr:nvGrpSpPr>
      <xdr:grpSpPr>
        <a:xfrm>
          <a:off x="10461812" y="911319"/>
          <a:ext cx="1631576" cy="521492"/>
          <a:chOff x="10461812" y="896471"/>
          <a:chExt cx="1631576" cy="510987"/>
        </a:xfrm>
      </xdr:grpSpPr>
      <xdr:grpSp>
        <xdr:nvGrpSpPr>
          <xdr:cNvPr id="89" name="Russia">
            <a:extLst>
              <a:ext uri="{FF2B5EF4-FFF2-40B4-BE49-F238E27FC236}">
                <a16:creationId xmlns:a16="http://schemas.microsoft.com/office/drawing/2014/main" id="{D8E2CB51-6A23-4429-864E-75116B2055B9}"/>
              </a:ext>
            </a:extLst>
          </xdr:cNvPr>
          <xdr:cNvGrpSpPr/>
        </xdr:nvGrpSpPr>
        <xdr:grpSpPr>
          <a:xfrm>
            <a:off x="10461812" y="896471"/>
            <a:ext cx="1631576" cy="510987"/>
            <a:chOff x="5082989" y="1568824"/>
            <a:chExt cx="1559858" cy="510987"/>
          </a:xfrm>
        </xdr:grpSpPr>
        <xdr:grpSp>
          <xdr:nvGrpSpPr>
            <xdr:cNvPr id="90" name="Group 89">
              <a:extLst>
                <a:ext uri="{FF2B5EF4-FFF2-40B4-BE49-F238E27FC236}">
                  <a16:creationId xmlns:a16="http://schemas.microsoft.com/office/drawing/2014/main" id="{C1ACED51-1F70-BE72-C045-0C88CF6AC8BA}"/>
                </a:ext>
              </a:extLst>
            </xdr:cNvPr>
            <xdr:cNvGrpSpPr/>
          </xdr:nvGrpSpPr>
          <xdr:grpSpPr>
            <a:xfrm>
              <a:off x="5082989" y="1577787"/>
              <a:ext cx="1559858" cy="502024"/>
              <a:chOff x="5576048" y="1730189"/>
              <a:chExt cx="1368000" cy="468000"/>
            </a:xfrm>
          </xdr:grpSpPr>
          <xdr:sp macro="" textlink="">
            <xdr:nvSpPr>
              <xdr:cNvPr id="93" name="Rectangle: Rounded Corners 92">
                <a:extLst>
                  <a:ext uri="{FF2B5EF4-FFF2-40B4-BE49-F238E27FC236}">
                    <a16:creationId xmlns:a16="http://schemas.microsoft.com/office/drawing/2014/main" id="{3A0FF404-E72F-56F9-4741-0A1C03C29FC2}"/>
                  </a:ext>
                </a:extLst>
              </xdr:cNvPr>
              <xdr:cNvSpPr/>
            </xdr:nvSpPr>
            <xdr:spPr>
              <a:xfrm>
                <a:off x="5576048" y="1730189"/>
                <a:ext cx="1368000" cy="4680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94" name="Group 93">
                <a:extLst>
                  <a:ext uri="{FF2B5EF4-FFF2-40B4-BE49-F238E27FC236}">
                    <a16:creationId xmlns:a16="http://schemas.microsoft.com/office/drawing/2014/main" id="{C8BC5131-7753-F6C5-0CEE-DD388AC6DF2B}"/>
                  </a:ext>
                </a:extLst>
              </xdr:cNvPr>
              <xdr:cNvGrpSpPr/>
            </xdr:nvGrpSpPr>
            <xdr:grpSpPr>
              <a:xfrm>
                <a:off x="5656729" y="1819833"/>
                <a:ext cx="396000" cy="324000"/>
                <a:chOff x="5611906" y="1757081"/>
                <a:chExt cx="396000" cy="324000"/>
              </a:xfrm>
            </xdr:grpSpPr>
            <xdr:sp macro="" textlink="">
              <xdr:nvSpPr>
                <xdr:cNvPr id="95" name="Rectangle: Rounded Corners 94">
                  <a:extLst>
                    <a:ext uri="{FF2B5EF4-FFF2-40B4-BE49-F238E27FC236}">
                      <a16:creationId xmlns:a16="http://schemas.microsoft.com/office/drawing/2014/main" id="{FF6330D8-F679-2C08-273D-8E0D65E2719E}"/>
                    </a:ext>
                  </a:extLst>
                </xdr:cNvPr>
                <xdr:cNvSpPr/>
              </xdr:nvSpPr>
              <xdr:spPr>
                <a:xfrm>
                  <a:off x="5611906" y="1783975"/>
                  <a:ext cx="396000" cy="28800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6" name="Graphic 95" descr="City">
                  <a:extLst>
                    <a:ext uri="{FF2B5EF4-FFF2-40B4-BE49-F238E27FC236}">
                      <a16:creationId xmlns:a16="http://schemas.microsoft.com/office/drawing/2014/main" id="{E1EB7B25-E337-BD7C-29DC-B831088470C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629835" y="1757081"/>
                  <a:ext cx="324000" cy="324000"/>
                </a:xfrm>
                <a:prstGeom prst="rect">
                  <a:avLst/>
                </a:prstGeom>
              </xdr:spPr>
            </xdr:pic>
          </xdr:grpSp>
        </xdr:grpSp>
        <xdr:sp macro="" textlink="'Pivot Tables 2'!R6">
          <xdr:nvSpPr>
            <xdr:cNvPr id="91" name="TextBox 90">
              <a:extLst>
                <a:ext uri="{FF2B5EF4-FFF2-40B4-BE49-F238E27FC236}">
                  <a16:creationId xmlns:a16="http://schemas.microsoft.com/office/drawing/2014/main" id="{491077F8-4A7C-4B6A-BFF0-464B3929EEB0}"/>
                </a:ext>
              </a:extLst>
            </xdr:cNvPr>
            <xdr:cNvSpPr txBox="1"/>
          </xdr:nvSpPr>
          <xdr:spPr>
            <a:xfrm>
              <a:off x="5629835" y="1568824"/>
              <a:ext cx="746760" cy="244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CA4EC2-E1B4-47B5-852A-181EEDFD201E}" type="TxLink">
                <a:rPr lang="en-US" sz="1050" b="0" i="0" u="none" strike="noStrike">
                  <a:solidFill>
                    <a:srgbClr val="FFFFFF"/>
                  </a:solidFill>
                  <a:latin typeface="Avenir LT Std 45 Book"/>
                </a:rPr>
                <a:pPr/>
                <a:t>Russia</a:t>
              </a:fld>
              <a:endParaRPr lang="en-IN" sz="1100">
                <a:solidFill>
                  <a:schemeClr val="bg1"/>
                </a:solidFill>
              </a:endParaRPr>
            </a:p>
          </xdr:txBody>
        </xdr:sp>
      </xdr:grpSp>
      <xdr:sp macro="" textlink="'Pivot Tables 2'!$D$5">
        <xdr:nvSpPr>
          <xdr:cNvPr id="117" name="TextBox 116">
            <a:extLst>
              <a:ext uri="{FF2B5EF4-FFF2-40B4-BE49-F238E27FC236}">
                <a16:creationId xmlns:a16="http://schemas.microsoft.com/office/drawing/2014/main" id="{51A242A9-36C8-4B09-9ECB-24F37A1CBD0E}"/>
              </a:ext>
            </a:extLst>
          </xdr:cNvPr>
          <xdr:cNvSpPr txBox="1"/>
        </xdr:nvSpPr>
        <xdr:spPr>
          <a:xfrm>
            <a:off x="11008658" y="1138518"/>
            <a:ext cx="746760" cy="244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FFEBE1-D9B1-40F1-921C-91F76F445785}" type="TxLink">
              <a:rPr lang="en-US" sz="1200" b="0" i="0" u="none" strike="noStrike">
                <a:solidFill>
                  <a:srgbClr val="FFFFFF"/>
                </a:solidFill>
                <a:latin typeface="Avenir LT Std 45 Book"/>
              </a:rPr>
              <a:pPr/>
              <a:t>112620</a:t>
            </a:fld>
            <a:endParaRPr lang="en-IN" sz="1200">
              <a:solidFill>
                <a:schemeClr val="bg1"/>
              </a:solidFill>
            </a:endParaRPr>
          </a:p>
        </xdr:txBody>
      </xdr:sp>
    </xdr:grpSp>
    <xdr:clientData/>
  </xdr:twoCellAnchor>
  <xdr:twoCellAnchor editAs="absolute">
    <xdr:from>
      <xdr:col>13</xdr:col>
      <xdr:colOff>484096</xdr:colOff>
      <xdr:row>4</xdr:row>
      <xdr:rowOff>35019</xdr:rowOff>
    </xdr:from>
    <xdr:to>
      <xdr:col>16</xdr:col>
      <xdr:colOff>493060</xdr:colOff>
      <xdr:row>7</xdr:row>
      <xdr:rowOff>7871</xdr:rowOff>
    </xdr:to>
    <xdr:grpSp>
      <xdr:nvGrpSpPr>
        <xdr:cNvPr id="126" name="Group 125">
          <a:extLst>
            <a:ext uri="{FF2B5EF4-FFF2-40B4-BE49-F238E27FC236}">
              <a16:creationId xmlns:a16="http://schemas.microsoft.com/office/drawing/2014/main" id="{7AF7CA7F-439D-4BFE-CC2E-1C0F859BDB51}"/>
            </a:ext>
          </a:extLst>
        </xdr:cNvPr>
        <xdr:cNvGrpSpPr/>
      </xdr:nvGrpSpPr>
      <xdr:grpSpPr>
        <a:xfrm>
          <a:off x="8408896" y="766539"/>
          <a:ext cx="1837764" cy="521492"/>
          <a:chOff x="8408896" y="753036"/>
          <a:chExt cx="1837764" cy="510987"/>
        </a:xfrm>
      </xdr:grpSpPr>
      <xdr:grpSp>
        <xdr:nvGrpSpPr>
          <xdr:cNvPr id="81" name="United Kingdom">
            <a:extLst>
              <a:ext uri="{FF2B5EF4-FFF2-40B4-BE49-F238E27FC236}">
                <a16:creationId xmlns:a16="http://schemas.microsoft.com/office/drawing/2014/main" id="{704B3D95-6E80-4AB9-B8E4-CF7E314545F9}"/>
              </a:ext>
            </a:extLst>
          </xdr:cNvPr>
          <xdr:cNvGrpSpPr/>
        </xdr:nvGrpSpPr>
        <xdr:grpSpPr>
          <a:xfrm>
            <a:off x="8408896" y="753036"/>
            <a:ext cx="1837764" cy="510987"/>
            <a:chOff x="5082989" y="1568824"/>
            <a:chExt cx="1756982" cy="510987"/>
          </a:xfrm>
        </xdr:grpSpPr>
        <xdr:grpSp>
          <xdr:nvGrpSpPr>
            <xdr:cNvPr id="82" name="Group 81">
              <a:extLst>
                <a:ext uri="{FF2B5EF4-FFF2-40B4-BE49-F238E27FC236}">
                  <a16:creationId xmlns:a16="http://schemas.microsoft.com/office/drawing/2014/main" id="{274D1554-6343-BC24-B7D4-B4CA06B6D954}"/>
                </a:ext>
              </a:extLst>
            </xdr:cNvPr>
            <xdr:cNvGrpSpPr/>
          </xdr:nvGrpSpPr>
          <xdr:grpSpPr>
            <a:xfrm>
              <a:off x="5082989" y="1577787"/>
              <a:ext cx="1559858" cy="502024"/>
              <a:chOff x="5576048" y="1730189"/>
              <a:chExt cx="1368000" cy="468000"/>
            </a:xfrm>
          </xdr:grpSpPr>
          <xdr:sp macro="" textlink="">
            <xdr:nvSpPr>
              <xdr:cNvPr id="85" name="Rectangle: Rounded Corners 84">
                <a:extLst>
                  <a:ext uri="{FF2B5EF4-FFF2-40B4-BE49-F238E27FC236}">
                    <a16:creationId xmlns:a16="http://schemas.microsoft.com/office/drawing/2014/main" id="{C2F23BE4-B91E-CE9E-6950-BB4C92046272}"/>
                  </a:ext>
                </a:extLst>
              </xdr:cNvPr>
              <xdr:cNvSpPr/>
            </xdr:nvSpPr>
            <xdr:spPr>
              <a:xfrm>
                <a:off x="5576048" y="1730189"/>
                <a:ext cx="1368000" cy="4680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86" name="Group 85">
                <a:extLst>
                  <a:ext uri="{FF2B5EF4-FFF2-40B4-BE49-F238E27FC236}">
                    <a16:creationId xmlns:a16="http://schemas.microsoft.com/office/drawing/2014/main" id="{1AC7A5B2-207B-055F-E3AA-B97BCFDA503E}"/>
                  </a:ext>
                </a:extLst>
              </xdr:cNvPr>
              <xdr:cNvGrpSpPr/>
            </xdr:nvGrpSpPr>
            <xdr:grpSpPr>
              <a:xfrm>
                <a:off x="5656729" y="1819833"/>
                <a:ext cx="396000" cy="324000"/>
                <a:chOff x="5611906" y="1757081"/>
                <a:chExt cx="396000" cy="324000"/>
              </a:xfrm>
            </xdr:grpSpPr>
            <xdr:sp macro="" textlink="">
              <xdr:nvSpPr>
                <xdr:cNvPr id="87" name="Rectangle: Rounded Corners 86">
                  <a:extLst>
                    <a:ext uri="{FF2B5EF4-FFF2-40B4-BE49-F238E27FC236}">
                      <a16:creationId xmlns:a16="http://schemas.microsoft.com/office/drawing/2014/main" id="{BBF84297-BF1F-BF4A-5590-05D152A371EF}"/>
                    </a:ext>
                  </a:extLst>
                </xdr:cNvPr>
                <xdr:cNvSpPr/>
              </xdr:nvSpPr>
              <xdr:spPr>
                <a:xfrm>
                  <a:off x="5611906" y="1783975"/>
                  <a:ext cx="396000" cy="288000"/>
                </a:xfrm>
                <a:prstGeom prst="roundRect">
                  <a:avLst/>
                </a:prstGeom>
                <a:solidFill>
                  <a:srgbClr val="61D6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8" name="Graphic 87" descr="City">
                  <a:extLst>
                    <a:ext uri="{FF2B5EF4-FFF2-40B4-BE49-F238E27FC236}">
                      <a16:creationId xmlns:a16="http://schemas.microsoft.com/office/drawing/2014/main" id="{6DC8BCAD-9843-0AD8-9E77-29E0D7F483D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614801" y="1757081"/>
                  <a:ext cx="324000" cy="324000"/>
                </a:xfrm>
                <a:prstGeom prst="rect">
                  <a:avLst/>
                </a:prstGeom>
              </xdr:spPr>
            </xdr:pic>
          </xdr:grpSp>
        </xdr:grpSp>
        <xdr:sp macro="" textlink="'Pivot Tables 2'!R7">
          <xdr:nvSpPr>
            <xdr:cNvPr id="83" name="TextBox 82">
              <a:extLst>
                <a:ext uri="{FF2B5EF4-FFF2-40B4-BE49-F238E27FC236}">
                  <a16:creationId xmlns:a16="http://schemas.microsoft.com/office/drawing/2014/main" id="{58215B4C-A253-FCEC-81BE-6E79E8770453}"/>
                </a:ext>
              </a:extLst>
            </xdr:cNvPr>
            <xdr:cNvSpPr txBox="1"/>
          </xdr:nvSpPr>
          <xdr:spPr>
            <a:xfrm>
              <a:off x="5561269" y="1568824"/>
              <a:ext cx="1278702" cy="25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9809F8-4DD1-40A5-ABD0-EC09334138D7}" type="TxLink">
                <a:rPr lang="en-US" sz="1050" b="0" i="0" u="none" strike="noStrike">
                  <a:solidFill>
                    <a:srgbClr val="FFFFFF"/>
                  </a:solidFill>
                  <a:latin typeface="Avenir LT Std 45 Book"/>
                </a:rPr>
                <a:pPr/>
                <a:t>United Kingdom</a:t>
              </a:fld>
              <a:endParaRPr lang="en-IN" sz="1100">
                <a:solidFill>
                  <a:schemeClr val="bg1"/>
                </a:solidFill>
              </a:endParaRPr>
            </a:p>
          </xdr:txBody>
        </xdr:sp>
      </xdr:grpSp>
      <xdr:sp macro="" textlink="'Pivot Tables 2'!$D$7">
        <xdr:nvSpPr>
          <xdr:cNvPr id="125" name="TextBox 124">
            <a:extLst>
              <a:ext uri="{FF2B5EF4-FFF2-40B4-BE49-F238E27FC236}">
                <a16:creationId xmlns:a16="http://schemas.microsoft.com/office/drawing/2014/main" id="{20B92A48-2098-49AB-9DF6-DB1211DFBCC7}"/>
              </a:ext>
            </a:extLst>
          </xdr:cNvPr>
          <xdr:cNvSpPr txBox="1"/>
        </xdr:nvSpPr>
        <xdr:spPr>
          <a:xfrm>
            <a:off x="8892988" y="986116"/>
            <a:ext cx="746760" cy="263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0C4992-2D20-4062-8660-ABD64124127A}" type="TxLink">
              <a:rPr lang="en-US" sz="1200" b="0" i="0" u="none" strike="noStrike">
                <a:solidFill>
                  <a:srgbClr val="FFFFFF"/>
                </a:solidFill>
                <a:latin typeface="Avenir LT Std 45 Book"/>
              </a:rPr>
              <a:pPr/>
              <a:t>106948</a:t>
            </a:fld>
            <a:endParaRPr lang="en-IN" sz="1200">
              <a:solidFill>
                <a:schemeClr val="bg1"/>
              </a:solidFill>
            </a:endParaRPr>
          </a:p>
        </xdr:txBody>
      </xdr:sp>
    </xdr:grpSp>
    <xdr:clientData/>
  </xdr:twoCellAnchor>
  <xdr:twoCellAnchor editAs="absolute">
    <xdr:from>
      <xdr:col>8</xdr:col>
      <xdr:colOff>62754</xdr:colOff>
      <xdr:row>3</xdr:row>
      <xdr:rowOff>161699</xdr:rowOff>
    </xdr:from>
    <xdr:to>
      <xdr:col>11</xdr:col>
      <xdr:colOff>103553</xdr:colOff>
      <xdr:row>6</xdr:row>
      <xdr:rowOff>125504</xdr:rowOff>
    </xdr:to>
    <xdr:grpSp>
      <xdr:nvGrpSpPr>
        <xdr:cNvPr id="129" name="Group 128">
          <a:extLst>
            <a:ext uri="{FF2B5EF4-FFF2-40B4-BE49-F238E27FC236}">
              <a16:creationId xmlns:a16="http://schemas.microsoft.com/office/drawing/2014/main" id="{CC237C0B-DDAA-5EAA-3CFD-334647C8509A}"/>
            </a:ext>
          </a:extLst>
        </xdr:cNvPr>
        <xdr:cNvGrpSpPr/>
      </xdr:nvGrpSpPr>
      <xdr:grpSpPr>
        <a:xfrm>
          <a:off x="4939554" y="710339"/>
          <a:ext cx="1869599" cy="512445"/>
          <a:chOff x="4939554" y="699245"/>
          <a:chExt cx="1869599" cy="502024"/>
        </a:xfrm>
      </xdr:grpSpPr>
      <xdr:grpSp>
        <xdr:nvGrpSpPr>
          <xdr:cNvPr id="98" name="Group 97">
            <a:extLst>
              <a:ext uri="{FF2B5EF4-FFF2-40B4-BE49-F238E27FC236}">
                <a16:creationId xmlns:a16="http://schemas.microsoft.com/office/drawing/2014/main" id="{B687D1A2-49AF-D947-7052-2B098D9C4795}"/>
              </a:ext>
            </a:extLst>
          </xdr:cNvPr>
          <xdr:cNvGrpSpPr/>
        </xdr:nvGrpSpPr>
        <xdr:grpSpPr>
          <a:xfrm>
            <a:off x="4939554" y="699245"/>
            <a:ext cx="1631576" cy="502024"/>
            <a:chOff x="5576048" y="1730189"/>
            <a:chExt cx="1368000" cy="468000"/>
          </a:xfrm>
        </xdr:grpSpPr>
        <xdr:sp macro="" textlink="">
          <xdr:nvSpPr>
            <xdr:cNvPr id="101" name="Rectangle: Rounded Corners 100">
              <a:extLst>
                <a:ext uri="{FF2B5EF4-FFF2-40B4-BE49-F238E27FC236}">
                  <a16:creationId xmlns:a16="http://schemas.microsoft.com/office/drawing/2014/main" id="{7F4E4EC9-2A2C-B8D1-0702-B7D673629438}"/>
                </a:ext>
              </a:extLst>
            </xdr:cNvPr>
            <xdr:cNvSpPr/>
          </xdr:nvSpPr>
          <xdr:spPr>
            <a:xfrm>
              <a:off x="5576048" y="1730189"/>
              <a:ext cx="1368000" cy="4680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02" name="Group 101">
              <a:extLst>
                <a:ext uri="{FF2B5EF4-FFF2-40B4-BE49-F238E27FC236}">
                  <a16:creationId xmlns:a16="http://schemas.microsoft.com/office/drawing/2014/main" id="{47B6BF17-30F3-7E3F-3BD0-EAF0A9E67179}"/>
                </a:ext>
              </a:extLst>
            </xdr:cNvPr>
            <xdr:cNvGrpSpPr/>
          </xdr:nvGrpSpPr>
          <xdr:grpSpPr>
            <a:xfrm>
              <a:off x="5656729" y="1819833"/>
              <a:ext cx="396000" cy="324000"/>
              <a:chOff x="5611906" y="1757081"/>
              <a:chExt cx="396000" cy="324000"/>
            </a:xfrm>
          </xdr:grpSpPr>
          <xdr:sp macro="" textlink="">
            <xdr:nvSpPr>
              <xdr:cNvPr id="103" name="Rectangle: Rounded Corners 102">
                <a:extLst>
                  <a:ext uri="{FF2B5EF4-FFF2-40B4-BE49-F238E27FC236}">
                    <a16:creationId xmlns:a16="http://schemas.microsoft.com/office/drawing/2014/main" id="{D4962676-E67C-0D8F-92E6-25734B6571D0}"/>
                  </a:ext>
                </a:extLst>
              </xdr:cNvPr>
              <xdr:cNvSpPr/>
            </xdr:nvSpPr>
            <xdr:spPr>
              <a:xfrm>
                <a:off x="5611906" y="1783975"/>
                <a:ext cx="396000" cy="288000"/>
              </a:xfrm>
              <a:prstGeom prst="roundRect">
                <a:avLst/>
              </a:prstGeom>
              <a:solidFill>
                <a:srgbClr val="1814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4" name="Graphic 103" descr="City">
                <a:extLst>
                  <a:ext uri="{FF2B5EF4-FFF2-40B4-BE49-F238E27FC236}">
                    <a16:creationId xmlns:a16="http://schemas.microsoft.com/office/drawing/2014/main" id="{E65977B7-7B41-78A8-6859-9E21C8317BE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629835" y="1757081"/>
                <a:ext cx="324000" cy="324000"/>
              </a:xfrm>
              <a:prstGeom prst="rect">
                <a:avLst/>
              </a:prstGeom>
            </xdr:spPr>
          </xdr:pic>
        </xdr:grpSp>
      </xdr:grpSp>
      <xdr:sp macro="" textlink="'Pivot Tables 2'!$B$8">
        <xdr:nvSpPr>
          <xdr:cNvPr id="127" name="TextBox 126">
            <a:extLst>
              <a:ext uri="{FF2B5EF4-FFF2-40B4-BE49-F238E27FC236}">
                <a16:creationId xmlns:a16="http://schemas.microsoft.com/office/drawing/2014/main" id="{EF3E61CB-0A84-4FB3-8781-BE663CEB25A7}"/>
              </a:ext>
            </a:extLst>
          </xdr:cNvPr>
          <xdr:cNvSpPr txBox="1"/>
        </xdr:nvSpPr>
        <xdr:spPr>
          <a:xfrm>
            <a:off x="5549153" y="717173"/>
            <a:ext cx="1260000" cy="272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85C2CF-86B7-4FC1-9BF5-1B4EFA95CF2C}" type="TxLink">
              <a:rPr lang="en-US" sz="1100" b="0" i="0" u="none" strike="noStrike">
                <a:solidFill>
                  <a:srgbClr val="FFFFFF"/>
                </a:solidFill>
                <a:latin typeface="Avenir LT Std 45 Book"/>
              </a:rPr>
              <a:pPr/>
              <a:t>Canada</a:t>
            </a:fld>
            <a:endParaRPr lang="en-IN" sz="1100">
              <a:solidFill>
                <a:schemeClr val="bg1"/>
              </a:solidFill>
            </a:endParaRPr>
          </a:p>
        </xdr:txBody>
      </xdr:sp>
      <xdr:sp macro="" textlink="'Pivot Tables 2'!$D$8">
        <xdr:nvSpPr>
          <xdr:cNvPr id="128" name="TextBox 127">
            <a:extLst>
              <a:ext uri="{FF2B5EF4-FFF2-40B4-BE49-F238E27FC236}">
                <a16:creationId xmlns:a16="http://schemas.microsoft.com/office/drawing/2014/main" id="{77EDB922-9B56-466F-B8E2-2B665FD73420}"/>
              </a:ext>
            </a:extLst>
          </xdr:cNvPr>
          <xdr:cNvSpPr txBox="1"/>
        </xdr:nvSpPr>
        <xdr:spPr>
          <a:xfrm>
            <a:off x="5531222" y="905437"/>
            <a:ext cx="746760" cy="28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6BC0C2-2BDE-44A3-BA29-BD1CEE9FFAD6}" type="TxLink">
              <a:rPr lang="en-US" sz="1200" b="0" i="0" u="none" strike="noStrike">
                <a:solidFill>
                  <a:srgbClr val="FFFFFF"/>
                </a:solidFill>
                <a:latin typeface="Avenir LT Std 45 Book"/>
              </a:rPr>
              <a:pPr/>
              <a:t>62256</a:t>
            </a:fld>
            <a:endParaRPr lang="en-IN" sz="1200">
              <a:solidFill>
                <a:schemeClr val="bg1"/>
              </a:solidFill>
            </a:endParaRPr>
          </a:p>
        </xdr:txBody>
      </xdr:sp>
    </xdr:grpSp>
    <xdr:clientData/>
  </xdr:twoCellAnchor>
  <xdr:twoCellAnchor editAs="absolute">
    <xdr:from>
      <xdr:col>15</xdr:col>
      <xdr:colOff>300038</xdr:colOff>
      <xdr:row>14</xdr:row>
      <xdr:rowOff>19049</xdr:rowOff>
    </xdr:from>
    <xdr:to>
      <xdr:col>16</xdr:col>
      <xdr:colOff>138113</xdr:colOff>
      <xdr:row>16</xdr:row>
      <xdr:rowOff>76199</xdr:rowOff>
    </xdr:to>
    <xdr:grpSp>
      <xdr:nvGrpSpPr>
        <xdr:cNvPr id="181" name="Group 180">
          <a:extLst>
            <a:ext uri="{FF2B5EF4-FFF2-40B4-BE49-F238E27FC236}">
              <a16:creationId xmlns:a16="http://schemas.microsoft.com/office/drawing/2014/main" id="{2B4746B9-34F8-0DC1-6E08-50C17AC2AD06}"/>
            </a:ext>
          </a:extLst>
        </xdr:cNvPr>
        <xdr:cNvGrpSpPr/>
      </xdr:nvGrpSpPr>
      <xdr:grpSpPr>
        <a:xfrm>
          <a:off x="9444038" y="2579369"/>
          <a:ext cx="447675" cy="422910"/>
          <a:chOff x="11787188" y="2809874"/>
          <a:chExt cx="447675" cy="419100"/>
        </a:xfrm>
      </xdr:grpSpPr>
      <xdr:sp macro="" textlink="'Pivot Tables 2'!H4">
        <xdr:nvSpPr>
          <xdr:cNvPr id="76" name="TextBox 75">
            <a:extLst>
              <a:ext uri="{FF2B5EF4-FFF2-40B4-BE49-F238E27FC236}">
                <a16:creationId xmlns:a16="http://schemas.microsoft.com/office/drawing/2014/main" id="{87F949EF-AF32-1E70-A6FE-3C64C719222C}"/>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177" name="TextBox 176">
            <a:extLst>
              <a:ext uri="{FF2B5EF4-FFF2-40B4-BE49-F238E27FC236}">
                <a16:creationId xmlns:a16="http://schemas.microsoft.com/office/drawing/2014/main" id="{ED6BA664-7BBF-0DA4-5F30-B2942DB95DB3}"/>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14</xdr:col>
      <xdr:colOff>90488</xdr:colOff>
      <xdr:row>12</xdr:row>
      <xdr:rowOff>90487</xdr:rowOff>
    </xdr:from>
    <xdr:to>
      <xdr:col>14</xdr:col>
      <xdr:colOff>538163</xdr:colOff>
      <xdr:row>14</xdr:row>
      <xdr:rowOff>147637</xdr:rowOff>
    </xdr:to>
    <xdr:grpSp>
      <xdr:nvGrpSpPr>
        <xdr:cNvPr id="180" name="Group 179">
          <a:extLst>
            <a:ext uri="{FF2B5EF4-FFF2-40B4-BE49-F238E27FC236}">
              <a16:creationId xmlns:a16="http://schemas.microsoft.com/office/drawing/2014/main" id="{8AA82668-5682-0473-2E2D-19441C513711}"/>
            </a:ext>
          </a:extLst>
        </xdr:cNvPr>
        <xdr:cNvGrpSpPr/>
      </xdr:nvGrpSpPr>
      <xdr:grpSpPr>
        <a:xfrm>
          <a:off x="8624888" y="2285047"/>
          <a:ext cx="447675" cy="422910"/>
          <a:chOff x="8529638" y="2566987"/>
          <a:chExt cx="447675" cy="419100"/>
        </a:xfrm>
        <a:noFill/>
      </xdr:grpSpPr>
      <xdr:sp macro="" textlink="'Pivot Tables 2'!I4">
        <xdr:nvSpPr>
          <xdr:cNvPr id="178" name="TextBox 177">
            <a:extLst>
              <a:ext uri="{FF2B5EF4-FFF2-40B4-BE49-F238E27FC236}">
                <a16:creationId xmlns:a16="http://schemas.microsoft.com/office/drawing/2014/main" id="{92D314E9-BB66-E398-C5C2-3048142BDF74}"/>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179" name="TextBox 178">
            <a:extLst>
              <a:ext uri="{FF2B5EF4-FFF2-40B4-BE49-F238E27FC236}">
                <a16:creationId xmlns:a16="http://schemas.microsoft.com/office/drawing/2014/main" id="{AAC51D61-737F-6B65-E45F-A060FC53CB59}"/>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13</xdr:col>
      <xdr:colOff>481013</xdr:colOff>
      <xdr:row>13</xdr:row>
      <xdr:rowOff>176212</xdr:rowOff>
    </xdr:from>
    <xdr:to>
      <xdr:col>14</xdr:col>
      <xdr:colOff>319088</xdr:colOff>
      <xdr:row>16</xdr:row>
      <xdr:rowOff>52387</xdr:rowOff>
    </xdr:to>
    <xdr:grpSp>
      <xdr:nvGrpSpPr>
        <xdr:cNvPr id="182" name="Group 181">
          <a:extLst>
            <a:ext uri="{FF2B5EF4-FFF2-40B4-BE49-F238E27FC236}">
              <a16:creationId xmlns:a16="http://schemas.microsoft.com/office/drawing/2014/main" id="{AF8BB9C6-C04C-6D84-C6B8-D9963391FD1A}"/>
            </a:ext>
          </a:extLst>
        </xdr:cNvPr>
        <xdr:cNvGrpSpPr/>
      </xdr:nvGrpSpPr>
      <xdr:grpSpPr>
        <a:xfrm>
          <a:off x="8405813" y="2553652"/>
          <a:ext cx="447675" cy="424815"/>
          <a:chOff x="8529638" y="2566987"/>
          <a:chExt cx="447675" cy="419100"/>
        </a:xfrm>
        <a:noFill/>
      </xdr:grpSpPr>
      <xdr:sp macro="" textlink="'Pivot Tables 2'!I4">
        <xdr:nvSpPr>
          <xdr:cNvPr id="183" name="TextBox 182">
            <a:extLst>
              <a:ext uri="{FF2B5EF4-FFF2-40B4-BE49-F238E27FC236}">
                <a16:creationId xmlns:a16="http://schemas.microsoft.com/office/drawing/2014/main" id="{16E8B00C-DD7F-6C87-03DD-F9AE3E181F63}"/>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184" name="TextBox 183">
            <a:extLst>
              <a:ext uri="{FF2B5EF4-FFF2-40B4-BE49-F238E27FC236}">
                <a16:creationId xmlns:a16="http://schemas.microsoft.com/office/drawing/2014/main" id="{C1A6FC6F-137A-6342-95A5-F8DC38F51EA9}"/>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14</xdr:col>
      <xdr:colOff>395288</xdr:colOff>
      <xdr:row>14</xdr:row>
      <xdr:rowOff>33337</xdr:rowOff>
    </xdr:from>
    <xdr:to>
      <xdr:col>15</xdr:col>
      <xdr:colOff>233363</xdr:colOff>
      <xdr:row>16</xdr:row>
      <xdr:rowOff>90487</xdr:rowOff>
    </xdr:to>
    <xdr:grpSp>
      <xdr:nvGrpSpPr>
        <xdr:cNvPr id="185" name="Group 184">
          <a:extLst>
            <a:ext uri="{FF2B5EF4-FFF2-40B4-BE49-F238E27FC236}">
              <a16:creationId xmlns:a16="http://schemas.microsoft.com/office/drawing/2014/main" id="{E62C5028-F4FE-553F-2152-D0D48D306DA8}"/>
            </a:ext>
          </a:extLst>
        </xdr:cNvPr>
        <xdr:cNvGrpSpPr/>
      </xdr:nvGrpSpPr>
      <xdr:grpSpPr>
        <a:xfrm>
          <a:off x="8929688" y="2593657"/>
          <a:ext cx="447675" cy="422910"/>
          <a:chOff x="8529638" y="2566987"/>
          <a:chExt cx="447675" cy="419100"/>
        </a:xfrm>
        <a:noFill/>
      </xdr:grpSpPr>
      <xdr:sp macro="" textlink="'Pivot Tables 2'!I4">
        <xdr:nvSpPr>
          <xdr:cNvPr id="186" name="TextBox 185">
            <a:extLst>
              <a:ext uri="{FF2B5EF4-FFF2-40B4-BE49-F238E27FC236}">
                <a16:creationId xmlns:a16="http://schemas.microsoft.com/office/drawing/2014/main" id="{A0989770-0305-8E2B-37F6-3E5094BB3A3B}"/>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187" name="TextBox 186">
            <a:extLst>
              <a:ext uri="{FF2B5EF4-FFF2-40B4-BE49-F238E27FC236}">
                <a16:creationId xmlns:a16="http://schemas.microsoft.com/office/drawing/2014/main" id="{EFB03A85-4714-36A8-094E-F45F2499921D}"/>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13</xdr:col>
      <xdr:colOff>509588</xdr:colOff>
      <xdr:row>12</xdr:row>
      <xdr:rowOff>176212</xdr:rowOff>
    </xdr:from>
    <xdr:to>
      <xdr:col>14</xdr:col>
      <xdr:colOff>347663</xdr:colOff>
      <xdr:row>15</xdr:row>
      <xdr:rowOff>52387</xdr:rowOff>
    </xdr:to>
    <xdr:grpSp>
      <xdr:nvGrpSpPr>
        <xdr:cNvPr id="188" name="Group 187">
          <a:extLst>
            <a:ext uri="{FF2B5EF4-FFF2-40B4-BE49-F238E27FC236}">
              <a16:creationId xmlns:a16="http://schemas.microsoft.com/office/drawing/2014/main" id="{A61510A2-4338-2AB5-BC8D-57B961717F88}"/>
            </a:ext>
          </a:extLst>
        </xdr:cNvPr>
        <xdr:cNvGrpSpPr/>
      </xdr:nvGrpSpPr>
      <xdr:grpSpPr>
        <a:xfrm>
          <a:off x="8434388" y="2370772"/>
          <a:ext cx="447675" cy="424815"/>
          <a:chOff x="8529638" y="2566987"/>
          <a:chExt cx="447675" cy="419100"/>
        </a:xfrm>
        <a:noFill/>
      </xdr:grpSpPr>
      <xdr:sp macro="" textlink="'Pivot Tables 2'!I4">
        <xdr:nvSpPr>
          <xdr:cNvPr id="189" name="TextBox 188">
            <a:extLst>
              <a:ext uri="{FF2B5EF4-FFF2-40B4-BE49-F238E27FC236}">
                <a16:creationId xmlns:a16="http://schemas.microsoft.com/office/drawing/2014/main" id="{627882F2-A542-BD21-CC3A-837B8A0ADB9F}"/>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190" name="TextBox 189">
            <a:extLst>
              <a:ext uri="{FF2B5EF4-FFF2-40B4-BE49-F238E27FC236}">
                <a16:creationId xmlns:a16="http://schemas.microsoft.com/office/drawing/2014/main" id="{EB5A9B57-605E-A688-F6B9-624AF0DA4E00}"/>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14</xdr:col>
      <xdr:colOff>195263</xdr:colOff>
      <xdr:row>15</xdr:row>
      <xdr:rowOff>33337</xdr:rowOff>
    </xdr:from>
    <xdr:to>
      <xdr:col>15</xdr:col>
      <xdr:colOff>33338</xdr:colOff>
      <xdr:row>17</xdr:row>
      <xdr:rowOff>90487</xdr:rowOff>
    </xdr:to>
    <xdr:grpSp>
      <xdr:nvGrpSpPr>
        <xdr:cNvPr id="191" name="Group 190">
          <a:extLst>
            <a:ext uri="{FF2B5EF4-FFF2-40B4-BE49-F238E27FC236}">
              <a16:creationId xmlns:a16="http://schemas.microsoft.com/office/drawing/2014/main" id="{DD8506B4-ED82-73C2-4178-C40CA3D3E91B}"/>
            </a:ext>
          </a:extLst>
        </xdr:cNvPr>
        <xdr:cNvGrpSpPr/>
      </xdr:nvGrpSpPr>
      <xdr:grpSpPr>
        <a:xfrm>
          <a:off x="8729663" y="2776537"/>
          <a:ext cx="447675" cy="422910"/>
          <a:chOff x="8529638" y="2566987"/>
          <a:chExt cx="447675" cy="419100"/>
        </a:xfrm>
        <a:noFill/>
      </xdr:grpSpPr>
      <xdr:sp macro="" textlink="'Pivot Tables 2'!I4">
        <xdr:nvSpPr>
          <xdr:cNvPr id="192" name="TextBox 191">
            <a:extLst>
              <a:ext uri="{FF2B5EF4-FFF2-40B4-BE49-F238E27FC236}">
                <a16:creationId xmlns:a16="http://schemas.microsoft.com/office/drawing/2014/main" id="{9ED49597-78BD-2E4C-7170-81C02AB5AA0B}"/>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193" name="TextBox 192">
            <a:extLst>
              <a:ext uri="{FF2B5EF4-FFF2-40B4-BE49-F238E27FC236}">
                <a16:creationId xmlns:a16="http://schemas.microsoft.com/office/drawing/2014/main" id="{DBE60E3F-44BB-F4DD-778D-92186B9EF787}"/>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14</xdr:col>
      <xdr:colOff>604838</xdr:colOff>
      <xdr:row>12</xdr:row>
      <xdr:rowOff>166687</xdr:rowOff>
    </xdr:from>
    <xdr:to>
      <xdr:col>15</xdr:col>
      <xdr:colOff>442913</xdr:colOff>
      <xdr:row>15</xdr:row>
      <xdr:rowOff>42862</xdr:rowOff>
    </xdr:to>
    <xdr:grpSp>
      <xdr:nvGrpSpPr>
        <xdr:cNvPr id="194" name="Group 193">
          <a:extLst>
            <a:ext uri="{FF2B5EF4-FFF2-40B4-BE49-F238E27FC236}">
              <a16:creationId xmlns:a16="http://schemas.microsoft.com/office/drawing/2014/main" id="{EAECE530-3EC8-E7F8-4A82-2DA9480C4012}"/>
            </a:ext>
          </a:extLst>
        </xdr:cNvPr>
        <xdr:cNvGrpSpPr/>
      </xdr:nvGrpSpPr>
      <xdr:grpSpPr>
        <a:xfrm>
          <a:off x="9139238" y="2361247"/>
          <a:ext cx="447675" cy="424815"/>
          <a:chOff x="8529638" y="2566987"/>
          <a:chExt cx="447675" cy="419100"/>
        </a:xfrm>
        <a:noFill/>
      </xdr:grpSpPr>
      <xdr:sp macro="" textlink="'Pivot Tables 2'!I4">
        <xdr:nvSpPr>
          <xdr:cNvPr id="195" name="TextBox 194">
            <a:extLst>
              <a:ext uri="{FF2B5EF4-FFF2-40B4-BE49-F238E27FC236}">
                <a16:creationId xmlns:a16="http://schemas.microsoft.com/office/drawing/2014/main" id="{D3129F3B-B456-5AA4-AB8B-B8BA0185922F}"/>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196" name="TextBox 195">
            <a:extLst>
              <a:ext uri="{FF2B5EF4-FFF2-40B4-BE49-F238E27FC236}">
                <a16:creationId xmlns:a16="http://schemas.microsoft.com/office/drawing/2014/main" id="{9B8B6098-A43C-491B-BDCF-56105D317C93}"/>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15</xdr:col>
      <xdr:colOff>90488</xdr:colOff>
      <xdr:row>14</xdr:row>
      <xdr:rowOff>90487</xdr:rowOff>
    </xdr:from>
    <xdr:to>
      <xdr:col>15</xdr:col>
      <xdr:colOff>538163</xdr:colOff>
      <xdr:row>16</xdr:row>
      <xdr:rowOff>147637</xdr:rowOff>
    </xdr:to>
    <xdr:grpSp>
      <xdr:nvGrpSpPr>
        <xdr:cNvPr id="197" name="Group 196">
          <a:extLst>
            <a:ext uri="{FF2B5EF4-FFF2-40B4-BE49-F238E27FC236}">
              <a16:creationId xmlns:a16="http://schemas.microsoft.com/office/drawing/2014/main" id="{11066ECB-C740-01E5-3923-FD3E706EC1C7}"/>
            </a:ext>
          </a:extLst>
        </xdr:cNvPr>
        <xdr:cNvGrpSpPr/>
      </xdr:nvGrpSpPr>
      <xdr:grpSpPr>
        <a:xfrm>
          <a:off x="9234488" y="2650807"/>
          <a:ext cx="447675" cy="422910"/>
          <a:chOff x="8529638" y="2566987"/>
          <a:chExt cx="447675" cy="419100"/>
        </a:xfrm>
        <a:noFill/>
      </xdr:grpSpPr>
      <xdr:sp macro="" textlink="'Pivot Tables 2'!I4">
        <xdr:nvSpPr>
          <xdr:cNvPr id="198" name="TextBox 197">
            <a:extLst>
              <a:ext uri="{FF2B5EF4-FFF2-40B4-BE49-F238E27FC236}">
                <a16:creationId xmlns:a16="http://schemas.microsoft.com/office/drawing/2014/main" id="{EE4AECFA-A629-6C98-51F3-31CA5356CC5E}"/>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199" name="TextBox 198">
            <a:extLst>
              <a:ext uri="{FF2B5EF4-FFF2-40B4-BE49-F238E27FC236}">
                <a16:creationId xmlns:a16="http://schemas.microsoft.com/office/drawing/2014/main" id="{1D08E046-44C0-22B7-681C-B8512965AE98}"/>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13</xdr:col>
      <xdr:colOff>423863</xdr:colOff>
      <xdr:row>15</xdr:row>
      <xdr:rowOff>71437</xdr:rowOff>
    </xdr:from>
    <xdr:to>
      <xdr:col>14</xdr:col>
      <xdr:colOff>261938</xdr:colOff>
      <xdr:row>17</xdr:row>
      <xdr:rowOff>128587</xdr:rowOff>
    </xdr:to>
    <xdr:grpSp>
      <xdr:nvGrpSpPr>
        <xdr:cNvPr id="200" name="Group 199">
          <a:extLst>
            <a:ext uri="{FF2B5EF4-FFF2-40B4-BE49-F238E27FC236}">
              <a16:creationId xmlns:a16="http://schemas.microsoft.com/office/drawing/2014/main" id="{8A38BC8E-396D-CA34-7EEC-CC1EEBAC58F3}"/>
            </a:ext>
          </a:extLst>
        </xdr:cNvPr>
        <xdr:cNvGrpSpPr/>
      </xdr:nvGrpSpPr>
      <xdr:grpSpPr>
        <a:xfrm>
          <a:off x="8348663" y="2814637"/>
          <a:ext cx="447675" cy="422910"/>
          <a:chOff x="8529638" y="2566987"/>
          <a:chExt cx="447675" cy="419100"/>
        </a:xfrm>
        <a:noFill/>
      </xdr:grpSpPr>
      <xdr:sp macro="" textlink="'Pivot Tables 2'!I4">
        <xdr:nvSpPr>
          <xdr:cNvPr id="201" name="TextBox 200">
            <a:extLst>
              <a:ext uri="{FF2B5EF4-FFF2-40B4-BE49-F238E27FC236}">
                <a16:creationId xmlns:a16="http://schemas.microsoft.com/office/drawing/2014/main" id="{718FACB5-B797-8348-2225-E3751312F35B}"/>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202" name="TextBox 201">
            <a:extLst>
              <a:ext uri="{FF2B5EF4-FFF2-40B4-BE49-F238E27FC236}">
                <a16:creationId xmlns:a16="http://schemas.microsoft.com/office/drawing/2014/main" id="{EAA3673A-4BA8-32CB-1CED-8CBECEF6429F}"/>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14</xdr:col>
      <xdr:colOff>119063</xdr:colOff>
      <xdr:row>13</xdr:row>
      <xdr:rowOff>142874</xdr:rowOff>
    </xdr:from>
    <xdr:to>
      <xdr:col>14</xdr:col>
      <xdr:colOff>566738</xdr:colOff>
      <xdr:row>16</xdr:row>
      <xdr:rowOff>19049</xdr:rowOff>
    </xdr:to>
    <xdr:grpSp>
      <xdr:nvGrpSpPr>
        <xdr:cNvPr id="203" name="Group 202">
          <a:extLst>
            <a:ext uri="{FF2B5EF4-FFF2-40B4-BE49-F238E27FC236}">
              <a16:creationId xmlns:a16="http://schemas.microsoft.com/office/drawing/2014/main" id="{228E24BE-0545-6B17-77A7-BBB806EC207F}"/>
            </a:ext>
          </a:extLst>
        </xdr:cNvPr>
        <xdr:cNvGrpSpPr/>
      </xdr:nvGrpSpPr>
      <xdr:grpSpPr>
        <a:xfrm>
          <a:off x="8653463" y="2520314"/>
          <a:ext cx="447675" cy="424815"/>
          <a:chOff x="11787188" y="2809874"/>
          <a:chExt cx="447675" cy="419100"/>
        </a:xfrm>
      </xdr:grpSpPr>
      <xdr:sp macro="" textlink="'Pivot Tables 2'!H4">
        <xdr:nvSpPr>
          <xdr:cNvPr id="204" name="TextBox 203">
            <a:extLst>
              <a:ext uri="{FF2B5EF4-FFF2-40B4-BE49-F238E27FC236}">
                <a16:creationId xmlns:a16="http://schemas.microsoft.com/office/drawing/2014/main" id="{DA9FA4FE-A3D1-814F-63ED-F2B63170ACBD}"/>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05" name="TextBox 204">
            <a:extLst>
              <a:ext uri="{FF2B5EF4-FFF2-40B4-BE49-F238E27FC236}">
                <a16:creationId xmlns:a16="http://schemas.microsoft.com/office/drawing/2014/main" id="{71625B89-E97E-F498-C728-8FDC4466BE91}"/>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14</xdr:col>
      <xdr:colOff>52388</xdr:colOff>
      <xdr:row>16</xdr:row>
      <xdr:rowOff>28574</xdr:rowOff>
    </xdr:from>
    <xdr:to>
      <xdr:col>14</xdr:col>
      <xdr:colOff>500063</xdr:colOff>
      <xdr:row>18</xdr:row>
      <xdr:rowOff>85724</xdr:rowOff>
    </xdr:to>
    <xdr:grpSp>
      <xdr:nvGrpSpPr>
        <xdr:cNvPr id="206" name="Group 205">
          <a:extLst>
            <a:ext uri="{FF2B5EF4-FFF2-40B4-BE49-F238E27FC236}">
              <a16:creationId xmlns:a16="http://schemas.microsoft.com/office/drawing/2014/main" id="{0E9B6D4D-646F-0244-61E9-86FAC7DCEC74}"/>
            </a:ext>
          </a:extLst>
        </xdr:cNvPr>
        <xdr:cNvGrpSpPr/>
      </xdr:nvGrpSpPr>
      <xdr:grpSpPr>
        <a:xfrm>
          <a:off x="8586788" y="2954654"/>
          <a:ext cx="447675" cy="422910"/>
          <a:chOff x="11787188" y="2809874"/>
          <a:chExt cx="447675" cy="419100"/>
        </a:xfrm>
      </xdr:grpSpPr>
      <xdr:sp macro="" textlink="'Pivot Tables 2'!H4">
        <xdr:nvSpPr>
          <xdr:cNvPr id="207" name="TextBox 206">
            <a:extLst>
              <a:ext uri="{FF2B5EF4-FFF2-40B4-BE49-F238E27FC236}">
                <a16:creationId xmlns:a16="http://schemas.microsoft.com/office/drawing/2014/main" id="{CBA5A35C-B882-77D6-919F-A22B4FC7105E}"/>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08" name="TextBox 207">
            <a:extLst>
              <a:ext uri="{FF2B5EF4-FFF2-40B4-BE49-F238E27FC236}">
                <a16:creationId xmlns:a16="http://schemas.microsoft.com/office/drawing/2014/main" id="{FC77BC2F-7993-5423-FFE6-A2EA46287DE3}"/>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13</xdr:col>
      <xdr:colOff>280988</xdr:colOff>
      <xdr:row>14</xdr:row>
      <xdr:rowOff>76199</xdr:rowOff>
    </xdr:from>
    <xdr:to>
      <xdr:col>14</xdr:col>
      <xdr:colOff>119063</xdr:colOff>
      <xdr:row>16</xdr:row>
      <xdr:rowOff>133349</xdr:rowOff>
    </xdr:to>
    <xdr:grpSp>
      <xdr:nvGrpSpPr>
        <xdr:cNvPr id="209" name="Group 208">
          <a:extLst>
            <a:ext uri="{FF2B5EF4-FFF2-40B4-BE49-F238E27FC236}">
              <a16:creationId xmlns:a16="http://schemas.microsoft.com/office/drawing/2014/main" id="{C6411F34-6CCE-F9AC-0243-E6356D212771}"/>
            </a:ext>
          </a:extLst>
        </xdr:cNvPr>
        <xdr:cNvGrpSpPr/>
      </xdr:nvGrpSpPr>
      <xdr:grpSpPr>
        <a:xfrm>
          <a:off x="8205788" y="2636519"/>
          <a:ext cx="447675" cy="422910"/>
          <a:chOff x="11787188" y="2809874"/>
          <a:chExt cx="447675" cy="419100"/>
        </a:xfrm>
      </xdr:grpSpPr>
      <xdr:sp macro="" textlink="'Pivot Tables 2'!H4">
        <xdr:nvSpPr>
          <xdr:cNvPr id="210" name="TextBox 209">
            <a:extLst>
              <a:ext uri="{FF2B5EF4-FFF2-40B4-BE49-F238E27FC236}">
                <a16:creationId xmlns:a16="http://schemas.microsoft.com/office/drawing/2014/main" id="{6D01F3B3-8B8D-5E27-35C4-D3D96F7003E5}"/>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11" name="TextBox 210">
            <a:extLst>
              <a:ext uri="{FF2B5EF4-FFF2-40B4-BE49-F238E27FC236}">
                <a16:creationId xmlns:a16="http://schemas.microsoft.com/office/drawing/2014/main" id="{4B41D5A9-3042-EE02-8A93-E766DEA2D24F}"/>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15</xdr:col>
      <xdr:colOff>90488</xdr:colOff>
      <xdr:row>16</xdr:row>
      <xdr:rowOff>76199</xdr:rowOff>
    </xdr:from>
    <xdr:to>
      <xdr:col>15</xdr:col>
      <xdr:colOff>538163</xdr:colOff>
      <xdr:row>18</xdr:row>
      <xdr:rowOff>133349</xdr:rowOff>
    </xdr:to>
    <xdr:grpSp>
      <xdr:nvGrpSpPr>
        <xdr:cNvPr id="212" name="Group 211">
          <a:extLst>
            <a:ext uri="{FF2B5EF4-FFF2-40B4-BE49-F238E27FC236}">
              <a16:creationId xmlns:a16="http://schemas.microsoft.com/office/drawing/2014/main" id="{4DE3B132-BAA2-FBBB-5D5C-6B4A227F799C}"/>
            </a:ext>
          </a:extLst>
        </xdr:cNvPr>
        <xdr:cNvGrpSpPr/>
      </xdr:nvGrpSpPr>
      <xdr:grpSpPr>
        <a:xfrm>
          <a:off x="9234488" y="3002279"/>
          <a:ext cx="447675" cy="422910"/>
          <a:chOff x="11787188" y="2809874"/>
          <a:chExt cx="447675" cy="419100"/>
        </a:xfrm>
      </xdr:grpSpPr>
      <xdr:sp macro="" textlink="'Pivot Tables 2'!H4">
        <xdr:nvSpPr>
          <xdr:cNvPr id="213" name="TextBox 212">
            <a:extLst>
              <a:ext uri="{FF2B5EF4-FFF2-40B4-BE49-F238E27FC236}">
                <a16:creationId xmlns:a16="http://schemas.microsoft.com/office/drawing/2014/main" id="{FEC6465D-E41D-6672-D155-319D905A5044}"/>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14" name="TextBox 213">
            <a:extLst>
              <a:ext uri="{FF2B5EF4-FFF2-40B4-BE49-F238E27FC236}">
                <a16:creationId xmlns:a16="http://schemas.microsoft.com/office/drawing/2014/main" id="{F1A90C2C-1E62-E7C2-FCB9-9F423B4885B0}"/>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14</xdr:col>
      <xdr:colOff>23813</xdr:colOff>
      <xdr:row>14</xdr:row>
      <xdr:rowOff>180974</xdr:rowOff>
    </xdr:from>
    <xdr:to>
      <xdr:col>14</xdr:col>
      <xdr:colOff>471488</xdr:colOff>
      <xdr:row>17</xdr:row>
      <xdr:rowOff>57149</xdr:rowOff>
    </xdr:to>
    <xdr:grpSp>
      <xdr:nvGrpSpPr>
        <xdr:cNvPr id="215" name="Group 214">
          <a:extLst>
            <a:ext uri="{FF2B5EF4-FFF2-40B4-BE49-F238E27FC236}">
              <a16:creationId xmlns:a16="http://schemas.microsoft.com/office/drawing/2014/main" id="{47353A72-C881-BA4D-BC59-051A0AC4E97A}"/>
            </a:ext>
          </a:extLst>
        </xdr:cNvPr>
        <xdr:cNvGrpSpPr/>
      </xdr:nvGrpSpPr>
      <xdr:grpSpPr>
        <a:xfrm>
          <a:off x="8558213" y="2741294"/>
          <a:ext cx="447675" cy="424815"/>
          <a:chOff x="11787188" y="2809874"/>
          <a:chExt cx="447675" cy="419100"/>
        </a:xfrm>
      </xdr:grpSpPr>
      <xdr:sp macro="" textlink="'Pivot Tables 2'!H4">
        <xdr:nvSpPr>
          <xdr:cNvPr id="216" name="TextBox 215">
            <a:extLst>
              <a:ext uri="{FF2B5EF4-FFF2-40B4-BE49-F238E27FC236}">
                <a16:creationId xmlns:a16="http://schemas.microsoft.com/office/drawing/2014/main" id="{C3163A88-9AA4-301A-4B76-3B5D1A3ED434}"/>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17" name="TextBox 216">
            <a:extLst>
              <a:ext uri="{FF2B5EF4-FFF2-40B4-BE49-F238E27FC236}">
                <a16:creationId xmlns:a16="http://schemas.microsoft.com/office/drawing/2014/main" id="{48B368C4-9E50-BB6E-FA0D-4BFDA0E6FDBD}"/>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14</xdr:col>
      <xdr:colOff>461963</xdr:colOff>
      <xdr:row>15</xdr:row>
      <xdr:rowOff>123824</xdr:rowOff>
    </xdr:from>
    <xdr:to>
      <xdr:col>15</xdr:col>
      <xdr:colOff>300038</xdr:colOff>
      <xdr:row>17</xdr:row>
      <xdr:rowOff>180974</xdr:rowOff>
    </xdr:to>
    <xdr:grpSp>
      <xdr:nvGrpSpPr>
        <xdr:cNvPr id="218" name="Group 217">
          <a:extLst>
            <a:ext uri="{FF2B5EF4-FFF2-40B4-BE49-F238E27FC236}">
              <a16:creationId xmlns:a16="http://schemas.microsoft.com/office/drawing/2014/main" id="{691DF434-0BCB-4561-3FDD-86CEA5D12743}"/>
            </a:ext>
          </a:extLst>
        </xdr:cNvPr>
        <xdr:cNvGrpSpPr/>
      </xdr:nvGrpSpPr>
      <xdr:grpSpPr>
        <a:xfrm>
          <a:off x="8996363" y="2867024"/>
          <a:ext cx="447675" cy="422910"/>
          <a:chOff x="11787188" y="2809874"/>
          <a:chExt cx="447675" cy="419100"/>
        </a:xfrm>
      </xdr:grpSpPr>
      <xdr:sp macro="" textlink="'Pivot Tables 2'!H4">
        <xdr:nvSpPr>
          <xdr:cNvPr id="219" name="TextBox 218">
            <a:extLst>
              <a:ext uri="{FF2B5EF4-FFF2-40B4-BE49-F238E27FC236}">
                <a16:creationId xmlns:a16="http://schemas.microsoft.com/office/drawing/2014/main" id="{6F9D00B8-E6D3-FC19-B2CE-4201EE7B5EBE}"/>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20" name="TextBox 219">
            <a:extLst>
              <a:ext uri="{FF2B5EF4-FFF2-40B4-BE49-F238E27FC236}">
                <a16:creationId xmlns:a16="http://schemas.microsoft.com/office/drawing/2014/main" id="{297DF488-C91A-E7FF-C615-761245D1568C}"/>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14</xdr:col>
      <xdr:colOff>328613</xdr:colOff>
      <xdr:row>13</xdr:row>
      <xdr:rowOff>28574</xdr:rowOff>
    </xdr:from>
    <xdr:to>
      <xdr:col>15</xdr:col>
      <xdr:colOff>166688</xdr:colOff>
      <xdr:row>15</xdr:row>
      <xdr:rowOff>85724</xdr:rowOff>
    </xdr:to>
    <xdr:grpSp>
      <xdr:nvGrpSpPr>
        <xdr:cNvPr id="221" name="Group 220">
          <a:extLst>
            <a:ext uri="{FF2B5EF4-FFF2-40B4-BE49-F238E27FC236}">
              <a16:creationId xmlns:a16="http://schemas.microsoft.com/office/drawing/2014/main" id="{809B1929-DA49-3E60-8FAF-A165A2538D65}"/>
            </a:ext>
          </a:extLst>
        </xdr:cNvPr>
        <xdr:cNvGrpSpPr/>
      </xdr:nvGrpSpPr>
      <xdr:grpSpPr>
        <a:xfrm>
          <a:off x="8863013" y="2406014"/>
          <a:ext cx="447675" cy="422910"/>
          <a:chOff x="11787188" y="2809874"/>
          <a:chExt cx="447675" cy="419100"/>
        </a:xfrm>
      </xdr:grpSpPr>
      <xdr:sp macro="" textlink="'Pivot Tables 2'!H4">
        <xdr:nvSpPr>
          <xdr:cNvPr id="222" name="TextBox 221">
            <a:extLst>
              <a:ext uri="{FF2B5EF4-FFF2-40B4-BE49-F238E27FC236}">
                <a16:creationId xmlns:a16="http://schemas.microsoft.com/office/drawing/2014/main" id="{D5FA731D-DFFF-1FB0-5E60-9DD3D4DAEC25}"/>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23" name="TextBox 222">
            <a:extLst>
              <a:ext uri="{FF2B5EF4-FFF2-40B4-BE49-F238E27FC236}">
                <a16:creationId xmlns:a16="http://schemas.microsoft.com/office/drawing/2014/main" id="{590296D0-F820-B08F-45E7-84769CCF4186}"/>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13</xdr:col>
      <xdr:colOff>280988</xdr:colOff>
      <xdr:row>12</xdr:row>
      <xdr:rowOff>142874</xdr:rowOff>
    </xdr:from>
    <xdr:to>
      <xdr:col>14</xdr:col>
      <xdr:colOff>119063</xdr:colOff>
      <xdr:row>15</xdr:row>
      <xdr:rowOff>19049</xdr:rowOff>
    </xdr:to>
    <xdr:grpSp>
      <xdr:nvGrpSpPr>
        <xdr:cNvPr id="224" name="Group 223">
          <a:extLst>
            <a:ext uri="{FF2B5EF4-FFF2-40B4-BE49-F238E27FC236}">
              <a16:creationId xmlns:a16="http://schemas.microsoft.com/office/drawing/2014/main" id="{E5009E04-4531-6777-8808-39FE2232F964}"/>
            </a:ext>
          </a:extLst>
        </xdr:cNvPr>
        <xdr:cNvGrpSpPr/>
      </xdr:nvGrpSpPr>
      <xdr:grpSpPr>
        <a:xfrm>
          <a:off x="8205788" y="2337434"/>
          <a:ext cx="447675" cy="424815"/>
          <a:chOff x="11787188" y="2809874"/>
          <a:chExt cx="447675" cy="419100"/>
        </a:xfrm>
      </xdr:grpSpPr>
      <xdr:sp macro="" textlink="'Pivot Tables 2'!H4">
        <xdr:nvSpPr>
          <xdr:cNvPr id="225" name="TextBox 224">
            <a:extLst>
              <a:ext uri="{FF2B5EF4-FFF2-40B4-BE49-F238E27FC236}">
                <a16:creationId xmlns:a16="http://schemas.microsoft.com/office/drawing/2014/main" id="{F298EDCB-2A3D-DB9A-8349-E3F54D2724A1}"/>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26" name="TextBox 225">
            <a:extLst>
              <a:ext uri="{FF2B5EF4-FFF2-40B4-BE49-F238E27FC236}">
                <a16:creationId xmlns:a16="http://schemas.microsoft.com/office/drawing/2014/main" id="{7DAB7628-9B32-6FA7-AF45-D1CD049D5234}"/>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14</xdr:col>
      <xdr:colOff>557213</xdr:colOff>
      <xdr:row>13</xdr:row>
      <xdr:rowOff>142874</xdr:rowOff>
    </xdr:from>
    <xdr:to>
      <xdr:col>15</xdr:col>
      <xdr:colOff>395288</xdr:colOff>
      <xdr:row>16</xdr:row>
      <xdr:rowOff>19049</xdr:rowOff>
    </xdr:to>
    <xdr:grpSp>
      <xdr:nvGrpSpPr>
        <xdr:cNvPr id="227" name="Group 226">
          <a:extLst>
            <a:ext uri="{FF2B5EF4-FFF2-40B4-BE49-F238E27FC236}">
              <a16:creationId xmlns:a16="http://schemas.microsoft.com/office/drawing/2014/main" id="{BA1A0C2C-63D3-AF66-C672-5746CC7AF5A4}"/>
            </a:ext>
          </a:extLst>
        </xdr:cNvPr>
        <xdr:cNvGrpSpPr/>
      </xdr:nvGrpSpPr>
      <xdr:grpSpPr>
        <a:xfrm>
          <a:off x="9091613" y="2520314"/>
          <a:ext cx="447675" cy="424815"/>
          <a:chOff x="11787188" y="2809874"/>
          <a:chExt cx="447675" cy="419100"/>
        </a:xfrm>
      </xdr:grpSpPr>
      <xdr:sp macro="" textlink="'Pivot Tables 2'!H4">
        <xdr:nvSpPr>
          <xdr:cNvPr id="228" name="TextBox 227">
            <a:extLst>
              <a:ext uri="{FF2B5EF4-FFF2-40B4-BE49-F238E27FC236}">
                <a16:creationId xmlns:a16="http://schemas.microsoft.com/office/drawing/2014/main" id="{7C4237D7-825C-44B9-C350-A264E1B187CA}"/>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29" name="TextBox 228">
            <a:extLst>
              <a:ext uri="{FF2B5EF4-FFF2-40B4-BE49-F238E27FC236}">
                <a16:creationId xmlns:a16="http://schemas.microsoft.com/office/drawing/2014/main" id="{962FF903-8EF1-27AD-B4C3-2123F5890065}"/>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15</xdr:col>
      <xdr:colOff>100013</xdr:colOff>
      <xdr:row>14</xdr:row>
      <xdr:rowOff>114299</xdr:rowOff>
    </xdr:from>
    <xdr:to>
      <xdr:col>15</xdr:col>
      <xdr:colOff>547688</xdr:colOff>
      <xdr:row>16</xdr:row>
      <xdr:rowOff>171449</xdr:rowOff>
    </xdr:to>
    <xdr:grpSp>
      <xdr:nvGrpSpPr>
        <xdr:cNvPr id="230" name="Group 229">
          <a:extLst>
            <a:ext uri="{FF2B5EF4-FFF2-40B4-BE49-F238E27FC236}">
              <a16:creationId xmlns:a16="http://schemas.microsoft.com/office/drawing/2014/main" id="{D37C67CC-5495-3B0F-FF1E-68C4228B2B31}"/>
            </a:ext>
          </a:extLst>
        </xdr:cNvPr>
        <xdr:cNvGrpSpPr/>
      </xdr:nvGrpSpPr>
      <xdr:grpSpPr>
        <a:xfrm>
          <a:off x="9244013" y="2674619"/>
          <a:ext cx="447675" cy="422910"/>
          <a:chOff x="11787188" y="2809874"/>
          <a:chExt cx="447675" cy="419100"/>
        </a:xfrm>
      </xdr:grpSpPr>
      <xdr:sp macro="" textlink="'Pivot Tables 2'!H4">
        <xdr:nvSpPr>
          <xdr:cNvPr id="231" name="TextBox 230">
            <a:extLst>
              <a:ext uri="{FF2B5EF4-FFF2-40B4-BE49-F238E27FC236}">
                <a16:creationId xmlns:a16="http://schemas.microsoft.com/office/drawing/2014/main" id="{D304380F-E346-333F-FF08-22D641631F2C}"/>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32" name="TextBox 231">
            <a:extLst>
              <a:ext uri="{FF2B5EF4-FFF2-40B4-BE49-F238E27FC236}">
                <a16:creationId xmlns:a16="http://schemas.microsoft.com/office/drawing/2014/main" id="{FDB52866-3FE4-C7AD-ABCB-4D9E916721E4}"/>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15</xdr:col>
      <xdr:colOff>252413</xdr:colOff>
      <xdr:row>15</xdr:row>
      <xdr:rowOff>85724</xdr:rowOff>
    </xdr:from>
    <xdr:to>
      <xdr:col>16</xdr:col>
      <xdr:colOff>90488</xdr:colOff>
      <xdr:row>17</xdr:row>
      <xdr:rowOff>142874</xdr:rowOff>
    </xdr:to>
    <xdr:grpSp>
      <xdr:nvGrpSpPr>
        <xdr:cNvPr id="233" name="Group 232">
          <a:extLst>
            <a:ext uri="{FF2B5EF4-FFF2-40B4-BE49-F238E27FC236}">
              <a16:creationId xmlns:a16="http://schemas.microsoft.com/office/drawing/2014/main" id="{C3430C7D-9089-E89B-8C4F-885879CE8353}"/>
            </a:ext>
          </a:extLst>
        </xdr:cNvPr>
        <xdr:cNvGrpSpPr/>
      </xdr:nvGrpSpPr>
      <xdr:grpSpPr>
        <a:xfrm>
          <a:off x="9396413" y="2828924"/>
          <a:ext cx="447675" cy="422910"/>
          <a:chOff x="11787188" y="2809874"/>
          <a:chExt cx="447675" cy="419100"/>
        </a:xfrm>
      </xdr:grpSpPr>
      <xdr:sp macro="" textlink="'Pivot Tables 2'!H4">
        <xdr:nvSpPr>
          <xdr:cNvPr id="234" name="TextBox 233">
            <a:extLst>
              <a:ext uri="{FF2B5EF4-FFF2-40B4-BE49-F238E27FC236}">
                <a16:creationId xmlns:a16="http://schemas.microsoft.com/office/drawing/2014/main" id="{38B72B10-8D38-49D0-9243-5D5EC212E40D}"/>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35" name="TextBox 234">
            <a:extLst>
              <a:ext uri="{FF2B5EF4-FFF2-40B4-BE49-F238E27FC236}">
                <a16:creationId xmlns:a16="http://schemas.microsoft.com/office/drawing/2014/main" id="{201AC696-089C-F6FD-735B-C3C131A4D1E5}"/>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14</xdr:col>
      <xdr:colOff>528638</xdr:colOff>
      <xdr:row>17</xdr:row>
      <xdr:rowOff>76199</xdr:rowOff>
    </xdr:from>
    <xdr:to>
      <xdr:col>15</xdr:col>
      <xdr:colOff>366713</xdr:colOff>
      <xdr:row>19</xdr:row>
      <xdr:rowOff>133349</xdr:rowOff>
    </xdr:to>
    <xdr:grpSp>
      <xdr:nvGrpSpPr>
        <xdr:cNvPr id="236" name="Group 235">
          <a:extLst>
            <a:ext uri="{FF2B5EF4-FFF2-40B4-BE49-F238E27FC236}">
              <a16:creationId xmlns:a16="http://schemas.microsoft.com/office/drawing/2014/main" id="{E515778F-420C-95B5-FFFE-7AFA8E2A99DE}"/>
            </a:ext>
          </a:extLst>
        </xdr:cNvPr>
        <xdr:cNvGrpSpPr/>
      </xdr:nvGrpSpPr>
      <xdr:grpSpPr>
        <a:xfrm>
          <a:off x="9063038" y="3185159"/>
          <a:ext cx="447675" cy="422910"/>
          <a:chOff x="11787188" y="2809874"/>
          <a:chExt cx="447675" cy="419100"/>
        </a:xfrm>
      </xdr:grpSpPr>
      <xdr:sp macro="" textlink="'Pivot Tables 2'!H4">
        <xdr:nvSpPr>
          <xdr:cNvPr id="237" name="TextBox 236">
            <a:extLst>
              <a:ext uri="{FF2B5EF4-FFF2-40B4-BE49-F238E27FC236}">
                <a16:creationId xmlns:a16="http://schemas.microsoft.com/office/drawing/2014/main" id="{7A4D1A15-EEA6-F7A4-028D-DD8124DB7C1C}"/>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38" name="TextBox 237">
            <a:extLst>
              <a:ext uri="{FF2B5EF4-FFF2-40B4-BE49-F238E27FC236}">
                <a16:creationId xmlns:a16="http://schemas.microsoft.com/office/drawing/2014/main" id="{3EAB57A2-399A-22C5-0489-6D76D241E688}"/>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14</xdr:col>
      <xdr:colOff>214313</xdr:colOff>
      <xdr:row>17</xdr:row>
      <xdr:rowOff>9524</xdr:rowOff>
    </xdr:from>
    <xdr:to>
      <xdr:col>15</xdr:col>
      <xdr:colOff>52388</xdr:colOff>
      <xdr:row>19</xdr:row>
      <xdr:rowOff>66674</xdr:rowOff>
    </xdr:to>
    <xdr:grpSp>
      <xdr:nvGrpSpPr>
        <xdr:cNvPr id="239" name="Group 238">
          <a:extLst>
            <a:ext uri="{FF2B5EF4-FFF2-40B4-BE49-F238E27FC236}">
              <a16:creationId xmlns:a16="http://schemas.microsoft.com/office/drawing/2014/main" id="{AA5A11B9-960D-6C8A-7FDD-AA1579D22703}"/>
            </a:ext>
          </a:extLst>
        </xdr:cNvPr>
        <xdr:cNvGrpSpPr/>
      </xdr:nvGrpSpPr>
      <xdr:grpSpPr>
        <a:xfrm>
          <a:off x="8748713" y="3118484"/>
          <a:ext cx="447675" cy="422910"/>
          <a:chOff x="11787188" y="2809874"/>
          <a:chExt cx="447675" cy="419100"/>
        </a:xfrm>
      </xdr:grpSpPr>
      <xdr:sp macro="" textlink="'Pivot Tables 2'!H4">
        <xdr:nvSpPr>
          <xdr:cNvPr id="240" name="TextBox 239">
            <a:extLst>
              <a:ext uri="{FF2B5EF4-FFF2-40B4-BE49-F238E27FC236}">
                <a16:creationId xmlns:a16="http://schemas.microsoft.com/office/drawing/2014/main" id="{FD36725D-81DF-7E68-01BA-4E308254EA8B}"/>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28C66-460E-40B4-8701-DE5955FB5C11}" type="TxLink">
              <a:rPr lang="en-US" sz="1050" b="0" i="0" u="none" strike="noStrike">
                <a:solidFill>
                  <a:srgbClr val="5A097C"/>
                </a:solidFill>
                <a:latin typeface="Avenir LT Std 45 Book"/>
              </a:rPr>
              <a:pPr algn="ctr"/>
              <a:t>●</a:t>
            </a:fld>
            <a:endParaRPr lang="en-IN" sz="900"/>
          </a:p>
        </xdr:txBody>
      </xdr:sp>
      <xdr:sp macro="" textlink="'Pivot Tables 2'!J4">
        <xdr:nvSpPr>
          <xdr:cNvPr id="241" name="TextBox 240">
            <a:extLst>
              <a:ext uri="{FF2B5EF4-FFF2-40B4-BE49-F238E27FC236}">
                <a16:creationId xmlns:a16="http://schemas.microsoft.com/office/drawing/2014/main" id="{3F7D733F-4E89-ED3D-10AE-0403795B68B2}"/>
              </a:ext>
            </a:extLst>
          </xdr:cNvPr>
          <xdr:cNvSpPr txBox="1"/>
        </xdr:nvSpPr>
        <xdr:spPr>
          <a:xfrm>
            <a:off x="11787188" y="2809874"/>
            <a:ext cx="447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A3D9-D288-4032-B92E-84F9EDD3B6A5}" type="TxLink">
              <a:rPr lang="en-US" sz="1050" b="0" i="0" u="none" strike="noStrike">
                <a:solidFill>
                  <a:srgbClr val="296EFC"/>
                </a:solidFill>
                <a:latin typeface="Avenir LT Std 45 Book"/>
              </a:rPr>
              <a:pPr algn="ctr"/>
              <a:t> </a:t>
            </a:fld>
            <a:endParaRPr lang="en-IN" sz="900"/>
          </a:p>
        </xdr:txBody>
      </xdr:sp>
    </xdr:grpSp>
    <xdr:clientData/>
  </xdr:twoCellAnchor>
  <xdr:twoCellAnchor editAs="absolute">
    <xdr:from>
      <xdr:col>13</xdr:col>
      <xdr:colOff>576263</xdr:colOff>
      <xdr:row>16</xdr:row>
      <xdr:rowOff>42862</xdr:rowOff>
    </xdr:from>
    <xdr:to>
      <xdr:col>14</xdr:col>
      <xdr:colOff>414338</xdr:colOff>
      <xdr:row>18</xdr:row>
      <xdr:rowOff>100012</xdr:rowOff>
    </xdr:to>
    <xdr:grpSp>
      <xdr:nvGrpSpPr>
        <xdr:cNvPr id="242" name="Group 241">
          <a:extLst>
            <a:ext uri="{FF2B5EF4-FFF2-40B4-BE49-F238E27FC236}">
              <a16:creationId xmlns:a16="http://schemas.microsoft.com/office/drawing/2014/main" id="{08502A3B-B1E0-BA7A-EFB1-E96B523FA316}"/>
            </a:ext>
          </a:extLst>
        </xdr:cNvPr>
        <xdr:cNvGrpSpPr/>
      </xdr:nvGrpSpPr>
      <xdr:grpSpPr>
        <a:xfrm>
          <a:off x="8501063" y="2968942"/>
          <a:ext cx="447675" cy="422910"/>
          <a:chOff x="8529638" y="2566987"/>
          <a:chExt cx="447675" cy="419100"/>
        </a:xfrm>
        <a:noFill/>
      </xdr:grpSpPr>
      <xdr:sp macro="" textlink="'Pivot Tables 2'!I4">
        <xdr:nvSpPr>
          <xdr:cNvPr id="243" name="TextBox 242">
            <a:extLst>
              <a:ext uri="{FF2B5EF4-FFF2-40B4-BE49-F238E27FC236}">
                <a16:creationId xmlns:a16="http://schemas.microsoft.com/office/drawing/2014/main" id="{9E6B0816-5BD2-435F-5FE1-3FAEA76B3BFA}"/>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244" name="TextBox 243">
            <a:extLst>
              <a:ext uri="{FF2B5EF4-FFF2-40B4-BE49-F238E27FC236}">
                <a16:creationId xmlns:a16="http://schemas.microsoft.com/office/drawing/2014/main" id="{5529B46D-D105-A5E7-7586-4A8457DE3E06}"/>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15</xdr:col>
      <xdr:colOff>185738</xdr:colOff>
      <xdr:row>13</xdr:row>
      <xdr:rowOff>109537</xdr:rowOff>
    </xdr:from>
    <xdr:to>
      <xdr:col>16</xdr:col>
      <xdr:colOff>23813</xdr:colOff>
      <xdr:row>15</xdr:row>
      <xdr:rowOff>166687</xdr:rowOff>
    </xdr:to>
    <xdr:grpSp>
      <xdr:nvGrpSpPr>
        <xdr:cNvPr id="245" name="Group 244">
          <a:extLst>
            <a:ext uri="{FF2B5EF4-FFF2-40B4-BE49-F238E27FC236}">
              <a16:creationId xmlns:a16="http://schemas.microsoft.com/office/drawing/2014/main" id="{3F9DAFE8-3ABF-240A-B1A7-D4D69A610391}"/>
            </a:ext>
          </a:extLst>
        </xdr:cNvPr>
        <xdr:cNvGrpSpPr/>
      </xdr:nvGrpSpPr>
      <xdr:grpSpPr>
        <a:xfrm>
          <a:off x="9329738" y="2486977"/>
          <a:ext cx="447675" cy="422910"/>
          <a:chOff x="8529638" y="2566987"/>
          <a:chExt cx="447675" cy="419100"/>
        </a:xfrm>
        <a:noFill/>
      </xdr:grpSpPr>
      <xdr:sp macro="" textlink="'Pivot Tables 2'!I4">
        <xdr:nvSpPr>
          <xdr:cNvPr id="246" name="TextBox 245">
            <a:extLst>
              <a:ext uri="{FF2B5EF4-FFF2-40B4-BE49-F238E27FC236}">
                <a16:creationId xmlns:a16="http://schemas.microsoft.com/office/drawing/2014/main" id="{3139330E-8CDB-D7D6-95DF-A4CE597FB15E}"/>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247" name="TextBox 246">
            <a:extLst>
              <a:ext uri="{FF2B5EF4-FFF2-40B4-BE49-F238E27FC236}">
                <a16:creationId xmlns:a16="http://schemas.microsoft.com/office/drawing/2014/main" id="{74B933CD-876A-FB16-CC73-3C2704F74155}"/>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14</xdr:col>
      <xdr:colOff>271463</xdr:colOff>
      <xdr:row>17</xdr:row>
      <xdr:rowOff>166687</xdr:rowOff>
    </xdr:from>
    <xdr:to>
      <xdr:col>15</xdr:col>
      <xdr:colOff>109538</xdr:colOff>
      <xdr:row>20</xdr:row>
      <xdr:rowOff>42862</xdr:rowOff>
    </xdr:to>
    <xdr:grpSp>
      <xdr:nvGrpSpPr>
        <xdr:cNvPr id="248" name="Group 247">
          <a:extLst>
            <a:ext uri="{FF2B5EF4-FFF2-40B4-BE49-F238E27FC236}">
              <a16:creationId xmlns:a16="http://schemas.microsoft.com/office/drawing/2014/main" id="{B13BBAAB-DEEE-A06C-A310-EEC2B8C99237}"/>
            </a:ext>
          </a:extLst>
        </xdr:cNvPr>
        <xdr:cNvGrpSpPr/>
      </xdr:nvGrpSpPr>
      <xdr:grpSpPr>
        <a:xfrm>
          <a:off x="8805863" y="3275647"/>
          <a:ext cx="447675" cy="424815"/>
          <a:chOff x="8529638" y="2566987"/>
          <a:chExt cx="447675" cy="419100"/>
        </a:xfrm>
        <a:noFill/>
      </xdr:grpSpPr>
      <xdr:sp macro="" textlink="'Pivot Tables 2'!I4">
        <xdr:nvSpPr>
          <xdr:cNvPr id="249" name="TextBox 248">
            <a:extLst>
              <a:ext uri="{FF2B5EF4-FFF2-40B4-BE49-F238E27FC236}">
                <a16:creationId xmlns:a16="http://schemas.microsoft.com/office/drawing/2014/main" id="{F9DBB324-E7BA-C550-8493-9454F8883800}"/>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250" name="TextBox 249">
            <a:extLst>
              <a:ext uri="{FF2B5EF4-FFF2-40B4-BE49-F238E27FC236}">
                <a16:creationId xmlns:a16="http://schemas.microsoft.com/office/drawing/2014/main" id="{57D1159C-ED49-C2A2-AC03-FCB2924AEF0B}"/>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14</xdr:col>
      <xdr:colOff>366713</xdr:colOff>
      <xdr:row>15</xdr:row>
      <xdr:rowOff>4762</xdr:rowOff>
    </xdr:from>
    <xdr:to>
      <xdr:col>15</xdr:col>
      <xdr:colOff>204788</xdr:colOff>
      <xdr:row>17</xdr:row>
      <xdr:rowOff>61912</xdr:rowOff>
    </xdr:to>
    <xdr:grpSp>
      <xdr:nvGrpSpPr>
        <xdr:cNvPr id="251" name="Group 250">
          <a:extLst>
            <a:ext uri="{FF2B5EF4-FFF2-40B4-BE49-F238E27FC236}">
              <a16:creationId xmlns:a16="http://schemas.microsoft.com/office/drawing/2014/main" id="{EA6F5AF7-27C9-FC2F-E8A0-BDC01D2A7BB4}"/>
            </a:ext>
          </a:extLst>
        </xdr:cNvPr>
        <xdr:cNvGrpSpPr/>
      </xdr:nvGrpSpPr>
      <xdr:grpSpPr>
        <a:xfrm>
          <a:off x="8901113" y="2747962"/>
          <a:ext cx="447675" cy="422910"/>
          <a:chOff x="8529638" y="2566987"/>
          <a:chExt cx="447675" cy="419100"/>
        </a:xfrm>
        <a:noFill/>
      </xdr:grpSpPr>
      <xdr:sp macro="" textlink="'Pivot Tables 2'!I4">
        <xdr:nvSpPr>
          <xdr:cNvPr id="252" name="TextBox 251">
            <a:extLst>
              <a:ext uri="{FF2B5EF4-FFF2-40B4-BE49-F238E27FC236}">
                <a16:creationId xmlns:a16="http://schemas.microsoft.com/office/drawing/2014/main" id="{E49CD403-4647-E4CA-F9A1-6BA93F0DFF84}"/>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253" name="TextBox 252">
            <a:extLst>
              <a:ext uri="{FF2B5EF4-FFF2-40B4-BE49-F238E27FC236}">
                <a16:creationId xmlns:a16="http://schemas.microsoft.com/office/drawing/2014/main" id="{689C4699-D4F8-88C1-F55D-34B589AC3A04}"/>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15</xdr:col>
      <xdr:colOff>395288</xdr:colOff>
      <xdr:row>14</xdr:row>
      <xdr:rowOff>157162</xdr:rowOff>
    </xdr:from>
    <xdr:to>
      <xdr:col>16</xdr:col>
      <xdr:colOff>233363</xdr:colOff>
      <xdr:row>17</xdr:row>
      <xdr:rowOff>33337</xdr:rowOff>
    </xdr:to>
    <xdr:grpSp>
      <xdr:nvGrpSpPr>
        <xdr:cNvPr id="254" name="Group 253">
          <a:extLst>
            <a:ext uri="{FF2B5EF4-FFF2-40B4-BE49-F238E27FC236}">
              <a16:creationId xmlns:a16="http://schemas.microsoft.com/office/drawing/2014/main" id="{8529E517-B190-C228-5381-DD39BA983CA7}"/>
            </a:ext>
          </a:extLst>
        </xdr:cNvPr>
        <xdr:cNvGrpSpPr/>
      </xdr:nvGrpSpPr>
      <xdr:grpSpPr>
        <a:xfrm>
          <a:off x="9539288" y="2717482"/>
          <a:ext cx="447675" cy="424815"/>
          <a:chOff x="8529638" y="2566987"/>
          <a:chExt cx="447675" cy="419100"/>
        </a:xfrm>
        <a:noFill/>
      </xdr:grpSpPr>
      <xdr:sp macro="" textlink="'Pivot Tables 2'!I4">
        <xdr:nvSpPr>
          <xdr:cNvPr id="255" name="TextBox 254">
            <a:extLst>
              <a:ext uri="{FF2B5EF4-FFF2-40B4-BE49-F238E27FC236}">
                <a16:creationId xmlns:a16="http://schemas.microsoft.com/office/drawing/2014/main" id="{C1D33B59-AD90-7F15-D095-5AEEA636B795}"/>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256" name="TextBox 255">
            <a:extLst>
              <a:ext uri="{FF2B5EF4-FFF2-40B4-BE49-F238E27FC236}">
                <a16:creationId xmlns:a16="http://schemas.microsoft.com/office/drawing/2014/main" id="{EE313F42-1450-B77A-18F4-4655F3C47B7A}"/>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14</xdr:col>
      <xdr:colOff>585788</xdr:colOff>
      <xdr:row>15</xdr:row>
      <xdr:rowOff>80962</xdr:rowOff>
    </xdr:from>
    <xdr:to>
      <xdr:col>15</xdr:col>
      <xdr:colOff>423863</xdr:colOff>
      <xdr:row>17</xdr:row>
      <xdr:rowOff>138112</xdr:rowOff>
    </xdr:to>
    <xdr:grpSp>
      <xdr:nvGrpSpPr>
        <xdr:cNvPr id="257" name="Group 256">
          <a:extLst>
            <a:ext uri="{FF2B5EF4-FFF2-40B4-BE49-F238E27FC236}">
              <a16:creationId xmlns:a16="http://schemas.microsoft.com/office/drawing/2014/main" id="{EEAF5BB1-7444-EBBC-CED6-AA6839673369}"/>
            </a:ext>
          </a:extLst>
        </xdr:cNvPr>
        <xdr:cNvGrpSpPr/>
      </xdr:nvGrpSpPr>
      <xdr:grpSpPr>
        <a:xfrm>
          <a:off x="9120188" y="2824162"/>
          <a:ext cx="447675" cy="422910"/>
          <a:chOff x="8529638" y="2566987"/>
          <a:chExt cx="447675" cy="419100"/>
        </a:xfrm>
        <a:noFill/>
      </xdr:grpSpPr>
      <xdr:sp macro="" textlink="'Pivot Tables 2'!I4">
        <xdr:nvSpPr>
          <xdr:cNvPr id="258" name="TextBox 257">
            <a:extLst>
              <a:ext uri="{FF2B5EF4-FFF2-40B4-BE49-F238E27FC236}">
                <a16:creationId xmlns:a16="http://schemas.microsoft.com/office/drawing/2014/main" id="{5A364294-461F-767E-0D84-1E01FDE06CB6}"/>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141C6-D378-4A6E-AC92-406BFED35CA2}" type="TxLink">
              <a:rPr lang="en-US" sz="1050" b="0" i="0" u="none" strike="noStrike">
                <a:solidFill>
                  <a:srgbClr val="0F11A7"/>
                </a:solidFill>
                <a:latin typeface="Avenir LT Std 45 Book"/>
              </a:rPr>
              <a:pPr algn="ctr"/>
              <a:t> </a:t>
            </a:fld>
            <a:endParaRPr lang="en-IN" sz="900"/>
          </a:p>
        </xdr:txBody>
      </xdr:sp>
      <xdr:sp macro="" textlink="'Pivot Tables 2'!G4">
        <xdr:nvSpPr>
          <xdr:cNvPr id="259" name="TextBox 258">
            <a:extLst>
              <a:ext uri="{FF2B5EF4-FFF2-40B4-BE49-F238E27FC236}">
                <a16:creationId xmlns:a16="http://schemas.microsoft.com/office/drawing/2014/main" id="{865386E6-31AD-358A-3F52-095646A1440E}"/>
              </a:ext>
            </a:extLst>
          </xdr:cNvPr>
          <xdr:cNvSpPr txBox="1"/>
        </xdr:nvSpPr>
        <xdr:spPr>
          <a:xfrm>
            <a:off x="8529638" y="2566987"/>
            <a:ext cx="447675" cy="419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B0B86D-8B1C-473A-9548-4215EC6E110F}" type="TxLink">
              <a:rPr lang="en-US" sz="1050" b="0" i="0" u="none" strike="noStrike">
                <a:solidFill>
                  <a:srgbClr val="C240DB"/>
                </a:solidFill>
                <a:latin typeface="Avenir LT Std 45 Book"/>
              </a:rPr>
              <a:pPr algn="ctr"/>
              <a:t>●</a:t>
            </a:fld>
            <a:endParaRPr lang="en-IN" sz="900"/>
          </a:p>
        </xdr:txBody>
      </xdr:sp>
    </xdr:grpSp>
    <xdr:clientData/>
  </xdr:twoCellAnchor>
  <xdr:twoCellAnchor editAs="absolute">
    <xdr:from>
      <xdr:col>8</xdr:col>
      <xdr:colOff>588962</xdr:colOff>
      <xdr:row>12</xdr:row>
      <xdr:rowOff>19050</xdr:rowOff>
    </xdr:from>
    <xdr:to>
      <xdr:col>9</xdr:col>
      <xdr:colOff>347662</xdr:colOff>
      <xdr:row>13</xdr:row>
      <xdr:rowOff>114300</xdr:rowOff>
    </xdr:to>
    <xdr:grpSp>
      <xdr:nvGrpSpPr>
        <xdr:cNvPr id="265" name="Group 264">
          <a:extLst>
            <a:ext uri="{FF2B5EF4-FFF2-40B4-BE49-F238E27FC236}">
              <a16:creationId xmlns:a16="http://schemas.microsoft.com/office/drawing/2014/main" id="{74468E71-E1BB-BF5B-F03F-9D2A6F0F91EF}"/>
            </a:ext>
          </a:extLst>
        </xdr:cNvPr>
        <xdr:cNvGrpSpPr/>
      </xdr:nvGrpSpPr>
      <xdr:grpSpPr>
        <a:xfrm>
          <a:off x="5465762" y="2213610"/>
          <a:ext cx="368300" cy="278130"/>
          <a:chOff x="5653087" y="4057650"/>
          <a:chExt cx="685800" cy="514350"/>
        </a:xfrm>
      </xdr:grpSpPr>
      <xdr:sp macro="" textlink="'Pivot Tables 2'!J5">
        <xdr:nvSpPr>
          <xdr:cNvPr id="262" name="TextBox 261">
            <a:extLst>
              <a:ext uri="{FF2B5EF4-FFF2-40B4-BE49-F238E27FC236}">
                <a16:creationId xmlns:a16="http://schemas.microsoft.com/office/drawing/2014/main" id="{5E041771-6F07-43DD-7C28-6CF286E28083}"/>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7ED516-2E6C-4538-A5DA-5F66C4DE8F85}" type="TxLink">
              <a:rPr lang="en-US" sz="1050" b="0" i="0" u="none" strike="noStrike">
                <a:solidFill>
                  <a:srgbClr val="296EFC"/>
                </a:solidFill>
                <a:latin typeface="Calibri"/>
                <a:cs typeface="Calibri"/>
              </a:rPr>
              <a:pPr algn="ctr"/>
              <a:t>●</a:t>
            </a:fld>
            <a:endParaRPr lang="en-IN" sz="900"/>
          </a:p>
        </xdr:txBody>
      </xdr:sp>
      <xdr:sp macro="" textlink="'Pivot Tables 2'!H5">
        <xdr:nvSpPr>
          <xdr:cNvPr id="263" name="TextBox 262">
            <a:extLst>
              <a:ext uri="{FF2B5EF4-FFF2-40B4-BE49-F238E27FC236}">
                <a16:creationId xmlns:a16="http://schemas.microsoft.com/office/drawing/2014/main" id="{AF5A5CD8-E2A7-5B15-6489-1C8813C436D5}"/>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19CC97-4DD8-4158-B274-3B32B1DD786C}" type="TxLink">
              <a:rPr lang="en-US" sz="1050" b="0" i="0" u="none" strike="noStrike">
                <a:solidFill>
                  <a:srgbClr val="5A097C"/>
                </a:solidFill>
                <a:latin typeface="Avenir LT Std 45 Book"/>
              </a:rPr>
              <a:pPr algn="ctr"/>
              <a:t> </a:t>
            </a:fld>
            <a:endParaRPr lang="en-IN" sz="900"/>
          </a:p>
        </xdr:txBody>
      </xdr:sp>
    </xdr:grpSp>
    <xdr:clientData/>
  </xdr:twoCellAnchor>
  <xdr:twoCellAnchor editAs="absolute">
    <xdr:from>
      <xdr:col>9</xdr:col>
      <xdr:colOff>403225</xdr:colOff>
      <xdr:row>11</xdr:row>
      <xdr:rowOff>0</xdr:rowOff>
    </xdr:from>
    <xdr:to>
      <xdr:col>10</xdr:col>
      <xdr:colOff>161925</xdr:colOff>
      <xdr:row>12</xdr:row>
      <xdr:rowOff>95250</xdr:rowOff>
    </xdr:to>
    <xdr:grpSp>
      <xdr:nvGrpSpPr>
        <xdr:cNvPr id="317" name="Group 316">
          <a:extLst>
            <a:ext uri="{FF2B5EF4-FFF2-40B4-BE49-F238E27FC236}">
              <a16:creationId xmlns:a16="http://schemas.microsoft.com/office/drawing/2014/main" id="{127673F5-D1F4-5AB8-48D5-699936C842AA}"/>
            </a:ext>
          </a:extLst>
        </xdr:cNvPr>
        <xdr:cNvGrpSpPr/>
      </xdr:nvGrpSpPr>
      <xdr:grpSpPr>
        <a:xfrm>
          <a:off x="5889625" y="2011680"/>
          <a:ext cx="368300" cy="278130"/>
          <a:chOff x="4400550" y="4048125"/>
          <a:chExt cx="685800" cy="514350"/>
        </a:xfrm>
      </xdr:grpSpPr>
      <xdr:sp macro="" textlink="'Pivot Tables 2'!G5">
        <xdr:nvSpPr>
          <xdr:cNvPr id="318" name="TextBox 317">
            <a:extLst>
              <a:ext uri="{FF2B5EF4-FFF2-40B4-BE49-F238E27FC236}">
                <a16:creationId xmlns:a16="http://schemas.microsoft.com/office/drawing/2014/main" id="{EAEEBA1F-57F0-5005-6223-C65864B0B88F}"/>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E0056F-DE1A-47D2-831C-1065763DBFD6}" type="TxLink">
              <a:rPr lang="en-US" sz="1050" b="0" i="0" u="none" strike="noStrike">
                <a:solidFill>
                  <a:srgbClr val="C240DB"/>
                </a:solidFill>
                <a:latin typeface="Avenir LT Std 45 Book"/>
              </a:rPr>
              <a:pPr algn="ctr"/>
              <a:t> </a:t>
            </a:fld>
            <a:endParaRPr lang="en-IN" sz="900"/>
          </a:p>
        </xdr:txBody>
      </xdr:sp>
      <xdr:sp macro="" textlink="'Pivot Tables 2'!I5">
        <xdr:nvSpPr>
          <xdr:cNvPr id="319" name="TextBox 318">
            <a:extLst>
              <a:ext uri="{FF2B5EF4-FFF2-40B4-BE49-F238E27FC236}">
                <a16:creationId xmlns:a16="http://schemas.microsoft.com/office/drawing/2014/main" id="{14FA7A5A-DA43-EF47-F29C-DDA2411E3E15}"/>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D9846B-B098-422F-A52D-F22F361E15A5}"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8</xdr:col>
      <xdr:colOff>560387</xdr:colOff>
      <xdr:row>11</xdr:row>
      <xdr:rowOff>47625</xdr:rowOff>
    </xdr:from>
    <xdr:to>
      <xdr:col>9</xdr:col>
      <xdr:colOff>319087</xdr:colOff>
      <xdr:row>12</xdr:row>
      <xdr:rowOff>142875</xdr:rowOff>
    </xdr:to>
    <xdr:grpSp>
      <xdr:nvGrpSpPr>
        <xdr:cNvPr id="320" name="Group 319">
          <a:extLst>
            <a:ext uri="{FF2B5EF4-FFF2-40B4-BE49-F238E27FC236}">
              <a16:creationId xmlns:a16="http://schemas.microsoft.com/office/drawing/2014/main" id="{8B9C7D4D-4BCF-1975-D62E-50E665B2A3E9}"/>
            </a:ext>
          </a:extLst>
        </xdr:cNvPr>
        <xdr:cNvGrpSpPr/>
      </xdr:nvGrpSpPr>
      <xdr:grpSpPr>
        <a:xfrm>
          <a:off x="5437187" y="2059305"/>
          <a:ext cx="368300" cy="278130"/>
          <a:chOff x="5653087" y="4057650"/>
          <a:chExt cx="685800" cy="514350"/>
        </a:xfrm>
      </xdr:grpSpPr>
      <xdr:sp macro="" textlink="'Pivot Tables 2'!J5">
        <xdr:nvSpPr>
          <xdr:cNvPr id="321" name="TextBox 320">
            <a:extLst>
              <a:ext uri="{FF2B5EF4-FFF2-40B4-BE49-F238E27FC236}">
                <a16:creationId xmlns:a16="http://schemas.microsoft.com/office/drawing/2014/main" id="{7BC09B3A-064B-D272-E6B6-4A71B48D340D}"/>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7ED516-2E6C-4538-A5DA-5F66C4DE8F85}" type="TxLink">
              <a:rPr lang="en-US" sz="1050" b="0" i="0" u="none" strike="noStrike">
                <a:solidFill>
                  <a:srgbClr val="296EFC"/>
                </a:solidFill>
                <a:latin typeface="Calibri"/>
                <a:cs typeface="Calibri"/>
              </a:rPr>
              <a:pPr algn="ctr"/>
              <a:t>●</a:t>
            </a:fld>
            <a:endParaRPr lang="en-IN" sz="900"/>
          </a:p>
        </xdr:txBody>
      </xdr:sp>
      <xdr:sp macro="" textlink="'Pivot Tables 2'!H5">
        <xdr:nvSpPr>
          <xdr:cNvPr id="322" name="TextBox 321">
            <a:extLst>
              <a:ext uri="{FF2B5EF4-FFF2-40B4-BE49-F238E27FC236}">
                <a16:creationId xmlns:a16="http://schemas.microsoft.com/office/drawing/2014/main" id="{EE205178-A67E-5130-1796-256526BECA26}"/>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19CC97-4DD8-4158-B274-3B32B1DD786C}" type="TxLink">
              <a:rPr lang="en-US" sz="1050" b="0" i="0" u="none" strike="noStrike">
                <a:solidFill>
                  <a:srgbClr val="5A097C"/>
                </a:solidFill>
                <a:latin typeface="Avenir LT Std 45 Book"/>
              </a:rPr>
              <a:pPr algn="ctr"/>
              <a:t> </a:t>
            </a:fld>
            <a:endParaRPr lang="en-IN" sz="900"/>
          </a:p>
        </xdr:txBody>
      </xdr:sp>
    </xdr:grpSp>
    <xdr:clientData/>
  </xdr:twoCellAnchor>
  <xdr:twoCellAnchor editAs="absolute">
    <xdr:from>
      <xdr:col>9</xdr:col>
      <xdr:colOff>107950</xdr:colOff>
      <xdr:row>11</xdr:row>
      <xdr:rowOff>142875</xdr:rowOff>
    </xdr:from>
    <xdr:to>
      <xdr:col>9</xdr:col>
      <xdr:colOff>476250</xdr:colOff>
      <xdr:row>13</xdr:row>
      <xdr:rowOff>57150</xdr:rowOff>
    </xdr:to>
    <xdr:grpSp>
      <xdr:nvGrpSpPr>
        <xdr:cNvPr id="323" name="Group 322">
          <a:extLst>
            <a:ext uri="{FF2B5EF4-FFF2-40B4-BE49-F238E27FC236}">
              <a16:creationId xmlns:a16="http://schemas.microsoft.com/office/drawing/2014/main" id="{B1256C7D-0048-B5B5-401B-EF2593F65FA4}"/>
            </a:ext>
          </a:extLst>
        </xdr:cNvPr>
        <xdr:cNvGrpSpPr/>
      </xdr:nvGrpSpPr>
      <xdr:grpSpPr>
        <a:xfrm>
          <a:off x="5594350" y="2154555"/>
          <a:ext cx="368300" cy="280035"/>
          <a:chOff x="4400550" y="4048125"/>
          <a:chExt cx="685800" cy="514350"/>
        </a:xfrm>
      </xdr:grpSpPr>
      <xdr:sp macro="" textlink="'Pivot Tables 2'!G5">
        <xdr:nvSpPr>
          <xdr:cNvPr id="324" name="TextBox 323">
            <a:extLst>
              <a:ext uri="{FF2B5EF4-FFF2-40B4-BE49-F238E27FC236}">
                <a16:creationId xmlns:a16="http://schemas.microsoft.com/office/drawing/2014/main" id="{C6FDCC57-CF61-8C5F-0957-DD4CF0B6CF11}"/>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E0056F-DE1A-47D2-831C-1065763DBFD6}" type="TxLink">
              <a:rPr lang="en-US" sz="1050" b="0" i="0" u="none" strike="noStrike">
                <a:solidFill>
                  <a:srgbClr val="C240DB"/>
                </a:solidFill>
                <a:latin typeface="Avenir LT Std 45 Book"/>
              </a:rPr>
              <a:pPr algn="ctr"/>
              <a:t> </a:t>
            </a:fld>
            <a:endParaRPr lang="en-IN" sz="900"/>
          </a:p>
        </xdr:txBody>
      </xdr:sp>
      <xdr:sp macro="" textlink="'Pivot Tables 2'!I5">
        <xdr:nvSpPr>
          <xdr:cNvPr id="325" name="TextBox 324">
            <a:extLst>
              <a:ext uri="{FF2B5EF4-FFF2-40B4-BE49-F238E27FC236}">
                <a16:creationId xmlns:a16="http://schemas.microsoft.com/office/drawing/2014/main" id="{BDC5C4BA-962B-C624-4084-BD50761655EC}"/>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D9846B-B098-422F-A52D-F22F361E15A5}"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9</xdr:col>
      <xdr:colOff>227012</xdr:colOff>
      <xdr:row>10</xdr:row>
      <xdr:rowOff>171450</xdr:rowOff>
    </xdr:from>
    <xdr:to>
      <xdr:col>9</xdr:col>
      <xdr:colOff>595312</xdr:colOff>
      <xdr:row>12</xdr:row>
      <xdr:rowOff>85725</xdr:rowOff>
    </xdr:to>
    <xdr:grpSp>
      <xdr:nvGrpSpPr>
        <xdr:cNvPr id="326" name="Group 325">
          <a:extLst>
            <a:ext uri="{FF2B5EF4-FFF2-40B4-BE49-F238E27FC236}">
              <a16:creationId xmlns:a16="http://schemas.microsoft.com/office/drawing/2014/main" id="{03555158-05CD-C640-D9CF-D9ECB130BFC5}"/>
            </a:ext>
          </a:extLst>
        </xdr:cNvPr>
        <xdr:cNvGrpSpPr/>
      </xdr:nvGrpSpPr>
      <xdr:grpSpPr>
        <a:xfrm>
          <a:off x="5713412" y="2000250"/>
          <a:ext cx="368300" cy="280035"/>
          <a:chOff x="5653087" y="4057650"/>
          <a:chExt cx="685800" cy="514350"/>
        </a:xfrm>
      </xdr:grpSpPr>
      <xdr:sp macro="" textlink="'Pivot Tables 2'!J5">
        <xdr:nvSpPr>
          <xdr:cNvPr id="327" name="TextBox 326">
            <a:extLst>
              <a:ext uri="{FF2B5EF4-FFF2-40B4-BE49-F238E27FC236}">
                <a16:creationId xmlns:a16="http://schemas.microsoft.com/office/drawing/2014/main" id="{447B8585-7271-615D-E89E-07F1D2AF227E}"/>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7ED516-2E6C-4538-A5DA-5F66C4DE8F85}" type="TxLink">
              <a:rPr lang="en-US" sz="1050" b="0" i="0" u="none" strike="noStrike">
                <a:solidFill>
                  <a:srgbClr val="296EFC"/>
                </a:solidFill>
                <a:latin typeface="Calibri"/>
                <a:cs typeface="Calibri"/>
              </a:rPr>
              <a:pPr algn="ctr"/>
              <a:t>●</a:t>
            </a:fld>
            <a:endParaRPr lang="en-IN" sz="900"/>
          </a:p>
        </xdr:txBody>
      </xdr:sp>
      <xdr:sp macro="" textlink="'Pivot Tables 2'!H5">
        <xdr:nvSpPr>
          <xdr:cNvPr id="328" name="TextBox 327">
            <a:extLst>
              <a:ext uri="{FF2B5EF4-FFF2-40B4-BE49-F238E27FC236}">
                <a16:creationId xmlns:a16="http://schemas.microsoft.com/office/drawing/2014/main" id="{FDD83804-CFCC-DDA2-318E-596488FED0FD}"/>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19CC97-4DD8-4158-B274-3B32B1DD786C}" type="TxLink">
              <a:rPr lang="en-US" sz="1050" b="0" i="0" u="none" strike="noStrike">
                <a:solidFill>
                  <a:srgbClr val="5A097C"/>
                </a:solidFill>
                <a:latin typeface="Avenir LT Std 45 Book"/>
              </a:rPr>
              <a:pPr algn="ctr"/>
              <a:t> </a:t>
            </a:fld>
            <a:endParaRPr lang="en-IN" sz="900"/>
          </a:p>
        </xdr:txBody>
      </xdr:sp>
    </xdr:grpSp>
    <xdr:clientData/>
  </xdr:twoCellAnchor>
  <xdr:twoCellAnchor editAs="absolute">
    <xdr:from>
      <xdr:col>9</xdr:col>
      <xdr:colOff>608012</xdr:colOff>
      <xdr:row>10</xdr:row>
      <xdr:rowOff>114300</xdr:rowOff>
    </xdr:from>
    <xdr:to>
      <xdr:col>10</xdr:col>
      <xdr:colOff>366712</xdr:colOff>
      <xdr:row>12</xdr:row>
      <xdr:rowOff>28575</xdr:rowOff>
    </xdr:to>
    <xdr:grpSp>
      <xdr:nvGrpSpPr>
        <xdr:cNvPr id="425" name="Group 424">
          <a:extLst>
            <a:ext uri="{FF2B5EF4-FFF2-40B4-BE49-F238E27FC236}">
              <a16:creationId xmlns:a16="http://schemas.microsoft.com/office/drawing/2014/main" id="{09EE868F-C273-61DB-7A05-DB7C772D65AB}"/>
            </a:ext>
          </a:extLst>
        </xdr:cNvPr>
        <xdr:cNvGrpSpPr/>
      </xdr:nvGrpSpPr>
      <xdr:grpSpPr>
        <a:xfrm>
          <a:off x="6094412" y="1943100"/>
          <a:ext cx="368300" cy="280035"/>
          <a:chOff x="5653087" y="4057650"/>
          <a:chExt cx="685800" cy="514350"/>
        </a:xfrm>
      </xdr:grpSpPr>
      <xdr:sp macro="" textlink="'Pivot Tables 2'!J5">
        <xdr:nvSpPr>
          <xdr:cNvPr id="426" name="TextBox 425">
            <a:extLst>
              <a:ext uri="{FF2B5EF4-FFF2-40B4-BE49-F238E27FC236}">
                <a16:creationId xmlns:a16="http://schemas.microsoft.com/office/drawing/2014/main" id="{8837E19B-3882-EBAB-20FE-7848F2009137}"/>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7ED516-2E6C-4538-A5DA-5F66C4DE8F85}" type="TxLink">
              <a:rPr lang="en-US" sz="1050" b="0" i="0" u="none" strike="noStrike">
                <a:solidFill>
                  <a:srgbClr val="296EFC"/>
                </a:solidFill>
                <a:latin typeface="Calibri"/>
                <a:cs typeface="Calibri"/>
              </a:rPr>
              <a:pPr algn="ctr"/>
              <a:t>●</a:t>
            </a:fld>
            <a:endParaRPr lang="en-IN" sz="900"/>
          </a:p>
        </xdr:txBody>
      </xdr:sp>
      <xdr:sp macro="" textlink="'Pivot Tables 2'!H5">
        <xdr:nvSpPr>
          <xdr:cNvPr id="427" name="TextBox 426">
            <a:extLst>
              <a:ext uri="{FF2B5EF4-FFF2-40B4-BE49-F238E27FC236}">
                <a16:creationId xmlns:a16="http://schemas.microsoft.com/office/drawing/2014/main" id="{8776C0FB-AEC6-AD55-FE4E-AF9E490BE90D}"/>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19CC97-4DD8-4158-B274-3B32B1DD786C}" type="TxLink">
              <a:rPr lang="en-US" sz="1050" b="0" i="0" u="none" strike="noStrike">
                <a:solidFill>
                  <a:srgbClr val="5A097C"/>
                </a:solidFill>
                <a:latin typeface="Avenir LT Std 45 Book"/>
              </a:rPr>
              <a:pPr algn="ctr"/>
              <a:t> </a:t>
            </a:fld>
            <a:endParaRPr lang="en-IN" sz="900"/>
          </a:p>
        </xdr:txBody>
      </xdr:sp>
    </xdr:grpSp>
    <xdr:clientData/>
  </xdr:twoCellAnchor>
  <xdr:twoCellAnchor editAs="absolute">
    <xdr:from>
      <xdr:col>10</xdr:col>
      <xdr:colOff>184150</xdr:colOff>
      <xdr:row>10</xdr:row>
      <xdr:rowOff>171450</xdr:rowOff>
    </xdr:from>
    <xdr:to>
      <xdr:col>10</xdr:col>
      <xdr:colOff>552450</xdr:colOff>
      <xdr:row>12</xdr:row>
      <xdr:rowOff>85725</xdr:rowOff>
    </xdr:to>
    <xdr:grpSp>
      <xdr:nvGrpSpPr>
        <xdr:cNvPr id="428" name="Group 427">
          <a:extLst>
            <a:ext uri="{FF2B5EF4-FFF2-40B4-BE49-F238E27FC236}">
              <a16:creationId xmlns:a16="http://schemas.microsoft.com/office/drawing/2014/main" id="{4506379F-56FE-F497-882C-E51DF11984B8}"/>
            </a:ext>
          </a:extLst>
        </xdr:cNvPr>
        <xdr:cNvGrpSpPr/>
      </xdr:nvGrpSpPr>
      <xdr:grpSpPr>
        <a:xfrm>
          <a:off x="6280150" y="2000250"/>
          <a:ext cx="368300" cy="280035"/>
          <a:chOff x="4400550" y="4048125"/>
          <a:chExt cx="685800" cy="514350"/>
        </a:xfrm>
      </xdr:grpSpPr>
      <xdr:sp macro="" textlink="'Pivot Tables 2'!G5">
        <xdr:nvSpPr>
          <xdr:cNvPr id="429" name="TextBox 428">
            <a:extLst>
              <a:ext uri="{FF2B5EF4-FFF2-40B4-BE49-F238E27FC236}">
                <a16:creationId xmlns:a16="http://schemas.microsoft.com/office/drawing/2014/main" id="{1D28A111-8047-ADEE-AE0D-85A6A95AA95D}"/>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E0056F-DE1A-47D2-831C-1065763DBFD6}" type="TxLink">
              <a:rPr lang="en-US" sz="1050" b="0" i="0" u="none" strike="noStrike">
                <a:solidFill>
                  <a:srgbClr val="C240DB"/>
                </a:solidFill>
                <a:latin typeface="Avenir LT Std 45 Book"/>
              </a:rPr>
              <a:pPr algn="ctr"/>
              <a:t> </a:t>
            </a:fld>
            <a:endParaRPr lang="en-IN" sz="900"/>
          </a:p>
        </xdr:txBody>
      </xdr:sp>
      <xdr:sp macro="" textlink="'Pivot Tables 2'!I5">
        <xdr:nvSpPr>
          <xdr:cNvPr id="430" name="TextBox 429">
            <a:extLst>
              <a:ext uri="{FF2B5EF4-FFF2-40B4-BE49-F238E27FC236}">
                <a16:creationId xmlns:a16="http://schemas.microsoft.com/office/drawing/2014/main" id="{401F8585-EBA3-886A-748F-5B7FF1A0E5AA}"/>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D9846B-B098-422F-A52D-F22F361E15A5}"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9</xdr:col>
      <xdr:colOff>265112</xdr:colOff>
      <xdr:row>12</xdr:row>
      <xdr:rowOff>133350</xdr:rowOff>
    </xdr:from>
    <xdr:to>
      <xdr:col>10</xdr:col>
      <xdr:colOff>23812</xdr:colOff>
      <xdr:row>14</xdr:row>
      <xdr:rowOff>47625</xdr:rowOff>
    </xdr:to>
    <xdr:grpSp>
      <xdr:nvGrpSpPr>
        <xdr:cNvPr id="431" name="Group 430">
          <a:extLst>
            <a:ext uri="{FF2B5EF4-FFF2-40B4-BE49-F238E27FC236}">
              <a16:creationId xmlns:a16="http://schemas.microsoft.com/office/drawing/2014/main" id="{48E9B4F7-C5D4-FB56-C008-C8C0F88F7392}"/>
            </a:ext>
          </a:extLst>
        </xdr:cNvPr>
        <xdr:cNvGrpSpPr/>
      </xdr:nvGrpSpPr>
      <xdr:grpSpPr>
        <a:xfrm>
          <a:off x="5751512" y="2327910"/>
          <a:ext cx="368300" cy="280035"/>
          <a:chOff x="5653087" y="4057650"/>
          <a:chExt cx="685800" cy="514350"/>
        </a:xfrm>
      </xdr:grpSpPr>
      <xdr:sp macro="" textlink="'Pivot Tables 2'!J5">
        <xdr:nvSpPr>
          <xdr:cNvPr id="432" name="TextBox 431">
            <a:extLst>
              <a:ext uri="{FF2B5EF4-FFF2-40B4-BE49-F238E27FC236}">
                <a16:creationId xmlns:a16="http://schemas.microsoft.com/office/drawing/2014/main" id="{C6664E98-8E7A-9192-EB84-F51840B7C2F6}"/>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7ED516-2E6C-4538-A5DA-5F66C4DE8F85}" type="TxLink">
              <a:rPr lang="en-US" sz="1050" b="0" i="0" u="none" strike="noStrike">
                <a:solidFill>
                  <a:srgbClr val="296EFC"/>
                </a:solidFill>
                <a:latin typeface="Calibri"/>
                <a:cs typeface="Calibri"/>
              </a:rPr>
              <a:pPr algn="ctr"/>
              <a:t>●</a:t>
            </a:fld>
            <a:endParaRPr lang="en-IN" sz="900"/>
          </a:p>
        </xdr:txBody>
      </xdr:sp>
      <xdr:sp macro="" textlink="'Pivot Tables 2'!H5">
        <xdr:nvSpPr>
          <xdr:cNvPr id="433" name="TextBox 432">
            <a:extLst>
              <a:ext uri="{FF2B5EF4-FFF2-40B4-BE49-F238E27FC236}">
                <a16:creationId xmlns:a16="http://schemas.microsoft.com/office/drawing/2014/main" id="{A032B0ED-65E5-7414-8D1B-91ED6838DBDC}"/>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19CC97-4DD8-4158-B274-3B32B1DD786C}" type="TxLink">
              <a:rPr lang="en-US" sz="1050" b="0" i="0" u="none" strike="noStrike">
                <a:solidFill>
                  <a:srgbClr val="5A097C"/>
                </a:solidFill>
                <a:latin typeface="Avenir LT Std 45 Book"/>
              </a:rPr>
              <a:pPr algn="ctr"/>
              <a:t> </a:t>
            </a:fld>
            <a:endParaRPr lang="en-IN" sz="900"/>
          </a:p>
        </xdr:txBody>
      </xdr:sp>
    </xdr:grpSp>
    <xdr:clientData/>
  </xdr:twoCellAnchor>
  <xdr:twoCellAnchor editAs="absolute">
    <xdr:from>
      <xdr:col>9</xdr:col>
      <xdr:colOff>50800</xdr:colOff>
      <xdr:row>12</xdr:row>
      <xdr:rowOff>123825</xdr:rowOff>
    </xdr:from>
    <xdr:to>
      <xdr:col>9</xdr:col>
      <xdr:colOff>419100</xdr:colOff>
      <xdr:row>14</xdr:row>
      <xdr:rowOff>38100</xdr:rowOff>
    </xdr:to>
    <xdr:grpSp>
      <xdr:nvGrpSpPr>
        <xdr:cNvPr id="434" name="Group 433">
          <a:extLst>
            <a:ext uri="{FF2B5EF4-FFF2-40B4-BE49-F238E27FC236}">
              <a16:creationId xmlns:a16="http://schemas.microsoft.com/office/drawing/2014/main" id="{E83044BF-9156-5048-676D-CB6017CA6969}"/>
            </a:ext>
          </a:extLst>
        </xdr:cNvPr>
        <xdr:cNvGrpSpPr/>
      </xdr:nvGrpSpPr>
      <xdr:grpSpPr>
        <a:xfrm>
          <a:off x="5537200" y="2318385"/>
          <a:ext cx="368300" cy="280035"/>
          <a:chOff x="4400550" y="4048125"/>
          <a:chExt cx="685800" cy="514350"/>
        </a:xfrm>
      </xdr:grpSpPr>
      <xdr:sp macro="" textlink="'Pivot Tables 2'!G5">
        <xdr:nvSpPr>
          <xdr:cNvPr id="435" name="TextBox 434">
            <a:extLst>
              <a:ext uri="{FF2B5EF4-FFF2-40B4-BE49-F238E27FC236}">
                <a16:creationId xmlns:a16="http://schemas.microsoft.com/office/drawing/2014/main" id="{68E1CFFF-271B-7AD1-A4F0-064673C832DB}"/>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E0056F-DE1A-47D2-831C-1065763DBFD6}" type="TxLink">
              <a:rPr lang="en-US" sz="1050" b="0" i="0" u="none" strike="noStrike">
                <a:solidFill>
                  <a:srgbClr val="C240DB"/>
                </a:solidFill>
                <a:latin typeface="Avenir LT Std 45 Book"/>
              </a:rPr>
              <a:pPr algn="ctr"/>
              <a:t> </a:t>
            </a:fld>
            <a:endParaRPr lang="en-IN" sz="900"/>
          </a:p>
        </xdr:txBody>
      </xdr:sp>
      <xdr:sp macro="" textlink="'Pivot Tables 2'!I5">
        <xdr:nvSpPr>
          <xdr:cNvPr id="436" name="TextBox 435">
            <a:extLst>
              <a:ext uri="{FF2B5EF4-FFF2-40B4-BE49-F238E27FC236}">
                <a16:creationId xmlns:a16="http://schemas.microsoft.com/office/drawing/2014/main" id="{8F5BE3DA-AAD3-B191-FB4B-1883D6F2CDA9}"/>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D9846B-B098-422F-A52D-F22F361E15A5}"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9</xdr:col>
      <xdr:colOff>427037</xdr:colOff>
      <xdr:row>12</xdr:row>
      <xdr:rowOff>47625</xdr:rowOff>
    </xdr:from>
    <xdr:to>
      <xdr:col>10</xdr:col>
      <xdr:colOff>185737</xdr:colOff>
      <xdr:row>13</xdr:row>
      <xdr:rowOff>142875</xdr:rowOff>
    </xdr:to>
    <xdr:grpSp>
      <xdr:nvGrpSpPr>
        <xdr:cNvPr id="437" name="Group 436">
          <a:extLst>
            <a:ext uri="{FF2B5EF4-FFF2-40B4-BE49-F238E27FC236}">
              <a16:creationId xmlns:a16="http://schemas.microsoft.com/office/drawing/2014/main" id="{DD4B7B5B-DAC7-087F-C31A-2995EDB373FE}"/>
            </a:ext>
          </a:extLst>
        </xdr:cNvPr>
        <xdr:cNvGrpSpPr/>
      </xdr:nvGrpSpPr>
      <xdr:grpSpPr>
        <a:xfrm>
          <a:off x="5913437" y="2242185"/>
          <a:ext cx="368300" cy="278130"/>
          <a:chOff x="5653087" y="4057650"/>
          <a:chExt cx="685800" cy="514350"/>
        </a:xfrm>
      </xdr:grpSpPr>
      <xdr:sp macro="" textlink="'Pivot Tables 2'!J5">
        <xdr:nvSpPr>
          <xdr:cNvPr id="438" name="TextBox 437">
            <a:extLst>
              <a:ext uri="{FF2B5EF4-FFF2-40B4-BE49-F238E27FC236}">
                <a16:creationId xmlns:a16="http://schemas.microsoft.com/office/drawing/2014/main" id="{8B0C690D-FDDC-45F5-15A5-ED03692C4DF9}"/>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7ED516-2E6C-4538-A5DA-5F66C4DE8F85}" type="TxLink">
              <a:rPr lang="en-US" sz="1050" b="0" i="0" u="none" strike="noStrike">
                <a:solidFill>
                  <a:srgbClr val="296EFC"/>
                </a:solidFill>
                <a:latin typeface="Calibri"/>
                <a:cs typeface="Calibri"/>
              </a:rPr>
              <a:pPr algn="ctr"/>
              <a:t>●</a:t>
            </a:fld>
            <a:endParaRPr lang="en-IN" sz="900"/>
          </a:p>
        </xdr:txBody>
      </xdr:sp>
      <xdr:sp macro="" textlink="'Pivot Tables 2'!H5">
        <xdr:nvSpPr>
          <xdr:cNvPr id="439" name="TextBox 438">
            <a:extLst>
              <a:ext uri="{FF2B5EF4-FFF2-40B4-BE49-F238E27FC236}">
                <a16:creationId xmlns:a16="http://schemas.microsoft.com/office/drawing/2014/main" id="{7D18992D-0806-6717-72E8-7BA9B421F9C0}"/>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19CC97-4DD8-4158-B274-3B32B1DD786C}" type="TxLink">
              <a:rPr lang="en-US" sz="1050" b="0" i="0" u="none" strike="noStrike">
                <a:solidFill>
                  <a:srgbClr val="5A097C"/>
                </a:solidFill>
                <a:latin typeface="Avenir LT Std 45 Book"/>
              </a:rPr>
              <a:pPr algn="ctr"/>
              <a:t> </a:t>
            </a:fld>
            <a:endParaRPr lang="en-IN" sz="900"/>
          </a:p>
        </xdr:txBody>
      </xdr:sp>
    </xdr:grpSp>
    <xdr:clientData/>
  </xdr:twoCellAnchor>
  <xdr:twoCellAnchor editAs="absolute">
    <xdr:from>
      <xdr:col>9</xdr:col>
      <xdr:colOff>250825</xdr:colOff>
      <xdr:row>11</xdr:row>
      <xdr:rowOff>152400</xdr:rowOff>
    </xdr:from>
    <xdr:to>
      <xdr:col>10</xdr:col>
      <xdr:colOff>9525</xdr:colOff>
      <xdr:row>13</xdr:row>
      <xdr:rowOff>66675</xdr:rowOff>
    </xdr:to>
    <xdr:grpSp>
      <xdr:nvGrpSpPr>
        <xdr:cNvPr id="440" name="Group 439">
          <a:extLst>
            <a:ext uri="{FF2B5EF4-FFF2-40B4-BE49-F238E27FC236}">
              <a16:creationId xmlns:a16="http://schemas.microsoft.com/office/drawing/2014/main" id="{9E26AD16-0F12-A877-3EB3-F3A16837F262}"/>
            </a:ext>
          </a:extLst>
        </xdr:cNvPr>
        <xdr:cNvGrpSpPr/>
      </xdr:nvGrpSpPr>
      <xdr:grpSpPr>
        <a:xfrm>
          <a:off x="5737225" y="2164080"/>
          <a:ext cx="368300" cy="280035"/>
          <a:chOff x="4400550" y="4048125"/>
          <a:chExt cx="685800" cy="514350"/>
        </a:xfrm>
      </xdr:grpSpPr>
      <xdr:sp macro="" textlink="'Pivot Tables 2'!G5">
        <xdr:nvSpPr>
          <xdr:cNvPr id="441" name="TextBox 440">
            <a:extLst>
              <a:ext uri="{FF2B5EF4-FFF2-40B4-BE49-F238E27FC236}">
                <a16:creationId xmlns:a16="http://schemas.microsoft.com/office/drawing/2014/main" id="{6120B798-68AD-CD1D-214B-1491EEC76340}"/>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E0056F-DE1A-47D2-831C-1065763DBFD6}" type="TxLink">
              <a:rPr lang="en-US" sz="1050" b="0" i="0" u="none" strike="noStrike">
                <a:solidFill>
                  <a:srgbClr val="C240DB"/>
                </a:solidFill>
                <a:latin typeface="Avenir LT Std 45 Book"/>
              </a:rPr>
              <a:pPr algn="ctr"/>
              <a:t> </a:t>
            </a:fld>
            <a:endParaRPr lang="en-IN" sz="900"/>
          </a:p>
        </xdr:txBody>
      </xdr:sp>
      <xdr:sp macro="" textlink="'Pivot Tables 2'!I5">
        <xdr:nvSpPr>
          <xdr:cNvPr id="442" name="TextBox 441">
            <a:extLst>
              <a:ext uri="{FF2B5EF4-FFF2-40B4-BE49-F238E27FC236}">
                <a16:creationId xmlns:a16="http://schemas.microsoft.com/office/drawing/2014/main" id="{7C8D6037-ADB6-47B7-07B4-E32566705B96}"/>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D9846B-B098-422F-A52D-F22F361E15A5}"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9</xdr:col>
      <xdr:colOff>303212</xdr:colOff>
      <xdr:row>10</xdr:row>
      <xdr:rowOff>19050</xdr:rowOff>
    </xdr:from>
    <xdr:to>
      <xdr:col>10</xdr:col>
      <xdr:colOff>61912</xdr:colOff>
      <xdr:row>11</xdr:row>
      <xdr:rowOff>114300</xdr:rowOff>
    </xdr:to>
    <xdr:grpSp>
      <xdr:nvGrpSpPr>
        <xdr:cNvPr id="443" name="Group 442">
          <a:extLst>
            <a:ext uri="{FF2B5EF4-FFF2-40B4-BE49-F238E27FC236}">
              <a16:creationId xmlns:a16="http://schemas.microsoft.com/office/drawing/2014/main" id="{D039FEB3-45EB-D303-E50A-F45BAC61D866}"/>
            </a:ext>
          </a:extLst>
        </xdr:cNvPr>
        <xdr:cNvGrpSpPr/>
      </xdr:nvGrpSpPr>
      <xdr:grpSpPr>
        <a:xfrm>
          <a:off x="5789612" y="1847850"/>
          <a:ext cx="368300" cy="278130"/>
          <a:chOff x="5653087" y="4057650"/>
          <a:chExt cx="685800" cy="514350"/>
        </a:xfrm>
      </xdr:grpSpPr>
      <xdr:sp macro="" textlink="'Pivot Tables 2'!J5">
        <xdr:nvSpPr>
          <xdr:cNvPr id="444" name="TextBox 443">
            <a:extLst>
              <a:ext uri="{FF2B5EF4-FFF2-40B4-BE49-F238E27FC236}">
                <a16:creationId xmlns:a16="http://schemas.microsoft.com/office/drawing/2014/main" id="{D545619B-D2F4-FB9F-DF2C-E591ACF18FD6}"/>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7ED516-2E6C-4538-A5DA-5F66C4DE8F85}" type="TxLink">
              <a:rPr lang="en-US" sz="1050" b="0" i="0" u="none" strike="noStrike">
                <a:solidFill>
                  <a:srgbClr val="296EFC"/>
                </a:solidFill>
                <a:latin typeface="Calibri"/>
                <a:cs typeface="Calibri"/>
              </a:rPr>
              <a:pPr algn="ctr"/>
              <a:t>●</a:t>
            </a:fld>
            <a:endParaRPr lang="en-IN" sz="900"/>
          </a:p>
        </xdr:txBody>
      </xdr:sp>
      <xdr:sp macro="" textlink="'Pivot Tables 2'!H5">
        <xdr:nvSpPr>
          <xdr:cNvPr id="445" name="TextBox 444">
            <a:extLst>
              <a:ext uri="{FF2B5EF4-FFF2-40B4-BE49-F238E27FC236}">
                <a16:creationId xmlns:a16="http://schemas.microsoft.com/office/drawing/2014/main" id="{54C7A308-21D1-1F93-B81A-8E3E54819BCA}"/>
              </a:ext>
            </a:extLst>
          </xdr:cNvPr>
          <xdr:cNvSpPr txBox="1"/>
        </xdr:nvSpPr>
        <xdr:spPr>
          <a:xfrm>
            <a:off x="5653087" y="4057650"/>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19CC97-4DD8-4158-B274-3B32B1DD786C}" type="TxLink">
              <a:rPr lang="en-US" sz="1050" b="0" i="0" u="none" strike="noStrike">
                <a:solidFill>
                  <a:srgbClr val="5A097C"/>
                </a:solidFill>
                <a:latin typeface="Avenir LT Std 45 Book"/>
              </a:rPr>
              <a:pPr algn="ctr"/>
              <a:t> </a:t>
            </a:fld>
            <a:endParaRPr lang="en-IN" sz="900"/>
          </a:p>
        </xdr:txBody>
      </xdr:sp>
    </xdr:grpSp>
    <xdr:clientData/>
  </xdr:twoCellAnchor>
  <xdr:twoCellAnchor editAs="absolute">
    <xdr:from>
      <xdr:col>9</xdr:col>
      <xdr:colOff>584200</xdr:colOff>
      <xdr:row>11</xdr:row>
      <xdr:rowOff>114300</xdr:rowOff>
    </xdr:from>
    <xdr:to>
      <xdr:col>10</xdr:col>
      <xdr:colOff>342900</xdr:colOff>
      <xdr:row>13</xdr:row>
      <xdr:rowOff>28575</xdr:rowOff>
    </xdr:to>
    <xdr:grpSp>
      <xdr:nvGrpSpPr>
        <xdr:cNvPr id="446" name="Group 445">
          <a:extLst>
            <a:ext uri="{FF2B5EF4-FFF2-40B4-BE49-F238E27FC236}">
              <a16:creationId xmlns:a16="http://schemas.microsoft.com/office/drawing/2014/main" id="{21F34197-9E40-D26D-7307-76BAB67927D2}"/>
            </a:ext>
          </a:extLst>
        </xdr:cNvPr>
        <xdr:cNvGrpSpPr/>
      </xdr:nvGrpSpPr>
      <xdr:grpSpPr>
        <a:xfrm>
          <a:off x="6070600" y="2125980"/>
          <a:ext cx="368300" cy="280035"/>
          <a:chOff x="4400550" y="4048125"/>
          <a:chExt cx="685800" cy="514350"/>
        </a:xfrm>
      </xdr:grpSpPr>
      <xdr:sp macro="" textlink="'Pivot Tables 2'!G5">
        <xdr:nvSpPr>
          <xdr:cNvPr id="447" name="TextBox 446">
            <a:extLst>
              <a:ext uri="{FF2B5EF4-FFF2-40B4-BE49-F238E27FC236}">
                <a16:creationId xmlns:a16="http://schemas.microsoft.com/office/drawing/2014/main" id="{182E7E19-2A40-EE65-9065-1A387DA15132}"/>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E0056F-DE1A-47D2-831C-1065763DBFD6}" type="TxLink">
              <a:rPr lang="en-US" sz="1050" b="0" i="0" u="none" strike="noStrike">
                <a:solidFill>
                  <a:srgbClr val="C240DB"/>
                </a:solidFill>
                <a:latin typeface="Avenir LT Std 45 Book"/>
              </a:rPr>
              <a:pPr algn="ctr"/>
              <a:t> </a:t>
            </a:fld>
            <a:endParaRPr lang="en-IN" sz="900"/>
          </a:p>
        </xdr:txBody>
      </xdr:sp>
      <xdr:sp macro="" textlink="'Pivot Tables 2'!I5">
        <xdr:nvSpPr>
          <xdr:cNvPr id="448" name="TextBox 447">
            <a:extLst>
              <a:ext uri="{FF2B5EF4-FFF2-40B4-BE49-F238E27FC236}">
                <a16:creationId xmlns:a16="http://schemas.microsoft.com/office/drawing/2014/main" id="{40782CD8-F609-6EAD-9AB1-238393DD16B6}"/>
              </a:ext>
            </a:extLst>
          </xdr:cNvPr>
          <xdr:cNvSpPr txBox="1"/>
        </xdr:nvSpPr>
        <xdr:spPr>
          <a:xfrm>
            <a:off x="4400550" y="4048125"/>
            <a:ext cx="685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D9846B-B098-422F-A52D-F22F361E15A5}"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18</xdr:col>
      <xdr:colOff>366714</xdr:colOff>
      <xdr:row>9</xdr:row>
      <xdr:rowOff>4764</xdr:rowOff>
    </xdr:from>
    <xdr:to>
      <xdr:col>19</xdr:col>
      <xdr:colOff>146906</xdr:colOff>
      <xdr:row>10</xdr:row>
      <xdr:rowOff>90489</xdr:rowOff>
    </xdr:to>
    <xdr:grpSp>
      <xdr:nvGrpSpPr>
        <xdr:cNvPr id="453" name="Group 452">
          <a:extLst>
            <a:ext uri="{FF2B5EF4-FFF2-40B4-BE49-F238E27FC236}">
              <a16:creationId xmlns:a16="http://schemas.microsoft.com/office/drawing/2014/main" id="{2CA295D9-366A-61ED-0724-A33492CC8476}"/>
            </a:ext>
          </a:extLst>
        </xdr:cNvPr>
        <xdr:cNvGrpSpPr/>
      </xdr:nvGrpSpPr>
      <xdr:grpSpPr>
        <a:xfrm>
          <a:off x="11339514" y="1650684"/>
          <a:ext cx="389792" cy="268605"/>
          <a:chOff x="3824288" y="4462463"/>
          <a:chExt cx="542925" cy="371475"/>
        </a:xfrm>
      </xdr:grpSpPr>
      <xdr:sp macro="" textlink="'Pivot Tables 2'!G6">
        <xdr:nvSpPr>
          <xdr:cNvPr id="449" name="TextBox 448">
            <a:extLst>
              <a:ext uri="{FF2B5EF4-FFF2-40B4-BE49-F238E27FC236}">
                <a16:creationId xmlns:a16="http://schemas.microsoft.com/office/drawing/2014/main" id="{41F6D048-01ED-8EBB-0DE5-0EFDC06999AC}"/>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150C1F-55F7-46C4-8AF2-3D5B75BB8244}" type="TxLink">
              <a:rPr lang="en-US" sz="1400" b="0" i="0" u="none" strike="noStrike">
                <a:solidFill>
                  <a:srgbClr val="C240DB"/>
                </a:solidFill>
                <a:latin typeface="Avenir LT Std 45 Book"/>
              </a:rPr>
              <a:pPr algn="ctr"/>
              <a:t> </a:t>
            </a:fld>
            <a:endParaRPr lang="en-IN" sz="1100"/>
          </a:p>
        </xdr:txBody>
      </xdr:sp>
      <xdr:sp macro="" textlink="'Pivot Tables 2'!I6">
        <xdr:nvSpPr>
          <xdr:cNvPr id="450" name="TextBox 449">
            <a:extLst>
              <a:ext uri="{FF2B5EF4-FFF2-40B4-BE49-F238E27FC236}">
                <a16:creationId xmlns:a16="http://schemas.microsoft.com/office/drawing/2014/main" id="{2E2035C0-791B-CAD7-B3BD-9B6B969290E4}"/>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18EF33-9893-466A-ADFA-61A08318F73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395289</xdr:colOff>
      <xdr:row>7</xdr:row>
      <xdr:rowOff>142876</xdr:rowOff>
    </xdr:from>
    <xdr:to>
      <xdr:col>19</xdr:col>
      <xdr:colOff>175481</xdr:colOff>
      <xdr:row>9</xdr:row>
      <xdr:rowOff>47626</xdr:rowOff>
    </xdr:to>
    <xdr:grpSp>
      <xdr:nvGrpSpPr>
        <xdr:cNvPr id="454" name="Group 453">
          <a:extLst>
            <a:ext uri="{FF2B5EF4-FFF2-40B4-BE49-F238E27FC236}">
              <a16:creationId xmlns:a16="http://schemas.microsoft.com/office/drawing/2014/main" id="{0DD41E77-00E9-698B-AD37-8030B9B09020}"/>
            </a:ext>
          </a:extLst>
        </xdr:cNvPr>
        <xdr:cNvGrpSpPr/>
      </xdr:nvGrpSpPr>
      <xdr:grpSpPr>
        <a:xfrm>
          <a:off x="11368089" y="1423036"/>
          <a:ext cx="389792" cy="270510"/>
          <a:chOff x="5129213" y="4619625"/>
          <a:chExt cx="542925" cy="371475"/>
        </a:xfrm>
      </xdr:grpSpPr>
      <xdr:sp macro="" textlink="'Pivot Tables 2'!J6">
        <xdr:nvSpPr>
          <xdr:cNvPr id="451" name="TextBox 450">
            <a:extLst>
              <a:ext uri="{FF2B5EF4-FFF2-40B4-BE49-F238E27FC236}">
                <a16:creationId xmlns:a16="http://schemas.microsoft.com/office/drawing/2014/main" id="{289A7C23-AF82-1FEC-8906-BFCE844CC3FE}"/>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30D69-F467-490B-BD78-375CDA18CCB7}" type="TxLink">
              <a:rPr lang="en-US" sz="1400" b="0" i="0" u="none" strike="noStrike">
                <a:solidFill>
                  <a:srgbClr val="296EFC"/>
                </a:solidFill>
                <a:latin typeface="Calibri"/>
                <a:cs typeface="Calibri"/>
              </a:rPr>
              <a:pPr algn="ctr"/>
              <a:t>●</a:t>
            </a:fld>
            <a:endParaRPr lang="en-IN" sz="1100"/>
          </a:p>
        </xdr:txBody>
      </xdr:sp>
      <xdr:sp macro="" textlink="'Pivot Tables 2'!H6">
        <xdr:nvSpPr>
          <xdr:cNvPr id="452" name="TextBox 451">
            <a:extLst>
              <a:ext uri="{FF2B5EF4-FFF2-40B4-BE49-F238E27FC236}">
                <a16:creationId xmlns:a16="http://schemas.microsoft.com/office/drawing/2014/main" id="{CA7CADA2-DC7B-E2B9-3FDB-DE1C0EE62BDD}"/>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EEB31-E997-41DC-91D2-3963A96DFD34}" type="TxLink">
              <a:rPr lang="en-US" sz="1400" b="0" i="0" u="none" strike="noStrike">
                <a:solidFill>
                  <a:srgbClr val="5A097C"/>
                </a:solidFill>
                <a:latin typeface="Avenir LT Std 45 Book"/>
              </a:rPr>
              <a:pPr algn="ctr"/>
              <a:t> </a:t>
            </a:fld>
            <a:endParaRPr lang="en-IN" sz="1100"/>
          </a:p>
        </xdr:txBody>
      </xdr:sp>
    </xdr:grpSp>
    <xdr:clientData/>
  </xdr:twoCellAnchor>
  <xdr:twoCellAnchor editAs="absolute">
    <xdr:from>
      <xdr:col>18</xdr:col>
      <xdr:colOff>4764</xdr:colOff>
      <xdr:row>7</xdr:row>
      <xdr:rowOff>147639</xdr:rowOff>
    </xdr:from>
    <xdr:to>
      <xdr:col>18</xdr:col>
      <xdr:colOff>394556</xdr:colOff>
      <xdr:row>9</xdr:row>
      <xdr:rowOff>52389</xdr:rowOff>
    </xdr:to>
    <xdr:grpSp>
      <xdr:nvGrpSpPr>
        <xdr:cNvPr id="455" name="Group 454">
          <a:extLst>
            <a:ext uri="{FF2B5EF4-FFF2-40B4-BE49-F238E27FC236}">
              <a16:creationId xmlns:a16="http://schemas.microsoft.com/office/drawing/2014/main" id="{09CEB4AB-74C5-C0BE-1DC6-3741EB03C51B}"/>
            </a:ext>
          </a:extLst>
        </xdr:cNvPr>
        <xdr:cNvGrpSpPr/>
      </xdr:nvGrpSpPr>
      <xdr:grpSpPr>
        <a:xfrm>
          <a:off x="10977564" y="1427799"/>
          <a:ext cx="389792" cy="270510"/>
          <a:chOff x="3824288" y="4462463"/>
          <a:chExt cx="542925" cy="371475"/>
        </a:xfrm>
      </xdr:grpSpPr>
      <xdr:sp macro="" textlink="'Pivot Tables 2'!G6">
        <xdr:nvSpPr>
          <xdr:cNvPr id="456" name="TextBox 455">
            <a:extLst>
              <a:ext uri="{FF2B5EF4-FFF2-40B4-BE49-F238E27FC236}">
                <a16:creationId xmlns:a16="http://schemas.microsoft.com/office/drawing/2014/main" id="{29C8FA92-4B3D-1613-AFD0-AB909932FF90}"/>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150C1F-55F7-46C4-8AF2-3D5B75BB8244}" type="TxLink">
              <a:rPr lang="en-US" sz="1400" b="0" i="0" u="none" strike="noStrike">
                <a:solidFill>
                  <a:srgbClr val="C240DB"/>
                </a:solidFill>
                <a:latin typeface="Avenir LT Std 45 Book"/>
              </a:rPr>
              <a:pPr algn="ctr"/>
              <a:t> </a:t>
            </a:fld>
            <a:endParaRPr lang="en-IN" sz="1100"/>
          </a:p>
        </xdr:txBody>
      </xdr:sp>
      <xdr:sp macro="" textlink="'Pivot Tables 2'!I6">
        <xdr:nvSpPr>
          <xdr:cNvPr id="457" name="TextBox 456">
            <a:extLst>
              <a:ext uri="{FF2B5EF4-FFF2-40B4-BE49-F238E27FC236}">
                <a16:creationId xmlns:a16="http://schemas.microsoft.com/office/drawing/2014/main" id="{4B9563CD-4F1D-ACBC-EC3A-DFF3527AA165}"/>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18EF33-9893-466A-ADFA-61A08318F73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595314</xdr:colOff>
      <xdr:row>9</xdr:row>
      <xdr:rowOff>47626</xdr:rowOff>
    </xdr:from>
    <xdr:to>
      <xdr:col>19</xdr:col>
      <xdr:colOff>375506</xdr:colOff>
      <xdr:row>10</xdr:row>
      <xdr:rowOff>133351</xdr:rowOff>
    </xdr:to>
    <xdr:grpSp>
      <xdr:nvGrpSpPr>
        <xdr:cNvPr id="458" name="Group 457">
          <a:extLst>
            <a:ext uri="{FF2B5EF4-FFF2-40B4-BE49-F238E27FC236}">
              <a16:creationId xmlns:a16="http://schemas.microsoft.com/office/drawing/2014/main" id="{809BF242-622A-E017-56E3-8CC13AB82E7B}"/>
            </a:ext>
          </a:extLst>
        </xdr:cNvPr>
        <xdr:cNvGrpSpPr/>
      </xdr:nvGrpSpPr>
      <xdr:grpSpPr>
        <a:xfrm>
          <a:off x="11568114" y="1693546"/>
          <a:ext cx="389792" cy="268605"/>
          <a:chOff x="5129213" y="4619625"/>
          <a:chExt cx="542925" cy="371475"/>
        </a:xfrm>
      </xdr:grpSpPr>
      <xdr:sp macro="" textlink="'Pivot Tables 2'!J6">
        <xdr:nvSpPr>
          <xdr:cNvPr id="459" name="TextBox 458">
            <a:extLst>
              <a:ext uri="{FF2B5EF4-FFF2-40B4-BE49-F238E27FC236}">
                <a16:creationId xmlns:a16="http://schemas.microsoft.com/office/drawing/2014/main" id="{78D725EA-0FDE-D4D1-521D-FA51C8514E73}"/>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30D69-F467-490B-BD78-375CDA18CCB7}" type="TxLink">
              <a:rPr lang="en-US" sz="1400" b="0" i="0" u="none" strike="noStrike">
                <a:solidFill>
                  <a:srgbClr val="296EFC"/>
                </a:solidFill>
                <a:latin typeface="Calibri"/>
                <a:cs typeface="Calibri"/>
              </a:rPr>
              <a:pPr algn="ctr"/>
              <a:t>●</a:t>
            </a:fld>
            <a:endParaRPr lang="en-IN" sz="1100"/>
          </a:p>
        </xdr:txBody>
      </xdr:sp>
      <xdr:sp macro="" textlink="'Pivot Tables 2'!H6">
        <xdr:nvSpPr>
          <xdr:cNvPr id="460" name="TextBox 459">
            <a:extLst>
              <a:ext uri="{FF2B5EF4-FFF2-40B4-BE49-F238E27FC236}">
                <a16:creationId xmlns:a16="http://schemas.microsoft.com/office/drawing/2014/main" id="{AAD8D4C2-D5C7-EBCC-4B6E-6E2D396C5685}"/>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EEB31-E997-41DC-91D2-3963A96DFD34}" type="TxLink">
              <a:rPr lang="en-US" sz="1400" b="0" i="0" u="none" strike="noStrike">
                <a:solidFill>
                  <a:srgbClr val="5A097C"/>
                </a:solidFill>
                <a:latin typeface="Avenir LT Std 45 Book"/>
              </a:rPr>
              <a:pPr algn="ctr"/>
              <a:t> </a:t>
            </a:fld>
            <a:endParaRPr lang="en-IN" sz="1100"/>
          </a:p>
        </xdr:txBody>
      </xdr:sp>
    </xdr:grpSp>
    <xdr:clientData/>
  </xdr:twoCellAnchor>
  <xdr:twoCellAnchor editAs="absolute">
    <xdr:from>
      <xdr:col>18</xdr:col>
      <xdr:colOff>185739</xdr:colOff>
      <xdr:row>11</xdr:row>
      <xdr:rowOff>90489</xdr:rowOff>
    </xdr:from>
    <xdr:to>
      <xdr:col>18</xdr:col>
      <xdr:colOff>575531</xdr:colOff>
      <xdr:row>12</xdr:row>
      <xdr:rowOff>176214</xdr:rowOff>
    </xdr:to>
    <xdr:grpSp>
      <xdr:nvGrpSpPr>
        <xdr:cNvPr id="461" name="Group 460">
          <a:extLst>
            <a:ext uri="{FF2B5EF4-FFF2-40B4-BE49-F238E27FC236}">
              <a16:creationId xmlns:a16="http://schemas.microsoft.com/office/drawing/2014/main" id="{B7062D05-663E-5398-8BD2-74165F231582}"/>
            </a:ext>
          </a:extLst>
        </xdr:cNvPr>
        <xdr:cNvGrpSpPr/>
      </xdr:nvGrpSpPr>
      <xdr:grpSpPr>
        <a:xfrm>
          <a:off x="11158539" y="2102169"/>
          <a:ext cx="389792" cy="268605"/>
          <a:chOff x="3824288" y="4462463"/>
          <a:chExt cx="542925" cy="371475"/>
        </a:xfrm>
      </xdr:grpSpPr>
      <xdr:sp macro="" textlink="'Pivot Tables 2'!G6">
        <xdr:nvSpPr>
          <xdr:cNvPr id="462" name="TextBox 461">
            <a:extLst>
              <a:ext uri="{FF2B5EF4-FFF2-40B4-BE49-F238E27FC236}">
                <a16:creationId xmlns:a16="http://schemas.microsoft.com/office/drawing/2014/main" id="{F9AC0E31-6650-6C10-AA87-AB916B5157D9}"/>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150C1F-55F7-46C4-8AF2-3D5B75BB8244}" type="TxLink">
              <a:rPr lang="en-US" sz="1400" b="0" i="0" u="none" strike="noStrike">
                <a:solidFill>
                  <a:srgbClr val="C240DB"/>
                </a:solidFill>
                <a:latin typeface="Avenir LT Std 45 Book"/>
              </a:rPr>
              <a:pPr algn="ctr"/>
              <a:t> </a:t>
            </a:fld>
            <a:endParaRPr lang="en-IN" sz="1100"/>
          </a:p>
        </xdr:txBody>
      </xdr:sp>
      <xdr:sp macro="" textlink="'Pivot Tables 2'!I6">
        <xdr:nvSpPr>
          <xdr:cNvPr id="463" name="TextBox 462">
            <a:extLst>
              <a:ext uri="{FF2B5EF4-FFF2-40B4-BE49-F238E27FC236}">
                <a16:creationId xmlns:a16="http://schemas.microsoft.com/office/drawing/2014/main" id="{683647FB-B80C-4769-74AF-04EF370058D4}"/>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18EF33-9893-466A-ADFA-61A08318F73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185739</xdr:colOff>
      <xdr:row>8</xdr:row>
      <xdr:rowOff>76201</xdr:rowOff>
    </xdr:from>
    <xdr:to>
      <xdr:col>18</xdr:col>
      <xdr:colOff>575531</xdr:colOff>
      <xdr:row>9</xdr:row>
      <xdr:rowOff>161926</xdr:rowOff>
    </xdr:to>
    <xdr:grpSp>
      <xdr:nvGrpSpPr>
        <xdr:cNvPr id="464" name="Group 463">
          <a:extLst>
            <a:ext uri="{FF2B5EF4-FFF2-40B4-BE49-F238E27FC236}">
              <a16:creationId xmlns:a16="http://schemas.microsoft.com/office/drawing/2014/main" id="{B7EC3490-7899-69AA-7BFF-04865335AEA1}"/>
            </a:ext>
          </a:extLst>
        </xdr:cNvPr>
        <xdr:cNvGrpSpPr/>
      </xdr:nvGrpSpPr>
      <xdr:grpSpPr>
        <a:xfrm>
          <a:off x="11158539" y="1539241"/>
          <a:ext cx="389792" cy="268605"/>
          <a:chOff x="5129213" y="4619625"/>
          <a:chExt cx="542925" cy="371475"/>
        </a:xfrm>
      </xdr:grpSpPr>
      <xdr:sp macro="" textlink="'Pivot Tables 2'!J6">
        <xdr:nvSpPr>
          <xdr:cNvPr id="465" name="TextBox 464">
            <a:extLst>
              <a:ext uri="{FF2B5EF4-FFF2-40B4-BE49-F238E27FC236}">
                <a16:creationId xmlns:a16="http://schemas.microsoft.com/office/drawing/2014/main" id="{CCEECF24-97B2-C624-6730-20D45AB7241D}"/>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30D69-F467-490B-BD78-375CDA18CCB7}" type="TxLink">
              <a:rPr lang="en-US" sz="1400" b="0" i="0" u="none" strike="noStrike">
                <a:solidFill>
                  <a:srgbClr val="296EFC"/>
                </a:solidFill>
                <a:latin typeface="Calibri"/>
                <a:cs typeface="Calibri"/>
              </a:rPr>
              <a:pPr algn="ctr"/>
              <a:t>●</a:t>
            </a:fld>
            <a:endParaRPr lang="en-IN" sz="1100"/>
          </a:p>
        </xdr:txBody>
      </xdr:sp>
      <xdr:sp macro="" textlink="'Pivot Tables 2'!H6">
        <xdr:nvSpPr>
          <xdr:cNvPr id="466" name="TextBox 465">
            <a:extLst>
              <a:ext uri="{FF2B5EF4-FFF2-40B4-BE49-F238E27FC236}">
                <a16:creationId xmlns:a16="http://schemas.microsoft.com/office/drawing/2014/main" id="{17F9C573-033A-5BDA-60C5-BFD6A2E741F1}"/>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EEB31-E997-41DC-91D2-3963A96DFD34}" type="TxLink">
              <a:rPr lang="en-US" sz="1400" b="0" i="0" u="none" strike="noStrike">
                <a:solidFill>
                  <a:srgbClr val="5A097C"/>
                </a:solidFill>
                <a:latin typeface="Avenir LT Std 45 Book"/>
              </a:rPr>
              <a:pPr algn="ctr"/>
              <a:t> </a:t>
            </a:fld>
            <a:endParaRPr lang="en-IN" sz="1100"/>
          </a:p>
        </xdr:txBody>
      </xdr:sp>
    </xdr:grpSp>
    <xdr:clientData/>
  </xdr:twoCellAnchor>
  <xdr:twoCellAnchor editAs="absolute">
    <xdr:from>
      <xdr:col>18</xdr:col>
      <xdr:colOff>309564</xdr:colOff>
      <xdr:row>9</xdr:row>
      <xdr:rowOff>147639</xdr:rowOff>
    </xdr:from>
    <xdr:to>
      <xdr:col>19</xdr:col>
      <xdr:colOff>89756</xdr:colOff>
      <xdr:row>11</xdr:row>
      <xdr:rowOff>52389</xdr:rowOff>
    </xdr:to>
    <xdr:grpSp>
      <xdr:nvGrpSpPr>
        <xdr:cNvPr id="467" name="Group 466">
          <a:extLst>
            <a:ext uri="{FF2B5EF4-FFF2-40B4-BE49-F238E27FC236}">
              <a16:creationId xmlns:a16="http://schemas.microsoft.com/office/drawing/2014/main" id="{1E7E5AC9-4524-5029-C6EF-4DA95C8B4753}"/>
            </a:ext>
          </a:extLst>
        </xdr:cNvPr>
        <xdr:cNvGrpSpPr/>
      </xdr:nvGrpSpPr>
      <xdr:grpSpPr>
        <a:xfrm>
          <a:off x="11282364" y="1793559"/>
          <a:ext cx="389792" cy="270510"/>
          <a:chOff x="3824288" y="4462463"/>
          <a:chExt cx="542925" cy="371475"/>
        </a:xfrm>
      </xdr:grpSpPr>
      <xdr:sp macro="" textlink="'Pivot Tables 2'!G6">
        <xdr:nvSpPr>
          <xdr:cNvPr id="468" name="TextBox 467">
            <a:extLst>
              <a:ext uri="{FF2B5EF4-FFF2-40B4-BE49-F238E27FC236}">
                <a16:creationId xmlns:a16="http://schemas.microsoft.com/office/drawing/2014/main" id="{4EC0A8F4-57D5-AE77-DA80-78843A8AB3A4}"/>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150C1F-55F7-46C4-8AF2-3D5B75BB8244}" type="TxLink">
              <a:rPr lang="en-US" sz="1400" b="0" i="0" u="none" strike="noStrike">
                <a:solidFill>
                  <a:srgbClr val="C240DB"/>
                </a:solidFill>
                <a:latin typeface="Avenir LT Std 45 Book"/>
              </a:rPr>
              <a:pPr algn="ctr"/>
              <a:t> </a:t>
            </a:fld>
            <a:endParaRPr lang="en-IN" sz="1100"/>
          </a:p>
        </xdr:txBody>
      </xdr:sp>
      <xdr:sp macro="" textlink="'Pivot Tables 2'!I6">
        <xdr:nvSpPr>
          <xdr:cNvPr id="469" name="TextBox 468">
            <a:extLst>
              <a:ext uri="{FF2B5EF4-FFF2-40B4-BE49-F238E27FC236}">
                <a16:creationId xmlns:a16="http://schemas.microsoft.com/office/drawing/2014/main" id="{A2C24B18-DA70-8FA8-6E6B-C404035E4079}"/>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18EF33-9893-466A-ADFA-61A08318F73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395289</xdr:colOff>
      <xdr:row>10</xdr:row>
      <xdr:rowOff>133351</xdr:rowOff>
    </xdr:from>
    <xdr:to>
      <xdr:col>18</xdr:col>
      <xdr:colOff>175481</xdr:colOff>
      <xdr:row>12</xdr:row>
      <xdr:rowOff>38101</xdr:rowOff>
    </xdr:to>
    <xdr:grpSp>
      <xdr:nvGrpSpPr>
        <xdr:cNvPr id="470" name="Group 469">
          <a:extLst>
            <a:ext uri="{FF2B5EF4-FFF2-40B4-BE49-F238E27FC236}">
              <a16:creationId xmlns:a16="http://schemas.microsoft.com/office/drawing/2014/main" id="{4C4F85F5-3F1A-7F4C-58F2-1CD6F5E1BF3D}"/>
            </a:ext>
          </a:extLst>
        </xdr:cNvPr>
        <xdr:cNvGrpSpPr/>
      </xdr:nvGrpSpPr>
      <xdr:grpSpPr>
        <a:xfrm>
          <a:off x="10758489" y="1962151"/>
          <a:ext cx="389792" cy="270510"/>
          <a:chOff x="5129213" y="4619625"/>
          <a:chExt cx="542925" cy="371475"/>
        </a:xfrm>
      </xdr:grpSpPr>
      <xdr:sp macro="" textlink="'Pivot Tables 2'!J6">
        <xdr:nvSpPr>
          <xdr:cNvPr id="471" name="TextBox 470">
            <a:extLst>
              <a:ext uri="{FF2B5EF4-FFF2-40B4-BE49-F238E27FC236}">
                <a16:creationId xmlns:a16="http://schemas.microsoft.com/office/drawing/2014/main" id="{DE91D4C7-2099-0E59-A76B-ABB2F2F4D943}"/>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30D69-F467-490B-BD78-375CDA18CCB7}" type="TxLink">
              <a:rPr lang="en-US" sz="1400" b="0" i="0" u="none" strike="noStrike">
                <a:solidFill>
                  <a:srgbClr val="296EFC"/>
                </a:solidFill>
                <a:latin typeface="Calibri"/>
                <a:cs typeface="Calibri"/>
              </a:rPr>
              <a:pPr algn="ctr"/>
              <a:t>●</a:t>
            </a:fld>
            <a:endParaRPr lang="en-IN" sz="1100"/>
          </a:p>
        </xdr:txBody>
      </xdr:sp>
      <xdr:sp macro="" textlink="'Pivot Tables 2'!H6">
        <xdr:nvSpPr>
          <xdr:cNvPr id="472" name="TextBox 471">
            <a:extLst>
              <a:ext uri="{FF2B5EF4-FFF2-40B4-BE49-F238E27FC236}">
                <a16:creationId xmlns:a16="http://schemas.microsoft.com/office/drawing/2014/main" id="{890D40C0-06BF-7485-2188-E3E05598A45E}"/>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EEB31-E997-41DC-91D2-3963A96DFD34}" type="TxLink">
              <a:rPr lang="en-US" sz="1400" b="0" i="0" u="none" strike="noStrike">
                <a:solidFill>
                  <a:srgbClr val="5A097C"/>
                </a:solidFill>
                <a:latin typeface="Avenir LT Std 45 Book"/>
              </a:rPr>
              <a:pPr algn="ctr"/>
              <a:t> </a:t>
            </a:fld>
            <a:endParaRPr lang="en-IN" sz="1100"/>
          </a:p>
        </xdr:txBody>
      </xdr:sp>
    </xdr:grpSp>
    <xdr:clientData/>
  </xdr:twoCellAnchor>
  <xdr:twoCellAnchor editAs="absolute">
    <xdr:from>
      <xdr:col>17</xdr:col>
      <xdr:colOff>271464</xdr:colOff>
      <xdr:row>9</xdr:row>
      <xdr:rowOff>128589</xdr:rowOff>
    </xdr:from>
    <xdr:to>
      <xdr:col>18</xdr:col>
      <xdr:colOff>51656</xdr:colOff>
      <xdr:row>11</xdr:row>
      <xdr:rowOff>33339</xdr:rowOff>
    </xdr:to>
    <xdr:grpSp>
      <xdr:nvGrpSpPr>
        <xdr:cNvPr id="473" name="Group 472">
          <a:extLst>
            <a:ext uri="{FF2B5EF4-FFF2-40B4-BE49-F238E27FC236}">
              <a16:creationId xmlns:a16="http://schemas.microsoft.com/office/drawing/2014/main" id="{60CCDB06-5686-62C1-F8A0-1A1EA96D752B}"/>
            </a:ext>
          </a:extLst>
        </xdr:cNvPr>
        <xdr:cNvGrpSpPr/>
      </xdr:nvGrpSpPr>
      <xdr:grpSpPr>
        <a:xfrm>
          <a:off x="10634664" y="1774509"/>
          <a:ext cx="389792" cy="270510"/>
          <a:chOff x="3824288" y="4462463"/>
          <a:chExt cx="542925" cy="371475"/>
        </a:xfrm>
      </xdr:grpSpPr>
      <xdr:sp macro="" textlink="'Pivot Tables 2'!G6">
        <xdr:nvSpPr>
          <xdr:cNvPr id="474" name="TextBox 473">
            <a:extLst>
              <a:ext uri="{FF2B5EF4-FFF2-40B4-BE49-F238E27FC236}">
                <a16:creationId xmlns:a16="http://schemas.microsoft.com/office/drawing/2014/main" id="{DB3B21E8-AEFB-15EA-650D-A3829A41D669}"/>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150C1F-55F7-46C4-8AF2-3D5B75BB8244}" type="TxLink">
              <a:rPr lang="en-US" sz="1400" b="0" i="0" u="none" strike="noStrike">
                <a:solidFill>
                  <a:srgbClr val="C240DB"/>
                </a:solidFill>
                <a:latin typeface="Avenir LT Std 45 Book"/>
              </a:rPr>
              <a:pPr algn="ctr"/>
              <a:t> </a:t>
            </a:fld>
            <a:endParaRPr lang="en-IN" sz="1100"/>
          </a:p>
        </xdr:txBody>
      </xdr:sp>
      <xdr:sp macro="" textlink="'Pivot Tables 2'!I6">
        <xdr:nvSpPr>
          <xdr:cNvPr id="475" name="TextBox 474">
            <a:extLst>
              <a:ext uri="{FF2B5EF4-FFF2-40B4-BE49-F238E27FC236}">
                <a16:creationId xmlns:a16="http://schemas.microsoft.com/office/drawing/2014/main" id="{EA59B8B3-4D07-2035-6540-E3672AEED588}"/>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18EF33-9893-466A-ADFA-61A08318F73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42864</xdr:colOff>
      <xdr:row>10</xdr:row>
      <xdr:rowOff>114301</xdr:rowOff>
    </xdr:from>
    <xdr:to>
      <xdr:col>18</xdr:col>
      <xdr:colOff>432656</xdr:colOff>
      <xdr:row>12</xdr:row>
      <xdr:rowOff>19051</xdr:rowOff>
    </xdr:to>
    <xdr:grpSp>
      <xdr:nvGrpSpPr>
        <xdr:cNvPr id="476" name="Group 475">
          <a:extLst>
            <a:ext uri="{FF2B5EF4-FFF2-40B4-BE49-F238E27FC236}">
              <a16:creationId xmlns:a16="http://schemas.microsoft.com/office/drawing/2014/main" id="{2F2A3841-A2A2-4A32-A038-4869008E779C}"/>
            </a:ext>
          </a:extLst>
        </xdr:cNvPr>
        <xdr:cNvGrpSpPr/>
      </xdr:nvGrpSpPr>
      <xdr:grpSpPr>
        <a:xfrm>
          <a:off x="11015664" y="1943101"/>
          <a:ext cx="389792" cy="270510"/>
          <a:chOff x="5129213" y="4619625"/>
          <a:chExt cx="542925" cy="371475"/>
        </a:xfrm>
      </xdr:grpSpPr>
      <xdr:sp macro="" textlink="'Pivot Tables 2'!J6">
        <xdr:nvSpPr>
          <xdr:cNvPr id="477" name="TextBox 476">
            <a:extLst>
              <a:ext uri="{FF2B5EF4-FFF2-40B4-BE49-F238E27FC236}">
                <a16:creationId xmlns:a16="http://schemas.microsoft.com/office/drawing/2014/main" id="{43C32EC5-ACCE-5C46-C355-A31BE6865F69}"/>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30D69-F467-490B-BD78-375CDA18CCB7}" type="TxLink">
              <a:rPr lang="en-US" sz="1400" b="0" i="0" u="none" strike="noStrike">
                <a:solidFill>
                  <a:srgbClr val="296EFC"/>
                </a:solidFill>
                <a:latin typeface="Calibri"/>
                <a:cs typeface="Calibri"/>
              </a:rPr>
              <a:pPr algn="ctr"/>
              <a:t>●</a:t>
            </a:fld>
            <a:endParaRPr lang="en-IN" sz="1100"/>
          </a:p>
        </xdr:txBody>
      </xdr:sp>
      <xdr:sp macro="" textlink="'Pivot Tables 2'!H6">
        <xdr:nvSpPr>
          <xdr:cNvPr id="478" name="TextBox 477">
            <a:extLst>
              <a:ext uri="{FF2B5EF4-FFF2-40B4-BE49-F238E27FC236}">
                <a16:creationId xmlns:a16="http://schemas.microsoft.com/office/drawing/2014/main" id="{BC7F301D-8733-F681-0464-A97E931473B0}"/>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EEB31-E997-41DC-91D2-3963A96DFD34}" type="TxLink">
              <a:rPr lang="en-US" sz="1400" b="0" i="0" u="none" strike="noStrike">
                <a:solidFill>
                  <a:srgbClr val="5A097C"/>
                </a:solidFill>
                <a:latin typeface="Avenir LT Std 45 Book"/>
              </a:rPr>
              <a:pPr algn="ctr"/>
              <a:t> </a:t>
            </a:fld>
            <a:endParaRPr lang="en-IN" sz="1100"/>
          </a:p>
        </xdr:txBody>
      </xdr:sp>
    </xdr:grpSp>
    <xdr:clientData/>
  </xdr:twoCellAnchor>
  <xdr:twoCellAnchor editAs="absolute">
    <xdr:from>
      <xdr:col>17</xdr:col>
      <xdr:colOff>500064</xdr:colOff>
      <xdr:row>9</xdr:row>
      <xdr:rowOff>157164</xdr:rowOff>
    </xdr:from>
    <xdr:to>
      <xdr:col>18</xdr:col>
      <xdr:colOff>280256</xdr:colOff>
      <xdr:row>11</xdr:row>
      <xdr:rowOff>61914</xdr:rowOff>
    </xdr:to>
    <xdr:grpSp>
      <xdr:nvGrpSpPr>
        <xdr:cNvPr id="479" name="Group 478">
          <a:extLst>
            <a:ext uri="{FF2B5EF4-FFF2-40B4-BE49-F238E27FC236}">
              <a16:creationId xmlns:a16="http://schemas.microsoft.com/office/drawing/2014/main" id="{41F1AADE-6AC8-87F6-9396-659731801473}"/>
            </a:ext>
          </a:extLst>
        </xdr:cNvPr>
        <xdr:cNvGrpSpPr/>
      </xdr:nvGrpSpPr>
      <xdr:grpSpPr>
        <a:xfrm>
          <a:off x="10863264" y="1803084"/>
          <a:ext cx="389792" cy="270510"/>
          <a:chOff x="3824288" y="4462463"/>
          <a:chExt cx="542925" cy="371475"/>
        </a:xfrm>
      </xdr:grpSpPr>
      <xdr:sp macro="" textlink="'Pivot Tables 2'!G6">
        <xdr:nvSpPr>
          <xdr:cNvPr id="480" name="TextBox 479">
            <a:extLst>
              <a:ext uri="{FF2B5EF4-FFF2-40B4-BE49-F238E27FC236}">
                <a16:creationId xmlns:a16="http://schemas.microsoft.com/office/drawing/2014/main" id="{5F74D73B-E8F0-58C2-1FA1-672B197140A6}"/>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150C1F-55F7-46C4-8AF2-3D5B75BB8244}" type="TxLink">
              <a:rPr lang="en-US" sz="1400" b="0" i="0" u="none" strike="noStrike">
                <a:solidFill>
                  <a:srgbClr val="C240DB"/>
                </a:solidFill>
                <a:latin typeface="Avenir LT Std 45 Book"/>
              </a:rPr>
              <a:pPr algn="ctr"/>
              <a:t> </a:t>
            </a:fld>
            <a:endParaRPr lang="en-IN" sz="1100"/>
          </a:p>
        </xdr:txBody>
      </xdr:sp>
      <xdr:sp macro="" textlink="'Pivot Tables 2'!I6">
        <xdr:nvSpPr>
          <xdr:cNvPr id="481" name="TextBox 480">
            <a:extLst>
              <a:ext uri="{FF2B5EF4-FFF2-40B4-BE49-F238E27FC236}">
                <a16:creationId xmlns:a16="http://schemas.microsoft.com/office/drawing/2014/main" id="{AFCB5A65-A5C9-700F-F71D-B0B0211C72FE}"/>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18EF33-9893-466A-ADFA-61A08318F73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338139</xdr:colOff>
      <xdr:row>7</xdr:row>
      <xdr:rowOff>85726</xdr:rowOff>
    </xdr:from>
    <xdr:to>
      <xdr:col>18</xdr:col>
      <xdr:colOff>118331</xdr:colOff>
      <xdr:row>8</xdr:row>
      <xdr:rowOff>171451</xdr:rowOff>
    </xdr:to>
    <xdr:grpSp>
      <xdr:nvGrpSpPr>
        <xdr:cNvPr id="482" name="Group 481">
          <a:extLst>
            <a:ext uri="{FF2B5EF4-FFF2-40B4-BE49-F238E27FC236}">
              <a16:creationId xmlns:a16="http://schemas.microsoft.com/office/drawing/2014/main" id="{C191A2AC-7E9F-84A4-96D7-A2F3640D3469}"/>
            </a:ext>
          </a:extLst>
        </xdr:cNvPr>
        <xdr:cNvGrpSpPr/>
      </xdr:nvGrpSpPr>
      <xdr:grpSpPr>
        <a:xfrm>
          <a:off x="10701339" y="1365886"/>
          <a:ext cx="389792" cy="268605"/>
          <a:chOff x="5129213" y="4619625"/>
          <a:chExt cx="542925" cy="371475"/>
        </a:xfrm>
      </xdr:grpSpPr>
      <xdr:sp macro="" textlink="'Pivot Tables 2'!J6">
        <xdr:nvSpPr>
          <xdr:cNvPr id="483" name="TextBox 482">
            <a:extLst>
              <a:ext uri="{FF2B5EF4-FFF2-40B4-BE49-F238E27FC236}">
                <a16:creationId xmlns:a16="http://schemas.microsoft.com/office/drawing/2014/main" id="{02F483DE-60F4-6090-35C2-DA95F7050891}"/>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30D69-F467-490B-BD78-375CDA18CCB7}" type="TxLink">
              <a:rPr lang="en-US" sz="1400" b="0" i="0" u="none" strike="noStrike">
                <a:solidFill>
                  <a:srgbClr val="296EFC"/>
                </a:solidFill>
                <a:latin typeface="Calibri"/>
                <a:cs typeface="Calibri"/>
              </a:rPr>
              <a:pPr algn="ctr"/>
              <a:t>●</a:t>
            </a:fld>
            <a:endParaRPr lang="en-IN" sz="1100"/>
          </a:p>
        </xdr:txBody>
      </xdr:sp>
      <xdr:sp macro="" textlink="'Pivot Tables 2'!H6">
        <xdr:nvSpPr>
          <xdr:cNvPr id="484" name="TextBox 483">
            <a:extLst>
              <a:ext uri="{FF2B5EF4-FFF2-40B4-BE49-F238E27FC236}">
                <a16:creationId xmlns:a16="http://schemas.microsoft.com/office/drawing/2014/main" id="{C356A511-2598-644C-2096-CC15A75C5B16}"/>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EEB31-E997-41DC-91D2-3963A96DFD34}" type="TxLink">
              <a:rPr lang="en-US" sz="1400" b="0" i="0" u="none" strike="noStrike">
                <a:solidFill>
                  <a:srgbClr val="5A097C"/>
                </a:solidFill>
                <a:latin typeface="Avenir LT Std 45 Book"/>
              </a:rPr>
              <a:pPr algn="ctr"/>
              <a:t> </a:t>
            </a:fld>
            <a:endParaRPr lang="en-IN" sz="1100"/>
          </a:p>
        </xdr:txBody>
      </xdr:sp>
    </xdr:grpSp>
    <xdr:clientData/>
  </xdr:twoCellAnchor>
  <xdr:twoCellAnchor editAs="absolute">
    <xdr:from>
      <xdr:col>18</xdr:col>
      <xdr:colOff>471489</xdr:colOff>
      <xdr:row>10</xdr:row>
      <xdr:rowOff>119064</xdr:rowOff>
    </xdr:from>
    <xdr:to>
      <xdr:col>19</xdr:col>
      <xdr:colOff>251681</xdr:colOff>
      <xdr:row>12</xdr:row>
      <xdr:rowOff>23814</xdr:rowOff>
    </xdr:to>
    <xdr:grpSp>
      <xdr:nvGrpSpPr>
        <xdr:cNvPr id="485" name="Group 484">
          <a:extLst>
            <a:ext uri="{FF2B5EF4-FFF2-40B4-BE49-F238E27FC236}">
              <a16:creationId xmlns:a16="http://schemas.microsoft.com/office/drawing/2014/main" id="{D7C0F72D-8052-4D80-BD10-D5388F3B0598}"/>
            </a:ext>
          </a:extLst>
        </xdr:cNvPr>
        <xdr:cNvGrpSpPr/>
      </xdr:nvGrpSpPr>
      <xdr:grpSpPr>
        <a:xfrm>
          <a:off x="11444289" y="1947864"/>
          <a:ext cx="389792" cy="270510"/>
          <a:chOff x="3824288" y="4462463"/>
          <a:chExt cx="542925" cy="371475"/>
        </a:xfrm>
      </xdr:grpSpPr>
      <xdr:sp macro="" textlink="'Pivot Tables 2'!G6">
        <xdr:nvSpPr>
          <xdr:cNvPr id="486" name="TextBox 485">
            <a:extLst>
              <a:ext uri="{FF2B5EF4-FFF2-40B4-BE49-F238E27FC236}">
                <a16:creationId xmlns:a16="http://schemas.microsoft.com/office/drawing/2014/main" id="{F69D1F72-278F-1B69-1499-C8CE0DFF31DD}"/>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150C1F-55F7-46C4-8AF2-3D5B75BB8244}" type="TxLink">
              <a:rPr lang="en-US" sz="1400" b="0" i="0" u="none" strike="noStrike">
                <a:solidFill>
                  <a:srgbClr val="C240DB"/>
                </a:solidFill>
                <a:latin typeface="Avenir LT Std 45 Book"/>
              </a:rPr>
              <a:pPr algn="ctr"/>
              <a:t> </a:t>
            </a:fld>
            <a:endParaRPr lang="en-IN" sz="1100"/>
          </a:p>
        </xdr:txBody>
      </xdr:sp>
      <xdr:sp macro="" textlink="'Pivot Tables 2'!I6">
        <xdr:nvSpPr>
          <xdr:cNvPr id="487" name="TextBox 486">
            <a:extLst>
              <a:ext uri="{FF2B5EF4-FFF2-40B4-BE49-F238E27FC236}">
                <a16:creationId xmlns:a16="http://schemas.microsoft.com/office/drawing/2014/main" id="{D7C55922-20DC-3FA1-AC0C-C6D3E155D5C8}"/>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18EF33-9893-466A-ADFA-61A08318F73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442914</xdr:colOff>
      <xdr:row>8</xdr:row>
      <xdr:rowOff>85726</xdr:rowOff>
    </xdr:from>
    <xdr:to>
      <xdr:col>18</xdr:col>
      <xdr:colOff>223106</xdr:colOff>
      <xdr:row>9</xdr:row>
      <xdr:rowOff>171451</xdr:rowOff>
    </xdr:to>
    <xdr:grpSp>
      <xdr:nvGrpSpPr>
        <xdr:cNvPr id="488" name="Group 487">
          <a:extLst>
            <a:ext uri="{FF2B5EF4-FFF2-40B4-BE49-F238E27FC236}">
              <a16:creationId xmlns:a16="http://schemas.microsoft.com/office/drawing/2014/main" id="{45FE1D0F-43B8-90DC-90EF-25C902C69D9B}"/>
            </a:ext>
          </a:extLst>
        </xdr:cNvPr>
        <xdr:cNvGrpSpPr/>
      </xdr:nvGrpSpPr>
      <xdr:grpSpPr>
        <a:xfrm>
          <a:off x="10806114" y="1548766"/>
          <a:ext cx="389792" cy="268605"/>
          <a:chOff x="5129213" y="4619625"/>
          <a:chExt cx="542925" cy="371475"/>
        </a:xfrm>
      </xdr:grpSpPr>
      <xdr:sp macro="" textlink="'Pivot Tables 2'!J6">
        <xdr:nvSpPr>
          <xdr:cNvPr id="489" name="TextBox 488">
            <a:extLst>
              <a:ext uri="{FF2B5EF4-FFF2-40B4-BE49-F238E27FC236}">
                <a16:creationId xmlns:a16="http://schemas.microsoft.com/office/drawing/2014/main" id="{869D65CA-ECEF-7212-6227-36ECD1F5DC2A}"/>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30D69-F467-490B-BD78-375CDA18CCB7}" type="TxLink">
              <a:rPr lang="en-US" sz="1400" b="0" i="0" u="none" strike="noStrike">
                <a:solidFill>
                  <a:srgbClr val="296EFC"/>
                </a:solidFill>
                <a:latin typeface="Calibri"/>
                <a:cs typeface="Calibri"/>
              </a:rPr>
              <a:pPr algn="ctr"/>
              <a:t>●</a:t>
            </a:fld>
            <a:endParaRPr lang="en-IN" sz="1100"/>
          </a:p>
        </xdr:txBody>
      </xdr:sp>
      <xdr:sp macro="" textlink="'Pivot Tables 2'!H6">
        <xdr:nvSpPr>
          <xdr:cNvPr id="490" name="TextBox 489">
            <a:extLst>
              <a:ext uri="{FF2B5EF4-FFF2-40B4-BE49-F238E27FC236}">
                <a16:creationId xmlns:a16="http://schemas.microsoft.com/office/drawing/2014/main" id="{9E56F041-A925-247C-F702-D5763338CEEA}"/>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EEB31-E997-41DC-91D2-3963A96DFD34}" type="TxLink">
              <a:rPr lang="en-US" sz="1400" b="0" i="0" u="none" strike="noStrike">
                <a:solidFill>
                  <a:srgbClr val="5A097C"/>
                </a:solidFill>
                <a:latin typeface="Avenir LT Std 45 Book"/>
              </a:rPr>
              <a:pPr algn="ctr"/>
              <a:t> </a:t>
            </a:fld>
            <a:endParaRPr lang="en-IN" sz="1100"/>
          </a:p>
        </xdr:txBody>
      </xdr:sp>
    </xdr:grpSp>
    <xdr:clientData/>
  </xdr:twoCellAnchor>
  <xdr:twoCellAnchor editAs="absolute">
    <xdr:from>
      <xdr:col>18</xdr:col>
      <xdr:colOff>585789</xdr:colOff>
      <xdr:row>8</xdr:row>
      <xdr:rowOff>61914</xdr:rowOff>
    </xdr:from>
    <xdr:to>
      <xdr:col>19</xdr:col>
      <xdr:colOff>365981</xdr:colOff>
      <xdr:row>9</xdr:row>
      <xdr:rowOff>147639</xdr:rowOff>
    </xdr:to>
    <xdr:grpSp>
      <xdr:nvGrpSpPr>
        <xdr:cNvPr id="491" name="Group 490">
          <a:extLst>
            <a:ext uri="{FF2B5EF4-FFF2-40B4-BE49-F238E27FC236}">
              <a16:creationId xmlns:a16="http://schemas.microsoft.com/office/drawing/2014/main" id="{D5C78FB4-6074-3AB8-CD11-663DEB4C4694}"/>
            </a:ext>
          </a:extLst>
        </xdr:cNvPr>
        <xdr:cNvGrpSpPr/>
      </xdr:nvGrpSpPr>
      <xdr:grpSpPr>
        <a:xfrm>
          <a:off x="11558589" y="1524954"/>
          <a:ext cx="389792" cy="268605"/>
          <a:chOff x="3824288" y="4462463"/>
          <a:chExt cx="542925" cy="371475"/>
        </a:xfrm>
      </xdr:grpSpPr>
      <xdr:sp macro="" textlink="'Pivot Tables 2'!G6">
        <xdr:nvSpPr>
          <xdr:cNvPr id="492" name="TextBox 491">
            <a:extLst>
              <a:ext uri="{FF2B5EF4-FFF2-40B4-BE49-F238E27FC236}">
                <a16:creationId xmlns:a16="http://schemas.microsoft.com/office/drawing/2014/main" id="{583DC409-6E89-05B3-2911-1D7284C0DE31}"/>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150C1F-55F7-46C4-8AF2-3D5B75BB8244}" type="TxLink">
              <a:rPr lang="en-US" sz="1400" b="0" i="0" u="none" strike="noStrike">
                <a:solidFill>
                  <a:srgbClr val="C240DB"/>
                </a:solidFill>
                <a:latin typeface="Avenir LT Std 45 Book"/>
              </a:rPr>
              <a:pPr algn="ctr"/>
              <a:t> </a:t>
            </a:fld>
            <a:endParaRPr lang="en-IN" sz="1100"/>
          </a:p>
        </xdr:txBody>
      </xdr:sp>
      <xdr:sp macro="" textlink="'Pivot Tables 2'!I6">
        <xdr:nvSpPr>
          <xdr:cNvPr id="493" name="TextBox 492">
            <a:extLst>
              <a:ext uri="{FF2B5EF4-FFF2-40B4-BE49-F238E27FC236}">
                <a16:creationId xmlns:a16="http://schemas.microsoft.com/office/drawing/2014/main" id="{09D3958A-C2E2-C9E0-B187-F1CC9546E2FF}"/>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18EF33-9893-466A-ADFA-61A08318F73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414339</xdr:colOff>
      <xdr:row>11</xdr:row>
      <xdr:rowOff>76201</xdr:rowOff>
    </xdr:from>
    <xdr:to>
      <xdr:col>19</xdr:col>
      <xdr:colOff>194531</xdr:colOff>
      <xdr:row>12</xdr:row>
      <xdr:rowOff>161926</xdr:rowOff>
    </xdr:to>
    <xdr:grpSp>
      <xdr:nvGrpSpPr>
        <xdr:cNvPr id="494" name="Group 493">
          <a:extLst>
            <a:ext uri="{FF2B5EF4-FFF2-40B4-BE49-F238E27FC236}">
              <a16:creationId xmlns:a16="http://schemas.microsoft.com/office/drawing/2014/main" id="{3ABB689A-40CF-2830-2474-FE5C4712D094}"/>
            </a:ext>
          </a:extLst>
        </xdr:cNvPr>
        <xdr:cNvGrpSpPr/>
      </xdr:nvGrpSpPr>
      <xdr:grpSpPr>
        <a:xfrm>
          <a:off x="11387139" y="2087881"/>
          <a:ext cx="389792" cy="268605"/>
          <a:chOff x="5129213" y="4619625"/>
          <a:chExt cx="542925" cy="371475"/>
        </a:xfrm>
      </xdr:grpSpPr>
      <xdr:sp macro="" textlink="'Pivot Tables 2'!J6">
        <xdr:nvSpPr>
          <xdr:cNvPr id="495" name="TextBox 494">
            <a:extLst>
              <a:ext uri="{FF2B5EF4-FFF2-40B4-BE49-F238E27FC236}">
                <a16:creationId xmlns:a16="http://schemas.microsoft.com/office/drawing/2014/main" id="{E3AED38A-0E64-C039-71E0-1ED282B09B57}"/>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30D69-F467-490B-BD78-375CDA18CCB7}" type="TxLink">
              <a:rPr lang="en-US" sz="1400" b="0" i="0" u="none" strike="noStrike">
                <a:solidFill>
                  <a:srgbClr val="296EFC"/>
                </a:solidFill>
                <a:latin typeface="Calibri"/>
                <a:cs typeface="Calibri"/>
              </a:rPr>
              <a:pPr algn="ctr"/>
              <a:t>●</a:t>
            </a:fld>
            <a:endParaRPr lang="en-IN" sz="1100"/>
          </a:p>
        </xdr:txBody>
      </xdr:sp>
      <xdr:sp macro="" textlink="'Pivot Tables 2'!H6">
        <xdr:nvSpPr>
          <xdr:cNvPr id="496" name="TextBox 495">
            <a:extLst>
              <a:ext uri="{FF2B5EF4-FFF2-40B4-BE49-F238E27FC236}">
                <a16:creationId xmlns:a16="http://schemas.microsoft.com/office/drawing/2014/main" id="{556054B3-51A1-6DA6-15EE-9B47480DC31A}"/>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EEB31-E997-41DC-91D2-3963A96DFD34}" type="TxLink">
              <a:rPr lang="en-US" sz="1400" b="0" i="0" u="none" strike="noStrike">
                <a:solidFill>
                  <a:srgbClr val="5A097C"/>
                </a:solidFill>
                <a:latin typeface="Avenir LT Std 45 Book"/>
              </a:rPr>
              <a:pPr algn="ctr"/>
              <a:t> </a:t>
            </a:fld>
            <a:endParaRPr lang="en-IN" sz="1100"/>
          </a:p>
        </xdr:txBody>
      </xdr:sp>
    </xdr:grpSp>
    <xdr:clientData/>
  </xdr:twoCellAnchor>
  <xdr:twoCellAnchor editAs="absolute">
    <xdr:from>
      <xdr:col>18</xdr:col>
      <xdr:colOff>14289</xdr:colOff>
      <xdr:row>9</xdr:row>
      <xdr:rowOff>23814</xdr:rowOff>
    </xdr:from>
    <xdr:to>
      <xdr:col>18</xdr:col>
      <xdr:colOff>404081</xdr:colOff>
      <xdr:row>10</xdr:row>
      <xdr:rowOff>109539</xdr:rowOff>
    </xdr:to>
    <xdr:grpSp>
      <xdr:nvGrpSpPr>
        <xdr:cNvPr id="497" name="Group 496">
          <a:extLst>
            <a:ext uri="{FF2B5EF4-FFF2-40B4-BE49-F238E27FC236}">
              <a16:creationId xmlns:a16="http://schemas.microsoft.com/office/drawing/2014/main" id="{FC6DF9EE-2604-A2CA-0A23-7B746E5FD820}"/>
            </a:ext>
          </a:extLst>
        </xdr:cNvPr>
        <xdr:cNvGrpSpPr/>
      </xdr:nvGrpSpPr>
      <xdr:grpSpPr>
        <a:xfrm>
          <a:off x="10987089" y="1669734"/>
          <a:ext cx="389792" cy="268605"/>
          <a:chOff x="3824288" y="4462463"/>
          <a:chExt cx="542925" cy="371475"/>
        </a:xfrm>
      </xdr:grpSpPr>
      <xdr:sp macro="" textlink="'Pivot Tables 2'!G6">
        <xdr:nvSpPr>
          <xdr:cNvPr id="498" name="TextBox 497">
            <a:extLst>
              <a:ext uri="{FF2B5EF4-FFF2-40B4-BE49-F238E27FC236}">
                <a16:creationId xmlns:a16="http://schemas.microsoft.com/office/drawing/2014/main" id="{0424E151-08FA-A36E-7EC5-32835BFB2C1C}"/>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150C1F-55F7-46C4-8AF2-3D5B75BB8244}" type="TxLink">
              <a:rPr lang="en-US" sz="1400" b="0" i="0" u="none" strike="noStrike">
                <a:solidFill>
                  <a:srgbClr val="C240DB"/>
                </a:solidFill>
                <a:latin typeface="Avenir LT Std 45 Book"/>
              </a:rPr>
              <a:pPr algn="ctr"/>
              <a:t> </a:t>
            </a:fld>
            <a:endParaRPr lang="en-IN" sz="1100"/>
          </a:p>
        </xdr:txBody>
      </xdr:sp>
      <xdr:sp macro="" textlink="'Pivot Tables 2'!I6">
        <xdr:nvSpPr>
          <xdr:cNvPr id="499" name="TextBox 498">
            <a:extLst>
              <a:ext uri="{FF2B5EF4-FFF2-40B4-BE49-F238E27FC236}">
                <a16:creationId xmlns:a16="http://schemas.microsoft.com/office/drawing/2014/main" id="{83174562-0DF5-B0F0-637E-F25892D486B2}"/>
              </a:ext>
            </a:extLst>
          </xdr:cNvPr>
          <xdr:cNvSpPr txBox="1"/>
        </xdr:nvSpPr>
        <xdr:spPr>
          <a:xfrm>
            <a:off x="3824288" y="4462463"/>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18EF33-9893-466A-ADFA-61A08318F73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128589</xdr:colOff>
      <xdr:row>9</xdr:row>
      <xdr:rowOff>142876</xdr:rowOff>
    </xdr:from>
    <xdr:to>
      <xdr:col>18</xdr:col>
      <xdr:colOff>518381</xdr:colOff>
      <xdr:row>11</xdr:row>
      <xdr:rowOff>47626</xdr:rowOff>
    </xdr:to>
    <xdr:grpSp>
      <xdr:nvGrpSpPr>
        <xdr:cNvPr id="500" name="Group 499">
          <a:extLst>
            <a:ext uri="{FF2B5EF4-FFF2-40B4-BE49-F238E27FC236}">
              <a16:creationId xmlns:a16="http://schemas.microsoft.com/office/drawing/2014/main" id="{9CC8B29D-1649-D26F-4AD6-6C934165B128}"/>
            </a:ext>
          </a:extLst>
        </xdr:cNvPr>
        <xdr:cNvGrpSpPr/>
      </xdr:nvGrpSpPr>
      <xdr:grpSpPr>
        <a:xfrm>
          <a:off x="11101389" y="1788796"/>
          <a:ext cx="389792" cy="270510"/>
          <a:chOff x="5129213" y="4619625"/>
          <a:chExt cx="542925" cy="371475"/>
        </a:xfrm>
      </xdr:grpSpPr>
      <xdr:sp macro="" textlink="'Pivot Tables 2'!J6">
        <xdr:nvSpPr>
          <xdr:cNvPr id="501" name="TextBox 500">
            <a:extLst>
              <a:ext uri="{FF2B5EF4-FFF2-40B4-BE49-F238E27FC236}">
                <a16:creationId xmlns:a16="http://schemas.microsoft.com/office/drawing/2014/main" id="{71D7FABB-14A4-9FCB-9853-98A49AAB61B5}"/>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30D69-F467-490B-BD78-375CDA18CCB7}" type="TxLink">
              <a:rPr lang="en-US" sz="1400" b="0" i="0" u="none" strike="noStrike">
                <a:solidFill>
                  <a:srgbClr val="296EFC"/>
                </a:solidFill>
                <a:latin typeface="Calibri"/>
                <a:cs typeface="Calibri"/>
              </a:rPr>
              <a:pPr algn="ctr"/>
              <a:t>●</a:t>
            </a:fld>
            <a:endParaRPr lang="en-IN" sz="1100"/>
          </a:p>
        </xdr:txBody>
      </xdr:sp>
      <xdr:sp macro="" textlink="'Pivot Tables 2'!H6">
        <xdr:nvSpPr>
          <xdr:cNvPr id="502" name="TextBox 501">
            <a:extLst>
              <a:ext uri="{FF2B5EF4-FFF2-40B4-BE49-F238E27FC236}">
                <a16:creationId xmlns:a16="http://schemas.microsoft.com/office/drawing/2014/main" id="{D2973AC2-D48C-D4F6-5966-0F798228F27E}"/>
              </a:ext>
            </a:extLst>
          </xdr:cNvPr>
          <xdr:cNvSpPr txBox="1"/>
        </xdr:nvSpPr>
        <xdr:spPr>
          <a:xfrm>
            <a:off x="5129213" y="4619625"/>
            <a:ext cx="542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EEB31-E997-41DC-91D2-3963A96DFD34}" type="TxLink">
              <a:rPr lang="en-US" sz="1400" b="0" i="0" u="none" strike="noStrike">
                <a:solidFill>
                  <a:srgbClr val="5A097C"/>
                </a:solidFill>
                <a:latin typeface="Avenir LT Std 45 Book"/>
              </a:rPr>
              <a:pPr algn="ctr"/>
              <a:t> </a:t>
            </a:fld>
            <a:endParaRPr lang="en-IN" sz="1100"/>
          </a:p>
        </xdr:txBody>
      </xdr:sp>
    </xdr:grpSp>
    <xdr:clientData/>
  </xdr:twoCellAnchor>
  <xdr:twoCellAnchor editAs="absolute">
    <xdr:from>
      <xdr:col>14</xdr:col>
      <xdr:colOff>309564</xdr:colOff>
      <xdr:row>8</xdr:row>
      <xdr:rowOff>128589</xdr:rowOff>
    </xdr:from>
    <xdr:to>
      <xdr:col>15</xdr:col>
      <xdr:colOff>23813</xdr:colOff>
      <xdr:row>9</xdr:row>
      <xdr:rowOff>150465</xdr:rowOff>
    </xdr:to>
    <xdr:grpSp>
      <xdr:nvGrpSpPr>
        <xdr:cNvPr id="510" name="Group 509">
          <a:extLst>
            <a:ext uri="{FF2B5EF4-FFF2-40B4-BE49-F238E27FC236}">
              <a16:creationId xmlns:a16="http://schemas.microsoft.com/office/drawing/2014/main" id="{F756717B-6D69-FA8E-F091-D0FCDD53882A}"/>
            </a:ext>
          </a:extLst>
        </xdr:cNvPr>
        <xdr:cNvGrpSpPr/>
      </xdr:nvGrpSpPr>
      <xdr:grpSpPr>
        <a:xfrm>
          <a:off x="8843964" y="1591629"/>
          <a:ext cx="323849" cy="204756"/>
          <a:chOff x="3462338" y="5453063"/>
          <a:chExt cx="866775" cy="542925"/>
        </a:xfrm>
      </xdr:grpSpPr>
      <xdr:sp macro="" textlink="'Pivot Tables 2'!I7">
        <xdr:nvSpPr>
          <xdr:cNvPr id="503" name="TextBox 502">
            <a:extLst>
              <a:ext uri="{FF2B5EF4-FFF2-40B4-BE49-F238E27FC236}">
                <a16:creationId xmlns:a16="http://schemas.microsoft.com/office/drawing/2014/main" id="{6F956FDF-D82E-DABF-2F8A-82CE348FA4AE}"/>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674522-A888-4BB9-AF6D-6EC6CC7FC686}" type="TxLink">
              <a:rPr lang="en-US" sz="1050" b="0" i="0" u="none" strike="noStrike">
                <a:solidFill>
                  <a:srgbClr val="0F11A7"/>
                </a:solidFill>
                <a:latin typeface="Calibri"/>
                <a:cs typeface="Calibri"/>
              </a:rPr>
              <a:pPr algn="ctr"/>
              <a:t>●</a:t>
            </a:fld>
            <a:endParaRPr lang="en-IN" sz="900"/>
          </a:p>
        </xdr:txBody>
      </xdr:sp>
      <xdr:sp macro="" textlink="'Pivot Tables 2'!G7">
        <xdr:nvSpPr>
          <xdr:cNvPr id="507" name="TextBox 506">
            <a:extLst>
              <a:ext uri="{FF2B5EF4-FFF2-40B4-BE49-F238E27FC236}">
                <a16:creationId xmlns:a16="http://schemas.microsoft.com/office/drawing/2014/main" id="{420934E2-416F-F39A-C4C7-8094550D8A44}"/>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C87565-1962-469C-AC10-3C54A17D2945}"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15</xdr:col>
      <xdr:colOff>104776</xdr:colOff>
      <xdr:row>7</xdr:row>
      <xdr:rowOff>4764</xdr:rowOff>
    </xdr:from>
    <xdr:to>
      <xdr:col>15</xdr:col>
      <xdr:colOff>428625</xdr:colOff>
      <xdr:row>8</xdr:row>
      <xdr:rowOff>26640</xdr:rowOff>
    </xdr:to>
    <xdr:grpSp>
      <xdr:nvGrpSpPr>
        <xdr:cNvPr id="511" name="Group 510">
          <a:extLst>
            <a:ext uri="{FF2B5EF4-FFF2-40B4-BE49-F238E27FC236}">
              <a16:creationId xmlns:a16="http://schemas.microsoft.com/office/drawing/2014/main" id="{5217632F-4E0C-A88E-3C29-8C994D1B768C}"/>
            </a:ext>
          </a:extLst>
        </xdr:cNvPr>
        <xdr:cNvGrpSpPr/>
      </xdr:nvGrpSpPr>
      <xdr:grpSpPr>
        <a:xfrm>
          <a:off x="9248776" y="1284924"/>
          <a:ext cx="323849" cy="204756"/>
          <a:chOff x="5067300" y="5453063"/>
          <a:chExt cx="866775" cy="542925"/>
        </a:xfrm>
      </xdr:grpSpPr>
      <xdr:sp macro="" textlink="'Pivot Tables 2'!H7">
        <xdr:nvSpPr>
          <xdr:cNvPr id="508" name="TextBox 507">
            <a:extLst>
              <a:ext uri="{FF2B5EF4-FFF2-40B4-BE49-F238E27FC236}">
                <a16:creationId xmlns:a16="http://schemas.microsoft.com/office/drawing/2014/main" id="{6214A686-7D34-AEA1-3FC1-81DA63C4D9E6}"/>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44E400-6E39-463B-B6DB-ABFAF5196D54}" type="TxLink">
              <a:rPr lang="en-US" sz="1050" b="0" i="0" u="none" strike="noStrike">
                <a:solidFill>
                  <a:srgbClr val="5A097C"/>
                </a:solidFill>
                <a:latin typeface="Avenir LT Std 45 Book"/>
              </a:rPr>
              <a:pPr algn="ctr"/>
              <a:t> </a:t>
            </a:fld>
            <a:endParaRPr lang="en-IN" sz="900"/>
          </a:p>
        </xdr:txBody>
      </xdr:sp>
      <xdr:sp macro="" textlink="'Pivot Tables 2'!J7">
        <xdr:nvSpPr>
          <xdr:cNvPr id="509" name="TextBox 508">
            <a:extLst>
              <a:ext uri="{FF2B5EF4-FFF2-40B4-BE49-F238E27FC236}">
                <a16:creationId xmlns:a16="http://schemas.microsoft.com/office/drawing/2014/main" id="{B7806353-059E-58B6-13F8-91562F4DE79E}"/>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6529EE-8E8B-407E-A88B-324F55BD09AA}"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15</xdr:col>
      <xdr:colOff>433389</xdr:colOff>
      <xdr:row>8</xdr:row>
      <xdr:rowOff>42864</xdr:rowOff>
    </xdr:from>
    <xdr:to>
      <xdr:col>16</xdr:col>
      <xdr:colOff>147638</xdr:colOff>
      <xdr:row>9</xdr:row>
      <xdr:rowOff>64740</xdr:rowOff>
    </xdr:to>
    <xdr:grpSp>
      <xdr:nvGrpSpPr>
        <xdr:cNvPr id="512" name="Group 511">
          <a:extLst>
            <a:ext uri="{FF2B5EF4-FFF2-40B4-BE49-F238E27FC236}">
              <a16:creationId xmlns:a16="http://schemas.microsoft.com/office/drawing/2014/main" id="{9BB4269E-8B8E-B1BE-0BD0-71BA5FEF7932}"/>
            </a:ext>
          </a:extLst>
        </xdr:cNvPr>
        <xdr:cNvGrpSpPr/>
      </xdr:nvGrpSpPr>
      <xdr:grpSpPr>
        <a:xfrm>
          <a:off x="9577389" y="1505904"/>
          <a:ext cx="323849" cy="204756"/>
          <a:chOff x="3462338" y="5453063"/>
          <a:chExt cx="866775" cy="542925"/>
        </a:xfrm>
      </xdr:grpSpPr>
      <xdr:sp macro="" textlink="'Pivot Tables 2'!I7">
        <xdr:nvSpPr>
          <xdr:cNvPr id="513" name="TextBox 512">
            <a:extLst>
              <a:ext uri="{FF2B5EF4-FFF2-40B4-BE49-F238E27FC236}">
                <a16:creationId xmlns:a16="http://schemas.microsoft.com/office/drawing/2014/main" id="{5D5F1430-B226-5630-C319-7773E436F37C}"/>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674522-A888-4BB9-AF6D-6EC6CC7FC686}" type="TxLink">
              <a:rPr lang="en-US" sz="1050" b="0" i="0" u="none" strike="noStrike">
                <a:solidFill>
                  <a:srgbClr val="0F11A7"/>
                </a:solidFill>
                <a:latin typeface="Calibri"/>
                <a:cs typeface="Calibri"/>
              </a:rPr>
              <a:pPr algn="ctr"/>
              <a:t>●</a:t>
            </a:fld>
            <a:endParaRPr lang="en-IN" sz="900"/>
          </a:p>
        </xdr:txBody>
      </xdr:sp>
      <xdr:sp macro="" textlink="'Pivot Tables 2'!G7">
        <xdr:nvSpPr>
          <xdr:cNvPr id="514" name="TextBox 513">
            <a:extLst>
              <a:ext uri="{FF2B5EF4-FFF2-40B4-BE49-F238E27FC236}">
                <a16:creationId xmlns:a16="http://schemas.microsoft.com/office/drawing/2014/main" id="{444ADF44-DCDA-B873-D494-065B9BA8A75F}"/>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C87565-1962-469C-AC10-3C54A17D2945}"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15</xdr:col>
      <xdr:colOff>523876</xdr:colOff>
      <xdr:row>7</xdr:row>
      <xdr:rowOff>61914</xdr:rowOff>
    </xdr:from>
    <xdr:to>
      <xdr:col>16</xdr:col>
      <xdr:colOff>238125</xdr:colOff>
      <xdr:row>8</xdr:row>
      <xdr:rowOff>83790</xdr:rowOff>
    </xdr:to>
    <xdr:grpSp>
      <xdr:nvGrpSpPr>
        <xdr:cNvPr id="515" name="Group 514">
          <a:extLst>
            <a:ext uri="{FF2B5EF4-FFF2-40B4-BE49-F238E27FC236}">
              <a16:creationId xmlns:a16="http://schemas.microsoft.com/office/drawing/2014/main" id="{FF77C7F5-D3F4-CD9C-9D08-289706599004}"/>
            </a:ext>
          </a:extLst>
        </xdr:cNvPr>
        <xdr:cNvGrpSpPr/>
      </xdr:nvGrpSpPr>
      <xdr:grpSpPr>
        <a:xfrm>
          <a:off x="9667876" y="1342074"/>
          <a:ext cx="323849" cy="204756"/>
          <a:chOff x="5067300" y="5453063"/>
          <a:chExt cx="866775" cy="542925"/>
        </a:xfrm>
      </xdr:grpSpPr>
      <xdr:sp macro="" textlink="'Pivot Tables 2'!H7">
        <xdr:nvSpPr>
          <xdr:cNvPr id="516" name="TextBox 515">
            <a:extLst>
              <a:ext uri="{FF2B5EF4-FFF2-40B4-BE49-F238E27FC236}">
                <a16:creationId xmlns:a16="http://schemas.microsoft.com/office/drawing/2014/main" id="{0C9C71D7-3E13-7C55-293D-F622E00E1F4A}"/>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44E400-6E39-463B-B6DB-ABFAF5196D54}" type="TxLink">
              <a:rPr lang="en-US" sz="1050" b="0" i="0" u="none" strike="noStrike">
                <a:solidFill>
                  <a:srgbClr val="5A097C"/>
                </a:solidFill>
                <a:latin typeface="Avenir LT Std 45 Book"/>
              </a:rPr>
              <a:pPr algn="ctr"/>
              <a:t> </a:t>
            </a:fld>
            <a:endParaRPr lang="en-IN" sz="900"/>
          </a:p>
        </xdr:txBody>
      </xdr:sp>
      <xdr:sp macro="" textlink="'Pivot Tables 2'!J7">
        <xdr:nvSpPr>
          <xdr:cNvPr id="517" name="TextBox 516">
            <a:extLst>
              <a:ext uri="{FF2B5EF4-FFF2-40B4-BE49-F238E27FC236}">
                <a16:creationId xmlns:a16="http://schemas.microsoft.com/office/drawing/2014/main" id="{33C86CC2-5149-903B-456C-FFA49B82A724}"/>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6529EE-8E8B-407E-A88B-324F55BD09AA}"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15</xdr:col>
      <xdr:colOff>300039</xdr:colOff>
      <xdr:row>8</xdr:row>
      <xdr:rowOff>80964</xdr:rowOff>
    </xdr:from>
    <xdr:to>
      <xdr:col>16</xdr:col>
      <xdr:colOff>14288</xdr:colOff>
      <xdr:row>9</xdr:row>
      <xdr:rowOff>102840</xdr:rowOff>
    </xdr:to>
    <xdr:grpSp>
      <xdr:nvGrpSpPr>
        <xdr:cNvPr id="518" name="Group 517">
          <a:extLst>
            <a:ext uri="{FF2B5EF4-FFF2-40B4-BE49-F238E27FC236}">
              <a16:creationId xmlns:a16="http://schemas.microsoft.com/office/drawing/2014/main" id="{8DC15FD9-BE3C-4C77-15DE-9FCFCA9F4383}"/>
            </a:ext>
          </a:extLst>
        </xdr:cNvPr>
        <xdr:cNvGrpSpPr/>
      </xdr:nvGrpSpPr>
      <xdr:grpSpPr>
        <a:xfrm>
          <a:off x="9444039" y="1544004"/>
          <a:ext cx="323849" cy="204756"/>
          <a:chOff x="3462338" y="5453063"/>
          <a:chExt cx="866775" cy="542925"/>
        </a:xfrm>
      </xdr:grpSpPr>
      <xdr:sp macro="" textlink="'Pivot Tables 2'!I7">
        <xdr:nvSpPr>
          <xdr:cNvPr id="519" name="TextBox 518">
            <a:extLst>
              <a:ext uri="{FF2B5EF4-FFF2-40B4-BE49-F238E27FC236}">
                <a16:creationId xmlns:a16="http://schemas.microsoft.com/office/drawing/2014/main" id="{76D2385A-61F5-7C97-1BD2-56C31C354E66}"/>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674522-A888-4BB9-AF6D-6EC6CC7FC686}" type="TxLink">
              <a:rPr lang="en-US" sz="1050" b="0" i="0" u="none" strike="noStrike">
                <a:solidFill>
                  <a:srgbClr val="0F11A7"/>
                </a:solidFill>
                <a:latin typeface="Calibri"/>
                <a:cs typeface="Calibri"/>
              </a:rPr>
              <a:pPr algn="ctr"/>
              <a:t>●</a:t>
            </a:fld>
            <a:endParaRPr lang="en-IN" sz="900"/>
          </a:p>
        </xdr:txBody>
      </xdr:sp>
      <xdr:sp macro="" textlink="'Pivot Tables 2'!G7">
        <xdr:nvSpPr>
          <xdr:cNvPr id="520" name="TextBox 519">
            <a:extLst>
              <a:ext uri="{FF2B5EF4-FFF2-40B4-BE49-F238E27FC236}">
                <a16:creationId xmlns:a16="http://schemas.microsoft.com/office/drawing/2014/main" id="{F288BA84-EC10-4BA5-6A89-5883CB742046}"/>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C87565-1962-469C-AC10-3C54A17D2945}"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15</xdr:col>
      <xdr:colOff>66676</xdr:colOff>
      <xdr:row>7</xdr:row>
      <xdr:rowOff>147639</xdr:rowOff>
    </xdr:from>
    <xdr:to>
      <xdr:col>15</xdr:col>
      <xdr:colOff>390525</xdr:colOff>
      <xdr:row>8</xdr:row>
      <xdr:rowOff>169515</xdr:rowOff>
    </xdr:to>
    <xdr:grpSp>
      <xdr:nvGrpSpPr>
        <xdr:cNvPr id="521" name="Group 520">
          <a:extLst>
            <a:ext uri="{FF2B5EF4-FFF2-40B4-BE49-F238E27FC236}">
              <a16:creationId xmlns:a16="http://schemas.microsoft.com/office/drawing/2014/main" id="{1AD1D592-1ECA-B4F4-8668-D4550E04CF4B}"/>
            </a:ext>
          </a:extLst>
        </xdr:cNvPr>
        <xdr:cNvGrpSpPr/>
      </xdr:nvGrpSpPr>
      <xdr:grpSpPr>
        <a:xfrm>
          <a:off x="9210676" y="1427799"/>
          <a:ext cx="323849" cy="204756"/>
          <a:chOff x="5067300" y="5453063"/>
          <a:chExt cx="866775" cy="542925"/>
        </a:xfrm>
      </xdr:grpSpPr>
      <xdr:sp macro="" textlink="'Pivot Tables 2'!H7">
        <xdr:nvSpPr>
          <xdr:cNvPr id="522" name="TextBox 521">
            <a:extLst>
              <a:ext uri="{FF2B5EF4-FFF2-40B4-BE49-F238E27FC236}">
                <a16:creationId xmlns:a16="http://schemas.microsoft.com/office/drawing/2014/main" id="{D2B41445-BFDC-8E2C-DF45-666D9F1ECB73}"/>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44E400-6E39-463B-B6DB-ABFAF5196D54}" type="TxLink">
              <a:rPr lang="en-US" sz="1050" b="0" i="0" u="none" strike="noStrike">
                <a:solidFill>
                  <a:srgbClr val="5A097C"/>
                </a:solidFill>
                <a:latin typeface="Avenir LT Std 45 Book"/>
              </a:rPr>
              <a:pPr algn="ctr"/>
              <a:t> </a:t>
            </a:fld>
            <a:endParaRPr lang="en-IN" sz="900"/>
          </a:p>
        </xdr:txBody>
      </xdr:sp>
      <xdr:sp macro="" textlink="'Pivot Tables 2'!J7">
        <xdr:nvSpPr>
          <xdr:cNvPr id="523" name="TextBox 522">
            <a:extLst>
              <a:ext uri="{FF2B5EF4-FFF2-40B4-BE49-F238E27FC236}">
                <a16:creationId xmlns:a16="http://schemas.microsoft.com/office/drawing/2014/main" id="{5C9B15BD-9D56-C36B-E100-5334B806F61E}"/>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6529EE-8E8B-407E-A88B-324F55BD09AA}"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15</xdr:col>
      <xdr:colOff>366714</xdr:colOff>
      <xdr:row>7</xdr:row>
      <xdr:rowOff>42864</xdr:rowOff>
    </xdr:from>
    <xdr:to>
      <xdr:col>16</xdr:col>
      <xdr:colOff>80963</xdr:colOff>
      <xdr:row>8</xdr:row>
      <xdr:rowOff>64740</xdr:rowOff>
    </xdr:to>
    <xdr:grpSp>
      <xdr:nvGrpSpPr>
        <xdr:cNvPr id="524" name="Group 523">
          <a:extLst>
            <a:ext uri="{FF2B5EF4-FFF2-40B4-BE49-F238E27FC236}">
              <a16:creationId xmlns:a16="http://schemas.microsoft.com/office/drawing/2014/main" id="{DA73FC19-5F98-75F0-4C9C-45986058A79B}"/>
            </a:ext>
          </a:extLst>
        </xdr:cNvPr>
        <xdr:cNvGrpSpPr/>
      </xdr:nvGrpSpPr>
      <xdr:grpSpPr>
        <a:xfrm>
          <a:off x="9510714" y="1323024"/>
          <a:ext cx="323849" cy="204756"/>
          <a:chOff x="3462338" y="5453063"/>
          <a:chExt cx="866775" cy="542925"/>
        </a:xfrm>
      </xdr:grpSpPr>
      <xdr:sp macro="" textlink="'Pivot Tables 2'!I7">
        <xdr:nvSpPr>
          <xdr:cNvPr id="525" name="TextBox 524">
            <a:extLst>
              <a:ext uri="{FF2B5EF4-FFF2-40B4-BE49-F238E27FC236}">
                <a16:creationId xmlns:a16="http://schemas.microsoft.com/office/drawing/2014/main" id="{0E9CDD1B-76DD-8530-DE49-30A44DA8DEC1}"/>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674522-A888-4BB9-AF6D-6EC6CC7FC686}" type="TxLink">
              <a:rPr lang="en-US" sz="1050" b="0" i="0" u="none" strike="noStrike">
                <a:solidFill>
                  <a:srgbClr val="0F11A7"/>
                </a:solidFill>
                <a:latin typeface="Calibri"/>
                <a:cs typeface="Calibri"/>
              </a:rPr>
              <a:pPr algn="ctr"/>
              <a:t>●</a:t>
            </a:fld>
            <a:endParaRPr lang="en-IN" sz="900"/>
          </a:p>
        </xdr:txBody>
      </xdr:sp>
      <xdr:sp macro="" textlink="'Pivot Tables 2'!G7">
        <xdr:nvSpPr>
          <xdr:cNvPr id="526" name="TextBox 525">
            <a:extLst>
              <a:ext uri="{FF2B5EF4-FFF2-40B4-BE49-F238E27FC236}">
                <a16:creationId xmlns:a16="http://schemas.microsoft.com/office/drawing/2014/main" id="{95EBCFEA-A2EC-5150-CBDE-28384AD2C5DF}"/>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C87565-1962-469C-AC10-3C54A17D2945}"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14</xdr:col>
      <xdr:colOff>485776</xdr:colOff>
      <xdr:row>8</xdr:row>
      <xdr:rowOff>176214</xdr:rowOff>
    </xdr:from>
    <xdr:to>
      <xdr:col>15</xdr:col>
      <xdr:colOff>200025</xdr:colOff>
      <xdr:row>10</xdr:row>
      <xdr:rowOff>17115</xdr:rowOff>
    </xdr:to>
    <xdr:grpSp>
      <xdr:nvGrpSpPr>
        <xdr:cNvPr id="527" name="Group 526">
          <a:extLst>
            <a:ext uri="{FF2B5EF4-FFF2-40B4-BE49-F238E27FC236}">
              <a16:creationId xmlns:a16="http://schemas.microsoft.com/office/drawing/2014/main" id="{7919488C-1CD2-CD3A-8F29-C0E0476AD2E8}"/>
            </a:ext>
          </a:extLst>
        </xdr:cNvPr>
        <xdr:cNvGrpSpPr/>
      </xdr:nvGrpSpPr>
      <xdr:grpSpPr>
        <a:xfrm>
          <a:off x="9020176" y="1639254"/>
          <a:ext cx="323849" cy="206661"/>
          <a:chOff x="5067300" y="5453063"/>
          <a:chExt cx="866775" cy="542925"/>
        </a:xfrm>
      </xdr:grpSpPr>
      <xdr:sp macro="" textlink="'Pivot Tables 2'!H7">
        <xdr:nvSpPr>
          <xdr:cNvPr id="528" name="TextBox 527">
            <a:extLst>
              <a:ext uri="{FF2B5EF4-FFF2-40B4-BE49-F238E27FC236}">
                <a16:creationId xmlns:a16="http://schemas.microsoft.com/office/drawing/2014/main" id="{3A08BA68-F7DF-DA93-019B-0F5FBF8E5817}"/>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44E400-6E39-463B-B6DB-ABFAF5196D54}" type="TxLink">
              <a:rPr lang="en-US" sz="1050" b="0" i="0" u="none" strike="noStrike">
                <a:solidFill>
                  <a:srgbClr val="5A097C"/>
                </a:solidFill>
                <a:latin typeface="Avenir LT Std 45 Book"/>
              </a:rPr>
              <a:pPr algn="ctr"/>
              <a:t> </a:t>
            </a:fld>
            <a:endParaRPr lang="en-IN" sz="900"/>
          </a:p>
        </xdr:txBody>
      </xdr:sp>
      <xdr:sp macro="" textlink="'Pivot Tables 2'!J7">
        <xdr:nvSpPr>
          <xdr:cNvPr id="529" name="TextBox 528">
            <a:extLst>
              <a:ext uri="{FF2B5EF4-FFF2-40B4-BE49-F238E27FC236}">
                <a16:creationId xmlns:a16="http://schemas.microsoft.com/office/drawing/2014/main" id="{B5CEAEF3-874E-D6C7-8877-47733562707F}"/>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6529EE-8E8B-407E-A88B-324F55BD09AA}"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14</xdr:col>
      <xdr:colOff>528639</xdr:colOff>
      <xdr:row>8</xdr:row>
      <xdr:rowOff>80964</xdr:rowOff>
    </xdr:from>
    <xdr:to>
      <xdr:col>15</xdr:col>
      <xdr:colOff>242888</xdr:colOff>
      <xdr:row>9</xdr:row>
      <xdr:rowOff>102840</xdr:rowOff>
    </xdr:to>
    <xdr:grpSp>
      <xdr:nvGrpSpPr>
        <xdr:cNvPr id="530" name="Group 529">
          <a:extLst>
            <a:ext uri="{FF2B5EF4-FFF2-40B4-BE49-F238E27FC236}">
              <a16:creationId xmlns:a16="http://schemas.microsoft.com/office/drawing/2014/main" id="{6FE07B7A-C74B-2356-7E46-527736F14D2A}"/>
            </a:ext>
          </a:extLst>
        </xdr:cNvPr>
        <xdr:cNvGrpSpPr/>
      </xdr:nvGrpSpPr>
      <xdr:grpSpPr>
        <a:xfrm>
          <a:off x="9063039" y="1544004"/>
          <a:ext cx="323849" cy="204756"/>
          <a:chOff x="3462338" y="5453063"/>
          <a:chExt cx="866775" cy="542925"/>
        </a:xfrm>
      </xdr:grpSpPr>
      <xdr:sp macro="" textlink="'Pivot Tables 2'!I7">
        <xdr:nvSpPr>
          <xdr:cNvPr id="531" name="TextBox 530">
            <a:extLst>
              <a:ext uri="{FF2B5EF4-FFF2-40B4-BE49-F238E27FC236}">
                <a16:creationId xmlns:a16="http://schemas.microsoft.com/office/drawing/2014/main" id="{077A291A-2536-93D0-3197-32B809BE884E}"/>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674522-A888-4BB9-AF6D-6EC6CC7FC686}" type="TxLink">
              <a:rPr lang="en-US" sz="1050" b="0" i="0" u="none" strike="noStrike">
                <a:solidFill>
                  <a:srgbClr val="0F11A7"/>
                </a:solidFill>
                <a:latin typeface="Calibri"/>
                <a:cs typeface="Calibri"/>
              </a:rPr>
              <a:pPr algn="ctr"/>
              <a:t>●</a:t>
            </a:fld>
            <a:endParaRPr lang="en-IN" sz="900"/>
          </a:p>
        </xdr:txBody>
      </xdr:sp>
      <xdr:sp macro="" textlink="'Pivot Tables 2'!G7">
        <xdr:nvSpPr>
          <xdr:cNvPr id="532" name="TextBox 531">
            <a:extLst>
              <a:ext uri="{FF2B5EF4-FFF2-40B4-BE49-F238E27FC236}">
                <a16:creationId xmlns:a16="http://schemas.microsoft.com/office/drawing/2014/main" id="{6DE3A855-1C93-42BA-30E6-6E233918906C}"/>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C87565-1962-469C-AC10-3C54A17D2945}"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15</xdr:col>
      <xdr:colOff>514351</xdr:colOff>
      <xdr:row>8</xdr:row>
      <xdr:rowOff>119064</xdr:rowOff>
    </xdr:from>
    <xdr:to>
      <xdr:col>16</xdr:col>
      <xdr:colOff>228600</xdr:colOff>
      <xdr:row>9</xdr:row>
      <xdr:rowOff>140940</xdr:rowOff>
    </xdr:to>
    <xdr:grpSp>
      <xdr:nvGrpSpPr>
        <xdr:cNvPr id="533" name="Group 532">
          <a:extLst>
            <a:ext uri="{FF2B5EF4-FFF2-40B4-BE49-F238E27FC236}">
              <a16:creationId xmlns:a16="http://schemas.microsoft.com/office/drawing/2014/main" id="{37F5B86B-9F8D-A9B7-F41D-8A74FCAA6D99}"/>
            </a:ext>
          </a:extLst>
        </xdr:cNvPr>
        <xdr:cNvGrpSpPr/>
      </xdr:nvGrpSpPr>
      <xdr:grpSpPr>
        <a:xfrm>
          <a:off x="9658351" y="1582104"/>
          <a:ext cx="323849" cy="204756"/>
          <a:chOff x="5067300" y="5453063"/>
          <a:chExt cx="866775" cy="542925"/>
        </a:xfrm>
      </xdr:grpSpPr>
      <xdr:sp macro="" textlink="'Pivot Tables 2'!H7">
        <xdr:nvSpPr>
          <xdr:cNvPr id="534" name="TextBox 533">
            <a:extLst>
              <a:ext uri="{FF2B5EF4-FFF2-40B4-BE49-F238E27FC236}">
                <a16:creationId xmlns:a16="http://schemas.microsoft.com/office/drawing/2014/main" id="{92FA9AB2-2209-99A2-10BD-1CDD8F26FC7B}"/>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44E400-6E39-463B-B6DB-ABFAF5196D54}" type="TxLink">
              <a:rPr lang="en-US" sz="1050" b="0" i="0" u="none" strike="noStrike">
                <a:solidFill>
                  <a:srgbClr val="5A097C"/>
                </a:solidFill>
                <a:latin typeface="Avenir LT Std 45 Book"/>
              </a:rPr>
              <a:pPr algn="ctr"/>
              <a:t> </a:t>
            </a:fld>
            <a:endParaRPr lang="en-IN" sz="900"/>
          </a:p>
        </xdr:txBody>
      </xdr:sp>
      <xdr:sp macro="" textlink="'Pivot Tables 2'!J7">
        <xdr:nvSpPr>
          <xdr:cNvPr id="535" name="TextBox 534">
            <a:extLst>
              <a:ext uri="{FF2B5EF4-FFF2-40B4-BE49-F238E27FC236}">
                <a16:creationId xmlns:a16="http://schemas.microsoft.com/office/drawing/2014/main" id="{128F5200-B309-C646-0851-0369FC1B1AAB}"/>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6529EE-8E8B-407E-A88B-324F55BD09AA}"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15</xdr:col>
      <xdr:colOff>166689</xdr:colOff>
      <xdr:row>8</xdr:row>
      <xdr:rowOff>128589</xdr:rowOff>
    </xdr:from>
    <xdr:to>
      <xdr:col>15</xdr:col>
      <xdr:colOff>490538</xdr:colOff>
      <xdr:row>9</xdr:row>
      <xdr:rowOff>150465</xdr:rowOff>
    </xdr:to>
    <xdr:grpSp>
      <xdr:nvGrpSpPr>
        <xdr:cNvPr id="536" name="Group 535">
          <a:extLst>
            <a:ext uri="{FF2B5EF4-FFF2-40B4-BE49-F238E27FC236}">
              <a16:creationId xmlns:a16="http://schemas.microsoft.com/office/drawing/2014/main" id="{E7364686-F0EA-0547-2133-3F6439CF4AC2}"/>
            </a:ext>
          </a:extLst>
        </xdr:cNvPr>
        <xdr:cNvGrpSpPr/>
      </xdr:nvGrpSpPr>
      <xdr:grpSpPr>
        <a:xfrm>
          <a:off x="9310689" y="1591629"/>
          <a:ext cx="323849" cy="204756"/>
          <a:chOff x="3462338" y="5453063"/>
          <a:chExt cx="866775" cy="542925"/>
        </a:xfrm>
      </xdr:grpSpPr>
      <xdr:sp macro="" textlink="'Pivot Tables 2'!I7">
        <xdr:nvSpPr>
          <xdr:cNvPr id="537" name="TextBox 536">
            <a:extLst>
              <a:ext uri="{FF2B5EF4-FFF2-40B4-BE49-F238E27FC236}">
                <a16:creationId xmlns:a16="http://schemas.microsoft.com/office/drawing/2014/main" id="{110D7170-FACC-5C63-1CEE-C0998C01823F}"/>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674522-A888-4BB9-AF6D-6EC6CC7FC686}" type="TxLink">
              <a:rPr lang="en-US" sz="1050" b="0" i="0" u="none" strike="noStrike">
                <a:solidFill>
                  <a:srgbClr val="0F11A7"/>
                </a:solidFill>
                <a:latin typeface="Calibri"/>
                <a:cs typeface="Calibri"/>
              </a:rPr>
              <a:pPr algn="ctr"/>
              <a:t>●</a:t>
            </a:fld>
            <a:endParaRPr lang="en-IN" sz="900"/>
          </a:p>
        </xdr:txBody>
      </xdr:sp>
      <xdr:sp macro="" textlink="'Pivot Tables 2'!G7">
        <xdr:nvSpPr>
          <xdr:cNvPr id="538" name="TextBox 537">
            <a:extLst>
              <a:ext uri="{FF2B5EF4-FFF2-40B4-BE49-F238E27FC236}">
                <a16:creationId xmlns:a16="http://schemas.microsoft.com/office/drawing/2014/main" id="{17FD1E2C-D9C0-4A3A-3653-35FDBD349DED}"/>
              </a:ext>
            </a:extLst>
          </xdr:cNvPr>
          <xdr:cNvSpPr txBox="1"/>
        </xdr:nvSpPr>
        <xdr:spPr>
          <a:xfrm>
            <a:off x="3462338"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C87565-1962-469C-AC10-3C54A17D2945}"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15</xdr:col>
      <xdr:colOff>219076</xdr:colOff>
      <xdr:row>7</xdr:row>
      <xdr:rowOff>109539</xdr:rowOff>
    </xdr:from>
    <xdr:to>
      <xdr:col>15</xdr:col>
      <xdr:colOff>542925</xdr:colOff>
      <xdr:row>8</xdr:row>
      <xdr:rowOff>131415</xdr:rowOff>
    </xdr:to>
    <xdr:grpSp>
      <xdr:nvGrpSpPr>
        <xdr:cNvPr id="539" name="Group 538">
          <a:extLst>
            <a:ext uri="{FF2B5EF4-FFF2-40B4-BE49-F238E27FC236}">
              <a16:creationId xmlns:a16="http://schemas.microsoft.com/office/drawing/2014/main" id="{CDBAB810-0479-5FB4-2D54-30360E23E632}"/>
            </a:ext>
          </a:extLst>
        </xdr:cNvPr>
        <xdr:cNvGrpSpPr/>
      </xdr:nvGrpSpPr>
      <xdr:grpSpPr>
        <a:xfrm>
          <a:off x="9363076" y="1389699"/>
          <a:ext cx="323849" cy="204756"/>
          <a:chOff x="5067300" y="5453063"/>
          <a:chExt cx="866775" cy="542925"/>
        </a:xfrm>
      </xdr:grpSpPr>
      <xdr:sp macro="" textlink="'Pivot Tables 2'!H7">
        <xdr:nvSpPr>
          <xdr:cNvPr id="540" name="TextBox 539">
            <a:extLst>
              <a:ext uri="{FF2B5EF4-FFF2-40B4-BE49-F238E27FC236}">
                <a16:creationId xmlns:a16="http://schemas.microsoft.com/office/drawing/2014/main" id="{AC91B747-92A6-D415-0E8A-6DF097BA7992}"/>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44E400-6E39-463B-B6DB-ABFAF5196D54}" type="TxLink">
              <a:rPr lang="en-US" sz="1050" b="0" i="0" u="none" strike="noStrike">
                <a:solidFill>
                  <a:srgbClr val="5A097C"/>
                </a:solidFill>
                <a:latin typeface="Avenir LT Std 45 Book"/>
              </a:rPr>
              <a:pPr algn="ctr"/>
              <a:t> </a:t>
            </a:fld>
            <a:endParaRPr lang="en-IN" sz="900"/>
          </a:p>
        </xdr:txBody>
      </xdr:sp>
      <xdr:sp macro="" textlink="'Pivot Tables 2'!J7">
        <xdr:nvSpPr>
          <xdr:cNvPr id="541" name="TextBox 540">
            <a:extLst>
              <a:ext uri="{FF2B5EF4-FFF2-40B4-BE49-F238E27FC236}">
                <a16:creationId xmlns:a16="http://schemas.microsoft.com/office/drawing/2014/main" id="{81C08483-2C77-9446-9DE9-3905D416B257}"/>
              </a:ext>
            </a:extLst>
          </xdr:cNvPr>
          <xdr:cNvSpPr txBox="1"/>
        </xdr:nvSpPr>
        <xdr:spPr>
          <a:xfrm>
            <a:off x="5067300" y="5453063"/>
            <a:ext cx="8667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6529EE-8E8B-407E-A88B-324F55BD09AA}"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8</xdr:col>
      <xdr:colOff>319088</xdr:colOff>
      <xdr:row>6</xdr:row>
      <xdr:rowOff>52387</xdr:rowOff>
    </xdr:from>
    <xdr:to>
      <xdr:col>9</xdr:col>
      <xdr:colOff>23813</xdr:colOff>
      <xdr:row>7</xdr:row>
      <xdr:rowOff>148444</xdr:rowOff>
    </xdr:to>
    <xdr:grpSp>
      <xdr:nvGrpSpPr>
        <xdr:cNvPr id="570" name="Group 569">
          <a:extLst>
            <a:ext uri="{FF2B5EF4-FFF2-40B4-BE49-F238E27FC236}">
              <a16:creationId xmlns:a16="http://schemas.microsoft.com/office/drawing/2014/main" id="{40C19B08-9386-EE6D-0BB4-8F69C9AE63A0}"/>
            </a:ext>
          </a:extLst>
        </xdr:cNvPr>
        <xdr:cNvGrpSpPr/>
      </xdr:nvGrpSpPr>
      <xdr:grpSpPr>
        <a:xfrm>
          <a:off x="5195888" y="1149667"/>
          <a:ext cx="314325" cy="278937"/>
          <a:chOff x="3986213" y="4576762"/>
          <a:chExt cx="314325" cy="277032"/>
        </a:xfrm>
      </xdr:grpSpPr>
      <xdr:sp macro="" textlink="'Pivot Tables 2'!G8">
        <xdr:nvSpPr>
          <xdr:cNvPr id="566" name="TextBox 565">
            <a:extLst>
              <a:ext uri="{FF2B5EF4-FFF2-40B4-BE49-F238E27FC236}">
                <a16:creationId xmlns:a16="http://schemas.microsoft.com/office/drawing/2014/main" id="{3EDB7E8A-5B02-A0A1-A598-B7806A93190C}"/>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9FEBBD-752F-4C2E-B089-8AF5FA0A0EBF}" type="TxLink">
              <a:rPr lang="en-US" sz="1050" b="0" i="0" u="none" strike="noStrike">
                <a:solidFill>
                  <a:srgbClr val="C240DB"/>
                </a:solidFill>
                <a:latin typeface="Avenir LT Std 45 Book"/>
              </a:rPr>
              <a:pPr algn="ctr"/>
              <a:t> </a:t>
            </a:fld>
            <a:endParaRPr lang="en-IN" sz="900"/>
          </a:p>
        </xdr:txBody>
      </xdr:sp>
      <xdr:sp macro="" textlink="'Pivot Tables 2'!I8">
        <xdr:nvSpPr>
          <xdr:cNvPr id="567" name="TextBox 566">
            <a:extLst>
              <a:ext uri="{FF2B5EF4-FFF2-40B4-BE49-F238E27FC236}">
                <a16:creationId xmlns:a16="http://schemas.microsoft.com/office/drawing/2014/main" id="{387B6501-86C9-F8A3-A5BA-043F86E64862}"/>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BE8901-2340-4D4C-B214-885B26389A1D}"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8</xdr:col>
      <xdr:colOff>361950</xdr:colOff>
      <xdr:row>7</xdr:row>
      <xdr:rowOff>95250</xdr:rowOff>
    </xdr:from>
    <xdr:to>
      <xdr:col>9</xdr:col>
      <xdr:colOff>66675</xdr:colOff>
      <xdr:row>9</xdr:row>
      <xdr:rowOff>10332</xdr:rowOff>
    </xdr:to>
    <xdr:grpSp>
      <xdr:nvGrpSpPr>
        <xdr:cNvPr id="571" name="Group 570">
          <a:extLst>
            <a:ext uri="{FF2B5EF4-FFF2-40B4-BE49-F238E27FC236}">
              <a16:creationId xmlns:a16="http://schemas.microsoft.com/office/drawing/2014/main" id="{23EF2753-F6DA-2EA5-D35D-41BB1F6BE42E}"/>
            </a:ext>
          </a:extLst>
        </xdr:cNvPr>
        <xdr:cNvGrpSpPr/>
      </xdr:nvGrpSpPr>
      <xdr:grpSpPr>
        <a:xfrm>
          <a:off x="5238750" y="1375410"/>
          <a:ext cx="314325" cy="280842"/>
          <a:chOff x="5153025" y="4543425"/>
          <a:chExt cx="314325" cy="277032"/>
        </a:xfrm>
      </xdr:grpSpPr>
      <xdr:sp macro="" textlink="'Pivot Tables 2'!H8">
        <xdr:nvSpPr>
          <xdr:cNvPr id="568" name="TextBox 567">
            <a:extLst>
              <a:ext uri="{FF2B5EF4-FFF2-40B4-BE49-F238E27FC236}">
                <a16:creationId xmlns:a16="http://schemas.microsoft.com/office/drawing/2014/main" id="{9BD13538-6068-A2F9-5D06-15A35F77BE6E}"/>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ACA65-58B0-4309-AB72-BAF3F0973EBD}" type="TxLink">
              <a:rPr lang="en-US" sz="1050" b="0" i="0" u="none" strike="noStrike">
                <a:solidFill>
                  <a:srgbClr val="5A097C"/>
                </a:solidFill>
                <a:latin typeface="Avenir LT Std 45 Book"/>
              </a:rPr>
              <a:pPr algn="ctr"/>
              <a:t> </a:t>
            </a:fld>
            <a:endParaRPr lang="en-IN" sz="900"/>
          </a:p>
        </xdr:txBody>
      </xdr:sp>
      <xdr:sp macro="" textlink="'Pivot Tables 2'!J8">
        <xdr:nvSpPr>
          <xdr:cNvPr id="569" name="TextBox 568">
            <a:extLst>
              <a:ext uri="{FF2B5EF4-FFF2-40B4-BE49-F238E27FC236}">
                <a16:creationId xmlns:a16="http://schemas.microsoft.com/office/drawing/2014/main" id="{CB42D1AE-EA43-D703-9312-037F1D840BD6}"/>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A5DC31-2419-45EF-B92B-5C0FDC5CE232}"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8</xdr:col>
      <xdr:colOff>604838</xdr:colOff>
      <xdr:row>7</xdr:row>
      <xdr:rowOff>61912</xdr:rowOff>
    </xdr:from>
    <xdr:to>
      <xdr:col>9</xdr:col>
      <xdr:colOff>309563</xdr:colOff>
      <xdr:row>8</xdr:row>
      <xdr:rowOff>157969</xdr:rowOff>
    </xdr:to>
    <xdr:grpSp>
      <xdr:nvGrpSpPr>
        <xdr:cNvPr id="572" name="Group 571">
          <a:extLst>
            <a:ext uri="{FF2B5EF4-FFF2-40B4-BE49-F238E27FC236}">
              <a16:creationId xmlns:a16="http://schemas.microsoft.com/office/drawing/2014/main" id="{AF4A8252-CBB9-E5E6-B67C-A6DEE84ADABB}"/>
            </a:ext>
          </a:extLst>
        </xdr:cNvPr>
        <xdr:cNvGrpSpPr/>
      </xdr:nvGrpSpPr>
      <xdr:grpSpPr>
        <a:xfrm>
          <a:off x="5481638" y="1342072"/>
          <a:ext cx="314325" cy="278937"/>
          <a:chOff x="3986213" y="4576762"/>
          <a:chExt cx="314325" cy="277032"/>
        </a:xfrm>
      </xdr:grpSpPr>
      <xdr:sp macro="" textlink="'Pivot Tables 2'!G8">
        <xdr:nvSpPr>
          <xdr:cNvPr id="573" name="TextBox 572">
            <a:extLst>
              <a:ext uri="{FF2B5EF4-FFF2-40B4-BE49-F238E27FC236}">
                <a16:creationId xmlns:a16="http://schemas.microsoft.com/office/drawing/2014/main" id="{81AD513B-7F65-1A36-1AD6-E9FBA6E75818}"/>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9FEBBD-752F-4C2E-B089-8AF5FA0A0EBF}" type="TxLink">
              <a:rPr lang="en-US" sz="1050" b="0" i="0" u="none" strike="noStrike">
                <a:solidFill>
                  <a:srgbClr val="C240DB"/>
                </a:solidFill>
                <a:latin typeface="Avenir LT Std 45 Book"/>
              </a:rPr>
              <a:pPr algn="ctr"/>
              <a:t> </a:t>
            </a:fld>
            <a:endParaRPr lang="en-IN" sz="900"/>
          </a:p>
        </xdr:txBody>
      </xdr:sp>
      <xdr:sp macro="" textlink="'Pivot Tables 2'!I8">
        <xdr:nvSpPr>
          <xdr:cNvPr id="574" name="TextBox 573">
            <a:extLst>
              <a:ext uri="{FF2B5EF4-FFF2-40B4-BE49-F238E27FC236}">
                <a16:creationId xmlns:a16="http://schemas.microsoft.com/office/drawing/2014/main" id="{52E67F84-1EE3-320A-B0E1-99AFB07C5FA3}"/>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BE8901-2340-4D4C-B214-885B26389A1D}"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9</xdr:col>
      <xdr:colOff>76200</xdr:colOff>
      <xdr:row>6</xdr:row>
      <xdr:rowOff>76200</xdr:rowOff>
    </xdr:from>
    <xdr:to>
      <xdr:col>9</xdr:col>
      <xdr:colOff>390525</xdr:colOff>
      <xdr:row>7</xdr:row>
      <xdr:rowOff>172257</xdr:rowOff>
    </xdr:to>
    <xdr:grpSp>
      <xdr:nvGrpSpPr>
        <xdr:cNvPr id="575" name="Group 574">
          <a:extLst>
            <a:ext uri="{FF2B5EF4-FFF2-40B4-BE49-F238E27FC236}">
              <a16:creationId xmlns:a16="http://schemas.microsoft.com/office/drawing/2014/main" id="{BA3178F8-43D0-127D-7F3F-BF20F9C0C72B}"/>
            </a:ext>
          </a:extLst>
        </xdr:cNvPr>
        <xdr:cNvGrpSpPr/>
      </xdr:nvGrpSpPr>
      <xdr:grpSpPr>
        <a:xfrm>
          <a:off x="5562600" y="1173480"/>
          <a:ext cx="314325" cy="278937"/>
          <a:chOff x="5153025" y="4543425"/>
          <a:chExt cx="314325" cy="277032"/>
        </a:xfrm>
      </xdr:grpSpPr>
      <xdr:sp macro="" textlink="'Pivot Tables 2'!H8">
        <xdr:nvSpPr>
          <xdr:cNvPr id="576" name="TextBox 575">
            <a:extLst>
              <a:ext uri="{FF2B5EF4-FFF2-40B4-BE49-F238E27FC236}">
                <a16:creationId xmlns:a16="http://schemas.microsoft.com/office/drawing/2014/main" id="{E2E66388-6955-FE90-A48E-BF5A8389796D}"/>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ACA65-58B0-4309-AB72-BAF3F0973EBD}" type="TxLink">
              <a:rPr lang="en-US" sz="1050" b="0" i="0" u="none" strike="noStrike">
                <a:solidFill>
                  <a:srgbClr val="5A097C"/>
                </a:solidFill>
                <a:latin typeface="Avenir LT Std 45 Book"/>
              </a:rPr>
              <a:pPr algn="ctr"/>
              <a:t> </a:t>
            </a:fld>
            <a:endParaRPr lang="en-IN" sz="900"/>
          </a:p>
        </xdr:txBody>
      </xdr:sp>
      <xdr:sp macro="" textlink="'Pivot Tables 2'!J8">
        <xdr:nvSpPr>
          <xdr:cNvPr id="577" name="TextBox 576">
            <a:extLst>
              <a:ext uri="{FF2B5EF4-FFF2-40B4-BE49-F238E27FC236}">
                <a16:creationId xmlns:a16="http://schemas.microsoft.com/office/drawing/2014/main" id="{1D40ED9E-C684-4179-F2CA-744487E08F2C}"/>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A5DC31-2419-45EF-B92B-5C0FDC5CE232}"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9</xdr:col>
      <xdr:colOff>414338</xdr:colOff>
      <xdr:row>7</xdr:row>
      <xdr:rowOff>90487</xdr:rowOff>
    </xdr:from>
    <xdr:to>
      <xdr:col>10</xdr:col>
      <xdr:colOff>119063</xdr:colOff>
      <xdr:row>9</xdr:row>
      <xdr:rowOff>5569</xdr:rowOff>
    </xdr:to>
    <xdr:grpSp>
      <xdr:nvGrpSpPr>
        <xdr:cNvPr id="578" name="Group 577">
          <a:extLst>
            <a:ext uri="{FF2B5EF4-FFF2-40B4-BE49-F238E27FC236}">
              <a16:creationId xmlns:a16="http://schemas.microsoft.com/office/drawing/2014/main" id="{FDB4A346-2ED6-17F0-989A-2FB7AF47E10A}"/>
            </a:ext>
          </a:extLst>
        </xdr:cNvPr>
        <xdr:cNvGrpSpPr/>
      </xdr:nvGrpSpPr>
      <xdr:grpSpPr>
        <a:xfrm>
          <a:off x="5900738" y="1370647"/>
          <a:ext cx="314325" cy="280842"/>
          <a:chOff x="3986213" y="4576762"/>
          <a:chExt cx="314325" cy="277032"/>
        </a:xfrm>
      </xdr:grpSpPr>
      <xdr:sp macro="" textlink="'Pivot Tables 2'!G8">
        <xdr:nvSpPr>
          <xdr:cNvPr id="579" name="TextBox 578">
            <a:extLst>
              <a:ext uri="{FF2B5EF4-FFF2-40B4-BE49-F238E27FC236}">
                <a16:creationId xmlns:a16="http://schemas.microsoft.com/office/drawing/2014/main" id="{E969840C-1701-7DB4-C1F3-6FA40AA8CB8C}"/>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9FEBBD-752F-4C2E-B089-8AF5FA0A0EBF}" type="TxLink">
              <a:rPr lang="en-US" sz="1050" b="0" i="0" u="none" strike="noStrike">
                <a:solidFill>
                  <a:srgbClr val="C240DB"/>
                </a:solidFill>
                <a:latin typeface="Avenir LT Std 45 Book"/>
              </a:rPr>
              <a:pPr algn="ctr"/>
              <a:t> </a:t>
            </a:fld>
            <a:endParaRPr lang="en-IN" sz="900"/>
          </a:p>
        </xdr:txBody>
      </xdr:sp>
      <xdr:sp macro="" textlink="'Pivot Tables 2'!I8">
        <xdr:nvSpPr>
          <xdr:cNvPr id="580" name="TextBox 579">
            <a:extLst>
              <a:ext uri="{FF2B5EF4-FFF2-40B4-BE49-F238E27FC236}">
                <a16:creationId xmlns:a16="http://schemas.microsoft.com/office/drawing/2014/main" id="{2888CEA4-6D98-287D-A6AB-F1172064C419}"/>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BE8901-2340-4D4C-B214-885B26389A1D}"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9</xdr:col>
      <xdr:colOff>266700</xdr:colOff>
      <xdr:row>7</xdr:row>
      <xdr:rowOff>19050</xdr:rowOff>
    </xdr:from>
    <xdr:to>
      <xdr:col>9</xdr:col>
      <xdr:colOff>581025</xdr:colOff>
      <xdr:row>8</xdr:row>
      <xdr:rowOff>115107</xdr:rowOff>
    </xdr:to>
    <xdr:grpSp>
      <xdr:nvGrpSpPr>
        <xdr:cNvPr id="581" name="Group 580">
          <a:extLst>
            <a:ext uri="{FF2B5EF4-FFF2-40B4-BE49-F238E27FC236}">
              <a16:creationId xmlns:a16="http://schemas.microsoft.com/office/drawing/2014/main" id="{2CCBDD29-E758-14FF-BF50-583B2908E6DE}"/>
            </a:ext>
          </a:extLst>
        </xdr:cNvPr>
        <xdr:cNvGrpSpPr/>
      </xdr:nvGrpSpPr>
      <xdr:grpSpPr>
        <a:xfrm>
          <a:off x="5753100" y="1299210"/>
          <a:ext cx="314325" cy="278937"/>
          <a:chOff x="5153025" y="4543425"/>
          <a:chExt cx="314325" cy="277032"/>
        </a:xfrm>
      </xdr:grpSpPr>
      <xdr:sp macro="" textlink="'Pivot Tables 2'!H8">
        <xdr:nvSpPr>
          <xdr:cNvPr id="582" name="TextBox 581">
            <a:extLst>
              <a:ext uri="{FF2B5EF4-FFF2-40B4-BE49-F238E27FC236}">
                <a16:creationId xmlns:a16="http://schemas.microsoft.com/office/drawing/2014/main" id="{B420374E-3249-B8A0-A4B5-C384B52BD26D}"/>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ACA65-58B0-4309-AB72-BAF3F0973EBD}" type="TxLink">
              <a:rPr lang="en-US" sz="1050" b="0" i="0" u="none" strike="noStrike">
                <a:solidFill>
                  <a:srgbClr val="5A097C"/>
                </a:solidFill>
                <a:latin typeface="Avenir LT Std 45 Book"/>
              </a:rPr>
              <a:pPr algn="ctr"/>
              <a:t> </a:t>
            </a:fld>
            <a:endParaRPr lang="en-IN" sz="900"/>
          </a:p>
        </xdr:txBody>
      </xdr:sp>
      <xdr:sp macro="" textlink="'Pivot Tables 2'!J8">
        <xdr:nvSpPr>
          <xdr:cNvPr id="583" name="TextBox 582">
            <a:extLst>
              <a:ext uri="{FF2B5EF4-FFF2-40B4-BE49-F238E27FC236}">
                <a16:creationId xmlns:a16="http://schemas.microsoft.com/office/drawing/2014/main" id="{AAF06DA7-CE6D-0759-2A28-FEFB1F90C741}"/>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A5DC31-2419-45EF-B92B-5C0FDC5CE232}"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9</xdr:col>
      <xdr:colOff>452438</xdr:colOff>
      <xdr:row>6</xdr:row>
      <xdr:rowOff>128587</xdr:rowOff>
    </xdr:from>
    <xdr:to>
      <xdr:col>10</xdr:col>
      <xdr:colOff>157163</xdr:colOff>
      <xdr:row>8</xdr:row>
      <xdr:rowOff>43669</xdr:rowOff>
    </xdr:to>
    <xdr:grpSp>
      <xdr:nvGrpSpPr>
        <xdr:cNvPr id="584" name="Group 583">
          <a:extLst>
            <a:ext uri="{FF2B5EF4-FFF2-40B4-BE49-F238E27FC236}">
              <a16:creationId xmlns:a16="http://schemas.microsoft.com/office/drawing/2014/main" id="{FA99A560-BF5B-F73A-3341-D8DF8C331B46}"/>
            </a:ext>
          </a:extLst>
        </xdr:cNvPr>
        <xdr:cNvGrpSpPr/>
      </xdr:nvGrpSpPr>
      <xdr:grpSpPr>
        <a:xfrm>
          <a:off x="5938838" y="1225867"/>
          <a:ext cx="314325" cy="280842"/>
          <a:chOff x="3986213" y="4576762"/>
          <a:chExt cx="314325" cy="277032"/>
        </a:xfrm>
      </xdr:grpSpPr>
      <xdr:sp macro="" textlink="'Pivot Tables 2'!G8">
        <xdr:nvSpPr>
          <xdr:cNvPr id="585" name="TextBox 584">
            <a:extLst>
              <a:ext uri="{FF2B5EF4-FFF2-40B4-BE49-F238E27FC236}">
                <a16:creationId xmlns:a16="http://schemas.microsoft.com/office/drawing/2014/main" id="{9C07E4F9-E2B0-ABC3-3D99-D71A99C5F690}"/>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9FEBBD-752F-4C2E-B089-8AF5FA0A0EBF}" type="TxLink">
              <a:rPr lang="en-US" sz="1050" b="0" i="0" u="none" strike="noStrike">
                <a:solidFill>
                  <a:srgbClr val="C240DB"/>
                </a:solidFill>
                <a:latin typeface="Avenir LT Std 45 Book"/>
              </a:rPr>
              <a:pPr algn="ctr"/>
              <a:t> </a:t>
            </a:fld>
            <a:endParaRPr lang="en-IN" sz="900"/>
          </a:p>
        </xdr:txBody>
      </xdr:sp>
      <xdr:sp macro="" textlink="'Pivot Tables 2'!I8">
        <xdr:nvSpPr>
          <xdr:cNvPr id="586" name="TextBox 585">
            <a:extLst>
              <a:ext uri="{FF2B5EF4-FFF2-40B4-BE49-F238E27FC236}">
                <a16:creationId xmlns:a16="http://schemas.microsoft.com/office/drawing/2014/main" id="{C2BCDDF9-FCB6-4C06-5474-04957B5A5F44}"/>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BE8901-2340-4D4C-B214-885B26389A1D}"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8</xdr:col>
      <xdr:colOff>581025</xdr:colOff>
      <xdr:row>8</xdr:row>
      <xdr:rowOff>152400</xdr:rowOff>
    </xdr:from>
    <xdr:to>
      <xdr:col>9</xdr:col>
      <xdr:colOff>285750</xdr:colOff>
      <xdr:row>10</xdr:row>
      <xdr:rowOff>67482</xdr:rowOff>
    </xdr:to>
    <xdr:grpSp>
      <xdr:nvGrpSpPr>
        <xdr:cNvPr id="587" name="Group 586">
          <a:extLst>
            <a:ext uri="{FF2B5EF4-FFF2-40B4-BE49-F238E27FC236}">
              <a16:creationId xmlns:a16="http://schemas.microsoft.com/office/drawing/2014/main" id="{0610E994-92B0-A17A-353B-84E3C2590820}"/>
            </a:ext>
          </a:extLst>
        </xdr:cNvPr>
        <xdr:cNvGrpSpPr/>
      </xdr:nvGrpSpPr>
      <xdr:grpSpPr>
        <a:xfrm>
          <a:off x="5457825" y="1615440"/>
          <a:ext cx="314325" cy="280842"/>
          <a:chOff x="5153025" y="4543425"/>
          <a:chExt cx="314325" cy="277032"/>
        </a:xfrm>
      </xdr:grpSpPr>
      <xdr:sp macro="" textlink="'Pivot Tables 2'!H8">
        <xdr:nvSpPr>
          <xdr:cNvPr id="588" name="TextBox 587">
            <a:extLst>
              <a:ext uri="{FF2B5EF4-FFF2-40B4-BE49-F238E27FC236}">
                <a16:creationId xmlns:a16="http://schemas.microsoft.com/office/drawing/2014/main" id="{3B4BB96E-5715-8162-F279-2AF004092527}"/>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ACA65-58B0-4309-AB72-BAF3F0973EBD}" type="TxLink">
              <a:rPr lang="en-US" sz="1050" b="0" i="0" u="none" strike="noStrike">
                <a:solidFill>
                  <a:srgbClr val="5A097C"/>
                </a:solidFill>
                <a:latin typeface="Avenir LT Std 45 Book"/>
              </a:rPr>
              <a:pPr algn="ctr"/>
              <a:t> </a:t>
            </a:fld>
            <a:endParaRPr lang="en-IN" sz="900"/>
          </a:p>
        </xdr:txBody>
      </xdr:sp>
      <xdr:sp macro="" textlink="'Pivot Tables 2'!J8">
        <xdr:nvSpPr>
          <xdr:cNvPr id="589" name="TextBox 588">
            <a:extLst>
              <a:ext uri="{FF2B5EF4-FFF2-40B4-BE49-F238E27FC236}">
                <a16:creationId xmlns:a16="http://schemas.microsoft.com/office/drawing/2014/main" id="{A9DCAC3E-1F94-5D1C-F221-5387D487D56B}"/>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A5DC31-2419-45EF-B92B-5C0FDC5CE232}"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9</xdr:col>
      <xdr:colOff>214313</xdr:colOff>
      <xdr:row>6</xdr:row>
      <xdr:rowOff>71437</xdr:rowOff>
    </xdr:from>
    <xdr:to>
      <xdr:col>9</xdr:col>
      <xdr:colOff>528638</xdr:colOff>
      <xdr:row>7</xdr:row>
      <xdr:rowOff>167494</xdr:rowOff>
    </xdr:to>
    <xdr:grpSp>
      <xdr:nvGrpSpPr>
        <xdr:cNvPr id="590" name="Group 589">
          <a:extLst>
            <a:ext uri="{FF2B5EF4-FFF2-40B4-BE49-F238E27FC236}">
              <a16:creationId xmlns:a16="http://schemas.microsoft.com/office/drawing/2014/main" id="{05601E1F-8B50-5EF3-6303-FAF15797470C}"/>
            </a:ext>
          </a:extLst>
        </xdr:cNvPr>
        <xdr:cNvGrpSpPr/>
      </xdr:nvGrpSpPr>
      <xdr:grpSpPr>
        <a:xfrm>
          <a:off x="5700713" y="1168717"/>
          <a:ext cx="314325" cy="278937"/>
          <a:chOff x="3986213" y="4576762"/>
          <a:chExt cx="314325" cy="277032"/>
        </a:xfrm>
      </xdr:grpSpPr>
      <xdr:sp macro="" textlink="'Pivot Tables 2'!G8">
        <xdr:nvSpPr>
          <xdr:cNvPr id="591" name="TextBox 590">
            <a:extLst>
              <a:ext uri="{FF2B5EF4-FFF2-40B4-BE49-F238E27FC236}">
                <a16:creationId xmlns:a16="http://schemas.microsoft.com/office/drawing/2014/main" id="{49BC5BDD-F023-4809-0A78-57E9DFEE6B21}"/>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9FEBBD-752F-4C2E-B089-8AF5FA0A0EBF}" type="TxLink">
              <a:rPr lang="en-US" sz="1050" b="0" i="0" u="none" strike="noStrike">
                <a:solidFill>
                  <a:srgbClr val="C240DB"/>
                </a:solidFill>
                <a:latin typeface="Avenir LT Std 45 Book"/>
              </a:rPr>
              <a:pPr algn="ctr"/>
              <a:t> </a:t>
            </a:fld>
            <a:endParaRPr lang="en-IN" sz="900"/>
          </a:p>
        </xdr:txBody>
      </xdr:sp>
      <xdr:sp macro="" textlink="'Pivot Tables 2'!I8">
        <xdr:nvSpPr>
          <xdr:cNvPr id="592" name="TextBox 591">
            <a:extLst>
              <a:ext uri="{FF2B5EF4-FFF2-40B4-BE49-F238E27FC236}">
                <a16:creationId xmlns:a16="http://schemas.microsoft.com/office/drawing/2014/main" id="{6498AACF-9CA4-3C01-6569-3A09D6B9DE2F}"/>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BE8901-2340-4D4C-B214-885B26389A1D}"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9</xdr:col>
      <xdr:colOff>161925</xdr:colOff>
      <xdr:row>7</xdr:row>
      <xdr:rowOff>161925</xdr:rowOff>
    </xdr:from>
    <xdr:to>
      <xdr:col>9</xdr:col>
      <xdr:colOff>476250</xdr:colOff>
      <xdr:row>9</xdr:row>
      <xdr:rowOff>77007</xdr:rowOff>
    </xdr:to>
    <xdr:grpSp>
      <xdr:nvGrpSpPr>
        <xdr:cNvPr id="593" name="Group 592">
          <a:extLst>
            <a:ext uri="{FF2B5EF4-FFF2-40B4-BE49-F238E27FC236}">
              <a16:creationId xmlns:a16="http://schemas.microsoft.com/office/drawing/2014/main" id="{6C3F76E0-9F13-857A-ABCF-5B6D4A985969}"/>
            </a:ext>
          </a:extLst>
        </xdr:cNvPr>
        <xdr:cNvGrpSpPr/>
      </xdr:nvGrpSpPr>
      <xdr:grpSpPr>
        <a:xfrm>
          <a:off x="5648325" y="1442085"/>
          <a:ext cx="314325" cy="280842"/>
          <a:chOff x="5153025" y="4543425"/>
          <a:chExt cx="314325" cy="277032"/>
        </a:xfrm>
      </xdr:grpSpPr>
      <xdr:sp macro="" textlink="'Pivot Tables 2'!H8">
        <xdr:nvSpPr>
          <xdr:cNvPr id="594" name="TextBox 593">
            <a:extLst>
              <a:ext uri="{FF2B5EF4-FFF2-40B4-BE49-F238E27FC236}">
                <a16:creationId xmlns:a16="http://schemas.microsoft.com/office/drawing/2014/main" id="{4C2322DB-49C6-2C24-661D-4242164861E0}"/>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ACA65-58B0-4309-AB72-BAF3F0973EBD}" type="TxLink">
              <a:rPr lang="en-US" sz="1050" b="0" i="0" u="none" strike="noStrike">
                <a:solidFill>
                  <a:srgbClr val="5A097C"/>
                </a:solidFill>
                <a:latin typeface="Avenir LT Std 45 Book"/>
              </a:rPr>
              <a:pPr algn="ctr"/>
              <a:t> </a:t>
            </a:fld>
            <a:endParaRPr lang="en-IN" sz="900"/>
          </a:p>
        </xdr:txBody>
      </xdr:sp>
      <xdr:sp macro="" textlink="'Pivot Tables 2'!J8">
        <xdr:nvSpPr>
          <xdr:cNvPr id="595" name="TextBox 594">
            <a:extLst>
              <a:ext uri="{FF2B5EF4-FFF2-40B4-BE49-F238E27FC236}">
                <a16:creationId xmlns:a16="http://schemas.microsoft.com/office/drawing/2014/main" id="{CA0CBA58-CE37-E5A5-10B8-39333A20557F}"/>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A5DC31-2419-45EF-B92B-5C0FDC5CE232}"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8</xdr:col>
      <xdr:colOff>490538</xdr:colOff>
      <xdr:row>7</xdr:row>
      <xdr:rowOff>147637</xdr:rowOff>
    </xdr:from>
    <xdr:to>
      <xdr:col>9</xdr:col>
      <xdr:colOff>195263</xdr:colOff>
      <xdr:row>9</xdr:row>
      <xdr:rowOff>62719</xdr:rowOff>
    </xdr:to>
    <xdr:grpSp>
      <xdr:nvGrpSpPr>
        <xdr:cNvPr id="596" name="Group 595">
          <a:extLst>
            <a:ext uri="{FF2B5EF4-FFF2-40B4-BE49-F238E27FC236}">
              <a16:creationId xmlns:a16="http://schemas.microsoft.com/office/drawing/2014/main" id="{A1583DF5-ECB2-6DD5-E57E-9C16F7DA7173}"/>
            </a:ext>
          </a:extLst>
        </xdr:cNvPr>
        <xdr:cNvGrpSpPr/>
      </xdr:nvGrpSpPr>
      <xdr:grpSpPr>
        <a:xfrm>
          <a:off x="5367338" y="1427797"/>
          <a:ext cx="314325" cy="280842"/>
          <a:chOff x="3986213" y="4576762"/>
          <a:chExt cx="314325" cy="277032"/>
        </a:xfrm>
      </xdr:grpSpPr>
      <xdr:sp macro="" textlink="'Pivot Tables 2'!G8">
        <xdr:nvSpPr>
          <xdr:cNvPr id="597" name="TextBox 596">
            <a:extLst>
              <a:ext uri="{FF2B5EF4-FFF2-40B4-BE49-F238E27FC236}">
                <a16:creationId xmlns:a16="http://schemas.microsoft.com/office/drawing/2014/main" id="{10A36BF2-F53B-EB5B-C44F-216330A75D74}"/>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9FEBBD-752F-4C2E-B089-8AF5FA0A0EBF}" type="TxLink">
              <a:rPr lang="en-US" sz="1050" b="0" i="0" u="none" strike="noStrike">
                <a:solidFill>
                  <a:srgbClr val="C240DB"/>
                </a:solidFill>
                <a:latin typeface="Avenir LT Std 45 Book"/>
              </a:rPr>
              <a:pPr algn="ctr"/>
              <a:t> </a:t>
            </a:fld>
            <a:endParaRPr lang="en-IN" sz="900"/>
          </a:p>
        </xdr:txBody>
      </xdr:sp>
      <xdr:sp macro="" textlink="'Pivot Tables 2'!I8">
        <xdr:nvSpPr>
          <xdr:cNvPr id="598" name="TextBox 597">
            <a:extLst>
              <a:ext uri="{FF2B5EF4-FFF2-40B4-BE49-F238E27FC236}">
                <a16:creationId xmlns:a16="http://schemas.microsoft.com/office/drawing/2014/main" id="{D33BEBE7-3C79-6ECD-2C08-97AAEF27210D}"/>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BE8901-2340-4D4C-B214-885B26389A1D}"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9</xdr:col>
      <xdr:colOff>581025</xdr:colOff>
      <xdr:row>7</xdr:row>
      <xdr:rowOff>133350</xdr:rowOff>
    </xdr:from>
    <xdr:to>
      <xdr:col>10</xdr:col>
      <xdr:colOff>285750</xdr:colOff>
      <xdr:row>9</xdr:row>
      <xdr:rowOff>48432</xdr:rowOff>
    </xdr:to>
    <xdr:grpSp>
      <xdr:nvGrpSpPr>
        <xdr:cNvPr id="599" name="Group 598">
          <a:extLst>
            <a:ext uri="{FF2B5EF4-FFF2-40B4-BE49-F238E27FC236}">
              <a16:creationId xmlns:a16="http://schemas.microsoft.com/office/drawing/2014/main" id="{52DE27A4-C7E3-3C49-9329-EC97BE22A5B2}"/>
            </a:ext>
          </a:extLst>
        </xdr:cNvPr>
        <xdr:cNvGrpSpPr/>
      </xdr:nvGrpSpPr>
      <xdr:grpSpPr>
        <a:xfrm>
          <a:off x="6067425" y="1413510"/>
          <a:ext cx="314325" cy="280842"/>
          <a:chOff x="5153025" y="4543425"/>
          <a:chExt cx="314325" cy="277032"/>
        </a:xfrm>
      </xdr:grpSpPr>
      <xdr:sp macro="" textlink="'Pivot Tables 2'!H8">
        <xdr:nvSpPr>
          <xdr:cNvPr id="600" name="TextBox 599">
            <a:extLst>
              <a:ext uri="{FF2B5EF4-FFF2-40B4-BE49-F238E27FC236}">
                <a16:creationId xmlns:a16="http://schemas.microsoft.com/office/drawing/2014/main" id="{3ABF1380-2011-2C69-1D8D-A3C741D9F25A}"/>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ACA65-58B0-4309-AB72-BAF3F0973EBD}" type="TxLink">
              <a:rPr lang="en-US" sz="1050" b="0" i="0" u="none" strike="noStrike">
                <a:solidFill>
                  <a:srgbClr val="5A097C"/>
                </a:solidFill>
                <a:latin typeface="Avenir LT Std 45 Book"/>
              </a:rPr>
              <a:pPr algn="ctr"/>
              <a:t> </a:t>
            </a:fld>
            <a:endParaRPr lang="en-IN" sz="900"/>
          </a:p>
        </xdr:txBody>
      </xdr:sp>
      <xdr:sp macro="" textlink="'Pivot Tables 2'!J8">
        <xdr:nvSpPr>
          <xdr:cNvPr id="601" name="TextBox 600">
            <a:extLst>
              <a:ext uri="{FF2B5EF4-FFF2-40B4-BE49-F238E27FC236}">
                <a16:creationId xmlns:a16="http://schemas.microsoft.com/office/drawing/2014/main" id="{24C1FB24-CD1F-6096-3983-27A5A0F8E42A}"/>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A5DC31-2419-45EF-B92B-5C0FDC5CE232}"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8</xdr:col>
      <xdr:colOff>481013</xdr:colOff>
      <xdr:row>6</xdr:row>
      <xdr:rowOff>100012</xdr:rowOff>
    </xdr:from>
    <xdr:to>
      <xdr:col>9</xdr:col>
      <xdr:colOff>185738</xdr:colOff>
      <xdr:row>8</xdr:row>
      <xdr:rowOff>15094</xdr:rowOff>
    </xdr:to>
    <xdr:grpSp>
      <xdr:nvGrpSpPr>
        <xdr:cNvPr id="602" name="Group 601">
          <a:extLst>
            <a:ext uri="{FF2B5EF4-FFF2-40B4-BE49-F238E27FC236}">
              <a16:creationId xmlns:a16="http://schemas.microsoft.com/office/drawing/2014/main" id="{847D77DC-E139-CD73-60EA-4FE89F720618}"/>
            </a:ext>
          </a:extLst>
        </xdr:cNvPr>
        <xdr:cNvGrpSpPr/>
      </xdr:nvGrpSpPr>
      <xdr:grpSpPr>
        <a:xfrm>
          <a:off x="5357813" y="1197292"/>
          <a:ext cx="314325" cy="280842"/>
          <a:chOff x="3986213" y="4576762"/>
          <a:chExt cx="314325" cy="277032"/>
        </a:xfrm>
      </xdr:grpSpPr>
      <xdr:sp macro="" textlink="'Pivot Tables 2'!G8">
        <xdr:nvSpPr>
          <xdr:cNvPr id="603" name="TextBox 602">
            <a:extLst>
              <a:ext uri="{FF2B5EF4-FFF2-40B4-BE49-F238E27FC236}">
                <a16:creationId xmlns:a16="http://schemas.microsoft.com/office/drawing/2014/main" id="{B54AA0FC-E09D-7228-37A0-E013A20AF9E9}"/>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9FEBBD-752F-4C2E-B089-8AF5FA0A0EBF}" type="TxLink">
              <a:rPr lang="en-US" sz="1050" b="0" i="0" u="none" strike="noStrike">
                <a:solidFill>
                  <a:srgbClr val="C240DB"/>
                </a:solidFill>
                <a:latin typeface="Avenir LT Std 45 Book"/>
              </a:rPr>
              <a:pPr algn="ctr"/>
              <a:t> </a:t>
            </a:fld>
            <a:endParaRPr lang="en-IN" sz="900"/>
          </a:p>
        </xdr:txBody>
      </xdr:sp>
      <xdr:sp macro="" textlink="'Pivot Tables 2'!I8">
        <xdr:nvSpPr>
          <xdr:cNvPr id="604" name="TextBox 603">
            <a:extLst>
              <a:ext uri="{FF2B5EF4-FFF2-40B4-BE49-F238E27FC236}">
                <a16:creationId xmlns:a16="http://schemas.microsoft.com/office/drawing/2014/main" id="{BA9F8771-9A46-3430-CD1E-6765203CE3E5}"/>
              </a:ext>
            </a:extLst>
          </xdr:cNvPr>
          <xdr:cNvSpPr txBox="1"/>
        </xdr:nvSpPr>
        <xdr:spPr>
          <a:xfrm>
            <a:off x="3986213" y="4576762"/>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BE8901-2340-4D4C-B214-885B26389A1D}" type="TxLink">
              <a:rPr lang="en-US" sz="1050" b="0" i="0" u="none" strike="noStrike">
                <a:solidFill>
                  <a:srgbClr val="0F11A7"/>
                </a:solidFill>
                <a:latin typeface="Calibri"/>
                <a:cs typeface="Calibri"/>
              </a:rPr>
              <a:pPr algn="ctr"/>
              <a:t>●</a:t>
            </a:fld>
            <a:endParaRPr lang="en-IN" sz="900"/>
          </a:p>
        </xdr:txBody>
      </xdr:sp>
    </xdr:grpSp>
    <xdr:clientData/>
  </xdr:twoCellAnchor>
  <xdr:twoCellAnchor editAs="absolute">
    <xdr:from>
      <xdr:col>9</xdr:col>
      <xdr:colOff>333375</xdr:colOff>
      <xdr:row>8</xdr:row>
      <xdr:rowOff>38100</xdr:rowOff>
    </xdr:from>
    <xdr:to>
      <xdr:col>10</xdr:col>
      <xdr:colOff>38100</xdr:colOff>
      <xdr:row>9</xdr:row>
      <xdr:rowOff>134157</xdr:rowOff>
    </xdr:to>
    <xdr:grpSp>
      <xdr:nvGrpSpPr>
        <xdr:cNvPr id="605" name="Group 604">
          <a:extLst>
            <a:ext uri="{FF2B5EF4-FFF2-40B4-BE49-F238E27FC236}">
              <a16:creationId xmlns:a16="http://schemas.microsoft.com/office/drawing/2014/main" id="{C08693DF-770D-D741-ED65-0FA80BC1E49E}"/>
            </a:ext>
          </a:extLst>
        </xdr:cNvPr>
        <xdr:cNvGrpSpPr/>
      </xdr:nvGrpSpPr>
      <xdr:grpSpPr>
        <a:xfrm>
          <a:off x="5819775" y="1501140"/>
          <a:ext cx="314325" cy="278937"/>
          <a:chOff x="5153025" y="4543425"/>
          <a:chExt cx="314325" cy="277032"/>
        </a:xfrm>
      </xdr:grpSpPr>
      <xdr:sp macro="" textlink="'Pivot Tables 2'!H8">
        <xdr:nvSpPr>
          <xdr:cNvPr id="606" name="TextBox 605">
            <a:extLst>
              <a:ext uri="{FF2B5EF4-FFF2-40B4-BE49-F238E27FC236}">
                <a16:creationId xmlns:a16="http://schemas.microsoft.com/office/drawing/2014/main" id="{ABF1AE26-1BA8-5632-C438-C9638BD58567}"/>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ACA65-58B0-4309-AB72-BAF3F0973EBD}" type="TxLink">
              <a:rPr lang="en-US" sz="1050" b="0" i="0" u="none" strike="noStrike">
                <a:solidFill>
                  <a:srgbClr val="5A097C"/>
                </a:solidFill>
                <a:latin typeface="Avenir LT Std 45 Book"/>
              </a:rPr>
              <a:pPr algn="ctr"/>
              <a:t> </a:t>
            </a:fld>
            <a:endParaRPr lang="en-IN" sz="900"/>
          </a:p>
        </xdr:txBody>
      </xdr:sp>
      <xdr:sp macro="" textlink="'Pivot Tables 2'!J8">
        <xdr:nvSpPr>
          <xdr:cNvPr id="607" name="TextBox 606">
            <a:extLst>
              <a:ext uri="{FF2B5EF4-FFF2-40B4-BE49-F238E27FC236}">
                <a16:creationId xmlns:a16="http://schemas.microsoft.com/office/drawing/2014/main" id="{E2AEDD5F-D001-D284-4530-A8D39859A701}"/>
              </a:ext>
            </a:extLst>
          </xdr:cNvPr>
          <xdr:cNvSpPr txBox="1"/>
        </xdr:nvSpPr>
        <xdr:spPr>
          <a:xfrm>
            <a:off x="5153025" y="4543425"/>
            <a:ext cx="314325" cy="27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A5DC31-2419-45EF-B92B-5C0FDC5CE232}"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10</xdr:col>
      <xdr:colOff>442912</xdr:colOff>
      <xdr:row>20</xdr:row>
      <xdr:rowOff>128587</xdr:rowOff>
    </xdr:from>
    <xdr:to>
      <xdr:col>11</xdr:col>
      <xdr:colOff>52243</xdr:colOff>
      <xdr:row>21</xdr:row>
      <xdr:rowOff>123825</xdr:rowOff>
    </xdr:to>
    <xdr:grpSp>
      <xdr:nvGrpSpPr>
        <xdr:cNvPr id="612" name="Group 611">
          <a:extLst>
            <a:ext uri="{FF2B5EF4-FFF2-40B4-BE49-F238E27FC236}">
              <a16:creationId xmlns:a16="http://schemas.microsoft.com/office/drawing/2014/main" id="{342AF5A7-C501-CBAE-0508-A5B63B2DBC02}"/>
            </a:ext>
          </a:extLst>
        </xdr:cNvPr>
        <xdr:cNvGrpSpPr/>
      </xdr:nvGrpSpPr>
      <xdr:grpSpPr>
        <a:xfrm>
          <a:off x="6538912" y="3786187"/>
          <a:ext cx="218931" cy="178118"/>
          <a:chOff x="3681412" y="4214812"/>
          <a:chExt cx="781050" cy="628650"/>
        </a:xfrm>
      </xdr:grpSpPr>
      <xdr:sp macro="" textlink="'Pivot Tables 2'!I9">
        <xdr:nvSpPr>
          <xdr:cNvPr id="608" name="TextBox 607">
            <a:extLst>
              <a:ext uri="{FF2B5EF4-FFF2-40B4-BE49-F238E27FC236}">
                <a16:creationId xmlns:a16="http://schemas.microsoft.com/office/drawing/2014/main" id="{86136122-65C1-90CD-2228-DF279A8CEF75}"/>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1670E8-D9B7-4138-9E28-0C5D7AEECCDE}" type="TxLink">
              <a:rPr lang="en-US" sz="1050" b="0" i="0" u="none" strike="noStrike">
                <a:solidFill>
                  <a:srgbClr val="0F11A7"/>
                </a:solidFill>
                <a:latin typeface="Calibri"/>
                <a:cs typeface="Calibri"/>
              </a:rPr>
              <a:pPr algn="ctr"/>
              <a:t>●</a:t>
            </a:fld>
            <a:endParaRPr lang="en-IN" sz="900"/>
          </a:p>
        </xdr:txBody>
      </xdr:sp>
      <xdr:sp macro="" textlink="'Pivot Tables 2'!G9">
        <xdr:nvSpPr>
          <xdr:cNvPr id="609" name="TextBox 608">
            <a:extLst>
              <a:ext uri="{FF2B5EF4-FFF2-40B4-BE49-F238E27FC236}">
                <a16:creationId xmlns:a16="http://schemas.microsoft.com/office/drawing/2014/main" id="{31292408-E48B-3B25-8078-B3318831ABD8}"/>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9323AF-11E5-489E-920C-06AAF512FDD7}"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10</xdr:col>
      <xdr:colOff>476250</xdr:colOff>
      <xdr:row>21</xdr:row>
      <xdr:rowOff>123825</xdr:rowOff>
    </xdr:from>
    <xdr:to>
      <xdr:col>11</xdr:col>
      <xdr:colOff>85581</xdr:colOff>
      <xdr:row>22</xdr:row>
      <xdr:rowOff>119063</xdr:rowOff>
    </xdr:to>
    <xdr:grpSp>
      <xdr:nvGrpSpPr>
        <xdr:cNvPr id="613" name="Group 612">
          <a:extLst>
            <a:ext uri="{FF2B5EF4-FFF2-40B4-BE49-F238E27FC236}">
              <a16:creationId xmlns:a16="http://schemas.microsoft.com/office/drawing/2014/main" id="{C3436CE7-2DC7-2772-ADAE-CEB972215263}"/>
            </a:ext>
          </a:extLst>
        </xdr:cNvPr>
        <xdr:cNvGrpSpPr/>
      </xdr:nvGrpSpPr>
      <xdr:grpSpPr>
        <a:xfrm>
          <a:off x="6572250" y="3964305"/>
          <a:ext cx="218931" cy="178118"/>
          <a:chOff x="5143500" y="4629150"/>
          <a:chExt cx="781050" cy="628650"/>
        </a:xfrm>
      </xdr:grpSpPr>
      <xdr:sp macro="" textlink="'Pivot Tables 2'!H9">
        <xdr:nvSpPr>
          <xdr:cNvPr id="610" name="TextBox 609">
            <a:extLst>
              <a:ext uri="{FF2B5EF4-FFF2-40B4-BE49-F238E27FC236}">
                <a16:creationId xmlns:a16="http://schemas.microsoft.com/office/drawing/2014/main" id="{5024D396-FE67-F708-C93D-4BCE0004BF7A}"/>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AF2E0D-97DE-4575-8674-97271AF6B5E1}" type="TxLink">
              <a:rPr lang="en-US" sz="1050" b="0" i="0" u="none" strike="noStrike">
                <a:solidFill>
                  <a:srgbClr val="5A097C"/>
                </a:solidFill>
                <a:latin typeface="Avenir LT Std 45 Book"/>
              </a:rPr>
              <a:pPr algn="ctr"/>
              <a:t> </a:t>
            </a:fld>
            <a:endParaRPr lang="en-IN" sz="900"/>
          </a:p>
        </xdr:txBody>
      </xdr:sp>
      <xdr:sp macro="" textlink="'Pivot Tables 2'!J9">
        <xdr:nvSpPr>
          <xdr:cNvPr id="611" name="TextBox 610">
            <a:extLst>
              <a:ext uri="{FF2B5EF4-FFF2-40B4-BE49-F238E27FC236}">
                <a16:creationId xmlns:a16="http://schemas.microsoft.com/office/drawing/2014/main" id="{09981544-9F6E-0A89-F41C-017543E18FC8}"/>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F24FB3-405D-4232-846D-55C3BC97532E}"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10</xdr:col>
      <xdr:colOff>519112</xdr:colOff>
      <xdr:row>24</xdr:row>
      <xdr:rowOff>90487</xdr:rowOff>
    </xdr:from>
    <xdr:to>
      <xdr:col>11</xdr:col>
      <xdr:colOff>128443</xdr:colOff>
      <xdr:row>25</xdr:row>
      <xdr:rowOff>85725</xdr:rowOff>
    </xdr:to>
    <xdr:grpSp>
      <xdr:nvGrpSpPr>
        <xdr:cNvPr id="614" name="Group 613">
          <a:extLst>
            <a:ext uri="{FF2B5EF4-FFF2-40B4-BE49-F238E27FC236}">
              <a16:creationId xmlns:a16="http://schemas.microsoft.com/office/drawing/2014/main" id="{6DFDF8FF-5769-8F8C-72DA-C01EEFEF4F3C}"/>
            </a:ext>
          </a:extLst>
        </xdr:cNvPr>
        <xdr:cNvGrpSpPr/>
      </xdr:nvGrpSpPr>
      <xdr:grpSpPr>
        <a:xfrm>
          <a:off x="6615112" y="4479607"/>
          <a:ext cx="218931" cy="178118"/>
          <a:chOff x="3681412" y="4214812"/>
          <a:chExt cx="781050" cy="628650"/>
        </a:xfrm>
      </xdr:grpSpPr>
      <xdr:sp macro="" textlink="'Pivot Tables 2'!I9">
        <xdr:nvSpPr>
          <xdr:cNvPr id="615" name="TextBox 614">
            <a:extLst>
              <a:ext uri="{FF2B5EF4-FFF2-40B4-BE49-F238E27FC236}">
                <a16:creationId xmlns:a16="http://schemas.microsoft.com/office/drawing/2014/main" id="{56E4B153-9887-176F-5651-6085C6E3170E}"/>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1670E8-D9B7-4138-9E28-0C5D7AEECCDE}" type="TxLink">
              <a:rPr lang="en-US" sz="1050" b="0" i="0" u="none" strike="noStrike">
                <a:solidFill>
                  <a:srgbClr val="0F11A7"/>
                </a:solidFill>
                <a:latin typeface="Calibri"/>
                <a:cs typeface="Calibri"/>
              </a:rPr>
              <a:pPr algn="ctr"/>
              <a:t>●</a:t>
            </a:fld>
            <a:endParaRPr lang="en-IN" sz="900"/>
          </a:p>
        </xdr:txBody>
      </xdr:sp>
      <xdr:sp macro="" textlink="'Pivot Tables 2'!G9">
        <xdr:nvSpPr>
          <xdr:cNvPr id="616" name="TextBox 615">
            <a:extLst>
              <a:ext uri="{FF2B5EF4-FFF2-40B4-BE49-F238E27FC236}">
                <a16:creationId xmlns:a16="http://schemas.microsoft.com/office/drawing/2014/main" id="{56A87271-8143-1B13-F4FC-E14C5128FFF3}"/>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9323AF-11E5-489E-920C-06AAF512FDD7}"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10</xdr:col>
      <xdr:colOff>571500</xdr:colOff>
      <xdr:row>23</xdr:row>
      <xdr:rowOff>142875</xdr:rowOff>
    </xdr:from>
    <xdr:to>
      <xdr:col>11</xdr:col>
      <xdr:colOff>180831</xdr:colOff>
      <xdr:row>24</xdr:row>
      <xdr:rowOff>138113</xdr:rowOff>
    </xdr:to>
    <xdr:grpSp>
      <xdr:nvGrpSpPr>
        <xdr:cNvPr id="617" name="Group 616">
          <a:extLst>
            <a:ext uri="{FF2B5EF4-FFF2-40B4-BE49-F238E27FC236}">
              <a16:creationId xmlns:a16="http://schemas.microsoft.com/office/drawing/2014/main" id="{A7E44715-775D-195C-61CF-CA5365F941D1}"/>
            </a:ext>
          </a:extLst>
        </xdr:cNvPr>
        <xdr:cNvGrpSpPr/>
      </xdr:nvGrpSpPr>
      <xdr:grpSpPr>
        <a:xfrm>
          <a:off x="6667500" y="4349115"/>
          <a:ext cx="218931" cy="178118"/>
          <a:chOff x="5143500" y="4629150"/>
          <a:chExt cx="781050" cy="628650"/>
        </a:xfrm>
      </xdr:grpSpPr>
      <xdr:sp macro="" textlink="'Pivot Tables 2'!H9">
        <xdr:nvSpPr>
          <xdr:cNvPr id="618" name="TextBox 617">
            <a:extLst>
              <a:ext uri="{FF2B5EF4-FFF2-40B4-BE49-F238E27FC236}">
                <a16:creationId xmlns:a16="http://schemas.microsoft.com/office/drawing/2014/main" id="{F0312F29-09B4-1D70-DE21-4ABC31148712}"/>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AF2E0D-97DE-4575-8674-97271AF6B5E1}" type="TxLink">
              <a:rPr lang="en-US" sz="1050" b="0" i="0" u="none" strike="noStrike">
                <a:solidFill>
                  <a:srgbClr val="5A097C"/>
                </a:solidFill>
                <a:latin typeface="Avenir LT Std 45 Book"/>
              </a:rPr>
              <a:pPr algn="ctr"/>
              <a:t> </a:t>
            </a:fld>
            <a:endParaRPr lang="en-IN" sz="900"/>
          </a:p>
        </xdr:txBody>
      </xdr:sp>
      <xdr:sp macro="" textlink="'Pivot Tables 2'!J9">
        <xdr:nvSpPr>
          <xdr:cNvPr id="619" name="TextBox 618">
            <a:extLst>
              <a:ext uri="{FF2B5EF4-FFF2-40B4-BE49-F238E27FC236}">
                <a16:creationId xmlns:a16="http://schemas.microsoft.com/office/drawing/2014/main" id="{A1126257-65C7-A016-2371-E078457A4C80}"/>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F24FB3-405D-4232-846D-55C3BC97532E}"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11</xdr:col>
      <xdr:colOff>195262</xdr:colOff>
      <xdr:row>22</xdr:row>
      <xdr:rowOff>166687</xdr:rowOff>
    </xdr:from>
    <xdr:to>
      <xdr:col>11</xdr:col>
      <xdr:colOff>414193</xdr:colOff>
      <xdr:row>23</xdr:row>
      <xdr:rowOff>161925</xdr:rowOff>
    </xdr:to>
    <xdr:grpSp>
      <xdr:nvGrpSpPr>
        <xdr:cNvPr id="620" name="Group 619">
          <a:extLst>
            <a:ext uri="{FF2B5EF4-FFF2-40B4-BE49-F238E27FC236}">
              <a16:creationId xmlns:a16="http://schemas.microsoft.com/office/drawing/2014/main" id="{65E0E904-CA9D-255F-1435-19E42590AD5C}"/>
            </a:ext>
          </a:extLst>
        </xdr:cNvPr>
        <xdr:cNvGrpSpPr/>
      </xdr:nvGrpSpPr>
      <xdr:grpSpPr>
        <a:xfrm>
          <a:off x="6900862" y="4190047"/>
          <a:ext cx="218931" cy="178118"/>
          <a:chOff x="3681412" y="4214812"/>
          <a:chExt cx="781050" cy="628650"/>
        </a:xfrm>
      </xdr:grpSpPr>
      <xdr:sp macro="" textlink="'Pivot Tables 2'!I9">
        <xdr:nvSpPr>
          <xdr:cNvPr id="621" name="TextBox 620">
            <a:extLst>
              <a:ext uri="{FF2B5EF4-FFF2-40B4-BE49-F238E27FC236}">
                <a16:creationId xmlns:a16="http://schemas.microsoft.com/office/drawing/2014/main" id="{0146408D-4F0B-E789-55C2-B4B66413F67E}"/>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1670E8-D9B7-4138-9E28-0C5D7AEECCDE}" type="TxLink">
              <a:rPr lang="en-US" sz="1050" b="0" i="0" u="none" strike="noStrike">
                <a:solidFill>
                  <a:srgbClr val="0F11A7"/>
                </a:solidFill>
                <a:latin typeface="Calibri"/>
                <a:cs typeface="Calibri"/>
              </a:rPr>
              <a:pPr algn="ctr"/>
              <a:t>●</a:t>
            </a:fld>
            <a:endParaRPr lang="en-IN" sz="900"/>
          </a:p>
        </xdr:txBody>
      </xdr:sp>
      <xdr:sp macro="" textlink="'Pivot Tables 2'!G9">
        <xdr:nvSpPr>
          <xdr:cNvPr id="622" name="TextBox 621">
            <a:extLst>
              <a:ext uri="{FF2B5EF4-FFF2-40B4-BE49-F238E27FC236}">
                <a16:creationId xmlns:a16="http://schemas.microsoft.com/office/drawing/2014/main" id="{B63505D2-0A17-DAC7-86BC-8B070FDFE01A}"/>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9323AF-11E5-489E-920C-06AAF512FDD7}"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10</xdr:col>
      <xdr:colOff>371475</xdr:colOff>
      <xdr:row>24</xdr:row>
      <xdr:rowOff>9525</xdr:rowOff>
    </xdr:from>
    <xdr:to>
      <xdr:col>10</xdr:col>
      <xdr:colOff>590406</xdr:colOff>
      <xdr:row>25</xdr:row>
      <xdr:rowOff>4763</xdr:rowOff>
    </xdr:to>
    <xdr:grpSp>
      <xdr:nvGrpSpPr>
        <xdr:cNvPr id="623" name="Group 622">
          <a:extLst>
            <a:ext uri="{FF2B5EF4-FFF2-40B4-BE49-F238E27FC236}">
              <a16:creationId xmlns:a16="http://schemas.microsoft.com/office/drawing/2014/main" id="{F7D8AA8C-4870-38EF-9BA4-846CC3945FBE}"/>
            </a:ext>
          </a:extLst>
        </xdr:cNvPr>
        <xdr:cNvGrpSpPr/>
      </xdr:nvGrpSpPr>
      <xdr:grpSpPr>
        <a:xfrm>
          <a:off x="6467475" y="4398645"/>
          <a:ext cx="218931" cy="178118"/>
          <a:chOff x="5143500" y="4629150"/>
          <a:chExt cx="781050" cy="628650"/>
        </a:xfrm>
      </xdr:grpSpPr>
      <xdr:sp macro="" textlink="'Pivot Tables 2'!H9">
        <xdr:nvSpPr>
          <xdr:cNvPr id="624" name="TextBox 623">
            <a:extLst>
              <a:ext uri="{FF2B5EF4-FFF2-40B4-BE49-F238E27FC236}">
                <a16:creationId xmlns:a16="http://schemas.microsoft.com/office/drawing/2014/main" id="{4FBE4699-CC10-4594-5554-847B384E9E29}"/>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AF2E0D-97DE-4575-8674-97271AF6B5E1}" type="TxLink">
              <a:rPr lang="en-US" sz="1050" b="0" i="0" u="none" strike="noStrike">
                <a:solidFill>
                  <a:srgbClr val="5A097C"/>
                </a:solidFill>
                <a:latin typeface="Avenir LT Std 45 Book"/>
              </a:rPr>
              <a:pPr algn="ctr"/>
              <a:t> </a:t>
            </a:fld>
            <a:endParaRPr lang="en-IN" sz="900"/>
          </a:p>
        </xdr:txBody>
      </xdr:sp>
      <xdr:sp macro="" textlink="'Pivot Tables 2'!J9">
        <xdr:nvSpPr>
          <xdr:cNvPr id="625" name="TextBox 624">
            <a:extLst>
              <a:ext uri="{FF2B5EF4-FFF2-40B4-BE49-F238E27FC236}">
                <a16:creationId xmlns:a16="http://schemas.microsoft.com/office/drawing/2014/main" id="{041DAA2B-4380-4E2F-3781-74A795C20FBC}"/>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F24FB3-405D-4232-846D-55C3BC97532E}"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10</xdr:col>
      <xdr:colOff>414337</xdr:colOff>
      <xdr:row>22</xdr:row>
      <xdr:rowOff>166687</xdr:rowOff>
    </xdr:from>
    <xdr:to>
      <xdr:col>11</xdr:col>
      <xdr:colOff>23668</xdr:colOff>
      <xdr:row>23</xdr:row>
      <xdr:rowOff>161925</xdr:rowOff>
    </xdr:to>
    <xdr:grpSp>
      <xdr:nvGrpSpPr>
        <xdr:cNvPr id="626" name="Group 625">
          <a:extLst>
            <a:ext uri="{FF2B5EF4-FFF2-40B4-BE49-F238E27FC236}">
              <a16:creationId xmlns:a16="http://schemas.microsoft.com/office/drawing/2014/main" id="{11DB401A-C07F-BC55-45CC-0F6FA4772F6F}"/>
            </a:ext>
          </a:extLst>
        </xdr:cNvPr>
        <xdr:cNvGrpSpPr/>
      </xdr:nvGrpSpPr>
      <xdr:grpSpPr>
        <a:xfrm>
          <a:off x="6510337" y="4190047"/>
          <a:ext cx="218931" cy="178118"/>
          <a:chOff x="3681412" y="4214812"/>
          <a:chExt cx="781050" cy="628650"/>
        </a:xfrm>
      </xdr:grpSpPr>
      <xdr:sp macro="" textlink="'Pivot Tables 2'!I9">
        <xdr:nvSpPr>
          <xdr:cNvPr id="627" name="TextBox 626">
            <a:extLst>
              <a:ext uri="{FF2B5EF4-FFF2-40B4-BE49-F238E27FC236}">
                <a16:creationId xmlns:a16="http://schemas.microsoft.com/office/drawing/2014/main" id="{A8142606-7924-8F20-0CD9-641A8A690579}"/>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1670E8-D9B7-4138-9E28-0C5D7AEECCDE}" type="TxLink">
              <a:rPr lang="en-US" sz="1050" b="0" i="0" u="none" strike="noStrike">
                <a:solidFill>
                  <a:srgbClr val="0F11A7"/>
                </a:solidFill>
                <a:latin typeface="Calibri"/>
                <a:cs typeface="Calibri"/>
              </a:rPr>
              <a:pPr algn="ctr"/>
              <a:t>●</a:t>
            </a:fld>
            <a:endParaRPr lang="en-IN" sz="900"/>
          </a:p>
        </xdr:txBody>
      </xdr:sp>
      <xdr:sp macro="" textlink="'Pivot Tables 2'!G9">
        <xdr:nvSpPr>
          <xdr:cNvPr id="628" name="TextBox 627">
            <a:extLst>
              <a:ext uri="{FF2B5EF4-FFF2-40B4-BE49-F238E27FC236}">
                <a16:creationId xmlns:a16="http://schemas.microsoft.com/office/drawing/2014/main" id="{72E87E8F-F421-747F-257F-B807E6CD35A0}"/>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9323AF-11E5-489E-920C-06AAF512FDD7}"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11</xdr:col>
      <xdr:colOff>180975</xdr:colOff>
      <xdr:row>22</xdr:row>
      <xdr:rowOff>28575</xdr:rowOff>
    </xdr:from>
    <xdr:to>
      <xdr:col>11</xdr:col>
      <xdr:colOff>399906</xdr:colOff>
      <xdr:row>23</xdr:row>
      <xdr:rowOff>23813</xdr:rowOff>
    </xdr:to>
    <xdr:grpSp>
      <xdr:nvGrpSpPr>
        <xdr:cNvPr id="629" name="Group 628">
          <a:extLst>
            <a:ext uri="{FF2B5EF4-FFF2-40B4-BE49-F238E27FC236}">
              <a16:creationId xmlns:a16="http://schemas.microsoft.com/office/drawing/2014/main" id="{BFF1F5B4-0564-B249-EB03-5F3A3FC02CBC}"/>
            </a:ext>
          </a:extLst>
        </xdr:cNvPr>
        <xdr:cNvGrpSpPr/>
      </xdr:nvGrpSpPr>
      <xdr:grpSpPr>
        <a:xfrm>
          <a:off x="6886575" y="4051935"/>
          <a:ext cx="218931" cy="178118"/>
          <a:chOff x="5143500" y="4629150"/>
          <a:chExt cx="781050" cy="628650"/>
        </a:xfrm>
      </xdr:grpSpPr>
      <xdr:sp macro="" textlink="'Pivot Tables 2'!H9">
        <xdr:nvSpPr>
          <xdr:cNvPr id="630" name="TextBox 629">
            <a:extLst>
              <a:ext uri="{FF2B5EF4-FFF2-40B4-BE49-F238E27FC236}">
                <a16:creationId xmlns:a16="http://schemas.microsoft.com/office/drawing/2014/main" id="{334F22D4-54BB-589D-379E-A893C517190A}"/>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AF2E0D-97DE-4575-8674-97271AF6B5E1}" type="TxLink">
              <a:rPr lang="en-US" sz="1050" b="0" i="0" u="none" strike="noStrike">
                <a:solidFill>
                  <a:srgbClr val="5A097C"/>
                </a:solidFill>
                <a:latin typeface="Avenir LT Std 45 Book"/>
              </a:rPr>
              <a:pPr algn="ctr"/>
              <a:t> </a:t>
            </a:fld>
            <a:endParaRPr lang="en-IN" sz="900"/>
          </a:p>
        </xdr:txBody>
      </xdr:sp>
      <xdr:sp macro="" textlink="'Pivot Tables 2'!J9">
        <xdr:nvSpPr>
          <xdr:cNvPr id="631" name="TextBox 630">
            <a:extLst>
              <a:ext uri="{FF2B5EF4-FFF2-40B4-BE49-F238E27FC236}">
                <a16:creationId xmlns:a16="http://schemas.microsoft.com/office/drawing/2014/main" id="{F8CC260A-6629-A817-7045-22A34A94B15D}"/>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F24FB3-405D-4232-846D-55C3BC97532E}"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10</xdr:col>
      <xdr:colOff>595312</xdr:colOff>
      <xdr:row>22</xdr:row>
      <xdr:rowOff>23812</xdr:rowOff>
    </xdr:from>
    <xdr:to>
      <xdr:col>11</xdr:col>
      <xdr:colOff>204643</xdr:colOff>
      <xdr:row>23</xdr:row>
      <xdr:rowOff>19050</xdr:rowOff>
    </xdr:to>
    <xdr:grpSp>
      <xdr:nvGrpSpPr>
        <xdr:cNvPr id="632" name="Group 631">
          <a:extLst>
            <a:ext uri="{FF2B5EF4-FFF2-40B4-BE49-F238E27FC236}">
              <a16:creationId xmlns:a16="http://schemas.microsoft.com/office/drawing/2014/main" id="{C3BD4028-4741-D726-8B47-A0074E206F5E}"/>
            </a:ext>
          </a:extLst>
        </xdr:cNvPr>
        <xdr:cNvGrpSpPr/>
      </xdr:nvGrpSpPr>
      <xdr:grpSpPr>
        <a:xfrm>
          <a:off x="6691312" y="4047172"/>
          <a:ext cx="218931" cy="178118"/>
          <a:chOff x="3681412" y="4214812"/>
          <a:chExt cx="781050" cy="628650"/>
        </a:xfrm>
      </xdr:grpSpPr>
      <xdr:sp macro="" textlink="'Pivot Tables 2'!I9">
        <xdr:nvSpPr>
          <xdr:cNvPr id="633" name="TextBox 632">
            <a:extLst>
              <a:ext uri="{FF2B5EF4-FFF2-40B4-BE49-F238E27FC236}">
                <a16:creationId xmlns:a16="http://schemas.microsoft.com/office/drawing/2014/main" id="{4B51F017-6A7F-018D-5D47-B09C62C0C3FA}"/>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1670E8-D9B7-4138-9E28-0C5D7AEECCDE}" type="TxLink">
              <a:rPr lang="en-US" sz="1050" b="0" i="0" u="none" strike="noStrike">
                <a:solidFill>
                  <a:srgbClr val="0F11A7"/>
                </a:solidFill>
                <a:latin typeface="Calibri"/>
                <a:cs typeface="Calibri"/>
              </a:rPr>
              <a:pPr algn="ctr"/>
              <a:t>●</a:t>
            </a:fld>
            <a:endParaRPr lang="en-IN" sz="900"/>
          </a:p>
        </xdr:txBody>
      </xdr:sp>
      <xdr:sp macro="" textlink="'Pivot Tables 2'!G9">
        <xdr:nvSpPr>
          <xdr:cNvPr id="634" name="TextBox 633">
            <a:extLst>
              <a:ext uri="{FF2B5EF4-FFF2-40B4-BE49-F238E27FC236}">
                <a16:creationId xmlns:a16="http://schemas.microsoft.com/office/drawing/2014/main" id="{83C6ECB6-29F0-52DC-E137-EBFA562D6DE4}"/>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9323AF-11E5-489E-920C-06AAF512FDD7}"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10</xdr:col>
      <xdr:colOff>171450</xdr:colOff>
      <xdr:row>21</xdr:row>
      <xdr:rowOff>19050</xdr:rowOff>
    </xdr:from>
    <xdr:to>
      <xdr:col>10</xdr:col>
      <xdr:colOff>390381</xdr:colOff>
      <xdr:row>22</xdr:row>
      <xdr:rowOff>14288</xdr:rowOff>
    </xdr:to>
    <xdr:grpSp>
      <xdr:nvGrpSpPr>
        <xdr:cNvPr id="635" name="Group 634">
          <a:extLst>
            <a:ext uri="{FF2B5EF4-FFF2-40B4-BE49-F238E27FC236}">
              <a16:creationId xmlns:a16="http://schemas.microsoft.com/office/drawing/2014/main" id="{ED697705-9684-9554-5895-45C9531D8809}"/>
            </a:ext>
          </a:extLst>
        </xdr:cNvPr>
        <xdr:cNvGrpSpPr/>
      </xdr:nvGrpSpPr>
      <xdr:grpSpPr>
        <a:xfrm>
          <a:off x="6267450" y="3859530"/>
          <a:ext cx="218931" cy="178118"/>
          <a:chOff x="5143500" y="4629150"/>
          <a:chExt cx="781050" cy="628650"/>
        </a:xfrm>
      </xdr:grpSpPr>
      <xdr:sp macro="" textlink="'Pivot Tables 2'!H9">
        <xdr:nvSpPr>
          <xdr:cNvPr id="636" name="TextBox 635">
            <a:extLst>
              <a:ext uri="{FF2B5EF4-FFF2-40B4-BE49-F238E27FC236}">
                <a16:creationId xmlns:a16="http://schemas.microsoft.com/office/drawing/2014/main" id="{0D476EBF-312C-9121-39B2-2E292208EBFA}"/>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AF2E0D-97DE-4575-8674-97271AF6B5E1}" type="TxLink">
              <a:rPr lang="en-US" sz="1050" b="0" i="0" u="none" strike="noStrike">
                <a:solidFill>
                  <a:srgbClr val="5A097C"/>
                </a:solidFill>
                <a:latin typeface="Avenir LT Std 45 Book"/>
              </a:rPr>
              <a:pPr algn="ctr"/>
              <a:t> </a:t>
            </a:fld>
            <a:endParaRPr lang="en-IN" sz="900"/>
          </a:p>
        </xdr:txBody>
      </xdr:sp>
      <xdr:sp macro="" textlink="'Pivot Tables 2'!J9">
        <xdr:nvSpPr>
          <xdr:cNvPr id="637" name="TextBox 636">
            <a:extLst>
              <a:ext uri="{FF2B5EF4-FFF2-40B4-BE49-F238E27FC236}">
                <a16:creationId xmlns:a16="http://schemas.microsoft.com/office/drawing/2014/main" id="{0BD4ECAA-C3E2-C5BF-7388-F773B910464D}"/>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F24FB3-405D-4232-846D-55C3BC97532E}"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10</xdr:col>
      <xdr:colOff>585787</xdr:colOff>
      <xdr:row>23</xdr:row>
      <xdr:rowOff>14287</xdr:rowOff>
    </xdr:from>
    <xdr:to>
      <xdr:col>11</xdr:col>
      <xdr:colOff>195118</xdr:colOff>
      <xdr:row>24</xdr:row>
      <xdr:rowOff>9525</xdr:rowOff>
    </xdr:to>
    <xdr:grpSp>
      <xdr:nvGrpSpPr>
        <xdr:cNvPr id="638" name="Group 637">
          <a:extLst>
            <a:ext uri="{FF2B5EF4-FFF2-40B4-BE49-F238E27FC236}">
              <a16:creationId xmlns:a16="http://schemas.microsoft.com/office/drawing/2014/main" id="{F46507BB-DF9C-2E03-C307-6DB46C9EF5EC}"/>
            </a:ext>
          </a:extLst>
        </xdr:cNvPr>
        <xdr:cNvGrpSpPr/>
      </xdr:nvGrpSpPr>
      <xdr:grpSpPr>
        <a:xfrm>
          <a:off x="6681787" y="4220527"/>
          <a:ext cx="218931" cy="178118"/>
          <a:chOff x="3681412" y="4214812"/>
          <a:chExt cx="781050" cy="628650"/>
        </a:xfrm>
      </xdr:grpSpPr>
      <xdr:sp macro="" textlink="'Pivot Tables 2'!I9">
        <xdr:nvSpPr>
          <xdr:cNvPr id="639" name="TextBox 638">
            <a:extLst>
              <a:ext uri="{FF2B5EF4-FFF2-40B4-BE49-F238E27FC236}">
                <a16:creationId xmlns:a16="http://schemas.microsoft.com/office/drawing/2014/main" id="{D150B943-83D2-787C-13BC-DA83D28BE031}"/>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1670E8-D9B7-4138-9E28-0C5D7AEECCDE}" type="TxLink">
              <a:rPr lang="en-US" sz="1050" b="0" i="0" u="none" strike="noStrike">
                <a:solidFill>
                  <a:srgbClr val="0F11A7"/>
                </a:solidFill>
                <a:latin typeface="Calibri"/>
                <a:cs typeface="Calibri"/>
              </a:rPr>
              <a:pPr algn="ctr"/>
              <a:t>●</a:t>
            </a:fld>
            <a:endParaRPr lang="en-IN" sz="900"/>
          </a:p>
        </xdr:txBody>
      </xdr:sp>
      <xdr:sp macro="" textlink="'Pivot Tables 2'!G9">
        <xdr:nvSpPr>
          <xdr:cNvPr id="640" name="TextBox 639">
            <a:extLst>
              <a:ext uri="{FF2B5EF4-FFF2-40B4-BE49-F238E27FC236}">
                <a16:creationId xmlns:a16="http://schemas.microsoft.com/office/drawing/2014/main" id="{9B488F8F-57F5-E7BC-9C6C-D1828444C47D}"/>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9323AF-11E5-489E-920C-06AAF512FDD7}"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11</xdr:col>
      <xdr:colOff>133350</xdr:colOff>
      <xdr:row>20</xdr:row>
      <xdr:rowOff>123825</xdr:rowOff>
    </xdr:from>
    <xdr:to>
      <xdr:col>11</xdr:col>
      <xdr:colOff>352281</xdr:colOff>
      <xdr:row>21</xdr:row>
      <xdr:rowOff>119063</xdr:rowOff>
    </xdr:to>
    <xdr:grpSp>
      <xdr:nvGrpSpPr>
        <xdr:cNvPr id="641" name="Group 640">
          <a:extLst>
            <a:ext uri="{FF2B5EF4-FFF2-40B4-BE49-F238E27FC236}">
              <a16:creationId xmlns:a16="http://schemas.microsoft.com/office/drawing/2014/main" id="{E3C6E98B-CCA2-27A2-B6DA-9ACAC71DB5B1}"/>
            </a:ext>
          </a:extLst>
        </xdr:cNvPr>
        <xdr:cNvGrpSpPr/>
      </xdr:nvGrpSpPr>
      <xdr:grpSpPr>
        <a:xfrm>
          <a:off x="6838950" y="3781425"/>
          <a:ext cx="218931" cy="178118"/>
          <a:chOff x="5143500" y="4629150"/>
          <a:chExt cx="781050" cy="628650"/>
        </a:xfrm>
      </xdr:grpSpPr>
      <xdr:sp macro="" textlink="'Pivot Tables 2'!H9">
        <xdr:nvSpPr>
          <xdr:cNvPr id="642" name="TextBox 641">
            <a:extLst>
              <a:ext uri="{FF2B5EF4-FFF2-40B4-BE49-F238E27FC236}">
                <a16:creationId xmlns:a16="http://schemas.microsoft.com/office/drawing/2014/main" id="{6DF95595-A397-9CCC-563F-89C54D39C43E}"/>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AF2E0D-97DE-4575-8674-97271AF6B5E1}" type="TxLink">
              <a:rPr lang="en-US" sz="1050" b="0" i="0" u="none" strike="noStrike">
                <a:solidFill>
                  <a:srgbClr val="5A097C"/>
                </a:solidFill>
                <a:latin typeface="Avenir LT Std 45 Book"/>
              </a:rPr>
              <a:pPr algn="ctr"/>
              <a:t> </a:t>
            </a:fld>
            <a:endParaRPr lang="en-IN" sz="900"/>
          </a:p>
        </xdr:txBody>
      </xdr:sp>
      <xdr:sp macro="" textlink="'Pivot Tables 2'!J9">
        <xdr:nvSpPr>
          <xdr:cNvPr id="643" name="TextBox 642">
            <a:extLst>
              <a:ext uri="{FF2B5EF4-FFF2-40B4-BE49-F238E27FC236}">
                <a16:creationId xmlns:a16="http://schemas.microsoft.com/office/drawing/2014/main" id="{5ABAD6E6-5944-C003-58C9-1BD4AC3ED4C5}"/>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F24FB3-405D-4232-846D-55C3BC97532E}"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11</xdr:col>
      <xdr:colOff>4762</xdr:colOff>
      <xdr:row>21</xdr:row>
      <xdr:rowOff>80962</xdr:rowOff>
    </xdr:from>
    <xdr:to>
      <xdr:col>11</xdr:col>
      <xdr:colOff>223693</xdr:colOff>
      <xdr:row>22</xdr:row>
      <xdr:rowOff>76200</xdr:rowOff>
    </xdr:to>
    <xdr:grpSp>
      <xdr:nvGrpSpPr>
        <xdr:cNvPr id="644" name="Group 643">
          <a:extLst>
            <a:ext uri="{FF2B5EF4-FFF2-40B4-BE49-F238E27FC236}">
              <a16:creationId xmlns:a16="http://schemas.microsoft.com/office/drawing/2014/main" id="{A2A8EA0E-9CEA-6486-F7F9-40F6636F94CF}"/>
            </a:ext>
          </a:extLst>
        </xdr:cNvPr>
        <xdr:cNvGrpSpPr/>
      </xdr:nvGrpSpPr>
      <xdr:grpSpPr>
        <a:xfrm>
          <a:off x="6710362" y="3921442"/>
          <a:ext cx="218931" cy="178118"/>
          <a:chOff x="3681412" y="4214812"/>
          <a:chExt cx="781050" cy="628650"/>
        </a:xfrm>
      </xdr:grpSpPr>
      <xdr:sp macro="" textlink="'Pivot Tables 2'!I9">
        <xdr:nvSpPr>
          <xdr:cNvPr id="645" name="TextBox 644">
            <a:extLst>
              <a:ext uri="{FF2B5EF4-FFF2-40B4-BE49-F238E27FC236}">
                <a16:creationId xmlns:a16="http://schemas.microsoft.com/office/drawing/2014/main" id="{C0BCD1A4-BF73-7513-6233-F047A442F223}"/>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1670E8-D9B7-4138-9E28-0C5D7AEECCDE}" type="TxLink">
              <a:rPr lang="en-US" sz="1050" b="0" i="0" u="none" strike="noStrike">
                <a:solidFill>
                  <a:srgbClr val="0F11A7"/>
                </a:solidFill>
                <a:latin typeface="Calibri"/>
                <a:cs typeface="Calibri"/>
              </a:rPr>
              <a:pPr algn="ctr"/>
              <a:t>●</a:t>
            </a:fld>
            <a:endParaRPr lang="en-IN" sz="900"/>
          </a:p>
        </xdr:txBody>
      </xdr:sp>
      <xdr:sp macro="" textlink="'Pivot Tables 2'!G9">
        <xdr:nvSpPr>
          <xdr:cNvPr id="646" name="TextBox 645">
            <a:extLst>
              <a:ext uri="{FF2B5EF4-FFF2-40B4-BE49-F238E27FC236}">
                <a16:creationId xmlns:a16="http://schemas.microsoft.com/office/drawing/2014/main" id="{991E2EC9-B883-E7C6-63FC-326DF6F6516A}"/>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9323AF-11E5-489E-920C-06AAF512FDD7}"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11</xdr:col>
      <xdr:colOff>238125</xdr:colOff>
      <xdr:row>21</xdr:row>
      <xdr:rowOff>76200</xdr:rowOff>
    </xdr:from>
    <xdr:to>
      <xdr:col>11</xdr:col>
      <xdr:colOff>457056</xdr:colOff>
      <xdr:row>22</xdr:row>
      <xdr:rowOff>71438</xdr:rowOff>
    </xdr:to>
    <xdr:grpSp>
      <xdr:nvGrpSpPr>
        <xdr:cNvPr id="647" name="Group 646">
          <a:extLst>
            <a:ext uri="{FF2B5EF4-FFF2-40B4-BE49-F238E27FC236}">
              <a16:creationId xmlns:a16="http://schemas.microsoft.com/office/drawing/2014/main" id="{DD0E45D4-1F5D-86BA-32A6-BE0495A6F8A0}"/>
            </a:ext>
          </a:extLst>
        </xdr:cNvPr>
        <xdr:cNvGrpSpPr/>
      </xdr:nvGrpSpPr>
      <xdr:grpSpPr>
        <a:xfrm>
          <a:off x="6943725" y="3916680"/>
          <a:ext cx="218931" cy="178118"/>
          <a:chOff x="5143500" y="4629150"/>
          <a:chExt cx="781050" cy="628650"/>
        </a:xfrm>
      </xdr:grpSpPr>
      <xdr:sp macro="" textlink="'Pivot Tables 2'!H9">
        <xdr:nvSpPr>
          <xdr:cNvPr id="648" name="TextBox 647">
            <a:extLst>
              <a:ext uri="{FF2B5EF4-FFF2-40B4-BE49-F238E27FC236}">
                <a16:creationId xmlns:a16="http://schemas.microsoft.com/office/drawing/2014/main" id="{6EC3F868-5EDA-68DC-D781-51231FDCBB50}"/>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AF2E0D-97DE-4575-8674-97271AF6B5E1}" type="TxLink">
              <a:rPr lang="en-US" sz="1050" b="0" i="0" u="none" strike="noStrike">
                <a:solidFill>
                  <a:srgbClr val="5A097C"/>
                </a:solidFill>
                <a:latin typeface="Avenir LT Std 45 Book"/>
              </a:rPr>
              <a:pPr algn="ctr"/>
              <a:t> </a:t>
            </a:fld>
            <a:endParaRPr lang="en-IN" sz="900"/>
          </a:p>
        </xdr:txBody>
      </xdr:sp>
      <xdr:sp macro="" textlink="'Pivot Tables 2'!J9">
        <xdr:nvSpPr>
          <xdr:cNvPr id="649" name="TextBox 648">
            <a:extLst>
              <a:ext uri="{FF2B5EF4-FFF2-40B4-BE49-F238E27FC236}">
                <a16:creationId xmlns:a16="http://schemas.microsoft.com/office/drawing/2014/main" id="{89D0684B-FC40-C9B7-25F2-016225A5B86A}"/>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F24FB3-405D-4232-846D-55C3BC97532E}"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10</xdr:col>
      <xdr:colOff>338137</xdr:colOff>
      <xdr:row>21</xdr:row>
      <xdr:rowOff>176212</xdr:rowOff>
    </xdr:from>
    <xdr:to>
      <xdr:col>10</xdr:col>
      <xdr:colOff>557068</xdr:colOff>
      <xdr:row>22</xdr:row>
      <xdr:rowOff>171450</xdr:rowOff>
    </xdr:to>
    <xdr:grpSp>
      <xdr:nvGrpSpPr>
        <xdr:cNvPr id="650" name="Group 649">
          <a:extLst>
            <a:ext uri="{FF2B5EF4-FFF2-40B4-BE49-F238E27FC236}">
              <a16:creationId xmlns:a16="http://schemas.microsoft.com/office/drawing/2014/main" id="{1EC21CFC-8728-CBA6-EA02-86F60165ADC2}"/>
            </a:ext>
          </a:extLst>
        </xdr:cNvPr>
        <xdr:cNvGrpSpPr/>
      </xdr:nvGrpSpPr>
      <xdr:grpSpPr>
        <a:xfrm>
          <a:off x="6434137" y="4016692"/>
          <a:ext cx="218931" cy="178118"/>
          <a:chOff x="3681412" y="4214812"/>
          <a:chExt cx="781050" cy="628650"/>
        </a:xfrm>
      </xdr:grpSpPr>
      <xdr:sp macro="" textlink="'Pivot Tables 2'!I9">
        <xdr:nvSpPr>
          <xdr:cNvPr id="651" name="TextBox 650">
            <a:extLst>
              <a:ext uri="{FF2B5EF4-FFF2-40B4-BE49-F238E27FC236}">
                <a16:creationId xmlns:a16="http://schemas.microsoft.com/office/drawing/2014/main" id="{15148297-BE92-095A-DAA9-52AEC2D499B6}"/>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1670E8-D9B7-4138-9E28-0C5D7AEECCDE}" type="TxLink">
              <a:rPr lang="en-US" sz="1050" b="0" i="0" u="none" strike="noStrike">
                <a:solidFill>
                  <a:srgbClr val="0F11A7"/>
                </a:solidFill>
                <a:latin typeface="Calibri"/>
                <a:cs typeface="Calibri"/>
              </a:rPr>
              <a:pPr algn="ctr"/>
              <a:t>●</a:t>
            </a:fld>
            <a:endParaRPr lang="en-IN" sz="900"/>
          </a:p>
        </xdr:txBody>
      </xdr:sp>
      <xdr:sp macro="" textlink="'Pivot Tables 2'!G9">
        <xdr:nvSpPr>
          <xdr:cNvPr id="652" name="TextBox 651">
            <a:extLst>
              <a:ext uri="{FF2B5EF4-FFF2-40B4-BE49-F238E27FC236}">
                <a16:creationId xmlns:a16="http://schemas.microsoft.com/office/drawing/2014/main" id="{4F8E958B-05CE-15CB-7645-91046CB8B57F}"/>
              </a:ext>
            </a:extLst>
          </xdr:cNvPr>
          <xdr:cNvSpPr txBox="1"/>
        </xdr:nvSpPr>
        <xdr:spPr>
          <a:xfrm>
            <a:off x="3681412" y="4214812"/>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9323AF-11E5-489E-920C-06AAF512FDD7}" type="TxLink">
              <a:rPr lang="en-US" sz="1050" b="0" i="0" u="none" strike="noStrike">
                <a:solidFill>
                  <a:srgbClr val="C240DB"/>
                </a:solidFill>
                <a:latin typeface="Avenir LT Std 45 Book"/>
              </a:rPr>
              <a:pPr algn="ctr"/>
              <a:t> </a:t>
            </a:fld>
            <a:endParaRPr lang="en-IN" sz="900"/>
          </a:p>
        </xdr:txBody>
      </xdr:sp>
    </xdr:grpSp>
    <xdr:clientData/>
  </xdr:twoCellAnchor>
  <xdr:twoCellAnchor editAs="absolute">
    <xdr:from>
      <xdr:col>11</xdr:col>
      <xdr:colOff>342900</xdr:colOff>
      <xdr:row>22</xdr:row>
      <xdr:rowOff>76200</xdr:rowOff>
    </xdr:from>
    <xdr:to>
      <xdr:col>11</xdr:col>
      <xdr:colOff>561831</xdr:colOff>
      <xdr:row>23</xdr:row>
      <xdr:rowOff>71438</xdr:rowOff>
    </xdr:to>
    <xdr:grpSp>
      <xdr:nvGrpSpPr>
        <xdr:cNvPr id="653" name="Group 652">
          <a:extLst>
            <a:ext uri="{FF2B5EF4-FFF2-40B4-BE49-F238E27FC236}">
              <a16:creationId xmlns:a16="http://schemas.microsoft.com/office/drawing/2014/main" id="{56B9327A-C613-4CCE-BA2E-3DDA7ED3640E}"/>
            </a:ext>
          </a:extLst>
        </xdr:cNvPr>
        <xdr:cNvGrpSpPr/>
      </xdr:nvGrpSpPr>
      <xdr:grpSpPr>
        <a:xfrm>
          <a:off x="7048500" y="4099560"/>
          <a:ext cx="218931" cy="178118"/>
          <a:chOff x="5143500" y="4629150"/>
          <a:chExt cx="781050" cy="628650"/>
        </a:xfrm>
      </xdr:grpSpPr>
      <xdr:sp macro="" textlink="'Pivot Tables 2'!H9">
        <xdr:nvSpPr>
          <xdr:cNvPr id="654" name="TextBox 653">
            <a:extLst>
              <a:ext uri="{FF2B5EF4-FFF2-40B4-BE49-F238E27FC236}">
                <a16:creationId xmlns:a16="http://schemas.microsoft.com/office/drawing/2014/main" id="{18A4DED4-399C-5B30-5C21-ECE2B31EDE7C}"/>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AF2E0D-97DE-4575-8674-97271AF6B5E1}" type="TxLink">
              <a:rPr lang="en-US" sz="1050" b="0" i="0" u="none" strike="noStrike">
                <a:solidFill>
                  <a:srgbClr val="5A097C"/>
                </a:solidFill>
                <a:latin typeface="Avenir LT Std 45 Book"/>
              </a:rPr>
              <a:pPr algn="ctr"/>
              <a:t> </a:t>
            </a:fld>
            <a:endParaRPr lang="en-IN" sz="900"/>
          </a:p>
        </xdr:txBody>
      </xdr:sp>
      <xdr:sp macro="" textlink="'Pivot Tables 2'!J9">
        <xdr:nvSpPr>
          <xdr:cNvPr id="655" name="TextBox 654">
            <a:extLst>
              <a:ext uri="{FF2B5EF4-FFF2-40B4-BE49-F238E27FC236}">
                <a16:creationId xmlns:a16="http://schemas.microsoft.com/office/drawing/2014/main" id="{8186DB60-6FE5-71C2-8111-500F2170A47D}"/>
              </a:ext>
            </a:extLst>
          </xdr:cNvPr>
          <xdr:cNvSpPr txBox="1"/>
        </xdr:nvSpPr>
        <xdr:spPr>
          <a:xfrm>
            <a:off x="5143500" y="4629150"/>
            <a:ext cx="781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F24FB3-405D-4232-846D-55C3BC97532E}" type="TxLink">
              <a:rPr lang="en-US" sz="1050" b="0" i="0" u="none" strike="noStrike">
                <a:solidFill>
                  <a:srgbClr val="296EFC"/>
                </a:solidFill>
                <a:latin typeface="Calibri"/>
                <a:cs typeface="Calibri"/>
              </a:rPr>
              <a:pPr algn="ctr"/>
              <a:t>●</a:t>
            </a:fld>
            <a:endParaRPr lang="en-IN" sz="900"/>
          </a:p>
        </xdr:txBody>
      </xdr:sp>
    </xdr:grpSp>
    <xdr:clientData/>
  </xdr:twoCellAnchor>
  <xdr:twoCellAnchor editAs="absolute">
    <xdr:from>
      <xdr:col>9</xdr:col>
      <xdr:colOff>381000</xdr:colOff>
      <xdr:row>6</xdr:row>
      <xdr:rowOff>28575</xdr:rowOff>
    </xdr:from>
    <xdr:to>
      <xdr:col>15</xdr:col>
      <xdr:colOff>190500</xdr:colOff>
      <xdr:row>10</xdr:row>
      <xdr:rowOff>38100</xdr:rowOff>
    </xdr:to>
    <xdr:sp macro="" textlink="">
      <xdr:nvSpPr>
        <xdr:cNvPr id="504" name="Arc 503">
          <a:extLst>
            <a:ext uri="{FF2B5EF4-FFF2-40B4-BE49-F238E27FC236}">
              <a16:creationId xmlns:a16="http://schemas.microsoft.com/office/drawing/2014/main" id="{DB655105-362C-EEB1-B87D-B6EA2B0CFA76}"/>
            </a:ext>
          </a:extLst>
        </xdr:cNvPr>
        <xdr:cNvSpPr/>
      </xdr:nvSpPr>
      <xdr:spPr>
        <a:xfrm rot="219473">
          <a:off x="5867400" y="1114425"/>
          <a:ext cx="3467100" cy="733425"/>
        </a:xfrm>
        <a:prstGeom prst="arc">
          <a:avLst>
            <a:gd name="adj1" fmla="val 10811649"/>
            <a:gd name="adj2" fmla="val 21437836"/>
          </a:avLst>
        </a:prstGeom>
        <a:noFill/>
        <a:ln w="19050">
          <a:gradFill flip="none" rotWithShape="1">
            <a:gsLst>
              <a:gs pos="0">
                <a:srgbClr val="5063F3">
                  <a:alpha val="80000"/>
                </a:srgbClr>
              </a:gs>
              <a:gs pos="64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3</xdr:col>
      <xdr:colOff>531704</xdr:colOff>
      <xdr:row>12</xdr:row>
      <xdr:rowOff>164286</xdr:rowOff>
    </xdr:from>
    <xdr:to>
      <xdr:col>16</xdr:col>
      <xdr:colOff>224676</xdr:colOff>
      <xdr:row>27</xdr:row>
      <xdr:rowOff>49986</xdr:rowOff>
    </xdr:to>
    <xdr:sp macro="" textlink="">
      <xdr:nvSpPr>
        <xdr:cNvPr id="151" name="Arc 150">
          <a:extLst>
            <a:ext uri="{FF2B5EF4-FFF2-40B4-BE49-F238E27FC236}">
              <a16:creationId xmlns:a16="http://schemas.microsoft.com/office/drawing/2014/main" id="{E9D57881-FBA7-0931-C14F-67AC8AA6CB88}"/>
            </a:ext>
          </a:extLst>
        </xdr:cNvPr>
        <xdr:cNvSpPr/>
      </xdr:nvSpPr>
      <xdr:spPr>
        <a:xfrm rot="19824722">
          <a:off x="2360504" y="2335986"/>
          <a:ext cx="7617772" cy="2600325"/>
        </a:xfrm>
        <a:prstGeom prst="arc">
          <a:avLst>
            <a:gd name="adj1" fmla="val 17495610"/>
            <a:gd name="adj2" fmla="val 21384755"/>
          </a:avLst>
        </a:prstGeom>
        <a:ln w="19050">
          <a:gradFill>
            <a:gsLst>
              <a:gs pos="0">
                <a:srgbClr val="C240D8">
                  <a:alpha val="80000"/>
                </a:srgbClr>
              </a:gs>
              <a:gs pos="64000">
                <a:srgbClr val="296EFC">
                  <a:alpha val="80000"/>
                </a:srgb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5</xdr:col>
      <xdr:colOff>47626</xdr:colOff>
      <xdr:row>12</xdr:row>
      <xdr:rowOff>95250</xdr:rowOff>
    </xdr:from>
    <xdr:to>
      <xdr:col>14</xdr:col>
      <xdr:colOff>447676</xdr:colOff>
      <xdr:row>17</xdr:row>
      <xdr:rowOff>114300</xdr:rowOff>
    </xdr:to>
    <xdr:sp macro="" textlink="">
      <xdr:nvSpPr>
        <xdr:cNvPr id="152" name="Arc 151">
          <a:extLst>
            <a:ext uri="{FF2B5EF4-FFF2-40B4-BE49-F238E27FC236}">
              <a16:creationId xmlns:a16="http://schemas.microsoft.com/office/drawing/2014/main" id="{5D9813C6-063B-9966-1F43-341EA1E8048C}"/>
            </a:ext>
          </a:extLst>
        </xdr:cNvPr>
        <xdr:cNvSpPr/>
      </xdr:nvSpPr>
      <xdr:spPr>
        <a:xfrm>
          <a:off x="3095626" y="2266950"/>
          <a:ext cx="5886450" cy="923925"/>
        </a:xfrm>
        <a:prstGeom prst="arc">
          <a:avLst>
            <a:gd name="adj1" fmla="val 15528668"/>
            <a:gd name="adj2" fmla="val 21484046"/>
          </a:avLst>
        </a:prstGeom>
        <a:ln w="19050">
          <a:gradFill>
            <a:gsLst>
              <a:gs pos="0">
                <a:srgbClr val="C240D8">
                  <a:alpha val="80000"/>
                </a:srgbClr>
              </a:gs>
              <a:gs pos="66000">
                <a:srgbClr val="296EFC">
                  <a:alpha val="80000"/>
                </a:srgb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9</xdr:col>
      <xdr:colOff>341017</xdr:colOff>
      <xdr:row>12</xdr:row>
      <xdr:rowOff>66376</xdr:rowOff>
    </xdr:from>
    <xdr:to>
      <xdr:col>10</xdr:col>
      <xdr:colOff>493417</xdr:colOff>
      <xdr:row>24</xdr:row>
      <xdr:rowOff>167141</xdr:rowOff>
    </xdr:to>
    <xdr:sp macro="" textlink="">
      <xdr:nvSpPr>
        <xdr:cNvPr id="153" name="Arc 152">
          <a:extLst>
            <a:ext uri="{FF2B5EF4-FFF2-40B4-BE49-F238E27FC236}">
              <a16:creationId xmlns:a16="http://schemas.microsoft.com/office/drawing/2014/main" id="{BC89E0EB-D746-13EB-ED5F-7F15259CDB7A}"/>
            </a:ext>
          </a:extLst>
        </xdr:cNvPr>
        <xdr:cNvSpPr/>
      </xdr:nvSpPr>
      <xdr:spPr>
        <a:xfrm rot="21006746">
          <a:off x="5827417" y="2238076"/>
          <a:ext cx="762000" cy="2272465"/>
        </a:xfrm>
        <a:prstGeom prst="arc">
          <a:avLst>
            <a:gd name="adj1" fmla="val 16145724"/>
            <a:gd name="adj2" fmla="val 3882032"/>
          </a:avLst>
        </a:prstGeom>
        <a:ln w="19050">
          <a:gradFill>
            <a:gsLst>
              <a:gs pos="0">
                <a:srgbClr val="5063F3">
                  <a:alpha val="80000"/>
                </a:srgbClr>
              </a:gs>
              <a:gs pos="67000">
                <a:srgbClr val="296EFC">
                  <a:alpha val="80000"/>
                </a:srgb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10</xdr:col>
      <xdr:colOff>44824</xdr:colOff>
      <xdr:row>17</xdr:row>
      <xdr:rowOff>143604</xdr:rowOff>
    </xdr:from>
    <xdr:to>
      <xdr:col>12</xdr:col>
      <xdr:colOff>457200</xdr:colOff>
      <xdr:row>20</xdr:row>
      <xdr:rowOff>116456</xdr:rowOff>
    </xdr:to>
    <xdr:grpSp>
      <xdr:nvGrpSpPr>
        <xdr:cNvPr id="124" name="Group 123">
          <a:extLst>
            <a:ext uri="{FF2B5EF4-FFF2-40B4-BE49-F238E27FC236}">
              <a16:creationId xmlns:a16="http://schemas.microsoft.com/office/drawing/2014/main" id="{8F7DC1D4-7B26-15F0-6416-CB4AF68320AE}"/>
            </a:ext>
          </a:extLst>
        </xdr:cNvPr>
        <xdr:cNvGrpSpPr/>
      </xdr:nvGrpSpPr>
      <xdr:grpSpPr>
        <a:xfrm>
          <a:off x="6140824" y="3252564"/>
          <a:ext cx="1631576" cy="521492"/>
          <a:chOff x="6140824" y="3191436"/>
          <a:chExt cx="1631576" cy="510987"/>
        </a:xfrm>
      </xdr:grpSpPr>
      <xdr:grpSp>
        <xdr:nvGrpSpPr>
          <xdr:cNvPr id="73" name="Brazil">
            <a:extLst>
              <a:ext uri="{FF2B5EF4-FFF2-40B4-BE49-F238E27FC236}">
                <a16:creationId xmlns:a16="http://schemas.microsoft.com/office/drawing/2014/main" id="{F026CAB7-1B0F-40AC-B7B4-E3DEC1B31836}"/>
              </a:ext>
            </a:extLst>
          </xdr:cNvPr>
          <xdr:cNvGrpSpPr/>
        </xdr:nvGrpSpPr>
        <xdr:grpSpPr>
          <a:xfrm>
            <a:off x="6140824" y="3191436"/>
            <a:ext cx="1631576" cy="510987"/>
            <a:chOff x="5082989" y="1568824"/>
            <a:chExt cx="1559858" cy="510987"/>
          </a:xfrm>
        </xdr:grpSpPr>
        <xdr:grpSp>
          <xdr:nvGrpSpPr>
            <xdr:cNvPr id="74" name="Group 73">
              <a:extLst>
                <a:ext uri="{FF2B5EF4-FFF2-40B4-BE49-F238E27FC236}">
                  <a16:creationId xmlns:a16="http://schemas.microsoft.com/office/drawing/2014/main" id="{118653BA-56C1-70D8-B440-9BC12E651A4A}"/>
                </a:ext>
              </a:extLst>
            </xdr:cNvPr>
            <xdr:cNvGrpSpPr/>
          </xdr:nvGrpSpPr>
          <xdr:grpSpPr>
            <a:xfrm>
              <a:off x="5082989" y="1577787"/>
              <a:ext cx="1559858" cy="502024"/>
              <a:chOff x="5576048" y="1730189"/>
              <a:chExt cx="1368000" cy="468000"/>
            </a:xfrm>
          </xdr:grpSpPr>
          <xdr:sp macro="" textlink="">
            <xdr:nvSpPr>
              <xdr:cNvPr id="77" name="Rectangle: Rounded Corners 76">
                <a:extLst>
                  <a:ext uri="{FF2B5EF4-FFF2-40B4-BE49-F238E27FC236}">
                    <a16:creationId xmlns:a16="http://schemas.microsoft.com/office/drawing/2014/main" id="{BA3FC158-D20A-BD5D-18CC-D5F051CC0653}"/>
                  </a:ext>
                </a:extLst>
              </xdr:cNvPr>
              <xdr:cNvSpPr/>
            </xdr:nvSpPr>
            <xdr:spPr>
              <a:xfrm>
                <a:off x="5576048" y="1730189"/>
                <a:ext cx="1368000" cy="4680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78" name="Group 77">
                <a:extLst>
                  <a:ext uri="{FF2B5EF4-FFF2-40B4-BE49-F238E27FC236}">
                    <a16:creationId xmlns:a16="http://schemas.microsoft.com/office/drawing/2014/main" id="{FB06E3E9-6E0D-500F-22B2-05B2AC9D4AE6}"/>
                  </a:ext>
                </a:extLst>
              </xdr:cNvPr>
              <xdr:cNvGrpSpPr/>
            </xdr:nvGrpSpPr>
            <xdr:grpSpPr>
              <a:xfrm>
                <a:off x="5656729" y="1819833"/>
                <a:ext cx="396000" cy="324000"/>
                <a:chOff x="5611906" y="1757081"/>
                <a:chExt cx="396000" cy="324000"/>
              </a:xfrm>
            </xdr:grpSpPr>
            <xdr:sp macro="" textlink="">
              <xdr:nvSpPr>
                <xdr:cNvPr id="79" name="Rectangle: Rounded Corners 78">
                  <a:extLst>
                    <a:ext uri="{FF2B5EF4-FFF2-40B4-BE49-F238E27FC236}">
                      <a16:creationId xmlns:a16="http://schemas.microsoft.com/office/drawing/2014/main" id="{E15BE638-95B5-3D5B-4B0D-16F50300E558}"/>
                    </a:ext>
                  </a:extLst>
                </xdr:cNvPr>
                <xdr:cNvSpPr/>
              </xdr:nvSpPr>
              <xdr:spPr>
                <a:xfrm>
                  <a:off x="5611906" y="1783975"/>
                  <a:ext cx="396000" cy="288000"/>
                </a:xfrm>
                <a:prstGeom prst="roundRect">
                  <a:avLst/>
                </a:prstGeom>
                <a:solidFill>
                  <a:srgbClr val="771F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0" name="Graphic 79" descr="City">
                  <a:extLst>
                    <a:ext uri="{FF2B5EF4-FFF2-40B4-BE49-F238E27FC236}">
                      <a16:creationId xmlns:a16="http://schemas.microsoft.com/office/drawing/2014/main" id="{3ECD416D-E99E-9DA8-532F-CCE5E77B4EB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629835" y="1757081"/>
                  <a:ext cx="324000" cy="324000"/>
                </a:xfrm>
                <a:prstGeom prst="rect">
                  <a:avLst/>
                </a:prstGeom>
              </xdr:spPr>
            </xdr:pic>
          </xdr:grpSp>
        </xdr:grpSp>
        <xdr:sp macro="" textlink="'Pivot Tables 2'!R3">
          <xdr:nvSpPr>
            <xdr:cNvPr id="75" name="TextBox 74">
              <a:extLst>
                <a:ext uri="{FF2B5EF4-FFF2-40B4-BE49-F238E27FC236}">
                  <a16:creationId xmlns:a16="http://schemas.microsoft.com/office/drawing/2014/main" id="{05A530B2-060E-1045-1473-ACE736312DD1}"/>
                </a:ext>
              </a:extLst>
            </xdr:cNvPr>
            <xdr:cNvSpPr txBox="1"/>
          </xdr:nvSpPr>
          <xdr:spPr>
            <a:xfrm>
              <a:off x="5629835" y="1568824"/>
              <a:ext cx="746760" cy="244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997544-95BD-4683-A71B-056A4C716B24}" type="TxLink">
                <a:rPr lang="en-US" sz="1050" b="0" i="0" u="none" strike="noStrike">
                  <a:solidFill>
                    <a:srgbClr val="FFFFFF"/>
                  </a:solidFill>
                  <a:latin typeface="Avenir LT Std 45 Book"/>
                </a:rPr>
                <a:pPr/>
                <a:t>Brazil</a:t>
              </a:fld>
              <a:endParaRPr lang="en-IN" sz="1100">
                <a:solidFill>
                  <a:schemeClr val="bg1"/>
                </a:solidFill>
              </a:endParaRPr>
            </a:p>
          </xdr:txBody>
        </xdr:sp>
      </xdr:grpSp>
      <xdr:sp macro="" textlink="'Pivot Tables 2'!$D$9">
        <xdr:nvSpPr>
          <xdr:cNvPr id="123" name="TextBox 122">
            <a:extLst>
              <a:ext uri="{FF2B5EF4-FFF2-40B4-BE49-F238E27FC236}">
                <a16:creationId xmlns:a16="http://schemas.microsoft.com/office/drawing/2014/main" id="{677D4621-0495-46C3-9AFB-941A3363DCDA}"/>
              </a:ext>
            </a:extLst>
          </xdr:cNvPr>
          <xdr:cNvSpPr txBox="1"/>
        </xdr:nvSpPr>
        <xdr:spPr>
          <a:xfrm>
            <a:off x="6678707" y="3442447"/>
            <a:ext cx="746760" cy="244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E33535-6738-47D9-960E-4FD7DBFEB41B}" type="TxLink">
              <a:rPr lang="en-US" sz="1200" b="0" i="0" u="none" strike="noStrike">
                <a:solidFill>
                  <a:srgbClr val="FFFFFF"/>
                </a:solidFill>
                <a:latin typeface="Avenir LT Std 45 Book"/>
              </a:rPr>
              <a:pPr/>
              <a:t>62240</a:t>
            </a:fld>
            <a:endParaRPr lang="en-IN" sz="1200">
              <a:solidFill>
                <a:schemeClr val="bg1"/>
              </a:solidFill>
            </a:endParaRPr>
          </a:p>
        </xdr:txBody>
      </xdr:sp>
    </xdr:grpSp>
    <xdr:clientData/>
  </xdr:twoCellAnchor>
  <xdr:twoCellAnchor editAs="absolute">
    <xdr:from>
      <xdr:col>15</xdr:col>
      <xdr:colOff>219075</xdr:colOff>
      <xdr:row>7</xdr:row>
      <xdr:rowOff>76200</xdr:rowOff>
    </xdr:from>
    <xdr:to>
      <xdr:col>18</xdr:col>
      <xdr:colOff>257176</xdr:colOff>
      <xdr:row>10</xdr:row>
      <xdr:rowOff>95250</xdr:rowOff>
    </xdr:to>
    <xdr:sp macro="" textlink="">
      <xdr:nvSpPr>
        <xdr:cNvPr id="154" name="Arc 153">
          <a:extLst>
            <a:ext uri="{FF2B5EF4-FFF2-40B4-BE49-F238E27FC236}">
              <a16:creationId xmlns:a16="http://schemas.microsoft.com/office/drawing/2014/main" id="{5A2571E3-86BB-F211-3EF6-A782CEE59EC2}"/>
            </a:ext>
          </a:extLst>
        </xdr:cNvPr>
        <xdr:cNvSpPr/>
      </xdr:nvSpPr>
      <xdr:spPr>
        <a:xfrm rot="387828">
          <a:off x="9363075" y="1343025"/>
          <a:ext cx="1866901" cy="561975"/>
        </a:xfrm>
        <a:prstGeom prst="arc">
          <a:avLst>
            <a:gd name="adj1" fmla="val 10816801"/>
            <a:gd name="adj2" fmla="val 0"/>
          </a:avLst>
        </a:prstGeom>
        <a:ln w="19050">
          <a:gradFill>
            <a:gsLst>
              <a:gs pos="0">
                <a:srgbClr val="C240D8">
                  <a:alpha val="80000"/>
                </a:srgbClr>
              </a:gs>
              <a:gs pos="80000">
                <a:srgbClr val="C240D8">
                  <a:alpha val="80000"/>
                </a:srgb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12</xdr:col>
      <xdr:colOff>104774</xdr:colOff>
      <xdr:row>27</xdr:row>
      <xdr:rowOff>114300</xdr:rowOff>
    </xdr:from>
    <xdr:to>
      <xdr:col>22</xdr:col>
      <xdr:colOff>152399</xdr:colOff>
      <xdr:row>32</xdr:row>
      <xdr:rowOff>46777</xdr:rowOff>
    </xdr:to>
    <xdr:grpSp>
      <xdr:nvGrpSpPr>
        <xdr:cNvPr id="172" name="Group 171">
          <a:extLst>
            <a:ext uri="{FF2B5EF4-FFF2-40B4-BE49-F238E27FC236}">
              <a16:creationId xmlns:a16="http://schemas.microsoft.com/office/drawing/2014/main" id="{BD8B49D8-9B24-0E12-8F7E-669CFFF32F63}"/>
            </a:ext>
          </a:extLst>
        </xdr:cNvPr>
        <xdr:cNvGrpSpPr/>
      </xdr:nvGrpSpPr>
      <xdr:grpSpPr>
        <a:xfrm>
          <a:off x="7419974" y="5052060"/>
          <a:ext cx="6143625" cy="846877"/>
          <a:chOff x="7124699" y="4810125"/>
          <a:chExt cx="6143625" cy="837352"/>
        </a:xfrm>
      </xdr:grpSpPr>
      <xdr:grpSp>
        <xdr:nvGrpSpPr>
          <xdr:cNvPr id="158" name="Group 157">
            <a:extLst>
              <a:ext uri="{FF2B5EF4-FFF2-40B4-BE49-F238E27FC236}">
                <a16:creationId xmlns:a16="http://schemas.microsoft.com/office/drawing/2014/main" id="{2580DEFF-2430-1967-7DE0-BFF0BA217AD4}"/>
              </a:ext>
            </a:extLst>
          </xdr:cNvPr>
          <xdr:cNvGrpSpPr/>
        </xdr:nvGrpSpPr>
        <xdr:grpSpPr>
          <a:xfrm>
            <a:off x="10296523" y="4810125"/>
            <a:ext cx="1485901" cy="837352"/>
            <a:chOff x="6143624" y="6181725"/>
            <a:chExt cx="1485901" cy="837352"/>
          </a:xfrm>
        </xdr:grpSpPr>
        <xdr:sp macro="" textlink="'Pivot Tables 2'!AH5">
          <xdr:nvSpPr>
            <xdr:cNvPr id="155" name="TextBox 154">
              <a:extLst>
                <a:ext uri="{FF2B5EF4-FFF2-40B4-BE49-F238E27FC236}">
                  <a16:creationId xmlns:a16="http://schemas.microsoft.com/office/drawing/2014/main" id="{396ACBD2-FF96-40DC-9DC5-2835CC26D070}"/>
                </a:ext>
              </a:extLst>
            </xdr:cNvPr>
            <xdr:cNvSpPr txBox="1"/>
          </xdr:nvSpPr>
          <xdr:spPr>
            <a:xfrm>
              <a:off x="6143624" y="6457950"/>
              <a:ext cx="14859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5E9EC4-2A2E-4C03-9ABC-04FC97637733}" type="TxLink">
                <a:rPr lang="en-US" sz="1800" b="0" i="0" u="none" strike="noStrike">
                  <a:solidFill>
                    <a:schemeClr val="bg1"/>
                  </a:solidFill>
                  <a:latin typeface="Avenir LT Std 55 Roman"/>
                  <a:cs typeface="Calibri"/>
                </a:rPr>
                <a:pPr/>
                <a:t> ₹ 47,684 </a:t>
              </a:fld>
              <a:endParaRPr lang="en-IN" sz="3600">
                <a:solidFill>
                  <a:schemeClr val="bg1"/>
                </a:solidFill>
                <a:latin typeface="Avenir LT Std 55 Roman" panose="020B0503020203020204" pitchFamily="34" charset="0"/>
              </a:endParaRPr>
            </a:p>
          </xdr:txBody>
        </xdr:sp>
        <xdr:sp macro="" textlink="'Pivot Tables 2'!AH4">
          <xdr:nvSpPr>
            <xdr:cNvPr id="156" name="TextBox 155">
              <a:extLst>
                <a:ext uri="{FF2B5EF4-FFF2-40B4-BE49-F238E27FC236}">
                  <a16:creationId xmlns:a16="http://schemas.microsoft.com/office/drawing/2014/main" id="{0072719D-426C-056F-C41E-E2CB5AA5BB21}"/>
                </a:ext>
              </a:extLst>
            </xdr:cNvPr>
            <xdr:cNvSpPr txBox="1"/>
          </xdr:nvSpPr>
          <xdr:spPr>
            <a:xfrm>
              <a:off x="6219825" y="6772275"/>
              <a:ext cx="746760" cy="246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7B4B27-BDB0-4918-A6CD-4B7A2191CD50}" type="TxLink">
                <a:rPr lang="en-US" sz="1100" b="0" i="0" u="none" strike="noStrike">
                  <a:solidFill>
                    <a:schemeClr val="bg1"/>
                  </a:solidFill>
                  <a:latin typeface="Avenir LT Std 55 Roman"/>
                  <a:cs typeface="Calibri"/>
                </a:rPr>
                <a:pPr/>
                <a:t>7.4%</a:t>
              </a:fld>
              <a:endParaRPr lang="en-IN" sz="1200">
                <a:solidFill>
                  <a:schemeClr val="bg1"/>
                </a:solidFill>
                <a:latin typeface="Avenir LT Std 55 Roman" panose="020B0503020203020204" pitchFamily="34" charset="0"/>
              </a:endParaRPr>
            </a:p>
          </xdr:txBody>
        </xdr:sp>
        <xdr:sp macro="" textlink="'Pivot Tables 2'!AH3">
          <xdr:nvSpPr>
            <xdr:cNvPr id="157" name="TextBox 156">
              <a:extLst>
                <a:ext uri="{FF2B5EF4-FFF2-40B4-BE49-F238E27FC236}">
                  <a16:creationId xmlns:a16="http://schemas.microsoft.com/office/drawing/2014/main" id="{6A90B5D3-387A-B60B-D642-3D94B6160E0D}"/>
                </a:ext>
              </a:extLst>
            </xdr:cNvPr>
            <xdr:cNvSpPr txBox="1"/>
          </xdr:nvSpPr>
          <xdr:spPr>
            <a:xfrm>
              <a:off x="6219825" y="6181725"/>
              <a:ext cx="1200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FBC30D-F36D-4949-BCA8-540C894F6CC0}" type="TxLink">
                <a:rPr lang="en-US" sz="1100" b="1" i="0" u="none" strike="noStrike">
                  <a:solidFill>
                    <a:srgbClr val="FFFFFF"/>
                  </a:solidFill>
                  <a:latin typeface="Avenir LT Std 55 Roman"/>
                  <a:cs typeface="Calibri"/>
                </a:rPr>
                <a:pPr/>
                <a:t>Property Taxes</a:t>
              </a:fld>
              <a:endParaRPr lang="en-IN" sz="1200">
                <a:solidFill>
                  <a:schemeClr val="bg1"/>
                </a:solidFill>
                <a:latin typeface="Avenir LT Std 55 Roman" panose="020B0503020203020204" pitchFamily="34" charset="0"/>
              </a:endParaRPr>
            </a:p>
          </xdr:txBody>
        </xdr:sp>
      </xdr:grpSp>
      <xdr:grpSp>
        <xdr:nvGrpSpPr>
          <xdr:cNvPr id="159" name="Group 158">
            <a:extLst>
              <a:ext uri="{FF2B5EF4-FFF2-40B4-BE49-F238E27FC236}">
                <a16:creationId xmlns:a16="http://schemas.microsoft.com/office/drawing/2014/main" id="{1C73DD7D-F48F-16FB-7642-C166CDD117D7}"/>
              </a:ext>
            </a:extLst>
          </xdr:cNvPr>
          <xdr:cNvGrpSpPr/>
        </xdr:nvGrpSpPr>
        <xdr:grpSpPr>
          <a:xfrm>
            <a:off x="8801099" y="4810125"/>
            <a:ext cx="1476375" cy="837352"/>
            <a:chOff x="6143624" y="6181725"/>
            <a:chExt cx="1476375" cy="837352"/>
          </a:xfrm>
        </xdr:grpSpPr>
        <xdr:sp macro="" textlink="'Pivot Tables 2'!AG5">
          <xdr:nvSpPr>
            <xdr:cNvPr id="160" name="TextBox 159">
              <a:extLst>
                <a:ext uri="{FF2B5EF4-FFF2-40B4-BE49-F238E27FC236}">
                  <a16:creationId xmlns:a16="http://schemas.microsoft.com/office/drawing/2014/main" id="{7AF94CC4-CA57-46C7-CC99-70F27CE50C82}"/>
                </a:ext>
              </a:extLst>
            </xdr:cNvPr>
            <xdr:cNvSpPr txBox="1"/>
          </xdr:nvSpPr>
          <xdr:spPr>
            <a:xfrm>
              <a:off x="6143624" y="6457950"/>
              <a:ext cx="14763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4F79A2-D23E-4CA3-BBC5-B3B13263FB90}" type="TxLink">
                <a:rPr lang="en-US" sz="1800" b="0" i="0" u="none" strike="noStrike">
                  <a:solidFill>
                    <a:schemeClr val="bg1"/>
                  </a:solidFill>
                  <a:latin typeface="Avenir LT Std 55 Roman" panose="020B0503020203020204" pitchFamily="34" charset="0"/>
                  <a:cs typeface="Calibri"/>
                </a:rPr>
                <a:pPr/>
                <a:t> ₹ 59,283 </a:t>
              </a:fld>
              <a:endParaRPr lang="en-IN" sz="2000">
                <a:solidFill>
                  <a:schemeClr val="bg1"/>
                </a:solidFill>
                <a:latin typeface="Avenir LT Std 55 Roman" panose="020B0503020203020204" pitchFamily="34" charset="0"/>
              </a:endParaRPr>
            </a:p>
          </xdr:txBody>
        </xdr:sp>
        <xdr:sp macro="" textlink="'Pivot Tables 2'!AG4">
          <xdr:nvSpPr>
            <xdr:cNvPr id="161" name="TextBox 160">
              <a:extLst>
                <a:ext uri="{FF2B5EF4-FFF2-40B4-BE49-F238E27FC236}">
                  <a16:creationId xmlns:a16="http://schemas.microsoft.com/office/drawing/2014/main" id="{2DD2917B-D8B4-19C0-96E5-80F8F6EC39BA}"/>
                </a:ext>
              </a:extLst>
            </xdr:cNvPr>
            <xdr:cNvSpPr txBox="1"/>
          </xdr:nvSpPr>
          <xdr:spPr>
            <a:xfrm>
              <a:off x="6219825" y="6772275"/>
              <a:ext cx="746760" cy="246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C1ACC9-E86C-4BA3-9A0D-844ECAD2195E}" type="TxLink">
                <a:rPr lang="en-US" sz="1100" b="0" i="0" u="none" strike="noStrike">
                  <a:solidFill>
                    <a:schemeClr val="bg1"/>
                  </a:solidFill>
                  <a:latin typeface="Avenir LT Std 55 Roman" panose="020B0503020203020204" pitchFamily="34" charset="0"/>
                  <a:cs typeface="Calibri"/>
                </a:rPr>
                <a:pPr/>
                <a:t>9.2%</a:t>
              </a:fld>
              <a:endParaRPr lang="en-IN" sz="1200">
                <a:solidFill>
                  <a:schemeClr val="bg1"/>
                </a:solidFill>
                <a:latin typeface="Avenir LT Std 55 Roman" panose="020B0503020203020204" pitchFamily="34" charset="0"/>
              </a:endParaRPr>
            </a:p>
          </xdr:txBody>
        </xdr:sp>
        <xdr:sp macro="" textlink="'Pivot Tables 2'!AG3">
          <xdr:nvSpPr>
            <xdr:cNvPr id="162" name="TextBox 161">
              <a:extLst>
                <a:ext uri="{FF2B5EF4-FFF2-40B4-BE49-F238E27FC236}">
                  <a16:creationId xmlns:a16="http://schemas.microsoft.com/office/drawing/2014/main" id="{B589A67E-2C5D-8982-5444-9D8A82DD97FD}"/>
                </a:ext>
              </a:extLst>
            </xdr:cNvPr>
            <xdr:cNvSpPr txBox="1"/>
          </xdr:nvSpPr>
          <xdr:spPr>
            <a:xfrm>
              <a:off x="6219825" y="6181725"/>
              <a:ext cx="1200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1660D-96C5-4786-8437-1C3605AAA928}" type="TxLink">
                <a:rPr lang="en-US" sz="1100" b="1" i="0" u="none" strike="noStrike">
                  <a:solidFill>
                    <a:srgbClr val="FFFFFF"/>
                  </a:solidFill>
                  <a:latin typeface="Avenir LT Std 55 Roman" panose="020B0503020203020204" pitchFamily="34" charset="0"/>
                  <a:cs typeface="Calibri"/>
                </a:rPr>
                <a:pPr/>
                <a:t>Payroll Taxes</a:t>
              </a:fld>
              <a:endParaRPr lang="en-IN" sz="1200">
                <a:solidFill>
                  <a:schemeClr val="bg1"/>
                </a:solidFill>
                <a:latin typeface="Avenir LT Std 55 Roman" panose="020B0503020203020204" pitchFamily="34" charset="0"/>
              </a:endParaRPr>
            </a:p>
          </xdr:txBody>
        </xdr:sp>
      </xdr:grpSp>
      <xdr:grpSp>
        <xdr:nvGrpSpPr>
          <xdr:cNvPr id="163" name="Group 162">
            <a:extLst>
              <a:ext uri="{FF2B5EF4-FFF2-40B4-BE49-F238E27FC236}">
                <a16:creationId xmlns:a16="http://schemas.microsoft.com/office/drawing/2014/main" id="{026BE145-6F9A-F5D4-7D8D-1FFA7AC2A4C4}"/>
              </a:ext>
            </a:extLst>
          </xdr:cNvPr>
          <xdr:cNvGrpSpPr/>
        </xdr:nvGrpSpPr>
        <xdr:grpSpPr>
          <a:xfrm>
            <a:off x="11801473" y="4810125"/>
            <a:ext cx="1466851" cy="837352"/>
            <a:chOff x="6143624" y="6181725"/>
            <a:chExt cx="1466851" cy="837352"/>
          </a:xfrm>
        </xdr:grpSpPr>
        <xdr:sp macro="" textlink="'Pivot Tables 2'!AI5">
          <xdr:nvSpPr>
            <xdr:cNvPr id="164" name="TextBox 163">
              <a:extLst>
                <a:ext uri="{FF2B5EF4-FFF2-40B4-BE49-F238E27FC236}">
                  <a16:creationId xmlns:a16="http://schemas.microsoft.com/office/drawing/2014/main" id="{C4503C72-4416-C2C7-746F-2FA11F36F26D}"/>
                </a:ext>
              </a:extLst>
            </xdr:cNvPr>
            <xdr:cNvSpPr txBox="1"/>
          </xdr:nvSpPr>
          <xdr:spPr>
            <a:xfrm>
              <a:off x="6143624" y="6457950"/>
              <a:ext cx="14668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E691FB-9FDF-40A4-A983-AD2F8D369E51}" type="TxLink">
                <a:rPr lang="en-US" sz="1800" b="0" i="0" u="none" strike="noStrike">
                  <a:solidFill>
                    <a:schemeClr val="bg1"/>
                  </a:solidFill>
                  <a:latin typeface="Avenir LT Std 55 Roman"/>
                  <a:cs typeface="Calibri"/>
                </a:rPr>
                <a:pPr/>
                <a:t> ₹ 39,952 </a:t>
              </a:fld>
              <a:endParaRPr lang="en-IN" sz="3600">
                <a:solidFill>
                  <a:schemeClr val="bg1"/>
                </a:solidFill>
                <a:latin typeface="Avenir LT Std 55 Roman" panose="020B0503020203020204" pitchFamily="34" charset="0"/>
              </a:endParaRPr>
            </a:p>
          </xdr:txBody>
        </xdr:sp>
        <xdr:sp macro="" textlink="'Pivot Tables 2'!AI4">
          <xdr:nvSpPr>
            <xdr:cNvPr id="165" name="TextBox 164">
              <a:extLst>
                <a:ext uri="{FF2B5EF4-FFF2-40B4-BE49-F238E27FC236}">
                  <a16:creationId xmlns:a16="http://schemas.microsoft.com/office/drawing/2014/main" id="{8FBB0EAE-F578-33CD-21F8-9BF440558DAB}"/>
                </a:ext>
              </a:extLst>
            </xdr:cNvPr>
            <xdr:cNvSpPr txBox="1"/>
          </xdr:nvSpPr>
          <xdr:spPr>
            <a:xfrm>
              <a:off x="6219825" y="6772275"/>
              <a:ext cx="746760" cy="246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C083A4-89C4-4585-A432-65C111E97465}" type="TxLink">
                <a:rPr lang="en-US" sz="1100" b="0" i="0" u="none" strike="noStrike">
                  <a:solidFill>
                    <a:schemeClr val="bg1"/>
                  </a:solidFill>
                  <a:latin typeface="Avenir LT Std 55 Roman"/>
                  <a:cs typeface="Calibri"/>
                </a:rPr>
                <a:pPr/>
                <a:t>6.2%</a:t>
              </a:fld>
              <a:endParaRPr lang="en-IN" sz="1200">
                <a:solidFill>
                  <a:schemeClr val="bg1"/>
                </a:solidFill>
                <a:latin typeface="Avenir LT Std 55 Roman" panose="020B0503020203020204" pitchFamily="34" charset="0"/>
              </a:endParaRPr>
            </a:p>
          </xdr:txBody>
        </xdr:sp>
        <xdr:sp macro="" textlink="'Pivot Tables 2'!AI3">
          <xdr:nvSpPr>
            <xdr:cNvPr id="166" name="TextBox 165">
              <a:extLst>
                <a:ext uri="{FF2B5EF4-FFF2-40B4-BE49-F238E27FC236}">
                  <a16:creationId xmlns:a16="http://schemas.microsoft.com/office/drawing/2014/main" id="{28DDCFF1-4798-31E9-DE85-3310C01BFF38}"/>
                </a:ext>
              </a:extLst>
            </xdr:cNvPr>
            <xdr:cNvSpPr txBox="1"/>
          </xdr:nvSpPr>
          <xdr:spPr>
            <a:xfrm>
              <a:off x="6219825" y="6181725"/>
              <a:ext cx="1200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31BC82-5DF7-469F-826A-DA3C8B5FA89C}" type="TxLink">
                <a:rPr lang="en-US" sz="1100" b="1" i="0" u="none" strike="noStrike">
                  <a:solidFill>
                    <a:srgbClr val="FFFFFF"/>
                  </a:solidFill>
                  <a:latin typeface="Avenir LT Std 55 Roman"/>
                  <a:cs typeface="Calibri"/>
                </a:rPr>
                <a:pPr/>
                <a:t>Excise Taxes</a:t>
              </a:fld>
              <a:endParaRPr lang="en-IN" sz="1200">
                <a:solidFill>
                  <a:schemeClr val="bg1"/>
                </a:solidFill>
                <a:latin typeface="Avenir LT Std 55 Roman" panose="020B0503020203020204" pitchFamily="34" charset="0"/>
              </a:endParaRPr>
            </a:p>
          </xdr:txBody>
        </xdr:sp>
      </xdr:grpSp>
      <xdr:grpSp>
        <xdr:nvGrpSpPr>
          <xdr:cNvPr id="167" name="Group 166">
            <a:extLst>
              <a:ext uri="{FF2B5EF4-FFF2-40B4-BE49-F238E27FC236}">
                <a16:creationId xmlns:a16="http://schemas.microsoft.com/office/drawing/2014/main" id="{DE931712-46DB-2577-4D1E-16FDB25F7075}"/>
              </a:ext>
            </a:extLst>
          </xdr:cNvPr>
          <xdr:cNvGrpSpPr/>
        </xdr:nvGrpSpPr>
        <xdr:grpSpPr>
          <a:xfrm>
            <a:off x="7124699" y="4810125"/>
            <a:ext cx="1666876" cy="837352"/>
            <a:chOff x="6143624" y="6181725"/>
            <a:chExt cx="1666876" cy="837352"/>
          </a:xfrm>
        </xdr:grpSpPr>
        <xdr:sp macro="" textlink="'Pivot Tables 2'!AJ5">
          <xdr:nvSpPr>
            <xdr:cNvPr id="168" name="TextBox 167">
              <a:extLst>
                <a:ext uri="{FF2B5EF4-FFF2-40B4-BE49-F238E27FC236}">
                  <a16:creationId xmlns:a16="http://schemas.microsoft.com/office/drawing/2014/main" id="{D5ABB7C5-2A53-15B7-38FD-256647BF936C}"/>
                </a:ext>
              </a:extLst>
            </xdr:cNvPr>
            <xdr:cNvSpPr txBox="1"/>
          </xdr:nvSpPr>
          <xdr:spPr>
            <a:xfrm>
              <a:off x="6143624" y="6457950"/>
              <a:ext cx="16668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80D26E-4FB9-4465-8468-1F9B2A51F3EC}" type="TxLink">
                <a:rPr lang="en-US" sz="1800" b="0" i="0" u="none" strike="noStrike">
                  <a:solidFill>
                    <a:schemeClr val="bg1"/>
                  </a:solidFill>
                  <a:latin typeface="Avenir LT Std 55 Roman"/>
                  <a:cs typeface="Calibri"/>
                </a:rPr>
                <a:pPr/>
                <a:t> ₹ 1,46,920 </a:t>
              </a:fld>
              <a:endParaRPr lang="en-IN" sz="5400">
                <a:solidFill>
                  <a:schemeClr val="bg1"/>
                </a:solidFill>
                <a:latin typeface="Avenir LT Std 55 Roman" panose="020B0503020203020204" pitchFamily="34" charset="0"/>
              </a:endParaRPr>
            </a:p>
          </xdr:txBody>
        </xdr:sp>
        <xdr:sp macro="" textlink="'Pivot Tables 2'!AJ4">
          <xdr:nvSpPr>
            <xdr:cNvPr id="169" name="TextBox 168">
              <a:extLst>
                <a:ext uri="{FF2B5EF4-FFF2-40B4-BE49-F238E27FC236}">
                  <a16:creationId xmlns:a16="http://schemas.microsoft.com/office/drawing/2014/main" id="{9B9A43D0-4D4D-7919-AFC3-940A660BB544}"/>
                </a:ext>
              </a:extLst>
            </xdr:cNvPr>
            <xdr:cNvSpPr txBox="1"/>
          </xdr:nvSpPr>
          <xdr:spPr>
            <a:xfrm>
              <a:off x="6219825" y="6772275"/>
              <a:ext cx="746760" cy="246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CFCFCD-3412-483D-92DC-775E9003166D}" type="TxLink">
                <a:rPr lang="en-US" sz="1100" b="0" i="0" u="none" strike="noStrike">
                  <a:solidFill>
                    <a:schemeClr val="bg1"/>
                  </a:solidFill>
                  <a:latin typeface="Avenir LT Std 55 Roman"/>
                  <a:cs typeface="Calibri"/>
                </a:rPr>
                <a:pPr/>
                <a:t>22.8%</a:t>
              </a:fld>
              <a:endParaRPr lang="en-IN" sz="1200">
                <a:solidFill>
                  <a:schemeClr val="bg1"/>
                </a:solidFill>
                <a:latin typeface="Avenir LT Std 55 Roman" panose="020B0503020203020204" pitchFamily="34" charset="0"/>
              </a:endParaRPr>
            </a:p>
          </xdr:txBody>
        </xdr:sp>
        <xdr:sp macro="" textlink="'Pivot Tables 2'!AJ3">
          <xdr:nvSpPr>
            <xdr:cNvPr id="170" name="TextBox 169">
              <a:extLst>
                <a:ext uri="{FF2B5EF4-FFF2-40B4-BE49-F238E27FC236}">
                  <a16:creationId xmlns:a16="http://schemas.microsoft.com/office/drawing/2014/main" id="{6A5C3B97-6B5C-9BEA-E667-0B8B51CCC637}"/>
                </a:ext>
              </a:extLst>
            </xdr:cNvPr>
            <xdr:cNvSpPr txBox="1"/>
          </xdr:nvSpPr>
          <xdr:spPr>
            <a:xfrm>
              <a:off x="6219825" y="6181725"/>
              <a:ext cx="1200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7158AA-E49E-4745-9F15-3F08E1E21267}" type="TxLink">
                <a:rPr lang="en-US" sz="1400" b="1" i="0" u="none" strike="noStrike">
                  <a:solidFill>
                    <a:srgbClr val="FFFFFF"/>
                  </a:solidFill>
                  <a:latin typeface="Avenir LT Std 55 Roman"/>
                  <a:cs typeface="Calibri"/>
                </a:rPr>
                <a:pPr/>
                <a:t>Total Taxes</a:t>
              </a:fld>
              <a:endParaRPr lang="en-IN" sz="1600">
                <a:solidFill>
                  <a:schemeClr val="bg1"/>
                </a:solidFill>
                <a:latin typeface="Avenir LT Std 55 Roman" panose="020B0503020203020204" pitchFamily="34" charset="0"/>
              </a:endParaRPr>
            </a:p>
          </xdr:txBody>
        </xdr:sp>
      </xdr:grpSp>
    </xdr:grpSp>
    <xdr:clientData/>
  </xdr:twoCellAnchor>
  <xdr:twoCellAnchor editAs="absolute">
    <xdr:from>
      <xdr:col>14</xdr:col>
      <xdr:colOff>123825</xdr:colOff>
      <xdr:row>27</xdr:row>
      <xdr:rowOff>9525</xdr:rowOff>
    </xdr:from>
    <xdr:to>
      <xdr:col>14</xdr:col>
      <xdr:colOff>565785</xdr:colOff>
      <xdr:row>33</xdr:row>
      <xdr:rowOff>3675</xdr:rowOff>
    </xdr:to>
    <xdr:graphicFrame macro="">
      <xdr:nvGraphicFramePr>
        <xdr:cNvPr id="174" name="Chart 173">
          <a:extLst>
            <a:ext uri="{FF2B5EF4-FFF2-40B4-BE49-F238E27FC236}">
              <a16:creationId xmlns:a16="http://schemas.microsoft.com/office/drawing/2014/main" id="{20DD3678-D74B-4B74-AE32-7227E346F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9</xdr:col>
      <xdr:colOff>436552</xdr:colOff>
      <xdr:row>25</xdr:row>
      <xdr:rowOff>47896</xdr:rowOff>
    </xdr:from>
    <xdr:to>
      <xdr:col>13</xdr:col>
      <xdr:colOff>286657</xdr:colOff>
      <xdr:row>25</xdr:row>
      <xdr:rowOff>77328</xdr:rowOff>
    </xdr:to>
    <xdr:cxnSp macro="">
      <xdr:nvCxnSpPr>
        <xdr:cNvPr id="130" name="Straight Connector 129">
          <a:extLst>
            <a:ext uri="{FF2B5EF4-FFF2-40B4-BE49-F238E27FC236}">
              <a16:creationId xmlns:a16="http://schemas.microsoft.com/office/drawing/2014/main" id="{1091D23F-BF44-4319-9643-F526E7073106}"/>
            </a:ext>
          </a:extLst>
        </xdr:cNvPr>
        <xdr:cNvCxnSpPr>
          <a:endCxn id="49" idx="6"/>
        </xdr:cNvCxnSpPr>
      </xdr:nvCxnSpPr>
      <xdr:spPr>
        <a:xfrm flipH="1">
          <a:off x="5922952" y="4492896"/>
          <a:ext cx="2288505" cy="29432"/>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23</xdr:col>
      <xdr:colOff>487200</xdr:colOff>
      <xdr:row>1</xdr:row>
      <xdr:rowOff>129540</xdr:rowOff>
    </xdr:to>
    <xdr:grpSp>
      <xdr:nvGrpSpPr>
        <xdr:cNvPr id="164" name="Group 163" hidden="1">
          <a:extLst>
            <a:ext uri="{FF2B5EF4-FFF2-40B4-BE49-F238E27FC236}">
              <a16:creationId xmlns:a16="http://schemas.microsoft.com/office/drawing/2014/main" id="{F7D92093-94BD-093C-697B-E2C2DE7B3509}"/>
            </a:ext>
          </a:extLst>
        </xdr:cNvPr>
        <xdr:cNvGrpSpPr/>
      </xdr:nvGrpSpPr>
      <xdr:grpSpPr>
        <a:xfrm>
          <a:off x="0" y="0"/>
          <a:ext cx="14508000" cy="312420"/>
          <a:chOff x="0" y="0"/>
          <a:chExt cx="14508000" cy="307340"/>
        </a:xfrm>
      </xdr:grpSpPr>
      <xdr:sp macro="" textlink="">
        <xdr:nvSpPr>
          <xdr:cNvPr id="2" name="Rectangle 1">
            <a:extLst>
              <a:ext uri="{FF2B5EF4-FFF2-40B4-BE49-F238E27FC236}">
                <a16:creationId xmlns:a16="http://schemas.microsoft.com/office/drawing/2014/main" id="{953E64B5-7122-41B9-AB7F-F15605155BF0}"/>
              </a:ext>
            </a:extLst>
          </xdr:cNvPr>
          <xdr:cNvSpPr/>
        </xdr:nvSpPr>
        <xdr:spPr>
          <a:xfrm>
            <a:off x="0" y="7620"/>
            <a:ext cx="14508000" cy="28292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 name="Picture 2">
            <a:extLst>
              <a:ext uri="{FF2B5EF4-FFF2-40B4-BE49-F238E27FC236}">
                <a16:creationId xmlns:a16="http://schemas.microsoft.com/office/drawing/2014/main" id="{13E09A9D-58E4-4BD7-AB48-7F0A25C283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560" cy="284480"/>
          </a:xfrm>
          <a:prstGeom prst="rect">
            <a:avLst/>
          </a:prstGeom>
          <a:noFill/>
        </xdr:spPr>
      </xdr:pic>
      <xdr:sp macro="" textlink="">
        <xdr:nvSpPr>
          <xdr:cNvPr id="4" name="TextBox 3">
            <a:extLst>
              <a:ext uri="{FF2B5EF4-FFF2-40B4-BE49-F238E27FC236}">
                <a16:creationId xmlns:a16="http://schemas.microsoft.com/office/drawing/2014/main" id="{AC4FD8CC-91BD-40DD-A5DB-FBD3E01069EA}"/>
              </a:ext>
            </a:extLst>
          </xdr:cNvPr>
          <xdr:cNvSpPr txBox="1"/>
        </xdr:nvSpPr>
        <xdr:spPr>
          <a:xfrm>
            <a:off x="358140" y="15240"/>
            <a:ext cx="1150620"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Other</a:t>
            </a:r>
            <a:r>
              <a:rPr lang="en-IN" sz="1200" baseline="0">
                <a:solidFill>
                  <a:schemeClr val="bg1"/>
                </a:solidFill>
                <a:latin typeface="+mn-lt"/>
                <a:cs typeface="Arial" panose="020B0604020202020204" pitchFamily="34" charset="0"/>
              </a:rPr>
              <a:t> Level's</a:t>
            </a:r>
            <a:endParaRPr lang="en-IN" sz="1200">
              <a:solidFill>
                <a:schemeClr val="bg1"/>
              </a:solidFill>
              <a:latin typeface="+mn-lt"/>
              <a:cs typeface="Arial" panose="020B0604020202020204" pitchFamily="34" charset="0"/>
            </a:endParaRPr>
          </a:p>
        </xdr:txBody>
      </xdr:sp>
      <xdr:sp macro="" textlink="">
        <xdr:nvSpPr>
          <xdr:cNvPr id="5" name="TextBox 4">
            <a:hlinkClick xmlns:r="http://schemas.openxmlformats.org/officeDocument/2006/relationships" r:id="rId2"/>
            <a:extLst>
              <a:ext uri="{FF2B5EF4-FFF2-40B4-BE49-F238E27FC236}">
                <a16:creationId xmlns:a16="http://schemas.microsoft.com/office/drawing/2014/main" id="{0E149091-FC6C-48C2-B1E6-01F5763EE9EC}"/>
              </a:ext>
            </a:extLst>
          </xdr:cNvPr>
          <xdr:cNvSpPr txBox="1"/>
        </xdr:nvSpPr>
        <xdr:spPr>
          <a:xfrm>
            <a:off x="3383280" y="0"/>
            <a:ext cx="1150620"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Browser</a:t>
            </a:r>
          </a:p>
        </xdr:txBody>
      </xdr:sp>
      <xdr:pic>
        <xdr:nvPicPr>
          <xdr:cNvPr id="6" name="Graphic 5" descr="Compass">
            <a:extLst>
              <a:ext uri="{FF2B5EF4-FFF2-40B4-BE49-F238E27FC236}">
                <a16:creationId xmlns:a16="http://schemas.microsoft.com/office/drawing/2014/main" id="{10FBA218-A763-4347-B362-79D99560773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77540" y="0"/>
            <a:ext cx="289560" cy="284480"/>
          </a:xfrm>
          <a:prstGeom prst="rect">
            <a:avLst/>
          </a:prstGeom>
        </xdr:spPr>
      </xdr:pic>
      <xdr:sp macro="" textlink="">
        <xdr:nvSpPr>
          <xdr:cNvPr id="7" name="TextBox 6">
            <a:hlinkClick xmlns:r="http://schemas.openxmlformats.org/officeDocument/2006/relationships" r:id="rId5"/>
            <a:extLst>
              <a:ext uri="{FF2B5EF4-FFF2-40B4-BE49-F238E27FC236}">
                <a16:creationId xmlns:a16="http://schemas.microsoft.com/office/drawing/2014/main" id="{B87B1E55-1EE7-46DB-BCC4-46F7E12C7AA1}"/>
              </a:ext>
            </a:extLst>
          </xdr:cNvPr>
          <xdr:cNvSpPr txBox="1"/>
        </xdr:nvSpPr>
        <xdr:spPr>
          <a:xfrm>
            <a:off x="8069580" y="0"/>
            <a:ext cx="1402080"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Income</a:t>
            </a:r>
            <a:r>
              <a:rPr lang="en-IN" sz="1200" baseline="0">
                <a:solidFill>
                  <a:schemeClr val="bg1"/>
                </a:solidFill>
                <a:latin typeface="+mn-lt"/>
                <a:cs typeface="Arial" panose="020B0604020202020204" pitchFamily="34" charset="0"/>
              </a:rPr>
              <a:t> Sources</a:t>
            </a:r>
            <a:endParaRPr lang="en-IN" sz="1200">
              <a:solidFill>
                <a:schemeClr val="bg1"/>
              </a:solidFill>
              <a:latin typeface="+mn-lt"/>
              <a:cs typeface="Arial" panose="020B0604020202020204" pitchFamily="34" charset="0"/>
            </a:endParaRPr>
          </a:p>
        </xdr:txBody>
      </xdr:sp>
      <xdr:sp macro="" textlink="">
        <xdr:nvSpPr>
          <xdr:cNvPr id="8" name="TextBox 7">
            <a:extLst>
              <a:ext uri="{FF2B5EF4-FFF2-40B4-BE49-F238E27FC236}">
                <a16:creationId xmlns:a16="http://schemas.microsoft.com/office/drawing/2014/main" id="{97A34580-00F1-41C8-ACCD-DD27C99067A0}"/>
              </a:ext>
            </a:extLst>
          </xdr:cNvPr>
          <xdr:cNvSpPr txBox="1"/>
        </xdr:nvSpPr>
        <xdr:spPr>
          <a:xfrm>
            <a:off x="9585960" y="0"/>
            <a:ext cx="1402080"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Geographically</a:t>
            </a:r>
          </a:p>
        </xdr:txBody>
      </xdr:sp>
      <xdr:sp macro="" textlink="">
        <xdr:nvSpPr>
          <xdr:cNvPr id="9" name="TextBox 8">
            <a:extLst>
              <a:ext uri="{FF2B5EF4-FFF2-40B4-BE49-F238E27FC236}">
                <a16:creationId xmlns:a16="http://schemas.microsoft.com/office/drawing/2014/main" id="{610A10E0-9B42-415E-9F29-704ED46A6354}"/>
              </a:ext>
            </a:extLst>
          </xdr:cNvPr>
          <xdr:cNvSpPr txBox="1"/>
        </xdr:nvSpPr>
        <xdr:spPr>
          <a:xfrm>
            <a:off x="10963313" y="22860"/>
            <a:ext cx="1624927"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Sales Process</a:t>
            </a:r>
          </a:p>
        </xdr:txBody>
      </xdr:sp>
      <xdr:sp macro="" textlink="">
        <xdr:nvSpPr>
          <xdr:cNvPr id="10" name="TextBox 9">
            <a:extLst>
              <a:ext uri="{FF2B5EF4-FFF2-40B4-BE49-F238E27FC236}">
                <a16:creationId xmlns:a16="http://schemas.microsoft.com/office/drawing/2014/main" id="{FC08F8BE-8D7D-4982-BF10-2E9F26309B61}"/>
              </a:ext>
            </a:extLst>
          </xdr:cNvPr>
          <xdr:cNvSpPr txBox="1"/>
        </xdr:nvSpPr>
        <xdr:spPr>
          <a:xfrm>
            <a:off x="12502553" y="30480"/>
            <a:ext cx="1624927"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Project Status</a:t>
            </a:r>
          </a:p>
        </xdr:txBody>
      </xdr:sp>
    </xdr:grpSp>
    <xdr:clientData/>
  </xdr:twoCellAnchor>
  <xdr:twoCellAnchor editAs="absolute">
    <xdr:from>
      <xdr:col>0</xdr:col>
      <xdr:colOff>0</xdr:colOff>
      <xdr:row>0</xdr:row>
      <xdr:rowOff>0</xdr:rowOff>
    </xdr:from>
    <xdr:to>
      <xdr:col>23</xdr:col>
      <xdr:colOff>487200</xdr:colOff>
      <xdr:row>1</xdr:row>
      <xdr:rowOff>129540</xdr:rowOff>
    </xdr:to>
    <xdr:grpSp>
      <xdr:nvGrpSpPr>
        <xdr:cNvPr id="163" name="Group 162">
          <a:extLst>
            <a:ext uri="{FF2B5EF4-FFF2-40B4-BE49-F238E27FC236}">
              <a16:creationId xmlns:a16="http://schemas.microsoft.com/office/drawing/2014/main" id="{224B9FD8-530F-F6AA-F2A7-197A603ECB3D}"/>
            </a:ext>
          </a:extLst>
        </xdr:cNvPr>
        <xdr:cNvGrpSpPr/>
      </xdr:nvGrpSpPr>
      <xdr:grpSpPr>
        <a:xfrm>
          <a:off x="0" y="0"/>
          <a:ext cx="14508000" cy="312420"/>
          <a:chOff x="0" y="0"/>
          <a:chExt cx="14508000" cy="307340"/>
        </a:xfrm>
      </xdr:grpSpPr>
      <xdr:sp macro="" textlink="">
        <xdr:nvSpPr>
          <xdr:cNvPr id="11" name="Rectangle: Rounded Corners 10">
            <a:extLst>
              <a:ext uri="{FF2B5EF4-FFF2-40B4-BE49-F238E27FC236}">
                <a16:creationId xmlns:a16="http://schemas.microsoft.com/office/drawing/2014/main" id="{9FEE573C-F8D0-47F6-B237-CF30EF638204}"/>
              </a:ext>
            </a:extLst>
          </xdr:cNvPr>
          <xdr:cNvSpPr>
            <a:spLocks noChangeAspect="1"/>
          </xdr:cNvSpPr>
        </xdr:nvSpPr>
        <xdr:spPr>
          <a:xfrm>
            <a:off x="8161021" y="215900"/>
            <a:ext cx="342899"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sp macro="" textlink="">
        <xdr:nvSpPr>
          <xdr:cNvPr id="12" name="Rectangle 11">
            <a:extLst>
              <a:ext uri="{FF2B5EF4-FFF2-40B4-BE49-F238E27FC236}">
                <a16:creationId xmlns:a16="http://schemas.microsoft.com/office/drawing/2014/main" id="{CC3DC619-EA7F-43EA-9898-45D95150A067}"/>
              </a:ext>
            </a:extLst>
          </xdr:cNvPr>
          <xdr:cNvSpPr/>
        </xdr:nvSpPr>
        <xdr:spPr>
          <a:xfrm>
            <a:off x="0" y="7620"/>
            <a:ext cx="14508000" cy="28292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3" name="Picture 12">
            <a:extLst>
              <a:ext uri="{FF2B5EF4-FFF2-40B4-BE49-F238E27FC236}">
                <a16:creationId xmlns:a16="http://schemas.microsoft.com/office/drawing/2014/main" id="{7738B942-7B8B-4828-B8E5-7550D9E5A8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560" cy="284480"/>
          </a:xfrm>
          <a:prstGeom prst="rect">
            <a:avLst/>
          </a:prstGeom>
          <a:noFill/>
        </xdr:spPr>
      </xdr:pic>
      <xdr:sp macro="" textlink="">
        <xdr:nvSpPr>
          <xdr:cNvPr id="14" name="TextBox 13">
            <a:extLst>
              <a:ext uri="{FF2B5EF4-FFF2-40B4-BE49-F238E27FC236}">
                <a16:creationId xmlns:a16="http://schemas.microsoft.com/office/drawing/2014/main" id="{4C54F274-D86C-4497-92AD-CD3062D37B7A}"/>
              </a:ext>
            </a:extLst>
          </xdr:cNvPr>
          <xdr:cNvSpPr txBox="1"/>
        </xdr:nvSpPr>
        <xdr:spPr>
          <a:xfrm>
            <a:off x="358140" y="15240"/>
            <a:ext cx="1150620"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Other</a:t>
            </a:r>
            <a:r>
              <a:rPr lang="en-IN" sz="1200" baseline="0">
                <a:solidFill>
                  <a:schemeClr val="bg1"/>
                </a:solidFill>
                <a:latin typeface="+mn-lt"/>
                <a:cs typeface="Arial" panose="020B0604020202020204" pitchFamily="34" charset="0"/>
              </a:rPr>
              <a:t> Level's</a:t>
            </a:r>
            <a:endParaRPr lang="en-IN" sz="1200">
              <a:solidFill>
                <a:schemeClr val="bg1"/>
              </a:solidFill>
              <a:latin typeface="+mn-lt"/>
              <a:cs typeface="Arial" panose="020B0604020202020204" pitchFamily="34" charset="0"/>
            </a:endParaRPr>
          </a:p>
        </xdr:txBody>
      </xdr:sp>
      <xdr:sp macro="" textlink="">
        <xdr:nvSpPr>
          <xdr:cNvPr id="15" name="TextBox 14">
            <a:hlinkClick xmlns:r="http://schemas.openxmlformats.org/officeDocument/2006/relationships" r:id="rId2"/>
            <a:extLst>
              <a:ext uri="{FF2B5EF4-FFF2-40B4-BE49-F238E27FC236}">
                <a16:creationId xmlns:a16="http://schemas.microsoft.com/office/drawing/2014/main" id="{D39D724F-D116-41E3-B457-D4BBB3CCC08F}"/>
              </a:ext>
            </a:extLst>
          </xdr:cNvPr>
          <xdr:cNvSpPr txBox="1"/>
        </xdr:nvSpPr>
        <xdr:spPr>
          <a:xfrm>
            <a:off x="3383280" y="0"/>
            <a:ext cx="1150620"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Browser</a:t>
            </a:r>
          </a:p>
        </xdr:txBody>
      </xdr:sp>
      <xdr:pic>
        <xdr:nvPicPr>
          <xdr:cNvPr id="16" name="Graphic 15" descr="Compass">
            <a:extLst>
              <a:ext uri="{FF2B5EF4-FFF2-40B4-BE49-F238E27FC236}">
                <a16:creationId xmlns:a16="http://schemas.microsoft.com/office/drawing/2014/main" id="{573CD851-A027-4FDF-B098-2725ED5B6E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77540" y="0"/>
            <a:ext cx="289560" cy="284480"/>
          </a:xfrm>
          <a:prstGeom prst="rect">
            <a:avLst/>
          </a:prstGeom>
        </xdr:spPr>
      </xdr:pic>
      <xdr:sp macro="" textlink="">
        <xdr:nvSpPr>
          <xdr:cNvPr id="17" name="TextBox 16">
            <a:hlinkClick xmlns:r="http://schemas.openxmlformats.org/officeDocument/2006/relationships" r:id="rId6" tooltip="Income Sources"/>
            <a:extLst>
              <a:ext uri="{FF2B5EF4-FFF2-40B4-BE49-F238E27FC236}">
                <a16:creationId xmlns:a16="http://schemas.microsoft.com/office/drawing/2014/main" id="{7AF1EF84-83EC-495A-B3D3-759AF4CF6ADF}"/>
              </a:ext>
            </a:extLst>
          </xdr:cNvPr>
          <xdr:cNvSpPr txBox="1"/>
        </xdr:nvSpPr>
        <xdr:spPr>
          <a:xfrm>
            <a:off x="8069580" y="0"/>
            <a:ext cx="1402080"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Income</a:t>
            </a:r>
            <a:r>
              <a:rPr lang="en-IN" sz="1200" baseline="0">
                <a:solidFill>
                  <a:schemeClr val="bg1"/>
                </a:solidFill>
                <a:latin typeface="+mn-lt"/>
                <a:cs typeface="Arial" panose="020B0604020202020204" pitchFamily="34" charset="0"/>
              </a:rPr>
              <a:t> Sources</a:t>
            </a:r>
            <a:endParaRPr lang="en-IN" sz="1200">
              <a:solidFill>
                <a:schemeClr val="bg1"/>
              </a:solidFill>
              <a:latin typeface="+mn-lt"/>
              <a:cs typeface="Arial" panose="020B0604020202020204" pitchFamily="34" charset="0"/>
            </a:endParaRPr>
          </a:p>
        </xdr:txBody>
      </xdr:sp>
      <xdr:sp macro="" textlink="">
        <xdr:nvSpPr>
          <xdr:cNvPr id="18" name="TextBox 17">
            <a:hlinkClick xmlns:r="http://schemas.openxmlformats.org/officeDocument/2006/relationships" r:id="rId7" tooltip="Geographically"/>
            <a:extLst>
              <a:ext uri="{FF2B5EF4-FFF2-40B4-BE49-F238E27FC236}">
                <a16:creationId xmlns:a16="http://schemas.microsoft.com/office/drawing/2014/main" id="{4F1801B7-2E61-422D-A7C9-76C594014DE5}"/>
              </a:ext>
            </a:extLst>
          </xdr:cNvPr>
          <xdr:cNvSpPr txBox="1"/>
        </xdr:nvSpPr>
        <xdr:spPr>
          <a:xfrm>
            <a:off x="9585960" y="0"/>
            <a:ext cx="1402080"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Geographically</a:t>
            </a:r>
          </a:p>
        </xdr:txBody>
      </xdr:sp>
      <xdr:sp macro="" textlink="">
        <xdr:nvSpPr>
          <xdr:cNvPr id="19" name="TextBox 18">
            <a:hlinkClick xmlns:r="http://schemas.openxmlformats.org/officeDocument/2006/relationships" r:id="rId8" tooltip="Sales Process"/>
            <a:extLst>
              <a:ext uri="{FF2B5EF4-FFF2-40B4-BE49-F238E27FC236}">
                <a16:creationId xmlns:a16="http://schemas.microsoft.com/office/drawing/2014/main" id="{E9329E7B-53B7-4955-A4CC-1D0080C9507C}"/>
              </a:ext>
            </a:extLst>
          </xdr:cNvPr>
          <xdr:cNvSpPr txBox="1"/>
        </xdr:nvSpPr>
        <xdr:spPr>
          <a:xfrm>
            <a:off x="10963313" y="22860"/>
            <a:ext cx="1624927"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Sales Process</a:t>
            </a:r>
          </a:p>
        </xdr:txBody>
      </xdr:sp>
      <xdr:sp macro="" textlink="">
        <xdr:nvSpPr>
          <xdr:cNvPr id="20" name="TextBox 19">
            <a:hlinkClick xmlns:r="http://schemas.openxmlformats.org/officeDocument/2006/relationships" r:id="rId9" tooltip="Project Status"/>
            <a:extLst>
              <a:ext uri="{FF2B5EF4-FFF2-40B4-BE49-F238E27FC236}">
                <a16:creationId xmlns:a16="http://schemas.microsoft.com/office/drawing/2014/main" id="{F2AD1D9C-1CCA-421F-9405-FA38F2FFDA48}"/>
              </a:ext>
            </a:extLst>
          </xdr:cNvPr>
          <xdr:cNvSpPr txBox="1"/>
        </xdr:nvSpPr>
        <xdr:spPr>
          <a:xfrm>
            <a:off x="12502553" y="30480"/>
            <a:ext cx="1624927"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Project Status</a:t>
            </a:r>
          </a:p>
        </xdr:txBody>
      </xdr:sp>
      <xdr:sp macro="" textlink="">
        <xdr:nvSpPr>
          <xdr:cNvPr id="21" name="Rectangle: Rounded Corners 20">
            <a:extLst>
              <a:ext uri="{FF2B5EF4-FFF2-40B4-BE49-F238E27FC236}">
                <a16:creationId xmlns:a16="http://schemas.microsoft.com/office/drawing/2014/main" id="{E26CD040-BB95-4226-8660-CBD6C65A0225}"/>
              </a:ext>
            </a:extLst>
          </xdr:cNvPr>
          <xdr:cNvSpPr>
            <a:spLocks noChangeAspect="1"/>
          </xdr:cNvSpPr>
        </xdr:nvSpPr>
        <xdr:spPr>
          <a:xfrm>
            <a:off x="11033761" y="223520"/>
            <a:ext cx="342899"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grpSp>
    <xdr:clientData/>
  </xdr:twoCellAnchor>
  <xdr:twoCellAnchor editAs="absolute">
    <xdr:from>
      <xdr:col>27</xdr:col>
      <xdr:colOff>566140</xdr:colOff>
      <xdr:row>5</xdr:row>
      <xdr:rowOff>70924</xdr:rowOff>
    </xdr:from>
    <xdr:to>
      <xdr:col>30</xdr:col>
      <xdr:colOff>130712</xdr:colOff>
      <xdr:row>12</xdr:row>
      <xdr:rowOff>81808</xdr:rowOff>
    </xdr:to>
    <xdr:sp macro="" textlink="">
      <xdr:nvSpPr>
        <xdr:cNvPr id="129" name="TextBox 128">
          <a:extLst>
            <a:ext uri="{FF2B5EF4-FFF2-40B4-BE49-F238E27FC236}">
              <a16:creationId xmlns:a16="http://schemas.microsoft.com/office/drawing/2014/main" id="{BE78D1AF-BABC-9836-F5BE-D482C8571F5D}"/>
            </a:ext>
          </a:extLst>
        </xdr:cNvPr>
        <xdr:cNvSpPr txBox="1"/>
      </xdr:nvSpPr>
      <xdr:spPr>
        <a:xfrm>
          <a:off x="17025340" y="959924"/>
          <a:ext cx="1393372" cy="1255484"/>
        </a:xfrm>
        <a:prstGeom prst="rect">
          <a:avLst/>
        </a:prstGeom>
        <a:noFill/>
        <a:ln w="9525" cmpd="sng">
          <a:noFill/>
        </a:ln>
        <a:effectLst>
          <a:glow rad="101600">
            <a:srgbClr val="194AFE">
              <a:alpha val="44000"/>
            </a:srgbClr>
          </a:glow>
          <a:outerShdw blurRad="177800" sx="115000" sy="115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rPr>
            <a:t>○</a:t>
          </a:r>
        </a:p>
      </xdr:txBody>
    </xdr:sp>
    <xdr:clientData/>
  </xdr:twoCellAnchor>
  <xdr:twoCellAnchor editAs="absolute">
    <xdr:from>
      <xdr:col>3</xdr:col>
      <xdr:colOff>7256</xdr:colOff>
      <xdr:row>6</xdr:row>
      <xdr:rowOff>80193</xdr:rowOff>
    </xdr:from>
    <xdr:to>
      <xdr:col>8</xdr:col>
      <xdr:colOff>180340</xdr:colOff>
      <xdr:row>8</xdr:row>
      <xdr:rowOff>111158</xdr:rowOff>
    </xdr:to>
    <mc:AlternateContent xmlns:mc="http://schemas.openxmlformats.org/markup-compatibility/2006">
      <mc:Choice xmlns:a14="http://schemas.microsoft.com/office/drawing/2010/main" Requires="a14">
        <xdr:graphicFrame macro="">
          <xdr:nvGraphicFramePr>
            <xdr:cNvPr id="146" name="Year 5">
              <a:extLst>
                <a:ext uri="{FF2B5EF4-FFF2-40B4-BE49-F238E27FC236}">
                  <a16:creationId xmlns:a16="http://schemas.microsoft.com/office/drawing/2014/main" id="{0F21D718-65FE-47F9-AA9A-1998E311D17E}"/>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1836056" y="1177473"/>
              <a:ext cx="3221084" cy="396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6</xdr:col>
      <xdr:colOff>228600</xdr:colOff>
      <xdr:row>26</xdr:row>
      <xdr:rowOff>63500</xdr:rowOff>
    </xdr:from>
    <xdr:to>
      <xdr:col>8</xdr:col>
      <xdr:colOff>28614</xdr:colOff>
      <xdr:row>33</xdr:row>
      <xdr:rowOff>149728</xdr:rowOff>
    </xdr:to>
    <xdr:sp macro="" textlink="'Pivot Tables 3'!$N$10">
      <xdr:nvSpPr>
        <xdr:cNvPr id="169" name="Cash_C">
          <a:extLst>
            <a:ext uri="{FF2B5EF4-FFF2-40B4-BE49-F238E27FC236}">
              <a16:creationId xmlns:a16="http://schemas.microsoft.com/office/drawing/2014/main" id="{2823281C-148B-4A6C-B74C-1DC6E9C75F95}"/>
            </a:ext>
          </a:extLst>
        </xdr:cNvPr>
        <xdr:cNvSpPr txBox="1"/>
      </xdr:nvSpPr>
      <xdr:spPr>
        <a:xfrm>
          <a:off x="3886200" y="4686300"/>
          <a:ext cx="1019214" cy="1330828"/>
        </a:xfrm>
        <a:prstGeom prst="rect">
          <a:avLst/>
        </a:prstGeom>
        <a:noFill/>
        <a:ln w="9525" cmpd="sng">
          <a:noFill/>
        </a:ln>
        <a:effectLst>
          <a:glow rad="101600">
            <a:srgbClr val="194AFE">
              <a:alpha val="44000"/>
            </a:srgbClr>
          </a:glow>
          <a:outerShdw blurRad="177800" sx="115000" sy="115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FACF73-CDE1-4657-B43E-5CBC49BDE885}" type="TxLink">
            <a:rPr lang="en-US" sz="13800" b="0" i="0" u="none" strike="noStrike">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rPr>
            <a:pPr marL="0" indent="0" algn="ctr"/>
            <a:t> </a:t>
          </a:fld>
          <a:endParaRPr lang="en-IN"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endParaRPr>
        </a:p>
      </xdr:txBody>
    </xdr:sp>
    <xdr:clientData/>
  </xdr:twoCellAnchor>
  <xdr:twoCellAnchor editAs="absolute">
    <xdr:from>
      <xdr:col>5</xdr:col>
      <xdr:colOff>307747</xdr:colOff>
      <xdr:row>27</xdr:row>
      <xdr:rowOff>101176</xdr:rowOff>
    </xdr:from>
    <xdr:to>
      <xdr:col>6</xdr:col>
      <xdr:colOff>598147</xdr:colOff>
      <xdr:row>27</xdr:row>
      <xdr:rowOff>173176</xdr:rowOff>
    </xdr:to>
    <xdr:sp macro="" textlink="'Pivot Tables 3'!$M$10">
      <xdr:nvSpPr>
        <xdr:cNvPr id="170" name="Cash_L1">
          <a:extLst>
            <a:ext uri="{FF2B5EF4-FFF2-40B4-BE49-F238E27FC236}">
              <a16:creationId xmlns:a16="http://schemas.microsoft.com/office/drawing/2014/main" id="{8579A857-5361-4639-AAF7-A8234CD42E60}"/>
            </a:ext>
          </a:extLst>
        </xdr:cNvPr>
        <xdr:cNvSpPr txBox="1"/>
      </xdr:nvSpPr>
      <xdr:spPr>
        <a:xfrm rot="18312893">
          <a:off x="3769747" y="4487776"/>
          <a:ext cx="72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9BA401E-20B5-4088-BB32-6B80F66BD043}" type="TxLink">
            <a:rPr lang="en-US" sz="8800">
              <a:solidFill>
                <a:schemeClr val="bg1"/>
              </a:solidFill>
              <a:latin typeface="Arial" panose="020B0604020202020204" pitchFamily="34" charset="0"/>
              <a:ea typeface="+mn-ea"/>
              <a:cs typeface="Arial" panose="020B0604020202020204" pitchFamily="34" charset="0"/>
            </a:rPr>
            <a:pPr marL="0" indent="0" algn="ctr"/>
            <a:t> </a:t>
          </a:fld>
          <a:endParaRPr lang="en-IN" sz="88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7</xdr:col>
      <xdr:colOff>343288</xdr:colOff>
      <xdr:row>27</xdr:row>
      <xdr:rowOff>169896</xdr:rowOff>
    </xdr:from>
    <xdr:to>
      <xdr:col>8</xdr:col>
      <xdr:colOff>489688</xdr:colOff>
      <xdr:row>28</xdr:row>
      <xdr:rowOff>64096</xdr:rowOff>
    </xdr:to>
    <xdr:sp macro="" textlink="'Pivot Tables 3'!$M$10">
      <xdr:nvSpPr>
        <xdr:cNvPr id="172" name="Cash_L1">
          <a:extLst>
            <a:ext uri="{FF2B5EF4-FFF2-40B4-BE49-F238E27FC236}">
              <a16:creationId xmlns:a16="http://schemas.microsoft.com/office/drawing/2014/main" id="{F4A913C7-80F0-4B13-942F-238A7E4006EE}"/>
            </a:ext>
          </a:extLst>
        </xdr:cNvPr>
        <xdr:cNvSpPr txBox="1"/>
      </xdr:nvSpPr>
      <xdr:spPr>
        <a:xfrm rot="3017282">
          <a:off x="4952488" y="4628496"/>
          <a:ext cx="72000" cy="75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9BA401E-20B5-4088-BB32-6B80F66BD043}" type="TxLink">
            <a:rPr lang="en-US" sz="8800" b="0" i="0" u="none" strike="noStrike">
              <a:solidFill>
                <a:schemeClr val="bg1"/>
              </a:solidFill>
              <a:latin typeface="Arial" panose="020B0604020202020204" pitchFamily="34" charset="0"/>
              <a:ea typeface="+mn-ea"/>
              <a:cs typeface="Arial" panose="020B0604020202020204" pitchFamily="34" charset="0"/>
            </a:rPr>
            <a:pPr marL="0" indent="0" algn="ctr"/>
            <a:t> </a:t>
          </a:fld>
          <a:endParaRPr lang="en-IN" sz="88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6</xdr:col>
      <xdr:colOff>203200</xdr:colOff>
      <xdr:row>15</xdr:row>
      <xdr:rowOff>68600</xdr:rowOff>
    </xdr:from>
    <xdr:to>
      <xdr:col>8</xdr:col>
      <xdr:colOff>190500</xdr:colOff>
      <xdr:row>22</xdr:row>
      <xdr:rowOff>50800</xdr:rowOff>
    </xdr:to>
    <xdr:sp macro="" textlink="'Pivot Tables 3'!$N$11">
      <xdr:nvSpPr>
        <xdr:cNvPr id="173" name="Credit_card_C">
          <a:extLst>
            <a:ext uri="{FF2B5EF4-FFF2-40B4-BE49-F238E27FC236}">
              <a16:creationId xmlns:a16="http://schemas.microsoft.com/office/drawing/2014/main" id="{663814BC-9E8B-4D4E-9DEE-865F4535B4CD}"/>
            </a:ext>
          </a:extLst>
        </xdr:cNvPr>
        <xdr:cNvSpPr txBox="1"/>
      </xdr:nvSpPr>
      <xdr:spPr>
        <a:xfrm>
          <a:off x="3860800" y="2735600"/>
          <a:ext cx="1206500" cy="1226800"/>
        </a:xfrm>
        <a:prstGeom prst="rect">
          <a:avLst/>
        </a:prstGeom>
        <a:noFill/>
        <a:ln w="9525" cmpd="sng">
          <a:noFill/>
        </a:ln>
        <a:effectLst>
          <a:glow rad="101600">
            <a:srgbClr val="194AFE">
              <a:alpha val="44000"/>
            </a:srgbClr>
          </a:glow>
          <a:outerShdw blurRad="177800" sx="115000" sy="115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13BD172-53A4-4FFE-9964-5D13DCEA45A0}" type="TxLink">
            <a:rPr lang="en-US"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rPr>
            <a:pPr marL="0" indent="0" algn="ctr"/>
            <a:t>○</a:t>
          </a:fld>
          <a:endParaRPr lang="en-IN"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endParaRPr>
        </a:p>
      </xdr:txBody>
    </xdr:sp>
    <xdr:clientData/>
  </xdr:twoCellAnchor>
  <xdr:twoCellAnchor editAs="absolute">
    <xdr:from>
      <xdr:col>27</xdr:col>
      <xdr:colOff>431800</xdr:colOff>
      <xdr:row>12</xdr:row>
      <xdr:rowOff>12700</xdr:rowOff>
    </xdr:from>
    <xdr:to>
      <xdr:col>27</xdr:col>
      <xdr:colOff>504863</xdr:colOff>
      <xdr:row>18</xdr:row>
      <xdr:rowOff>21431</xdr:rowOff>
    </xdr:to>
    <xdr:sp macro="" textlink="'Pivot Tables 3'!M4">
      <xdr:nvSpPr>
        <xdr:cNvPr id="174" name="Branches_L1">
          <a:extLst>
            <a:ext uri="{FF2B5EF4-FFF2-40B4-BE49-F238E27FC236}">
              <a16:creationId xmlns:a16="http://schemas.microsoft.com/office/drawing/2014/main" id="{574B3393-CE72-40E2-825A-D5D878A038E4}"/>
            </a:ext>
          </a:extLst>
        </xdr:cNvPr>
        <xdr:cNvSpPr txBox="1"/>
      </xdr:nvSpPr>
      <xdr:spPr>
        <a:xfrm>
          <a:off x="16891000" y="2146300"/>
          <a:ext cx="73063" cy="1075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D084784-7E23-4DBB-9D0A-D95422B8A95C}" type="TxLink">
            <a:rPr lang="en-US" sz="13800" b="0" i="0" u="none" strike="noStrike">
              <a:solidFill>
                <a:schemeClr val="bg1"/>
              </a:solidFill>
              <a:latin typeface="Arial" panose="020B0604020202020204" pitchFamily="34" charset="0"/>
              <a:ea typeface="+mn-ea"/>
              <a:cs typeface="Arial" panose="020B0604020202020204" pitchFamily="34" charset="0"/>
            </a:rPr>
            <a:pPr marL="0" indent="0" algn="ctr"/>
            <a:t> </a:t>
          </a:fld>
          <a:endParaRPr lang="en-IN" sz="138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5</xdr:col>
      <xdr:colOff>444500</xdr:colOff>
      <xdr:row>22</xdr:row>
      <xdr:rowOff>0</xdr:rowOff>
    </xdr:from>
    <xdr:to>
      <xdr:col>7</xdr:col>
      <xdr:colOff>53300</xdr:colOff>
      <xdr:row>22</xdr:row>
      <xdr:rowOff>49464</xdr:rowOff>
    </xdr:to>
    <xdr:sp macro="" textlink="'Pivot Tables 3'!$M$11">
      <xdr:nvSpPr>
        <xdr:cNvPr id="176" name="Credit_card_L1">
          <a:extLst>
            <a:ext uri="{FF2B5EF4-FFF2-40B4-BE49-F238E27FC236}">
              <a16:creationId xmlns:a16="http://schemas.microsoft.com/office/drawing/2014/main" id="{66207C0A-0394-434E-B8B8-C4E1DFCA37DE}"/>
            </a:ext>
          </a:extLst>
        </xdr:cNvPr>
        <xdr:cNvSpPr txBox="1"/>
      </xdr:nvSpPr>
      <xdr:spPr>
        <a:xfrm rot="3143856">
          <a:off x="3881768" y="3522332"/>
          <a:ext cx="49464" cy="82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06B7EC9-6AA2-47CA-95B4-975CF7DF28F1}" type="TxLink">
            <a:rPr lang="en-US" sz="13800" b="0" i="0" u="none" strike="noStrike">
              <a:solidFill>
                <a:schemeClr val="bg1"/>
              </a:solidFill>
              <a:latin typeface="Arial" panose="020B0604020202020204" pitchFamily="34" charset="0"/>
              <a:ea typeface="+mn-ea"/>
              <a:cs typeface="Arial" panose="020B0604020202020204" pitchFamily="34" charset="0"/>
            </a:rPr>
            <a:pPr marL="0" indent="0" algn="ctr"/>
            <a:t>│</a:t>
          </a:fld>
          <a:endParaRPr lang="en-IN" sz="138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7</xdr:col>
      <xdr:colOff>266358</xdr:colOff>
      <xdr:row>21</xdr:row>
      <xdr:rowOff>176793</xdr:rowOff>
    </xdr:from>
    <xdr:to>
      <xdr:col>8</xdr:col>
      <xdr:colOff>484758</xdr:colOff>
      <xdr:row>22</xdr:row>
      <xdr:rowOff>49580</xdr:rowOff>
    </xdr:to>
    <xdr:sp macro="" textlink="'Pivot Tables 3'!$M$11">
      <xdr:nvSpPr>
        <xdr:cNvPr id="177" name="Credit_card_L1">
          <a:extLst>
            <a:ext uri="{FF2B5EF4-FFF2-40B4-BE49-F238E27FC236}">
              <a16:creationId xmlns:a16="http://schemas.microsoft.com/office/drawing/2014/main" id="{EBE0ECFD-4A69-4A5A-8048-D175C2B7F653}"/>
            </a:ext>
          </a:extLst>
        </xdr:cNvPr>
        <xdr:cNvSpPr txBox="1"/>
      </xdr:nvSpPr>
      <xdr:spPr>
        <a:xfrm rot="18662026">
          <a:off x="4922264" y="3521887"/>
          <a:ext cx="50587" cy="82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06B7EC9-6AA2-47CA-95B4-975CF7DF28F1}" type="TxLink">
            <a:rPr lang="en-US" sz="13800" b="0" i="0" u="none" strike="noStrike">
              <a:solidFill>
                <a:schemeClr val="bg1"/>
              </a:solidFill>
              <a:latin typeface="Arial" panose="020B0604020202020204" pitchFamily="34" charset="0"/>
              <a:ea typeface="+mn-ea"/>
              <a:cs typeface="Arial" panose="020B0604020202020204" pitchFamily="34" charset="0"/>
            </a:rPr>
            <a:pPr marL="0" indent="0" algn="ctr"/>
            <a:t>│</a:t>
          </a:fld>
          <a:endParaRPr lang="en-IN" sz="138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9</xdr:col>
      <xdr:colOff>393700</xdr:colOff>
      <xdr:row>25</xdr:row>
      <xdr:rowOff>88900</xdr:rowOff>
    </xdr:from>
    <xdr:to>
      <xdr:col>11</xdr:col>
      <xdr:colOff>454063</xdr:colOff>
      <xdr:row>35</xdr:row>
      <xdr:rowOff>76200</xdr:rowOff>
    </xdr:to>
    <xdr:sp macro="" textlink="'Pivot Tables 3'!$N$16">
      <xdr:nvSpPr>
        <xdr:cNvPr id="178" name="NR_C">
          <a:extLst>
            <a:ext uri="{FF2B5EF4-FFF2-40B4-BE49-F238E27FC236}">
              <a16:creationId xmlns:a16="http://schemas.microsoft.com/office/drawing/2014/main" id="{9171473A-16B9-4F6C-5EB9-37BB5BC58B53}"/>
            </a:ext>
          </a:extLst>
        </xdr:cNvPr>
        <xdr:cNvSpPr txBox="1"/>
      </xdr:nvSpPr>
      <xdr:spPr>
        <a:xfrm>
          <a:off x="5880100" y="4533900"/>
          <a:ext cx="1279563" cy="1765300"/>
        </a:xfrm>
        <a:prstGeom prst="rect">
          <a:avLst/>
        </a:prstGeom>
        <a:noFill/>
        <a:ln w="9525" cmpd="sng">
          <a:noFill/>
        </a:ln>
        <a:effectLst>
          <a:glow rad="101600">
            <a:srgbClr val="194AFE">
              <a:alpha val="44000"/>
            </a:srgbClr>
          </a:glow>
          <a:outerShdw blurRad="177800" sx="115000" sy="115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85230C0-9E3E-47CE-AEE5-6623A07B9A51}" type="TxLink">
            <a:rPr lang="en-US"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rPr>
            <a:pPr marL="0" indent="0" algn="ctr"/>
            <a:t> </a:t>
          </a:fld>
          <a:endParaRPr lang="en-IN"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endParaRPr>
        </a:p>
      </xdr:txBody>
    </xdr:sp>
    <xdr:clientData/>
  </xdr:twoCellAnchor>
  <xdr:twoCellAnchor editAs="absolute">
    <xdr:from>
      <xdr:col>9</xdr:col>
      <xdr:colOff>535306</xdr:colOff>
      <xdr:row>26</xdr:row>
      <xdr:rowOff>7078</xdr:rowOff>
    </xdr:from>
    <xdr:to>
      <xdr:col>9</xdr:col>
      <xdr:colOff>608369</xdr:colOff>
      <xdr:row>29</xdr:row>
      <xdr:rowOff>157678</xdr:rowOff>
    </xdr:to>
    <xdr:sp macro="" textlink="'Pivot Tables 3'!$M$16">
      <xdr:nvSpPr>
        <xdr:cNvPr id="179" name="NR_L1">
          <a:extLst>
            <a:ext uri="{FF2B5EF4-FFF2-40B4-BE49-F238E27FC236}">
              <a16:creationId xmlns:a16="http://schemas.microsoft.com/office/drawing/2014/main" id="{53A70705-7D54-4767-9225-0DF14F434E97}"/>
            </a:ext>
          </a:extLst>
        </xdr:cNvPr>
        <xdr:cNvSpPr txBox="1"/>
      </xdr:nvSpPr>
      <xdr:spPr>
        <a:xfrm rot="19216956">
          <a:off x="6021706" y="4629878"/>
          <a:ext cx="73063"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597F0BC-8CE2-477B-B5C0-4881873ECD79}" type="TxLink">
            <a:rPr lang="en-US" sz="13800" b="0" i="0" u="none" strike="noStrike">
              <a:solidFill>
                <a:schemeClr val="bg1"/>
              </a:solidFill>
              <a:latin typeface="Arial" panose="020B0604020202020204" pitchFamily="34" charset="0"/>
              <a:ea typeface="+mn-ea"/>
              <a:cs typeface="Arial" panose="020B0604020202020204" pitchFamily="34" charset="0"/>
            </a:rPr>
            <a:pPr marL="0" indent="0" algn="ctr"/>
            <a:t> </a:t>
          </a:fld>
          <a:endParaRPr lang="en-IN" sz="138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9</xdr:col>
      <xdr:colOff>516501</xdr:colOff>
      <xdr:row>20</xdr:row>
      <xdr:rowOff>60266</xdr:rowOff>
    </xdr:from>
    <xdr:to>
      <xdr:col>9</xdr:col>
      <xdr:colOff>567301</xdr:colOff>
      <xdr:row>24</xdr:row>
      <xdr:rowOff>105066</xdr:rowOff>
    </xdr:to>
    <xdr:sp macro="" textlink="'Pivot Tables 3'!$M$17">
      <xdr:nvSpPr>
        <xdr:cNvPr id="181" name="TextBox 180">
          <a:extLst>
            <a:ext uri="{FF2B5EF4-FFF2-40B4-BE49-F238E27FC236}">
              <a16:creationId xmlns:a16="http://schemas.microsoft.com/office/drawing/2014/main" id="{30EA9E1C-90C1-E1F0-8516-6D9D2840A7B2}"/>
            </a:ext>
          </a:extLst>
        </xdr:cNvPr>
        <xdr:cNvSpPr txBox="1"/>
      </xdr:nvSpPr>
      <xdr:spPr>
        <a:xfrm rot="2360730">
          <a:off x="6002901" y="3616266"/>
          <a:ext cx="50800" cy="75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C6C365B-ECAE-4C6D-AD7A-E298E99F0486}" type="TxLink">
            <a:rPr lang="en-US" sz="13800" b="0" i="0" u="none" strike="noStrike">
              <a:solidFill>
                <a:schemeClr val="bg1"/>
              </a:solidFill>
              <a:latin typeface="Arial" panose="020B0604020202020204" pitchFamily="34" charset="0"/>
              <a:ea typeface="+mn-ea"/>
              <a:cs typeface="Arial" panose="020B0604020202020204" pitchFamily="34" charset="0"/>
            </a:rPr>
            <a:pPr marL="0" indent="0" algn="ctr"/>
            <a:t>│</a:t>
          </a:fld>
          <a:endParaRPr lang="en-IN" sz="138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29</xdr:col>
      <xdr:colOff>482600</xdr:colOff>
      <xdr:row>15</xdr:row>
      <xdr:rowOff>14514</xdr:rowOff>
    </xdr:from>
    <xdr:to>
      <xdr:col>31</xdr:col>
      <xdr:colOff>91400</xdr:colOff>
      <xdr:row>15</xdr:row>
      <xdr:rowOff>65101</xdr:rowOff>
    </xdr:to>
    <xdr:sp macro="" textlink="'Pivot Tables 3'!$M$11">
      <xdr:nvSpPr>
        <xdr:cNvPr id="182" name="Credit_card_L1">
          <a:extLst>
            <a:ext uri="{FF2B5EF4-FFF2-40B4-BE49-F238E27FC236}">
              <a16:creationId xmlns:a16="http://schemas.microsoft.com/office/drawing/2014/main" id="{2C27FD92-9F6F-48DF-AAFC-B804F7638D89}"/>
            </a:ext>
          </a:extLst>
        </xdr:cNvPr>
        <xdr:cNvSpPr txBox="1"/>
      </xdr:nvSpPr>
      <xdr:spPr>
        <a:xfrm rot="18662026">
          <a:off x="18549706" y="2401665"/>
          <a:ext cx="50587" cy="82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06B7EC9-6AA2-47CA-95B4-975CF7DF28F1}" type="TxLink">
            <a:rPr lang="en-US" sz="13800" b="0" i="0" u="none" strike="noStrike">
              <a:solidFill>
                <a:schemeClr val="bg1"/>
              </a:solidFill>
              <a:latin typeface="Arial" panose="020B0604020202020204" pitchFamily="34" charset="0"/>
              <a:ea typeface="+mn-ea"/>
              <a:cs typeface="Arial" panose="020B0604020202020204" pitchFamily="34" charset="0"/>
            </a:rPr>
            <a:pPr marL="0" indent="0" algn="ctr"/>
            <a:t>│</a:t>
          </a:fld>
          <a:endParaRPr lang="en-IN" sz="138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6</xdr:col>
      <xdr:colOff>482600</xdr:colOff>
      <xdr:row>14</xdr:row>
      <xdr:rowOff>38100</xdr:rowOff>
    </xdr:from>
    <xdr:to>
      <xdr:col>7</xdr:col>
      <xdr:colOff>585289</xdr:colOff>
      <xdr:row>15</xdr:row>
      <xdr:rowOff>154576</xdr:rowOff>
    </xdr:to>
    <xdr:sp macro="" textlink="'Pivot Tables 3'!P11">
      <xdr:nvSpPr>
        <xdr:cNvPr id="45" name="TextBox 44">
          <a:extLst>
            <a:ext uri="{FF2B5EF4-FFF2-40B4-BE49-F238E27FC236}">
              <a16:creationId xmlns:a16="http://schemas.microsoft.com/office/drawing/2014/main" id="{590E2C29-83EC-3A90-1CA0-3B9F28F1957B}"/>
            </a:ext>
          </a:extLst>
        </xdr:cNvPr>
        <xdr:cNvSpPr txBox="1"/>
      </xdr:nvSpPr>
      <xdr:spPr>
        <a:xfrm>
          <a:off x="4140200" y="2527300"/>
          <a:ext cx="712289" cy="294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6C49038-58B7-47BC-B609-90ABCC9A889F}" type="TxLink">
            <a:rPr lang="en-US" sz="1400" b="1" i="0" u="none" strike="noStrike">
              <a:solidFill>
                <a:schemeClr val="bg1"/>
              </a:solidFill>
              <a:latin typeface="Avenir LT Std 55 Roman" panose="020B0503020203020204" pitchFamily="34" charset="0"/>
              <a:ea typeface="+mn-ea"/>
              <a:cs typeface="Calibri"/>
            </a:rPr>
            <a:pPr marL="0" indent="0" algn="ctr"/>
            <a:t>512</a:t>
          </a:fld>
          <a:endParaRPr lang="en-IN" sz="1400" b="1" i="0" u="none" strike="noStrike">
            <a:solidFill>
              <a:schemeClr val="bg1"/>
            </a:solidFill>
            <a:latin typeface="Avenir LT Std 55 Roman" panose="020B0503020203020204" pitchFamily="34" charset="0"/>
            <a:ea typeface="+mn-ea"/>
            <a:cs typeface="Calibri"/>
          </a:endParaRPr>
        </a:p>
      </xdr:txBody>
    </xdr:sp>
    <xdr:clientData/>
  </xdr:twoCellAnchor>
  <xdr:twoCellAnchor editAs="absolute">
    <xdr:from>
      <xdr:col>3</xdr:col>
      <xdr:colOff>0</xdr:colOff>
      <xdr:row>2</xdr:row>
      <xdr:rowOff>83820</xdr:rowOff>
    </xdr:from>
    <xdr:to>
      <xdr:col>10</xdr:col>
      <xdr:colOff>165100</xdr:colOff>
      <xdr:row>6</xdr:row>
      <xdr:rowOff>35196</xdr:rowOff>
    </xdr:to>
    <xdr:sp macro="" textlink="">
      <xdr:nvSpPr>
        <xdr:cNvPr id="60" name="TextBox 59">
          <a:extLst>
            <a:ext uri="{FF2B5EF4-FFF2-40B4-BE49-F238E27FC236}">
              <a16:creationId xmlns:a16="http://schemas.microsoft.com/office/drawing/2014/main" id="{DF8BDB67-70C9-0D06-594C-1ED9DF3775D7}"/>
            </a:ext>
          </a:extLst>
        </xdr:cNvPr>
        <xdr:cNvSpPr txBox="1"/>
      </xdr:nvSpPr>
      <xdr:spPr>
        <a:xfrm>
          <a:off x="1828800" y="449580"/>
          <a:ext cx="4432300" cy="682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1"/>
              </a:solidFill>
              <a:latin typeface="Avenir LT Std 45 Book" panose="020B0502020203020204" pitchFamily="34" charset="0"/>
            </a:rPr>
            <a:t>Set</a:t>
          </a:r>
          <a:r>
            <a:rPr lang="en-IN" sz="1200" baseline="0">
              <a:solidFill>
                <a:schemeClr val="bg1"/>
              </a:solidFill>
              <a:latin typeface="Avenir LT Std 45 Book" panose="020B0502020203020204" pitchFamily="34" charset="0"/>
            </a:rPr>
            <a:t> of repeatable steps that a sales takes to take a prospective buyer from the early stage of awareness to a closed sale.</a:t>
          </a:r>
          <a:endParaRPr lang="en-IN" sz="1200">
            <a:solidFill>
              <a:schemeClr val="bg1"/>
            </a:solidFill>
            <a:latin typeface="Avenir LT Std 45 Book" panose="020B0502020203020204" pitchFamily="34" charset="0"/>
          </a:endParaRPr>
        </a:p>
      </xdr:txBody>
    </xdr:sp>
    <xdr:clientData/>
  </xdr:twoCellAnchor>
  <xdr:twoCellAnchor>
    <xdr:from>
      <xdr:col>0</xdr:col>
      <xdr:colOff>351754</xdr:colOff>
      <xdr:row>8</xdr:row>
      <xdr:rowOff>81278</xdr:rowOff>
    </xdr:from>
    <xdr:to>
      <xdr:col>23</xdr:col>
      <xdr:colOff>458125</xdr:colOff>
      <xdr:row>43</xdr:row>
      <xdr:rowOff>162557</xdr:rowOff>
    </xdr:to>
    <xdr:grpSp>
      <xdr:nvGrpSpPr>
        <xdr:cNvPr id="131" name="Group 130">
          <a:extLst>
            <a:ext uri="{FF2B5EF4-FFF2-40B4-BE49-F238E27FC236}">
              <a16:creationId xmlns:a16="http://schemas.microsoft.com/office/drawing/2014/main" id="{DF521675-B376-25FB-2EEB-C9223F79EB62}"/>
            </a:ext>
          </a:extLst>
        </xdr:cNvPr>
        <xdr:cNvGrpSpPr/>
      </xdr:nvGrpSpPr>
      <xdr:grpSpPr>
        <a:xfrm>
          <a:off x="351754" y="1544318"/>
          <a:ext cx="14127171" cy="6482079"/>
          <a:chOff x="351754" y="1561735"/>
          <a:chExt cx="14127171" cy="6558279"/>
        </a:xfrm>
      </xdr:grpSpPr>
      <xdr:sp macro="" textlink="'Pivot Tables 3'!$N$17">
        <xdr:nvSpPr>
          <xdr:cNvPr id="180" name="TextBox 179">
            <a:extLst>
              <a:ext uri="{FF2B5EF4-FFF2-40B4-BE49-F238E27FC236}">
                <a16:creationId xmlns:a16="http://schemas.microsoft.com/office/drawing/2014/main" id="{B6AD924B-84D4-1158-E326-C6A45609557B}"/>
              </a:ext>
            </a:extLst>
          </xdr:cNvPr>
          <xdr:cNvSpPr txBox="1"/>
        </xdr:nvSpPr>
        <xdr:spPr>
          <a:xfrm>
            <a:off x="5892800" y="2705100"/>
            <a:ext cx="1244600" cy="1551214"/>
          </a:xfrm>
          <a:prstGeom prst="rect">
            <a:avLst/>
          </a:prstGeom>
          <a:noFill/>
          <a:ln w="9525" cmpd="sng">
            <a:noFill/>
          </a:ln>
          <a:effectLst>
            <a:glow rad="101600">
              <a:srgbClr val="194AFE">
                <a:alpha val="44000"/>
              </a:srgbClr>
            </a:glow>
            <a:outerShdw blurRad="177800" sx="115000" sy="115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D32EFF-000E-4BE6-BD5D-AF79693F2051}" type="TxLink">
              <a:rPr lang="en-US"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rPr>
              <a:pPr marL="0" indent="0" algn="ctr"/>
              <a:t>○</a:t>
            </a:fld>
            <a:endParaRPr lang="en-IN"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endParaRPr>
          </a:p>
        </xdr:txBody>
      </xdr:sp>
      <xdr:grpSp>
        <xdr:nvGrpSpPr>
          <xdr:cNvPr id="91" name="Group 90">
            <a:extLst>
              <a:ext uri="{FF2B5EF4-FFF2-40B4-BE49-F238E27FC236}">
                <a16:creationId xmlns:a16="http://schemas.microsoft.com/office/drawing/2014/main" id="{38A559A1-6763-69E5-6763-D20CB6193426}"/>
              </a:ext>
            </a:extLst>
          </xdr:cNvPr>
          <xdr:cNvGrpSpPr/>
        </xdr:nvGrpSpPr>
        <xdr:grpSpPr>
          <a:xfrm>
            <a:off x="351754" y="1561735"/>
            <a:ext cx="14127171" cy="6558279"/>
            <a:chOff x="351754" y="1503678"/>
            <a:chExt cx="14127171" cy="6304279"/>
          </a:xfrm>
        </xdr:grpSpPr>
        <xdr:grpSp>
          <xdr:nvGrpSpPr>
            <xdr:cNvPr id="53" name="Group 52">
              <a:extLst>
                <a:ext uri="{FF2B5EF4-FFF2-40B4-BE49-F238E27FC236}">
                  <a16:creationId xmlns:a16="http://schemas.microsoft.com/office/drawing/2014/main" id="{02BF84E3-17C7-1FBD-59F0-8CD87FC8B50D}"/>
                </a:ext>
              </a:extLst>
            </xdr:cNvPr>
            <xdr:cNvGrpSpPr/>
          </xdr:nvGrpSpPr>
          <xdr:grpSpPr>
            <a:xfrm>
              <a:off x="351754" y="1503678"/>
              <a:ext cx="14127171" cy="6304279"/>
              <a:chOff x="351754" y="1503678"/>
              <a:chExt cx="14127171" cy="6304279"/>
            </a:xfrm>
          </xdr:grpSpPr>
          <xdr:grpSp>
            <xdr:nvGrpSpPr>
              <xdr:cNvPr id="47" name="Group 46">
                <a:extLst>
                  <a:ext uri="{FF2B5EF4-FFF2-40B4-BE49-F238E27FC236}">
                    <a16:creationId xmlns:a16="http://schemas.microsoft.com/office/drawing/2014/main" id="{F49D1D8E-4EC2-A3F1-CF33-8F48090DD512}"/>
                  </a:ext>
                </a:extLst>
              </xdr:cNvPr>
              <xdr:cNvGrpSpPr/>
            </xdr:nvGrpSpPr>
            <xdr:grpSpPr>
              <a:xfrm>
                <a:off x="351754" y="1503678"/>
                <a:ext cx="14127171" cy="6304279"/>
                <a:chOff x="351754" y="1503678"/>
                <a:chExt cx="14127171" cy="6304279"/>
              </a:xfrm>
            </xdr:grpSpPr>
            <xdr:grpSp>
              <xdr:nvGrpSpPr>
                <xdr:cNvPr id="43" name="Group 42">
                  <a:extLst>
                    <a:ext uri="{FF2B5EF4-FFF2-40B4-BE49-F238E27FC236}">
                      <a16:creationId xmlns:a16="http://schemas.microsoft.com/office/drawing/2014/main" id="{AD7C2C9C-6F39-704B-792B-AA56A96F550A}"/>
                    </a:ext>
                  </a:extLst>
                </xdr:cNvPr>
                <xdr:cNvGrpSpPr/>
              </xdr:nvGrpSpPr>
              <xdr:grpSpPr>
                <a:xfrm>
                  <a:off x="351754" y="1503678"/>
                  <a:ext cx="14127171" cy="6304279"/>
                  <a:chOff x="351754" y="1503678"/>
                  <a:chExt cx="14127171" cy="6304279"/>
                </a:xfrm>
              </xdr:grpSpPr>
              <xdr:grpSp>
                <xdr:nvGrpSpPr>
                  <xdr:cNvPr id="41" name="Group 40">
                    <a:extLst>
                      <a:ext uri="{FF2B5EF4-FFF2-40B4-BE49-F238E27FC236}">
                        <a16:creationId xmlns:a16="http://schemas.microsoft.com/office/drawing/2014/main" id="{CA19D8DE-E4A9-0480-9E9E-478753116A6C}"/>
                      </a:ext>
                    </a:extLst>
                  </xdr:cNvPr>
                  <xdr:cNvGrpSpPr/>
                </xdr:nvGrpSpPr>
                <xdr:grpSpPr>
                  <a:xfrm>
                    <a:off x="351754" y="1503678"/>
                    <a:ext cx="14127171" cy="6304279"/>
                    <a:chOff x="351754" y="1503678"/>
                    <a:chExt cx="14127171" cy="6304279"/>
                  </a:xfrm>
                </xdr:grpSpPr>
                <xdr:grpSp>
                  <xdr:nvGrpSpPr>
                    <xdr:cNvPr id="38" name="Group 37">
                      <a:extLst>
                        <a:ext uri="{FF2B5EF4-FFF2-40B4-BE49-F238E27FC236}">
                          <a16:creationId xmlns:a16="http://schemas.microsoft.com/office/drawing/2014/main" id="{86C8F1B1-0BF3-18A3-7CB3-6F474051DE7E}"/>
                        </a:ext>
                      </a:extLst>
                    </xdr:cNvPr>
                    <xdr:cNvGrpSpPr/>
                  </xdr:nvGrpSpPr>
                  <xdr:grpSpPr>
                    <a:xfrm>
                      <a:off x="351754" y="1503678"/>
                      <a:ext cx="14127171" cy="6304279"/>
                      <a:chOff x="351754" y="1503678"/>
                      <a:chExt cx="14127171" cy="6304279"/>
                    </a:xfrm>
                  </xdr:grpSpPr>
                  <xdr:grpSp>
                    <xdr:nvGrpSpPr>
                      <xdr:cNvPr id="34" name="Group 33">
                        <a:extLst>
                          <a:ext uri="{FF2B5EF4-FFF2-40B4-BE49-F238E27FC236}">
                            <a16:creationId xmlns:a16="http://schemas.microsoft.com/office/drawing/2014/main" id="{5BCE4E4D-F298-B753-0003-CDC7F1F3355D}"/>
                          </a:ext>
                        </a:extLst>
                      </xdr:cNvPr>
                      <xdr:cNvGrpSpPr/>
                    </xdr:nvGrpSpPr>
                    <xdr:grpSpPr>
                      <a:xfrm>
                        <a:off x="351754" y="1503678"/>
                        <a:ext cx="14127171" cy="6304279"/>
                        <a:chOff x="351754" y="1503678"/>
                        <a:chExt cx="14127171" cy="6304279"/>
                      </a:xfrm>
                    </xdr:grpSpPr>
                    <xdr:grpSp>
                      <xdr:nvGrpSpPr>
                        <xdr:cNvPr id="29" name="Group 28">
                          <a:extLst>
                            <a:ext uri="{FF2B5EF4-FFF2-40B4-BE49-F238E27FC236}">
                              <a16:creationId xmlns:a16="http://schemas.microsoft.com/office/drawing/2014/main" id="{0ECA72A3-4124-A7CC-9F77-189F2F61BEA7}"/>
                            </a:ext>
                          </a:extLst>
                        </xdr:cNvPr>
                        <xdr:cNvGrpSpPr/>
                      </xdr:nvGrpSpPr>
                      <xdr:grpSpPr>
                        <a:xfrm>
                          <a:off x="351754" y="1503678"/>
                          <a:ext cx="14127171" cy="6304279"/>
                          <a:chOff x="351754" y="1503678"/>
                          <a:chExt cx="14127171" cy="6304279"/>
                        </a:xfrm>
                      </xdr:grpSpPr>
                      <xdr:grpSp>
                        <xdr:nvGrpSpPr>
                          <xdr:cNvPr id="167" name="Group 166">
                            <a:extLst>
                              <a:ext uri="{FF2B5EF4-FFF2-40B4-BE49-F238E27FC236}">
                                <a16:creationId xmlns:a16="http://schemas.microsoft.com/office/drawing/2014/main" id="{3B834FFB-4D5B-4080-AACC-D12DE3EE02D7}"/>
                              </a:ext>
                            </a:extLst>
                          </xdr:cNvPr>
                          <xdr:cNvGrpSpPr/>
                        </xdr:nvGrpSpPr>
                        <xdr:grpSpPr>
                          <a:xfrm>
                            <a:off x="351754" y="1503678"/>
                            <a:ext cx="14127171" cy="6304279"/>
                            <a:chOff x="351754" y="1503678"/>
                            <a:chExt cx="14127171" cy="6304279"/>
                          </a:xfrm>
                        </xdr:grpSpPr>
                        <xdr:grpSp>
                          <xdr:nvGrpSpPr>
                            <xdr:cNvPr id="165" name="Group 164">
                              <a:extLst>
                                <a:ext uri="{FF2B5EF4-FFF2-40B4-BE49-F238E27FC236}">
                                  <a16:creationId xmlns:a16="http://schemas.microsoft.com/office/drawing/2014/main" id="{F8F04CB0-147C-7710-44FB-443F6ECA96B6}"/>
                                </a:ext>
                              </a:extLst>
                            </xdr:cNvPr>
                            <xdr:cNvGrpSpPr/>
                          </xdr:nvGrpSpPr>
                          <xdr:grpSpPr>
                            <a:xfrm>
                              <a:off x="351754" y="1503678"/>
                              <a:ext cx="14127171" cy="6304279"/>
                              <a:chOff x="758154" y="1097278"/>
                              <a:chExt cx="14127171" cy="6304279"/>
                            </a:xfrm>
                          </xdr:grpSpPr>
                          <xdr:sp macro="" textlink="">
                            <xdr:nvSpPr>
                              <xdr:cNvPr id="101" name="Paid_Orders">
                                <a:extLst>
                                  <a:ext uri="{FF2B5EF4-FFF2-40B4-BE49-F238E27FC236}">
                                    <a16:creationId xmlns:a16="http://schemas.microsoft.com/office/drawing/2014/main" id="{44204987-8670-4ADF-8B8D-EC33E7D0FE63}"/>
                                  </a:ext>
                                </a:extLst>
                              </xdr:cNvPr>
                              <xdr:cNvSpPr txBox="1"/>
                            </xdr:nvSpPr>
                            <xdr:spPr>
                              <a:xfrm>
                                <a:off x="8550723" y="3323776"/>
                                <a:ext cx="1023259" cy="472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venir LT Std 45 Book" panose="020B0502020203020204" pitchFamily="34" charset="0"/>
                                  </a:rPr>
                                  <a:t>Paid Orders</a:t>
                                </a:r>
                              </a:p>
                            </xdr:txBody>
                          </xdr:sp>
                          <xdr:grpSp>
                            <xdr:nvGrpSpPr>
                              <xdr:cNvPr id="161" name="Group 160">
                                <a:extLst>
                                  <a:ext uri="{FF2B5EF4-FFF2-40B4-BE49-F238E27FC236}">
                                    <a16:creationId xmlns:a16="http://schemas.microsoft.com/office/drawing/2014/main" id="{0C82F1C1-5F18-29BE-112D-AB7854BD4B14}"/>
                                  </a:ext>
                                </a:extLst>
                              </xdr:cNvPr>
                              <xdr:cNvGrpSpPr/>
                            </xdr:nvGrpSpPr>
                            <xdr:grpSpPr>
                              <a:xfrm>
                                <a:off x="758154" y="1097278"/>
                                <a:ext cx="14127171" cy="6304279"/>
                                <a:chOff x="173954" y="636447"/>
                                <a:chExt cx="14127171" cy="6565537"/>
                              </a:xfrm>
                            </xdr:grpSpPr>
                            <xdr:grpSp>
                              <xdr:nvGrpSpPr>
                                <xdr:cNvPr id="160" name="Group 159">
                                  <a:extLst>
                                    <a:ext uri="{FF2B5EF4-FFF2-40B4-BE49-F238E27FC236}">
                                      <a16:creationId xmlns:a16="http://schemas.microsoft.com/office/drawing/2014/main" id="{B96999C6-3CD8-3880-966D-DD3822DC2E9B}"/>
                                    </a:ext>
                                  </a:extLst>
                                </xdr:cNvPr>
                                <xdr:cNvGrpSpPr/>
                              </xdr:nvGrpSpPr>
                              <xdr:grpSpPr>
                                <a:xfrm>
                                  <a:off x="173954" y="636447"/>
                                  <a:ext cx="14127171" cy="6565537"/>
                                  <a:chOff x="173954" y="636447"/>
                                  <a:chExt cx="14127171" cy="6565537"/>
                                </a:xfrm>
                              </xdr:grpSpPr>
                              <xdr:sp macro="" textlink="">
                                <xdr:nvSpPr>
                                  <xdr:cNvPr id="145" name="Website">
                                    <a:extLst>
                                      <a:ext uri="{FF2B5EF4-FFF2-40B4-BE49-F238E27FC236}">
                                        <a16:creationId xmlns:a16="http://schemas.microsoft.com/office/drawing/2014/main" id="{890D5D8E-0010-4F91-A87C-45CEC3B565D5}"/>
                                      </a:ext>
                                    </a:extLst>
                                  </xdr:cNvPr>
                                  <xdr:cNvSpPr txBox="1"/>
                                </xdr:nvSpPr>
                                <xdr:spPr>
                                  <a:xfrm>
                                    <a:off x="2656114" y="6063348"/>
                                    <a:ext cx="751115" cy="261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venir LT Std 45 Book" panose="020B0502020203020204" pitchFamily="34" charset="0"/>
                                      </a:rPr>
                                      <a:t>Website</a:t>
                                    </a:r>
                                  </a:p>
                                </xdr:txBody>
                              </xdr:sp>
                              <xdr:grpSp>
                                <xdr:nvGrpSpPr>
                                  <xdr:cNvPr id="149" name="Group 148">
                                    <a:extLst>
                                      <a:ext uri="{FF2B5EF4-FFF2-40B4-BE49-F238E27FC236}">
                                        <a16:creationId xmlns:a16="http://schemas.microsoft.com/office/drawing/2014/main" id="{E5347F51-02A1-5238-3FD5-F89377982CC9}"/>
                                      </a:ext>
                                    </a:extLst>
                                  </xdr:cNvPr>
                                  <xdr:cNvGrpSpPr/>
                                </xdr:nvGrpSpPr>
                                <xdr:grpSpPr>
                                  <a:xfrm>
                                    <a:off x="173954" y="636447"/>
                                    <a:ext cx="14127171" cy="6565537"/>
                                    <a:chOff x="1143000" y="357776"/>
                                    <a:chExt cx="13921689" cy="6565537"/>
                                  </a:xfrm>
                                </xdr:grpSpPr>
                                <xdr:sp macro="" textlink="'Pivot Tables 3'!N4">
                                  <xdr:nvSpPr>
                                    <xdr:cNvPr id="141" name="Branches_Circle">
                                      <a:extLst>
                                        <a:ext uri="{FF2B5EF4-FFF2-40B4-BE49-F238E27FC236}">
                                          <a16:creationId xmlns:a16="http://schemas.microsoft.com/office/drawing/2014/main" id="{534417A6-145B-4998-8C41-1641C0E16AFD}"/>
                                        </a:ext>
                                      </a:extLst>
                                    </xdr:cNvPr>
                                    <xdr:cNvSpPr txBox="1"/>
                                  </xdr:nvSpPr>
                                  <xdr:spPr>
                                    <a:xfrm>
                                      <a:off x="3514455" y="823450"/>
                                      <a:ext cx="1004389" cy="1284515"/>
                                    </a:xfrm>
                                    <a:prstGeom prst="rect">
                                      <a:avLst/>
                                    </a:prstGeom>
                                    <a:noFill/>
                                    <a:ln w="9525" cmpd="sng">
                                      <a:noFill/>
                                    </a:ln>
                                    <a:effectLst>
                                      <a:glow rad="101600">
                                        <a:srgbClr val="194AFE">
                                          <a:alpha val="44000"/>
                                        </a:srgbClr>
                                      </a:glow>
                                      <a:outerShdw blurRad="177800" sx="115000" sy="115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FB938A-5168-4D39-8FEB-E4C14E1D6795}" type="TxLink">
                                        <a:rPr lang="en-US"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rPr>
                                        <a:pPr marL="0" indent="0" algn="ctr"/>
                                        <a:t> </a:t>
                                      </a:fld>
                                      <a:endParaRPr lang="en-IN"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endParaRPr>
                                    </a:p>
                                  </xdr:txBody>
                                </xdr:sp>
                                <xdr:sp macro="" textlink="">
                                  <xdr:nvSpPr>
                                    <xdr:cNvPr id="136" name="Warehouse_Circle">
                                      <a:extLst>
                                        <a:ext uri="{FF2B5EF4-FFF2-40B4-BE49-F238E27FC236}">
                                          <a16:creationId xmlns:a16="http://schemas.microsoft.com/office/drawing/2014/main" id="{10B4F213-03F2-435F-9B5E-8E5BAD5763B2}"/>
                                        </a:ext>
                                      </a:extLst>
                                    </xdr:cNvPr>
                                    <xdr:cNvSpPr txBox="1"/>
                                  </xdr:nvSpPr>
                                  <xdr:spPr>
                                    <a:xfrm>
                                      <a:off x="3287485" y="2677886"/>
                                      <a:ext cx="1393372" cy="1306284"/>
                                    </a:xfrm>
                                    <a:prstGeom prst="rect">
                                      <a:avLst/>
                                    </a:prstGeom>
                                    <a:noFill/>
                                    <a:ln w="9525" cmpd="sng">
                                      <a:noFill/>
                                    </a:ln>
                                    <a:effectLst>
                                      <a:glow rad="101600">
                                        <a:srgbClr val="194AFE">
                                          <a:alpha val="44000"/>
                                        </a:srgbClr>
                                      </a:glow>
                                      <a:outerShdw blurRad="177800" sx="115000" sy="115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800">
                                          <a:ln>
                                            <a:noFill/>
                                          </a:ln>
                                          <a:solidFill>
                                            <a:schemeClr val="bg1"/>
                                          </a:solidFill>
                                          <a:effectLst>
                                            <a:glow rad="63500">
                                              <a:srgbClr val="194AFE">
                                                <a:alpha val="32000"/>
                                              </a:srgbClr>
                                            </a:glow>
                                            <a:outerShdw blurRad="177800" sx="98000" sy="98000" algn="ctr" rotWithShape="0">
                                              <a:srgbClr val="194AFE"/>
                                            </a:outerShdw>
                                          </a:effectLst>
                                          <a:latin typeface="+mj-lt"/>
                                        </a:rPr>
                                        <a:t>○</a:t>
                                      </a:r>
                                    </a:p>
                                  </xdr:txBody>
                                </xdr:sp>
                                <xdr:grpSp>
                                  <xdr:nvGrpSpPr>
                                    <xdr:cNvPr id="128" name="Group 127">
                                      <a:extLst>
                                        <a:ext uri="{FF2B5EF4-FFF2-40B4-BE49-F238E27FC236}">
                                          <a16:creationId xmlns:a16="http://schemas.microsoft.com/office/drawing/2014/main" id="{F433C2DF-134C-1F60-C919-A2C2EA4E303E}"/>
                                        </a:ext>
                                      </a:extLst>
                                    </xdr:cNvPr>
                                    <xdr:cNvGrpSpPr/>
                                  </xdr:nvGrpSpPr>
                                  <xdr:grpSpPr>
                                    <a:xfrm>
                                      <a:off x="1395360" y="605742"/>
                                      <a:ext cx="6524556" cy="5088931"/>
                                      <a:chOff x="1395360" y="594856"/>
                                      <a:chExt cx="6524556" cy="5088931"/>
                                    </a:xfrm>
                                  </xdr:grpSpPr>
                                  <xdr:grpSp>
                                    <xdr:nvGrpSpPr>
                                      <xdr:cNvPr id="100" name="Group 99">
                                        <a:extLst>
                                          <a:ext uri="{FF2B5EF4-FFF2-40B4-BE49-F238E27FC236}">
                                            <a16:creationId xmlns:a16="http://schemas.microsoft.com/office/drawing/2014/main" id="{F54C7A5D-64BE-C0D0-D279-3359437A4307}"/>
                                          </a:ext>
                                        </a:extLst>
                                      </xdr:cNvPr>
                                      <xdr:cNvGrpSpPr/>
                                    </xdr:nvGrpSpPr>
                                    <xdr:grpSpPr>
                                      <a:xfrm>
                                        <a:off x="1395360" y="594856"/>
                                        <a:ext cx="6524556" cy="5088931"/>
                                        <a:chOff x="970815" y="431566"/>
                                        <a:chExt cx="6524556" cy="5088931"/>
                                      </a:xfrm>
                                    </xdr:grpSpPr>
                                    <xdr:grpSp>
                                      <xdr:nvGrpSpPr>
                                        <xdr:cNvPr id="78" name="Group 77">
                                          <a:extLst>
                                            <a:ext uri="{FF2B5EF4-FFF2-40B4-BE49-F238E27FC236}">
                                              <a16:creationId xmlns:a16="http://schemas.microsoft.com/office/drawing/2014/main" id="{DA72D8E6-EE16-D7C1-8947-BB1823751319}"/>
                                            </a:ext>
                                          </a:extLst>
                                        </xdr:cNvPr>
                                        <xdr:cNvGrpSpPr/>
                                      </xdr:nvGrpSpPr>
                                      <xdr:grpSpPr>
                                        <a:xfrm>
                                          <a:off x="1063192" y="1031966"/>
                                          <a:ext cx="6073694" cy="4488531"/>
                                          <a:chOff x="459740" y="1527239"/>
                                          <a:chExt cx="5752593" cy="4085144"/>
                                        </a:xfrm>
                                      </xdr:grpSpPr>
                                      <xdr:sp macro="" textlink="">
                                        <xdr:nvSpPr>
                                          <xdr:cNvPr id="30" name="Oval 29">
                                            <a:extLst>
                                              <a:ext uri="{FF2B5EF4-FFF2-40B4-BE49-F238E27FC236}">
                                                <a16:creationId xmlns:a16="http://schemas.microsoft.com/office/drawing/2014/main" id="{F4421892-8D68-CD6F-7979-C0ECC42441E0}"/>
                                              </a:ext>
                                            </a:extLst>
                                          </xdr:cNvPr>
                                          <xdr:cNvSpPr/>
                                        </xdr:nvSpPr>
                                        <xdr:spPr>
                                          <a:xfrm>
                                            <a:off x="459740" y="3258819"/>
                                            <a:ext cx="678943" cy="660084"/>
                                          </a:xfrm>
                                          <a:prstGeom prst="ellipse">
                                            <a:avLst/>
                                          </a:prstGeom>
                                          <a:noFill/>
                                          <a:ln w="762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Oval 30">
                                            <a:extLst>
                                              <a:ext uri="{FF2B5EF4-FFF2-40B4-BE49-F238E27FC236}">
                                                <a16:creationId xmlns:a16="http://schemas.microsoft.com/office/drawing/2014/main" id="{918A0301-0568-1A8D-251A-34B182C04F8E}"/>
                                              </a:ext>
                                            </a:extLst>
                                          </xdr:cNvPr>
                                          <xdr:cNvSpPr/>
                                        </xdr:nvSpPr>
                                        <xdr:spPr>
                                          <a:xfrm>
                                            <a:off x="2485390" y="3258819"/>
                                            <a:ext cx="678943" cy="660084"/>
                                          </a:xfrm>
                                          <a:prstGeom prst="ellipse">
                                            <a:avLst/>
                                          </a:prstGeom>
                                          <a:noFill/>
                                          <a:ln w="762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Oval 31">
                                            <a:extLst>
                                              <a:ext uri="{FF2B5EF4-FFF2-40B4-BE49-F238E27FC236}">
                                                <a16:creationId xmlns:a16="http://schemas.microsoft.com/office/drawing/2014/main" id="{C0937E9F-40BE-BB76-B87B-A9AB693277C9}"/>
                                              </a:ext>
                                            </a:extLst>
                                          </xdr:cNvPr>
                                          <xdr:cNvSpPr/>
                                        </xdr:nvSpPr>
                                        <xdr:spPr>
                                          <a:xfrm>
                                            <a:off x="2517140" y="1527239"/>
                                            <a:ext cx="678943" cy="660084"/>
                                          </a:xfrm>
                                          <a:prstGeom prst="ellipse">
                                            <a:avLst/>
                                          </a:prstGeom>
                                          <a:noFill/>
                                          <a:ln w="762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Oval 32">
                                            <a:extLst>
                                              <a:ext uri="{FF2B5EF4-FFF2-40B4-BE49-F238E27FC236}">
                                                <a16:creationId xmlns:a16="http://schemas.microsoft.com/office/drawing/2014/main" id="{99B8A7DC-881D-F5B9-CF23-CCA4079804DB}"/>
                                              </a:ext>
                                            </a:extLst>
                                          </xdr:cNvPr>
                                          <xdr:cNvSpPr/>
                                        </xdr:nvSpPr>
                                        <xdr:spPr>
                                          <a:xfrm>
                                            <a:off x="2453640" y="4952299"/>
                                            <a:ext cx="678943" cy="660084"/>
                                          </a:xfrm>
                                          <a:prstGeom prst="ellipse">
                                            <a:avLst/>
                                          </a:prstGeom>
                                          <a:noFill/>
                                          <a:ln w="762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35" name="Straight Connector 34">
                                            <a:extLst>
                                              <a:ext uri="{FF2B5EF4-FFF2-40B4-BE49-F238E27FC236}">
                                                <a16:creationId xmlns:a16="http://schemas.microsoft.com/office/drawing/2014/main" id="{63992484-B66B-D149-D0E8-69E5FE54F9E3}"/>
                                              </a:ext>
                                            </a:extLst>
                                          </xdr:cNvPr>
                                          <xdr:cNvCxnSpPr>
                                            <a:stCxn id="30" idx="7"/>
                                            <a:endCxn id="32" idx="3"/>
                                          </xdr:cNvCxnSpPr>
                                        </xdr:nvCxnSpPr>
                                        <xdr:spPr>
                                          <a:xfrm flipV="1">
                                            <a:off x="1039254" y="2090656"/>
                                            <a:ext cx="1577315" cy="126483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2B6D7D87-A3F7-4FAF-9BBA-3BD69C56E23A}"/>
                                              </a:ext>
                                            </a:extLst>
                                          </xdr:cNvPr>
                                          <xdr:cNvCxnSpPr>
                                            <a:stCxn id="32" idx="4"/>
                                            <a:endCxn id="31" idx="0"/>
                                          </xdr:cNvCxnSpPr>
                                        </xdr:nvCxnSpPr>
                                        <xdr:spPr>
                                          <a:xfrm flipH="1">
                                            <a:off x="2824861" y="2187323"/>
                                            <a:ext cx="31750" cy="107149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E4443935-FFFE-4749-8B00-65DED0C502BA}"/>
                                              </a:ext>
                                            </a:extLst>
                                          </xdr:cNvPr>
                                          <xdr:cNvCxnSpPr>
                                            <a:stCxn id="30" idx="5"/>
                                            <a:endCxn id="33" idx="2"/>
                                          </xdr:cNvCxnSpPr>
                                        </xdr:nvCxnSpPr>
                                        <xdr:spPr>
                                          <a:xfrm>
                                            <a:off x="1039254" y="3822236"/>
                                            <a:ext cx="1414386" cy="146010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0CEA3CAD-5E53-41D1-A453-A7B6EE6D84BE}"/>
                                              </a:ext>
                                            </a:extLst>
                                          </xdr:cNvPr>
                                          <xdr:cNvCxnSpPr>
                                            <a:stCxn id="31" idx="4"/>
                                            <a:endCxn id="33" idx="0"/>
                                          </xdr:cNvCxnSpPr>
                                        </xdr:nvCxnSpPr>
                                        <xdr:spPr>
                                          <a:xfrm flipH="1">
                                            <a:off x="2793112" y="3918903"/>
                                            <a:ext cx="31749" cy="103339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9" name="Oval 48">
                                            <a:extLst>
                                              <a:ext uri="{FF2B5EF4-FFF2-40B4-BE49-F238E27FC236}">
                                                <a16:creationId xmlns:a16="http://schemas.microsoft.com/office/drawing/2014/main" id="{690C5325-30B5-F530-7457-95BE39FF2245}"/>
                                              </a:ext>
                                            </a:extLst>
                                          </xdr:cNvPr>
                                          <xdr:cNvSpPr/>
                                        </xdr:nvSpPr>
                                        <xdr:spPr>
                                          <a:xfrm>
                                            <a:off x="4654190" y="3284219"/>
                                            <a:ext cx="678943" cy="660084"/>
                                          </a:xfrm>
                                          <a:prstGeom prst="ellipse">
                                            <a:avLst/>
                                          </a:prstGeom>
                                          <a:noFill/>
                                          <a:ln w="762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0" name="Oval 49">
                                            <a:extLst>
                                              <a:ext uri="{FF2B5EF4-FFF2-40B4-BE49-F238E27FC236}">
                                                <a16:creationId xmlns:a16="http://schemas.microsoft.com/office/drawing/2014/main" id="{5117321F-38F9-F797-083F-2B8F7C55E0CE}"/>
                                              </a:ext>
                                            </a:extLst>
                                          </xdr:cNvPr>
                                          <xdr:cNvSpPr/>
                                        </xdr:nvSpPr>
                                        <xdr:spPr>
                                          <a:xfrm>
                                            <a:off x="3607370" y="2297779"/>
                                            <a:ext cx="678943" cy="660084"/>
                                          </a:xfrm>
                                          <a:prstGeom prst="ellipse">
                                            <a:avLst/>
                                          </a:prstGeom>
                                          <a:noFill/>
                                          <a:ln w="762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1" name="Oval 50">
                                            <a:extLst>
                                              <a:ext uri="{FF2B5EF4-FFF2-40B4-BE49-F238E27FC236}">
                                                <a16:creationId xmlns:a16="http://schemas.microsoft.com/office/drawing/2014/main" id="{D2240EC6-CCA1-42BC-A2DB-DC954A934359}"/>
                                              </a:ext>
                                            </a:extLst>
                                          </xdr:cNvPr>
                                          <xdr:cNvSpPr/>
                                        </xdr:nvSpPr>
                                        <xdr:spPr>
                                          <a:xfrm>
                                            <a:off x="3581970" y="4194459"/>
                                            <a:ext cx="678943" cy="660084"/>
                                          </a:xfrm>
                                          <a:prstGeom prst="ellipse">
                                            <a:avLst/>
                                          </a:prstGeom>
                                          <a:noFill/>
                                          <a:ln w="762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52" name="Straight Connector 51">
                                            <a:extLst>
                                              <a:ext uri="{FF2B5EF4-FFF2-40B4-BE49-F238E27FC236}">
                                                <a16:creationId xmlns:a16="http://schemas.microsoft.com/office/drawing/2014/main" id="{7D9BB55A-3BFF-47B9-AF07-F7085A657C34}"/>
                                              </a:ext>
                                            </a:extLst>
                                          </xdr:cNvPr>
                                          <xdr:cNvCxnSpPr>
                                            <a:stCxn id="50" idx="3"/>
                                            <a:endCxn id="31" idx="7"/>
                                          </xdr:cNvCxnSpPr>
                                        </xdr:nvCxnSpPr>
                                        <xdr:spPr>
                                          <a:xfrm flipH="1">
                                            <a:off x="3064904" y="2861195"/>
                                            <a:ext cx="641895" cy="49429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8F37CFC9-DAC0-478F-B98A-7738C3251033}"/>
                                              </a:ext>
                                            </a:extLst>
                                          </xdr:cNvPr>
                                          <xdr:cNvCxnSpPr>
                                            <a:stCxn id="51" idx="1"/>
                                            <a:endCxn id="31" idx="5"/>
                                          </xdr:cNvCxnSpPr>
                                        </xdr:nvCxnSpPr>
                                        <xdr:spPr>
                                          <a:xfrm flipH="1" flipV="1">
                                            <a:off x="3064904" y="3822236"/>
                                            <a:ext cx="616495" cy="46889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6503E20A-7BA1-415E-8C23-4F316E05DEB0}"/>
                                              </a:ext>
                                            </a:extLst>
                                          </xdr:cNvPr>
                                          <xdr:cNvCxnSpPr>
                                            <a:stCxn id="49" idx="2"/>
                                            <a:endCxn id="31" idx="6"/>
                                          </xdr:cNvCxnSpPr>
                                        </xdr:nvCxnSpPr>
                                        <xdr:spPr>
                                          <a:xfrm flipH="1" flipV="1">
                                            <a:off x="3164333" y="3588862"/>
                                            <a:ext cx="1489857" cy="2540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FC2BDBED-0EE5-44EB-8A3B-3C695F8510B4}"/>
                                              </a:ext>
                                            </a:extLst>
                                          </xdr:cNvPr>
                                          <xdr:cNvCxnSpPr>
                                            <a:stCxn id="49" idx="1"/>
                                            <a:endCxn id="50" idx="5"/>
                                          </xdr:cNvCxnSpPr>
                                        </xdr:nvCxnSpPr>
                                        <xdr:spPr>
                                          <a:xfrm flipH="1" flipV="1">
                                            <a:off x="4186884" y="2861195"/>
                                            <a:ext cx="566734" cy="51969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a:extLst>
                                              <a:ext uri="{FF2B5EF4-FFF2-40B4-BE49-F238E27FC236}">
                                                <a16:creationId xmlns:a16="http://schemas.microsoft.com/office/drawing/2014/main" id="{2261367F-FE0B-48A6-A9FC-39EC3E414767}"/>
                                              </a:ext>
                                            </a:extLst>
                                          </xdr:cNvPr>
                                          <xdr:cNvCxnSpPr>
                                            <a:stCxn id="49" idx="3"/>
                                            <a:endCxn id="51" idx="7"/>
                                          </xdr:cNvCxnSpPr>
                                        </xdr:nvCxnSpPr>
                                        <xdr:spPr>
                                          <a:xfrm flipH="1">
                                            <a:off x="4161484" y="3847636"/>
                                            <a:ext cx="592135" cy="44349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68" name="Oval 67">
                                            <a:extLst>
                                              <a:ext uri="{FF2B5EF4-FFF2-40B4-BE49-F238E27FC236}">
                                                <a16:creationId xmlns:a16="http://schemas.microsoft.com/office/drawing/2014/main" id="{B5496C1F-039D-41B6-840E-5931DD6B8051}"/>
                                              </a:ext>
                                            </a:extLst>
                                          </xdr:cNvPr>
                                          <xdr:cNvSpPr/>
                                        </xdr:nvSpPr>
                                        <xdr:spPr>
                                          <a:xfrm>
                                            <a:off x="5533390" y="2280919"/>
                                            <a:ext cx="678943" cy="660084"/>
                                          </a:xfrm>
                                          <a:prstGeom prst="ellipse">
                                            <a:avLst/>
                                          </a:prstGeom>
                                          <a:noFill/>
                                          <a:ln w="762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9" name="Oval 68">
                                            <a:extLst>
                                              <a:ext uri="{FF2B5EF4-FFF2-40B4-BE49-F238E27FC236}">
                                                <a16:creationId xmlns:a16="http://schemas.microsoft.com/office/drawing/2014/main" id="{947435FD-6B86-44C1-8991-28DA0F222153}"/>
                                              </a:ext>
                                            </a:extLst>
                                          </xdr:cNvPr>
                                          <xdr:cNvSpPr/>
                                        </xdr:nvSpPr>
                                        <xdr:spPr>
                                          <a:xfrm>
                                            <a:off x="5533390" y="4224019"/>
                                            <a:ext cx="678943" cy="660084"/>
                                          </a:xfrm>
                                          <a:prstGeom prst="ellipse">
                                            <a:avLst/>
                                          </a:prstGeom>
                                          <a:noFill/>
                                          <a:ln w="762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70" name="Straight Connector 69">
                                            <a:extLst>
                                              <a:ext uri="{FF2B5EF4-FFF2-40B4-BE49-F238E27FC236}">
                                                <a16:creationId xmlns:a16="http://schemas.microsoft.com/office/drawing/2014/main" id="{CEF95777-649B-411F-971C-4608E396640C}"/>
                                              </a:ext>
                                            </a:extLst>
                                          </xdr:cNvPr>
                                          <xdr:cNvCxnSpPr>
                                            <a:stCxn id="69" idx="1"/>
                                            <a:endCxn id="49" idx="5"/>
                                          </xdr:cNvCxnSpPr>
                                        </xdr:nvCxnSpPr>
                                        <xdr:spPr>
                                          <a:xfrm flipH="1" flipV="1">
                                            <a:off x="5233704" y="3847636"/>
                                            <a:ext cx="399115" cy="47305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7466B710-B6AC-4AAB-92E3-35A4238557B6}"/>
                                              </a:ext>
                                            </a:extLst>
                                          </xdr:cNvPr>
                                          <xdr:cNvCxnSpPr>
                                            <a:stCxn id="68" idx="3"/>
                                            <a:endCxn id="49" idx="7"/>
                                          </xdr:cNvCxnSpPr>
                                        </xdr:nvCxnSpPr>
                                        <xdr:spPr>
                                          <a:xfrm flipH="1">
                                            <a:off x="5233704" y="2844336"/>
                                            <a:ext cx="399115" cy="53655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7" name="Customers">
                                          <a:extLst>
                                            <a:ext uri="{FF2B5EF4-FFF2-40B4-BE49-F238E27FC236}">
                                              <a16:creationId xmlns:a16="http://schemas.microsoft.com/office/drawing/2014/main" id="{981091D5-0660-3C39-3D99-EC11226F15CC}"/>
                                            </a:ext>
                                          </a:extLst>
                                        </xdr:cNvPr>
                                        <xdr:cNvSpPr txBox="1"/>
                                      </xdr:nvSpPr>
                                      <xdr:spPr>
                                        <a:xfrm>
                                          <a:off x="970815" y="3737284"/>
                                          <a:ext cx="1004389" cy="48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venir LT Std 45 Book" panose="020B0502020203020204" pitchFamily="34" charset="0"/>
                                            </a:rPr>
                                            <a:t>Customers</a:t>
                                          </a:r>
                                        </a:p>
                                      </xdr:txBody>
                                    </xdr:sp>
                                    <xdr:sp macro="" textlink="">
                                      <xdr:nvSpPr>
                                        <xdr:cNvPr id="95" name="Branches">
                                          <a:extLst>
                                            <a:ext uri="{FF2B5EF4-FFF2-40B4-BE49-F238E27FC236}">
                                              <a16:creationId xmlns:a16="http://schemas.microsoft.com/office/drawing/2014/main" id="{C1AF6BEA-E207-4EAB-A91F-B384149663DD}"/>
                                            </a:ext>
                                          </a:extLst>
                                        </xdr:cNvPr>
                                        <xdr:cNvSpPr txBox="1"/>
                                      </xdr:nvSpPr>
                                      <xdr:spPr>
                                        <a:xfrm>
                                          <a:off x="3218636" y="654993"/>
                                          <a:ext cx="804065"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venir LT Std 45 Book" panose="020B0502020203020204" pitchFamily="34" charset="0"/>
                                            </a:rPr>
                                            <a:t>Branches</a:t>
                                          </a:r>
                                        </a:p>
                                      </xdr:txBody>
                                    </xdr:sp>
                                    <xdr:sp macro="" textlink="">
                                      <xdr:nvSpPr>
                                        <xdr:cNvPr id="96" name="Credit_Card">
                                          <a:extLst>
                                            <a:ext uri="{FF2B5EF4-FFF2-40B4-BE49-F238E27FC236}">
                                              <a16:creationId xmlns:a16="http://schemas.microsoft.com/office/drawing/2014/main" id="{DE07824F-2E04-4761-B85C-785E8066D732}"/>
                                            </a:ext>
                                          </a:extLst>
                                        </xdr:cNvPr>
                                        <xdr:cNvSpPr txBox="1"/>
                                      </xdr:nvSpPr>
                                      <xdr:spPr>
                                        <a:xfrm>
                                          <a:off x="4310741" y="1386239"/>
                                          <a:ext cx="1004389" cy="48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Avenir LT Std 45 Book" panose="020B0502020203020204" pitchFamily="34" charset="0"/>
                                            </a:rPr>
                                            <a:t>Credit Card</a:t>
                                          </a:r>
                                        </a:p>
                                      </xdr:txBody>
                                    </xdr:sp>
                                    <xdr:sp macro="" textlink="">
                                      <xdr:nvSpPr>
                                        <xdr:cNvPr id="97" name="Cash">
                                          <a:extLst>
                                            <a:ext uri="{FF2B5EF4-FFF2-40B4-BE49-F238E27FC236}">
                                              <a16:creationId xmlns:a16="http://schemas.microsoft.com/office/drawing/2014/main" id="{D5FCB601-BD47-4095-9AEE-C3EB8DC78567}"/>
                                            </a:ext>
                                          </a:extLst>
                                        </xdr:cNvPr>
                                        <xdr:cNvSpPr txBox="1"/>
                                      </xdr:nvSpPr>
                                      <xdr:spPr>
                                        <a:xfrm>
                                          <a:off x="4345617" y="4772624"/>
                                          <a:ext cx="653143"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Avenir LT Std 45 Book" panose="020B0502020203020204" pitchFamily="34" charset="0"/>
                                            </a:rPr>
                                            <a:t>Cash</a:t>
                                          </a:r>
                                        </a:p>
                                      </xdr:txBody>
                                    </xdr:sp>
                                    <xdr:sp macro="" textlink="">
                                      <xdr:nvSpPr>
                                        <xdr:cNvPr id="98" name="Non-Register Customer_Info">
                                          <a:extLst>
                                            <a:ext uri="{FF2B5EF4-FFF2-40B4-BE49-F238E27FC236}">
                                              <a16:creationId xmlns:a16="http://schemas.microsoft.com/office/drawing/2014/main" id="{B0EE4B93-2DAF-438C-9BC5-5F0B41E0B509}"/>
                                            </a:ext>
                                          </a:extLst>
                                        </xdr:cNvPr>
                                        <xdr:cNvSpPr txBox="1"/>
                                      </xdr:nvSpPr>
                                      <xdr:spPr>
                                        <a:xfrm>
                                          <a:off x="6124875" y="4903251"/>
                                          <a:ext cx="1284514" cy="48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Avenir LT Std 45 Book" panose="020B0502020203020204" pitchFamily="34" charset="0"/>
                                            </a:rPr>
                                            <a:t>Non</a:t>
                                          </a:r>
                                          <a:r>
                                            <a:rPr lang="en-IN" sz="1100" baseline="0">
                                              <a:solidFill>
                                                <a:schemeClr val="bg1"/>
                                              </a:solidFill>
                                              <a:latin typeface="Avenir LT Std 45 Book" panose="020B0502020203020204" pitchFamily="34" charset="0"/>
                                            </a:rPr>
                                            <a:t> - Registered Customer info</a:t>
                                          </a:r>
                                          <a:endParaRPr lang="en-IN" sz="1100">
                                            <a:solidFill>
                                              <a:schemeClr val="bg1"/>
                                            </a:solidFill>
                                            <a:latin typeface="Avenir LT Std 45 Book" panose="020B0502020203020204" pitchFamily="34" charset="0"/>
                                          </a:endParaRPr>
                                        </a:p>
                                      </xdr:txBody>
                                    </xdr:sp>
                                    <xdr:sp macro="" textlink="">
                                      <xdr:nvSpPr>
                                        <xdr:cNvPr id="99" name="Register_Customer_Info">
                                          <a:extLst>
                                            <a:ext uri="{FF2B5EF4-FFF2-40B4-BE49-F238E27FC236}">
                                              <a16:creationId xmlns:a16="http://schemas.microsoft.com/office/drawing/2014/main" id="{123213EE-8BEF-47B3-9CDF-C3091ED67CC2}"/>
                                            </a:ext>
                                          </a:extLst>
                                        </xdr:cNvPr>
                                        <xdr:cNvSpPr txBox="1"/>
                                      </xdr:nvSpPr>
                                      <xdr:spPr>
                                        <a:xfrm>
                                          <a:off x="6210855" y="1366919"/>
                                          <a:ext cx="1284516" cy="48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Avenir LT Std 45 Book" panose="020B0502020203020204" pitchFamily="34" charset="0"/>
                                            </a:rPr>
                                            <a:t>Register Customer info</a:t>
                                          </a:r>
                                        </a:p>
                                      </xdr:txBody>
                                    </xdr:sp>
                                    <xdr:sp macro="" textlink="'Pivot Tables 3'!$P$4">
                                      <xdr:nvSpPr>
                                        <xdr:cNvPr id="162" name="Num_1">
                                          <a:extLst>
                                            <a:ext uri="{FF2B5EF4-FFF2-40B4-BE49-F238E27FC236}">
                                              <a16:creationId xmlns:a16="http://schemas.microsoft.com/office/drawing/2014/main" id="{47ED3CF8-138C-E7E7-44BA-AA81B73E18DF}"/>
                                            </a:ext>
                                          </a:extLst>
                                        </xdr:cNvPr>
                                        <xdr:cNvSpPr txBox="1"/>
                                      </xdr:nvSpPr>
                                      <xdr:spPr>
                                        <a:xfrm>
                                          <a:off x="3321614" y="431566"/>
                                          <a:ext cx="603098"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21E540-7609-4250-85C5-2A9F246EE6C6}" type="TxLink">
                                            <a:rPr lang="en-US" sz="1400" b="1" i="0" u="none" strike="noStrike">
                                              <a:solidFill>
                                                <a:schemeClr val="bg1"/>
                                              </a:solidFill>
                                              <a:latin typeface="Avenir LT Std 55 Roman" panose="020B0503020203020204" pitchFamily="34" charset="0"/>
                                              <a:cs typeface="Calibri"/>
                                            </a:rPr>
                                            <a:pPr algn="ctr"/>
                                            <a:t>146</a:t>
                                          </a:fld>
                                          <a:endParaRPr lang="en-IN" sz="1400" b="1">
                                            <a:solidFill>
                                              <a:schemeClr val="bg1"/>
                                            </a:solidFill>
                                            <a:latin typeface="Avenir LT Std 55 Roman" panose="020B0503020203020204" pitchFamily="34" charset="0"/>
                                          </a:endParaRPr>
                                        </a:p>
                                      </xdr:txBody>
                                    </xdr:sp>
                                  </xdr:grpSp>
                                  <xdr:pic>
                                    <xdr:nvPicPr>
                                      <xdr:cNvPr id="104" name="Graphic 103" descr="Users">
                                        <a:extLst>
                                          <a:ext uri="{FF2B5EF4-FFF2-40B4-BE49-F238E27FC236}">
                                            <a16:creationId xmlns:a16="http://schemas.microsoft.com/office/drawing/2014/main" id="{6B6E2509-2BD6-D903-0A06-240C16E0DCD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556657" y="3167744"/>
                                        <a:ext cx="598715" cy="598715"/>
                                      </a:xfrm>
                                      <a:prstGeom prst="rect">
                                        <a:avLst/>
                                      </a:prstGeom>
                                    </xdr:spPr>
                                  </xdr:pic>
                                  <xdr:pic>
                                    <xdr:nvPicPr>
                                      <xdr:cNvPr id="106" name="Graphic 105" descr="Store">
                                        <a:extLst>
                                          <a:ext uri="{FF2B5EF4-FFF2-40B4-BE49-F238E27FC236}">
                                            <a16:creationId xmlns:a16="http://schemas.microsoft.com/office/drawing/2014/main" id="{A3F53E65-60BE-F3AF-35B6-F87257AF374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744683" y="1273628"/>
                                        <a:ext cx="566058" cy="566058"/>
                                      </a:xfrm>
                                      <a:prstGeom prst="rect">
                                        <a:avLst/>
                                      </a:prstGeom>
                                    </xdr:spPr>
                                  </xdr:pic>
                                  <xdr:pic>
                                    <xdr:nvPicPr>
                                      <xdr:cNvPr id="108" name="Graphic 107" descr="Money">
                                        <a:extLst>
                                          <a:ext uri="{FF2B5EF4-FFF2-40B4-BE49-F238E27FC236}">
                                            <a16:creationId xmlns:a16="http://schemas.microsoft.com/office/drawing/2014/main" id="{BBA81BF3-F4A8-D477-CCB0-EE081AD5E9B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828457" y="4166826"/>
                                        <a:ext cx="601115" cy="601115"/>
                                      </a:xfrm>
                                      <a:prstGeom prst="rect">
                                        <a:avLst/>
                                      </a:prstGeom>
                                    </xdr:spPr>
                                  </xdr:pic>
                                  <xdr:pic>
                                    <xdr:nvPicPr>
                                      <xdr:cNvPr id="110" name="Graphic 109" descr="Internet">
                                        <a:extLst>
                                          <a:ext uri="{FF2B5EF4-FFF2-40B4-BE49-F238E27FC236}">
                                            <a16:creationId xmlns:a16="http://schemas.microsoft.com/office/drawing/2014/main" id="{37CE7440-0A63-7553-35E6-A2355C4F1DD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657605" y="5018317"/>
                                        <a:ext cx="576942" cy="576942"/>
                                      </a:xfrm>
                                      <a:prstGeom prst="rect">
                                        <a:avLst/>
                                      </a:prstGeom>
                                    </xdr:spPr>
                                  </xdr:pic>
                                  <xdr:pic>
                                    <xdr:nvPicPr>
                                      <xdr:cNvPr id="112" name="Graphic 111" descr="Employee badge">
                                        <a:extLst>
                                          <a:ext uri="{FF2B5EF4-FFF2-40B4-BE49-F238E27FC236}">
                                            <a16:creationId xmlns:a16="http://schemas.microsoft.com/office/drawing/2014/main" id="{498E34FD-7D0D-E5CE-CD88-098E333333F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6916113" y="2104629"/>
                                        <a:ext cx="584144" cy="584144"/>
                                      </a:xfrm>
                                      <a:prstGeom prst="rect">
                                        <a:avLst/>
                                      </a:prstGeom>
                                    </xdr:spPr>
                                  </xdr:pic>
                                  <xdr:pic>
                                    <xdr:nvPicPr>
                                      <xdr:cNvPr id="114" name="Graphic 113" descr="Credit card">
                                        <a:extLst>
                                          <a:ext uri="{FF2B5EF4-FFF2-40B4-BE49-F238E27FC236}">
                                            <a16:creationId xmlns:a16="http://schemas.microsoft.com/office/drawing/2014/main" id="{4F799498-A002-C701-1A13-BCE6CA8DF6E4}"/>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4888971" y="2102230"/>
                                        <a:ext cx="586543" cy="586543"/>
                                      </a:xfrm>
                                      <a:prstGeom prst="rect">
                                        <a:avLst/>
                                      </a:prstGeom>
                                    </xdr:spPr>
                                  </xdr:pic>
                                  <xdr:pic>
                                    <xdr:nvPicPr>
                                      <xdr:cNvPr id="118" name="Graphic 117" descr="Box trolley">
                                        <a:extLst>
                                          <a:ext uri="{FF2B5EF4-FFF2-40B4-BE49-F238E27FC236}">
                                            <a16:creationId xmlns:a16="http://schemas.microsoft.com/office/drawing/2014/main" id="{6809F0BD-3778-77C5-F41C-AA6D4355A1F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5918314" y="3142455"/>
                                        <a:ext cx="645771" cy="645771"/>
                                      </a:xfrm>
                                      <a:prstGeom prst="rect">
                                        <a:avLst/>
                                      </a:prstGeom>
                                    </xdr:spPr>
                                  </xdr:pic>
                                  <xdr:grpSp>
                                    <xdr:nvGrpSpPr>
                                      <xdr:cNvPr id="121" name="Group 120">
                                        <a:extLst>
                                          <a:ext uri="{FF2B5EF4-FFF2-40B4-BE49-F238E27FC236}">
                                            <a16:creationId xmlns:a16="http://schemas.microsoft.com/office/drawing/2014/main" id="{B6CFD7B0-97BB-2137-7BE6-4428E869D690}"/>
                                          </a:ext>
                                        </a:extLst>
                                      </xdr:cNvPr>
                                      <xdr:cNvGrpSpPr/>
                                    </xdr:nvGrpSpPr>
                                    <xdr:grpSpPr>
                                      <a:xfrm>
                                        <a:off x="6916113" y="4238228"/>
                                        <a:ext cx="584144" cy="584144"/>
                                        <a:chOff x="6916113" y="4238228"/>
                                        <a:chExt cx="584144" cy="584144"/>
                                      </a:xfrm>
                                    </xdr:grpSpPr>
                                    <xdr:pic>
                                      <xdr:nvPicPr>
                                        <xdr:cNvPr id="119" name="Graphic 118" descr="Employee badge">
                                          <a:extLst>
                                            <a:ext uri="{FF2B5EF4-FFF2-40B4-BE49-F238E27FC236}">
                                              <a16:creationId xmlns:a16="http://schemas.microsoft.com/office/drawing/2014/main" id="{A71E828B-8FDC-4C3A-BAF6-74A4290BE27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6916113" y="4238228"/>
                                          <a:ext cx="584144" cy="584144"/>
                                        </a:xfrm>
                                        <a:prstGeom prst="rect">
                                          <a:avLst/>
                                        </a:prstGeom>
                                      </xdr:spPr>
                                    </xdr:pic>
                                    <xdr:sp macro="" textlink="">
                                      <xdr:nvSpPr>
                                        <xdr:cNvPr id="120" name="Multiplication Sign 119">
                                          <a:extLst>
                                            <a:ext uri="{FF2B5EF4-FFF2-40B4-BE49-F238E27FC236}">
                                              <a16:creationId xmlns:a16="http://schemas.microsoft.com/office/drawing/2014/main" id="{7AE49ED8-CBDB-AB5C-5ECD-C10CE4607F65}"/>
                                            </a:ext>
                                          </a:extLst>
                                        </xdr:cNvPr>
                                        <xdr:cNvSpPr/>
                                      </xdr:nvSpPr>
                                      <xdr:spPr>
                                        <a:xfrm>
                                          <a:off x="6966854" y="4452259"/>
                                          <a:ext cx="272143" cy="316122"/>
                                        </a:xfrm>
                                        <a:prstGeom prst="mathMultiply">
                                          <a:avLst/>
                                        </a:prstGeom>
                                        <a:solidFill>
                                          <a:schemeClr val="bg1"/>
                                        </a:solidFill>
                                        <a:ln w="0">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23" name="Picture 122">
                                        <a:extLst>
                                          <a:ext uri="{FF2B5EF4-FFF2-40B4-BE49-F238E27FC236}">
                                            <a16:creationId xmlns:a16="http://schemas.microsoft.com/office/drawing/2014/main" id="{6E0A66FC-4686-B14C-1BD4-C402FE1DF22B}"/>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3766455" y="3254827"/>
                                        <a:ext cx="428093" cy="428093"/>
                                      </a:xfrm>
                                      <a:prstGeom prst="rect">
                                        <a:avLst/>
                                      </a:prstGeom>
                                      <a:solidFill>
                                        <a:schemeClr val="bg1"/>
                                      </a:solidFill>
                                    </xdr:spPr>
                                  </xdr:pic>
                                </xdr:grpSp>
                                <xdr:sp macro="" textlink="'Pivot Tables 3'!M4">
                                  <xdr:nvSpPr>
                                    <xdr:cNvPr id="138" name="Branches_L1">
                                      <a:extLst>
                                        <a:ext uri="{FF2B5EF4-FFF2-40B4-BE49-F238E27FC236}">
                                          <a16:creationId xmlns:a16="http://schemas.microsoft.com/office/drawing/2014/main" id="{DAA7E539-895C-4D97-85E4-A0AB4E1A1F68}"/>
                                        </a:ext>
                                      </a:extLst>
                                    </xdr:cNvPr>
                                    <xdr:cNvSpPr txBox="1"/>
                                  </xdr:nvSpPr>
                                  <xdr:spPr>
                                    <a:xfrm>
                                      <a:off x="3995058" y="1914382"/>
                                      <a:ext cx="72000" cy="1120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D084784-7E23-4DBB-9D0A-D95422B8A95C}" type="TxLink">
                                        <a:rPr lang="en-US" sz="13800">
                                          <a:solidFill>
                                            <a:schemeClr val="bg1"/>
                                          </a:solidFill>
                                          <a:latin typeface="Arial" panose="020B0604020202020204" pitchFamily="34" charset="0"/>
                                          <a:ea typeface="+mn-ea"/>
                                          <a:cs typeface="Arial" panose="020B0604020202020204" pitchFamily="34" charset="0"/>
                                        </a:rPr>
                                        <a:pPr marL="0" indent="0" algn="ctr"/>
                                        <a:t> </a:t>
                                      </a:fld>
                                      <a:endParaRPr lang="en-IN" sz="13800">
                                        <a:solidFill>
                                          <a:schemeClr val="bg1"/>
                                        </a:solidFill>
                                        <a:latin typeface="Arial" panose="020B0604020202020204" pitchFamily="34" charset="0"/>
                                        <a:ea typeface="+mn-ea"/>
                                        <a:cs typeface="Arial" panose="020B0604020202020204" pitchFamily="34" charset="0"/>
                                      </a:endParaRPr>
                                    </a:p>
                                  </xdr:txBody>
                                </xdr:sp>
                                <xdr:sp macro="" textlink="'Pivot Tables 3'!M4">
                                  <xdr:nvSpPr>
                                    <xdr:cNvPr id="139" name="Branches_L2">
                                      <a:extLst>
                                        <a:ext uri="{FF2B5EF4-FFF2-40B4-BE49-F238E27FC236}">
                                          <a16:creationId xmlns:a16="http://schemas.microsoft.com/office/drawing/2014/main" id="{38611E1B-BC5F-4C05-B627-40EF7D52664B}"/>
                                        </a:ext>
                                      </a:extLst>
                                    </xdr:cNvPr>
                                    <xdr:cNvSpPr txBox="1"/>
                                  </xdr:nvSpPr>
                                  <xdr:spPr>
                                    <a:xfrm rot="3019238">
                                      <a:off x="2925345" y="1379646"/>
                                      <a:ext cx="77952" cy="2231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D084784-7E23-4DBB-9D0A-D95422B8A95C}" type="TxLink">
                                        <a:rPr lang="en-US" sz="13800">
                                          <a:solidFill>
                                            <a:schemeClr val="bg1"/>
                                          </a:solidFill>
                                          <a:latin typeface="Arial" panose="020B0604020202020204" pitchFamily="34" charset="0"/>
                                          <a:ea typeface="+mn-ea"/>
                                          <a:cs typeface="Arial" panose="020B0604020202020204" pitchFamily="34" charset="0"/>
                                        </a:rPr>
                                        <a:pPr marL="0" indent="0" algn="ctr"/>
                                        <a:t> </a:t>
                                      </a:fld>
                                      <a:endParaRPr lang="en-IN" sz="13800">
                                        <a:solidFill>
                                          <a:schemeClr val="bg1"/>
                                        </a:solidFill>
                                        <a:latin typeface="Arial" panose="020B0604020202020204" pitchFamily="34" charset="0"/>
                                        <a:ea typeface="+mn-ea"/>
                                        <a:cs typeface="Arial" panose="020B0604020202020204" pitchFamily="34" charset="0"/>
                                      </a:endParaRPr>
                                    </a:p>
                                  </xdr:txBody>
                                </xdr:sp>
                                <xdr:sp macro="" textlink="">
                                  <xdr:nvSpPr>
                                    <xdr:cNvPr id="133" name="Paid_oredr_CircleTextBox 132">
                                      <a:extLst>
                                        <a:ext uri="{FF2B5EF4-FFF2-40B4-BE49-F238E27FC236}">
                                          <a16:creationId xmlns:a16="http://schemas.microsoft.com/office/drawing/2014/main" id="{6AD8AF5A-FE18-4222-8F88-A13ADF69B3DA}"/>
                                        </a:ext>
                                      </a:extLst>
                                    </xdr:cNvPr>
                                    <xdr:cNvSpPr txBox="1"/>
                                  </xdr:nvSpPr>
                                  <xdr:spPr>
                                    <a:xfrm>
                                      <a:off x="8556171" y="2688772"/>
                                      <a:ext cx="1393372" cy="1306284"/>
                                    </a:xfrm>
                                    <a:prstGeom prst="rect">
                                      <a:avLst/>
                                    </a:prstGeom>
                                    <a:noFill/>
                                    <a:ln w="9525" cmpd="sng">
                                      <a:noFill/>
                                    </a:ln>
                                    <a:effectLst>
                                      <a:glow rad="101600">
                                        <a:srgbClr val="194AFE">
                                          <a:alpha val="44000"/>
                                        </a:srgbClr>
                                      </a:glow>
                                      <a:outerShdw blurRad="177800" sx="115000" sy="115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800">
                                          <a:ln>
                                            <a:noFill/>
                                          </a:ln>
                                          <a:solidFill>
                                            <a:schemeClr val="bg1"/>
                                          </a:solidFill>
                                          <a:effectLst>
                                            <a:glow rad="63500">
                                              <a:srgbClr val="194AFE">
                                                <a:alpha val="32000"/>
                                              </a:srgbClr>
                                            </a:glow>
                                            <a:outerShdw blurRad="177800" sx="98000" sy="98000" algn="ctr" rotWithShape="0">
                                              <a:srgbClr val="194AFE"/>
                                            </a:outerShdw>
                                          </a:effectLst>
                                          <a:latin typeface="+mj-lt"/>
                                        </a:rPr>
                                        <a:t>○</a:t>
                                      </a:r>
                                    </a:p>
                                  </xdr:txBody>
                                </xdr:sp>
                                <xdr:grpSp>
                                  <xdr:nvGrpSpPr>
                                    <xdr:cNvPr id="102" name="Group 101">
                                      <a:extLst>
                                        <a:ext uri="{FF2B5EF4-FFF2-40B4-BE49-F238E27FC236}">
                                          <a16:creationId xmlns:a16="http://schemas.microsoft.com/office/drawing/2014/main" id="{B6ECDB53-D437-52E4-B3A2-A79767A9E778}"/>
                                        </a:ext>
                                      </a:extLst>
                                    </xdr:cNvPr>
                                    <xdr:cNvGrpSpPr/>
                                  </xdr:nvGrpSpPr>
                                  <xdr:grpSpPr>
                                    <a:xfrm>
                                      <a:off x="8575242" y="357776"/>
                                      <a:ext cx="6489447" cy="6565537"/>
                                      <a:chOff x="8575242" y="346890"/>
                                      <a:chExt cx="6489447" cy="6565537"/>
                                    </a:xfrm>
                                  </xdr:grpSpPr>
                                  <xdr:graphicFrame macro="">
                                    <xdr:nvGraphicFramePr>
                                      <xdr:cNvPr id="22" name="Chart 21">
                                        <a:extLst>
                                          <a:ext uri="{FF2B5EF4-FFF2-40B4-BE49-F238E27FC236}">
                                            <a16:creationId xmlns:a16="http://schemas.microsoft.com/office/drawing/2014/main" id="{6A943E8A-4C93-46ED-B2D9-5460B6291DBE}"/>
                                          </a:ext>
                                        </a:extLst>
                                      </xdr:cNvPr>
                                      <xdr:cNvGraphicFramePr>
                                        <a:graphicFrameLocks/>
                                      </xdr:cNvGraphicFramePr>
                                    </xdr:nvGraphicFramePr>
                                    <xdr:xfrm>
                                      <a:off x="9533950" y="2172320"/>
                                      <a:ext cx="4572000" cy="2914677"/>
                                    </xdr:xfrm>
                                    <a:graphic>
                                      <a:graphicData uri="http://schemas.openxmlformats.org/drawingml/2006/chart">
                                        <c:chart xmlns:c="http://schemas.openxmlformats.org/drawingml/2006/chart" xmlns:r="http://schemas.openxmlformats.org/officeDocument/2006/relationships" r:id="rId25"/>
                                      </a:graphicData>
                                    </a:graphic>
                                  </xdr:graphicFrame>
                                  <xdr:sp macro="" textlink="">
                                    <xdr:nvSpPr>
                                      <xdr:cNvPr id="24" name="Circle: Hollow 23">
                                        <a:extLst>
                                          <a:ext uri="{FF2B5EF4-FFF2-40B4-BE49-F238E27FC236}">
                                            <a16:creationId xmlns:a16="http://schemas.microsoft.com/office/drawing/2014/main" id="{B90F2483-BD6C-E5FF-70AE-AA50EE7DA92F}"/>
                                          </a:ext>
                                        </a:extLst>
                                      </xdr:cNvPr>
                                      <xdr:cNvSpPr/>
                                    </xdr:nvSpPr>
                                    <xdr:spPr>
                                      <a:xfrm>
                                        <a:off x="10410247" y="2203429"/>
                                        <a:ext cx="2819400" cy="2852458"/>
                                      </a:xfrm>
                                      <a:prstGeom prst="donut">
                                        <a:avLst>
                                          <a:gd name="adj" fmla="val 3867"/>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5" name="Oval 24">
                                        <a:extLst>
                                          <a:ext uri="{FF2B5EF4-FFF2-40B4-BE49-F238E27FC236}">
                                            <a16:creationId xmlns:a16="http://schemas.microsoft.com/office/drawing/2014/main" id="{84C2AB47-129B-F90A-130B-3AAD925A559A}"/>
                                          </a:ext>
                                        </a:extLst>
                                      </xdr:cNvPr>
                                      <xdr:cNvSpPr/>
                                    </xdr:nvSpPr>
                                    <xdr:spPr>
                                      <a:xfrm>
                                        <a:off x="9758743" y="1544280"/>
                                        <a:ext cx="4122420" cy="4170756"/>
                                      </a:xfrm>
                                      <a:prstGeom prst="ellipse">
                                        <a:avLst/>
                                      </a:prstGeom>
                                      <a:noFill/>
                                      <a:ln w="9525">
                                        <a:solidFill>
                                          <a:schemeClr val="bg2">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sp macro="" textlink="">
                                    <xdr:nvSpPr>
                                      <xdr:cNvPr id="27" name="Oval 26">
                                        <a:extLst>
                                          <a:ext uri="{FF2B5EF4-FFF2-40B4-BE49-F238E27FC236}">
                                            <a16:creationId xmlns:a16="http://schemas.microsoft.com/office/drawing/2014/main" id="{CF9D6ECD-E7B9-DA2F-079B-97214CA51069}"/>
                                          </a:ext>
                                        </a:extLst>
                                      </xdr:cNvPr>
                                      <xdr:cNvSpPr/>
                                    </xdr:nvSpPr>
                                    <xdr:spPr>
                                      <a:xfrm>
                                        <a:off x="8894614" y="626593"/>
                                        <a:ext cx="5936524" cy="6006130"/>
                                      </a:xfrm>
                                      <a:prstGeom prst="ellipse">
                                        <a:avLst/>
                                      </a:prstGeom>
                                      <a:noFill/>
                                      <a:ln w="6350">
                                        <a:solidFill>
                                          <a:schemeClr val="bg2">
                                            <a:alpha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sp macro="" textlink="">
                                    <xdr:nvSpPr>
                                      <xdr:cNvPr id="28" name="Oval 27">
                                        <a:extLst>
                                          <a:ext uri="{FF2B5EF4-FFF2-40B4-BE49-F238E27FC236}">
                                            <a16:creationId xmlns:a16="http://schemas.microsoft.com/office/drawing/2014/main" id="{20C01D74-A396-5E2B-F2DA-1B8EBE441761}"/>
                                          </a:ext>
                                        </a:extLst>
                                      </xdr:cNvPr>
                                      <xdr:cNvSpPr/>
                                    </xdr:nvSpPr>
                                    <xdr:spPr>
                                      <a:xfrm>
                                        <a:off x="8575242" y="346890"/>
                                        <a:ext cx="6489447" cy="6565537"/>
                                      </a:xfrm>
                                      <a:prstGeom prst="ellipse">
                                        <a:avLst/>
                                      </a:prstGeom>
                                      <a:noFill/>
                                      <a:ln w="4953">
                                        <a:solidFill>
                                          <a:schemeClr val="bg2">
                                            <a:alpha val="1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grpSp>
                                <xdr:pic>
                                  <xdr:nvPicPr>
                                    <xdr:cNvPr id="116" name="Paid_Orders_Icon" descr="Register">
                                      <a:extLst>
                                        <a:ext uri="{FF2B5EF4-FFF2-40B4-BE49-F238E27FC236}">
                                          <a16:creationId xmlns:a16="http://schemas.microsoft.com/office/drawing/2014/main" id="{14EED5DD-5B6E-195E-9AC0-AA0A07C2E8B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8968715" y="3177514"/>
                                      <a:ext cx="599829" cy="599829"/>
                                    </a:xfrm>
                                    <a:prstGeom prst="rect">
                                      <a:avLst/>
                                    </a:prstGeom>
                                  </xdr:spPr>
                                </xdr:pic>
                                <xdr:sp macro="" textlink="">
                                  <xdr:nvSpPr>
                                    <xdr:cNvPr id="137" name="Package_Circle">
                                      <a:extLst>
                                        <a:ext uri="{FF2B5EF4-FFF2-40B4-BE49-F238E27FC236}">
                                          <a16:creationId xmlns:a16="http://schemas.microsoft.com/office/drawing/2014/main" id="{E3A6B8BD-D692-4716-A754-DE83149EF1C5}"/>
                                        </a:ext>
                                      </a:extLst>
                                    </xdr:cNvPr>
                                    <xdr:cNvSpPr txBox="1"/>
                                  </xdr:nvSpPr>
                                  <xdr:spPr>
                                    <a:xfrm>
                                      <a:off x="5529943" y="2721428"/>
                                      <a:ext cx="1393372" cy="1306284"/>
                                    </a:xfrm>
                                    <a:prstGeom prst="rect">
                                      <a:avLst/>
                                    </a:prstGeom>
                                    <a:noFill/>
                                    <a:ln w="9525" cmpd="sng">
                                      <a:noFill/>
                                    </a:ln>
                                    <a:effectLst>
                                      <a:glow rad="101600">
                                        <a:srgbClr val="194AFE">
                                          <a:alpha val="44000"/>
                                        </a:srgbClr>
                                      </a:glow>
                                      <a:outerShdw blurRad="177800" sx="115000" sy="115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800">
                                          <a:ln>
                                            <a:noFill/>
                                          </a:ln>
                                          <a:solidFill>
                                            <a:schemeClr val="bg1"/>
                                          </a:solidFill>
                                          <a:effectLst>
                                            <a:glow rad="63500">
                                              <a:srgbClr val="194AFE">
                                                <a:alpha val="32000"/>
                                              </a:srgbClr>
                                            </a:glow>
                                            <a:outerShdw blurRad="177800" sx="98000" sy="98000" algn="ctr" rotWithShape="0">
                                              <a:srgbClr val="194AFE"/>
                                            </a:outerShdw>
                                          </a:effectLst>
                                          <a:latin typeface="+mj-lt"/>
                                        </a:rPr>
                                        <a:t>○</a:t>
                                      </a:r>
                                    </a:p>
                                  </xdr:txBody>
                                </xdr:sp>
                                <xdr:sp macro="" textlink="'Pivot Tables 3'!M5">
                                  <xdr:nvSpPr>
                                    <xdr:cNvPr id="143" name="Wbsite_L1">
                                      <a:extLst>
                                        <a:ext uri="{FF2B5EF4-FFF2-40B4-BE49-F238E27FC236}">
                                          <a16:creationId xmlns:a16="http://schemas.microsoft.com/office/drawing/2014/main" id="{95816E34-DC8D-479D-970F-567CB6598A21}"/>
                                        </a:ext>
                                      </a:extLst>
                                    </xdr:cNvPr>
                                    <xdr:cNvSpPr txBox="1"/>
                                  </xdr:nvSpPr>
                                  <xdr:spPr>
                                    <a:xfrm rot="19029307">
                                      <a:off x="2823134" y="3240741"/>
                                      <a:ext cx="72000" cy="25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3D69FF6-AAC9-4B83-A12F-130EBE5506C0}" type="TxLink">
                                        <a:rPr lang="en-US" sz="13800" b="0" i="0" u="none" strike="noStrike">
                                          <a:solidFill>
                                            <a:schemeClr val="bg1"/>
                                          </a:solidFill>
                                          <a:latin typeface="Arial" panose="020B0604020202020204" pitchFamily="34" charset="0"/>
                                          <a:ea typeface="+mn-ea"/>
                                          <a:cs typeface="Arial" panose="020B0604020202020204" pitchFamily="34" charset="0"/>
                                        </a:rPr>
                                        <a:pPr marL="0" indent="0" algn="ctr"/>
                                        <a:t>│</a:t>
                                      </a:fld>
                                      <a:endParaRPr lang="en-IN" sz="138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 3'!N5">
                                  <xdr:nvSpPr>
                                    <xdr:cNvPr id="144" name="Website_Circle">
                                      <a:extLst>
                                        <a:ext uri="{FF2B5EF4-FFF2-40B4-BE49-F238E27FC236}">
                                          <a16:creationId xmlns:a16="http://schemas.microsoft.com/office/drawing/2014/main" id="{8F40B125-43FB-4B61-8D37-3A34E3E46D23}"/>
                                        </a:ext>
                                      </a:extLst>
                                    </xdr:cNvPr>
                                    <xdr:cNvSpPr txBox="1"/>
                                  </xdr:nvSpPr>
                                  <xdr:spPr>
                                    <a:xfrm>
                                      <a:off x="3429000" y="4582886"/>
                                      <a:ext cx="1004389" cy="1197429"/>
                                    </a:xfrm>
                                    <a:prstGeom prst="rect">
                                      <a:avLst/>
                                    </a:prstGeom>
                                    <a:noFill/>
                                    <a:ln w="9525" cmpd="sng">
                                      <a:noFill/>
                                    </a:ln>
                                    <a:effectLst>
                                      <a:glow rad="101600">
                                        <a:srgbClr val="194AFE">
                                          <a:alpha val="44000"/>
                                        </a:srgbClr>
                                      </a:glow>
                                      <a:outerShdw blurRad="177800" sx="115000" sy="115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1F88C2-225C-48D7-97E0-34073F104E2C}" type="TxLink">
                                        <a:rPr lang="en-US"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rPr>
                                        <a:pPr marL="0" indent="0" algn="ctr"/>
                                        <a:t>○</a:t>
                                      </a:fld>
                                      <a:endParaRPr lang="en-IN" sz="13800">
                                        <a:ln>
                                          <a:noFill/>
                                        </a:ln>
                                        <a:solidFill>
                                          <a:schemeClr val="bg1"/>
                                        </a:solidFill>
                                        <a:effectLst>
                                          <a:glow rad="63500">
                                            <a:srgbClr val="194AFE">
                                              <a:alpha val="32000"/>
                                            </a:srgbClr>
                                          </a:glow>
                                          <a:outerShdw blurRad="177800" sx="98000" sy="98000" algn="ctr" rotWithShape="0">
                                            <a:srgbClr val="194AFE"/>
                                          </a:outerShdw>
                                        </a:effectLst>
                                        <a:latin typeface="+mj-lt"/>
                                        <a:ea typeface="+mn-ea"/>
                                        <a:cs typeface="+mn-cs"/>
                                      </a:endParaRPr>
                                    </a:p>
                                  </xdr:txBody>
                                </xdr:sp>
                                <xdr:sp macro="" textlink="">
                                  <xdr:nvSpPr>
                                    <xdr:cNvPr id="135" name="Customers_Circle">
                                      <a:extLst>
                                        <a:ext uri="{FF2B5EF4-FFF2-40B4-BE49-F238E27FC236}">
                                          <a16:creationId xmlns:a16="http://schemas.microsoft.com/office/drawing/2014/main" id="{5C53893E-A4DB-4A4C-A0B7-6AB2C990C6FE}"/>
                                        </a:ext>
                                      </a:extLst>
                                    </xdr:cNvPr>
                                    <xdr:cNvSpPr txBox="1"/>
                                  </xdr:nvSpPr>
                                  <xdr:spPr>
                                    <a:xfrm>
                                      <a:off x="1143000" y="2645229"/>
                                      <a:ext cx="1393372" cy="1306284"/>
                                    </a:xfrm>
                                    <a:prstGeom prst="rect">
                                      <a:avLst/>
                                    </a:prstGeom>
                                    <a:noFill/>
                                    <a:ln w="9525" cmpd="sng">
                                      <a:noFill/>
                                    </a:ln>
                                    <a:effectLst>
                                      <a:glow rad="101600">
                                        <a:srgbClr val="194AFE">
                                          <a:alpha val="44000"/>
                                        </a:srgbClr>
                                      </a:glow>
                                      <a:outerShdw blurRad="177800" sx="115000" sy="115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800">
                                          <a:ln>
                                            <a:noFill/>
                                          </a:ln>
                                          <a:solidFill>
                                            <a:schemeClr val="bg1"/>
                                          </a:solidFill>
                                          <a:effectLst>
                                            <a:glow rad="63500">
                                              <a:srgbClr val="194AFE">
                                                <a:alpha val="32000"/>
                                              </a:srgbClr>
                                            </a:glow>
                                            <a:outerShdw blurRad="177800" sx="98000" sy="98000" algn="ctr" rotWithShape="0">
                                              <a:srgbClr val="194AFE"/>
                                            </a:outerShdw>
                                          </a:effectLst>
                                          <a:latin typeface="+mj-lt"/>
                                        </a:rPr>
                                        <a:t>○</a:t>
                                      </a:r>
                                    </a:p>
                                  </xdr:txBody>
                                </xdr:sp>
                                <xdr:sp macro="" textlink="'Pivot Tables 3'!M5">
                                  <xdr:nvSpPr>
                                    <xdr:cNvPr id="148" name="Wbsite_L1">
                                      <a:extLst>
                                        <a:ext uri="{FF2B5EF4-FFF2-40B4-BE49-F238E27FC236}">
                                          <a16:creationId xmlns:a16="http://schemas.microsoft.com/office/drawing/2014/main" id="{AD238A4C-B773-4521-B491-88F5B268C35D}"/>
                                        </a:ext>
                                      </a:extLst>
                                    </xdr:cNvPr>
                                    <xdr:cNvSpPr txBox="1"/>
                                  </xdr:nvSpPr>
                                  <xdr:spPr>
                                    <a:xfrm>
                                      <a:off x="3966132" y="3708826"/>
                                      <a:ext cx="72000" cy="1211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3D69FF6-AAC9-4B83-A12F-130EBE5506C0}" type="TxLink">
                                        <a:rPr lang="en-US" sz="13800" b="0" i="0" u="none" strike="noStrike">
                                          <a:solidFill>
                                            <a:schemeClr val="bg1"/>
                                          </a:solidFill>
                                          <a:latin typeface="Arial" panose="020B0604020202020204" pitchFamily="34" charset="0"/>
                                          <a:ea typeface="+mn-ea"/>
                                          <a:cs typeface="Arial" panose="020B0604020202020204" pitchFamily="34" charset="0"/>
                                        </a:rPr>
                                        <a:pPr marL="0" indent="0" algn="ctr"/>
                                        <a:t>│</a:t>
                                      </a:fld>
                                      <a:endParaRPr lang="en-IN" sz="13800" b="0" i="0" u="none" strike="noStrike">
                                        <a:solidFill>
                                          <a:schemeClr val="bg1"/>
                                        </a:solidFill>
                                        <a:latin typeface="Arial" panose="020B0604020202020204" pitchFamily="34" charset="0"/>
                                        <a:ea typeface="+mn-ea"/>
                                        <a:cs typeface="Arial" panose="020B0604020202020204" pitchFamily="34" charset="0"/>
                                      </a:endParaRPr>
                                    </a:p>
                                  </xdr:txBody>
                                </xdr:sp>
                              </xdr:grpSp>
                            </xdr:grpSp>
                            <xdr:sp macro="" textlink="'Pivot Tables 3'!O5">
                              <xdr:nvSpPr>
                                <xdr:cNvPr id="158" name="Website_Cirle_D">
                                  <a:extLst>
                                    <a:ext uri="{FF2B5EF4-FFF2-40B4-BE49-F238E27FC236}">
                                      <a16:creationId xmlns:a16="http://schemas.microsoft.com/office/drawing/2014/main" id="{C5392693-7D76-4C6B-8C3D-33F541DF0E56}"/>
                                    </a:ext>
                                  </a:extLst>
                                </xdr:cNvPr>
                                <xdr:cNvSpPr txBox="1"/>
                              </xdr:nvSpPr>
                              <xdr:spPr>
                                <a:xfrm>
                                  <a:off x="2481945" y="4593772"/>
                                  <a:ext cx="1687286" cy="1578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98C3D1-16DB-460D-8FA1-4C2383571EC0}" type="TxLink">
                                    <a:rPr lang="en-US" sz="11500" b="0" i="0" u="none" strike="noStrike">
                                      <a:solidFill>
                                        <a:schemeClr val="tx1">
                                          <a:alpha val="68000"/>
                                        </a:schemeClr>
                                      </a:solidFill>
                                      <a:latin typeface="Calibri"/>
                                      <a:cs typeface="Calibri"/>
                                    </a:rPr>
                                    <a:pPr/>
                                    <a:t> </a:t>
                                  </a:fld>
                                  <a:endParaRPr lang="en-IN" sz="11500">
                                    <a:solidFill>
                                      <a:schemeClr val="tx1">
                                        <a:alpha val="68000"/>
                                      </a:schemeClr>
                                    </a:solidFill>
                                    <a:latin typeface="Avenir LT Std 45 Book" panose="020B0502020203020204" pitchFamily="34" charset="0"/>
                                  </a:endParaRPr>
                                </a:p>
                              </xdr:txBody>
                            </xdr:sp>
                            <xdr:sp macro="" textlink="'Pivot Tables 3'!O4">
                              <xdr:nvSpPr>
                                <xdr:cNvPr id="159" name="Branches_Circle_D">
                                  <a:extLst>
                                    <a:ext uri="{FF2B5EF4-FFF2-40B4-BE49-F238E27FC236}">
                                      <a16:creationId xmlns:a16="http://schemas.microsoft.com/office/drawing/2014/main" id="{9D20F8C3-9AFA-4AF1-969F-9AE115B4E534}"/>
                                    </a:ext>
                                  </a:extLst>
                                </xdr:cNvPr>
                                <xdr:cNvSpPr txBox="1"/>
                              </xdr:nvSpPr>
                              <xdr:spPr>
                                <a:xfrm>
                                  <a:off x="2594427" y="809404"/>
                                  <a:ext cx="1303475" cy="1523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6E48ED-CBBC-4A37-B98E-FD7904D60D1D}" type="TxLink">
                                    <a:rPr lang="en-US" sz="11500" b="0" i="0" u="none" strike="noStrike">
                                      <a:solidFill>
                                        <a:schemeClr val="tx1">
                                          <a:alpha val="68000"/>
                                        </a:schemeClr>
                                      </a:solidFill>
                                      <a:latin typeface="Calibri"/>
                                      <a:cs typeface="Calibri"/>
                                    </a:rPr>
                                    <a:pPr/>
                                    <a:t>●</a:t>
                                  </a:fld>
                                  <a:endParaRPr lang="en-IN" sz="333300">
                                    <a:solidFill>
                                      <a:schemeClr val="tx1">
                                        <a:alpha val="68000"/>
                                      </a:schemeClr>
                                    </a:solidFill>
                                    <a:latin typeface="Avenir LT Std 45 Book" panose="020B0502020203020204" pitchFamily="34" charset="0"/>
                                  </a:endParaRPr>
                                </a:p>
                              </xdr:txBody>
                            </xdr:sp>
                          </xdr:grpSp>
                        </xdr:grpSp>
                        <xdr:sp macro="" textlink="'Pivot Tables 3'!P5">
                          <xdr:nvSpPr>
                            <xdr:cNvPr id="166" name="NUm_2">
                              <a:extLst>
                                <a:ext uri="{FF2B5EF4-FFF2-40B4-BE49-F238E27FC236}">
                                  <a16:creationId xmlns:a16="http://schemas.microsoft.com/office/drawing/2014/main" id="{F698ABFA-BB22-4C5F-B009-031A812C0CA9}"/>
                                </a:ext>
                              </a:extLst>
                            </xdr:cNvPr>
                            <xdr:cNvSpPr txBox="1"/>
                          </xdr:nvSpPr>
                          <xdr:spPr>
                            <a:xfrm>
                              <a:off x="2840955" y="6837678"/>
                              <a:ext cx="626146" cy="452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A1CEC1-CC83-4B03-ADEF-3E8B8DFE5CAF}" type="TxLink">
                                <a:rPr lang="en-US" sz="1400" b="1" i="0" u="none" strike="noStrike">
                                  <a:solidFill>
                                    <a:schemeClr val="bg1"/>
                                  </a:solidFill>
                                  <a:latin typeface="Avenir LT Std 55 Roman" panose="020B0503020203020204" pitchFamily="34" charset="0"/>
                                  <a:cs typeface="Calibri"/>
                                </a:rPr>
                                <a:pPr algn="ctr"/>
                                <a:t>622</a:t>
                              </a:fld>
                              <a:endParaRPr lang="en-IN" sz="1400" b="1">
                                <a:solidFill>
                                  <a:schemeClr val="bg1"/>
                                </a:solidFill>
                                <a:latin typeface="Avenir LT Std 55 Roman" panose="020B0503020203020204" pitchFamily="34" charset="0"/>
                              </a:endParaRPr>
                            </a:p>
                          </xdr:txBody>
                        </xdr:sp>
                      </xdr:grpSp>
                      <xdr:sp macro="" textlink="'Pivot Tables 3'!O10">
                        <xdr:nvSpPr>
                          <xdr:cNvPr id="23" name="TextBox 22">
                            <a:extLst>
                              <a:ext uri="{FF2B5EF4-FFF2-40B4-BE49-F238E27FC236}">
                                <a16:creationId xmlns:a16="http://schemas.microsoft.com/office/drawing/2014/main" id="{EC66D0BF-7200-C730-AE79-C512264615DE}"/>
                              </a:ext>
                            </a:extLst>
                          </xdr:cNvPr>
                          <xdr:cNvSpPr txBox="1"/>
                        </xdr:nvSpPr>
                        <xdr:spPr>
                          <a:xfrm>
                            <a:off x="4064000" y="5029200"/>
                            <a:ext cx="673100" cy="850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DB1FDA6-F782-4938-BB1A-8BF5B2CF677A}" type="TxLink">
                              <a:rPr lang="en-US" sz="11500" b="0" i="0" u="none" strike="noStrike">
                                <a:solidFill>
                                  <a:schemeClr val="tx1">
                                    <a:alpha val="68000"/>
                                  </a:schemeClr>
                                </a:solidFill>
                                <a:latin typeface="Calibri"/>
                                <a:ea typeface="+mn-ea"/>
                                <a:cs typeface="Calibri"/>
                              </a:rPr>
                              <a:pPr marL="0" indent="0" algn="ctr"/>
                              <a:t>●</a:t>
                            </a:fld>
                            <a:endParaRPr lang="en-IN" sz="11500" b="0" i="0" u="none" strike="noStrike">
                              <a:solidFill>
                                <a:schemeClr val="tx1">
                                  <a:alpha val="68000"/>
                                </a:schemeClr>
                              </a:solidFill>
                              <a:latin typeface="Calibri"/>
                              <a:ea typeface="+mn-ea"/>
                              <a:cs typeface="Calibri"/>
                            </a:endParaRPr>
                          </a:p>
                        </xdr:txBody>
                      </xdr:sp>
                    </xdr:grpSp>
                    <xdr:sp macro="" textlink="'Pivot Tables 3'!O16">
                      <xdr:nvSpPr>
                        <xdr:cNvPr id="26" name="TextBox 25">
                          <a:extLst>
                            <a:ext uri="{FF2B5EF4-FFF2-40B4-BE49-F238E27FC236}">
                              <a16:creationId xmlns:a16="http://schemas.microsoft.com/office/drawing/2014/main" id="{4FA81FAA-1799-5962-1FDF-37517CABBC74}"/>
                            </a:ext>
                          </a:extLst>
                        </xdr:cNvPr>
                        <xdr:cNvSpPr txBox="1"/>
                      </xdr:nvSpPr>
                      <xdr:spPr>
                        <a:xfrm>
                          <a:off x="6121401" y="5067300"/>
                          <a:ext cx="77470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E856C5-F81F-44EF-BF5D-AE84F45B8041}" type="TxLink">
                            <a:rPr lang="en-US" sz="11500" b="0" i="0" u="none" strike="noStrike">
                              <a:solidFill>
                                <a:schemeClr val="tx1">
                                  <a:alpha val="68000"/>
                                </a:schemeClr>
                              </a:solidFill>
                              <a:latin typeface="Calibri"/>
                              <a:ea typeface="+mn-ea"/>
                              <a:cs typeface="Calibri"/>
                            </a:rPr>
                            <a:pPr marL="0" indent="0" algn="ctr"/>
                            <a:t>●</a:t>
                          </a:fld>
                          <a:endParaRPr lang="en-IN" sz="11500" b="0" i="0" u="none" strike="noStrike">
                            <a:solidFill>
                              <a:schemeClr val="tx1">
                                <a:alpha val="68000"/>
                              </a:schemeClr>
                            </a:solidFill>
                            <a:latin typeface="Calibri"/>
                            <a:ea typeface="+mn-ea"/>
                            <a:cs typeface="Calibri"/>
                          </a:endParaRPr>
                        </a:p>
                      </xdr:txBody>
                    </xdr:sp>
                  </xdr:grpSp>
                  <xdr:sp macro="" textlink="'Pivot Tables 3'!O11">
                    <xdr:nvSpPr>
                      <xdr:cNvPr id="37" name="TextBox 36">
                        <a:extLst>
                          <a:ext uri="{FF2B5EF4-FFF2-40B4-BE49-F238E27FC236}">
                            <a16:creationId xmlns:a16="http://schemas.microsoft.com/office/drawing/2014/main" id="{C5F556A9-1FB7-CCEB-DA20-4E68C1B4E7E1}"/>
                          </a:ext>
                        </a:extLst>
                      </xdr:cNvPr>
                      <xdr:cNvSpPr txBox="1"/>
                    </xdr:nvSpPr>
                    <xdr:spPr>
                      <a:xfrm>
                        <a:off x="4064001" y="2971800"/>
                        <a:ext cx="72390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9B4A30A-8842-44B1-94D7-98F844275231}" type="TxLink">
                          <a:rPr lang="en-US" sz="11500" b="0" i="0" u="none" strike="noStrike">
                            <a:solidFill>
                              <a:schemeClr val="tx1">
                                <a:alpha val="68000"/>
                              </a:schemeClr>
                            </a:solidFill>
                            <a:latin typeface="Calibri"/>
                            <a:ea typeface="+mn-ea"/>
                            <a:cs typeface="Calibri"/>
                          </a:rPr>
                          <a:pPr marL="0" indent="0" algn="ctr"/>
                          <a:t> </a:t>
                        </a:fld>
                        <a:endParaRPr lang="en-IN" sz="11500" b="0" i="0" u="none" strike="noStrike">
                          <a:solidFill>
                            <a:schemeClr val="tx1">
                              <a:alpha val="68000"/>
                            </a:schemeClr>
                          </a:solidFill>
                          <a:latin typeface="Calibri"/>
                          <a:ea typeface="+mn-ea"/>
                          <a:cs typeface="Calibri"/>
                        </a:endParaRPr>
                      </a:p>
                    </xdr:txBody>
                  </xdr:sp>
                </xdr:grpSp>
                <xdr:sp macro="" textlink="'Pivot Tables 3'!O17">
                  <xdr:nvSpPr>
                    <xdr:cNvPr id="40" name="TextBox 39">
                      <a:extLst>
                        <a:ext uri="{FF2B5EF4-FFF2-40B4-BE49-F238E27FC236}">
                          <a16:creationId xmlns:a16="http://schemas.microsoft.com/office/drawing/2014/main" id="{03FCBAC9-79C1-3985-C7C4-2041D3F94D1E}"/>
                        </a:ext>
                      </a:extLst>
                    </xdr:cNvPr>
                    <xdr:cNvSpPr txBox="1"/>
                  </xdr:nvSpPr>
                  <xdr:spPr>
                    <a:xfrm>
                      <a:off x="6159501" y="2984500"/>
                      <a:ext cx="685800" cy="850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02DD0D-B127-45C6-AB0C-9E419416B626}" type="TxLink">
                        <a:rPr lang="en-US" sz="11500" b="0" i="0" u="none" strike="noStrike">
                          <a:solidFill>
                            <a:schemeClr val="tx1">
                              <a:alpha val="68000"/>
                            </a:schemeClr>
                          </a:solidFill>
                          <a:latin typeface="Calibri"/>
                          <a:ea typeface="+mn-ea"/>
                          <a:cs typeface="Calibri"/>
                        </a:rPr>
                        <a:pPr marL="0" indent="0" algn="ctr"/>
                        <a:t> </a:t>
                      </a:fld>
                      <a:endParaRPr lang="en-IN" sz="11500" b="0" i="0" u="none" strike="noStrike">
                        <a:solidFill>
                          <a:schemeClr val="tx1">
                            <a:alpha val="68000"/>
                          </a:schemeClr>
                        </a:solidFill>
                        <a:latin typeface="Calibri"/>
                        <a:ea typeface="+mn-ea"/>
                        <a:cs typeface="Calibri"/>
                      </a:endParaRPr>
                    </a:p>
                  </xdr:txBody>
                </xdr:sp>
              </xdr:grpSp>
              <xdr:sp macro="" textlink="'Pivot Tables 3'!P10">
                <xdr:nvSpPr>
                  <xdr:cNvPr id="42" name="TextBox 41">
                    <a:extLst>
                      <a:ext uri="{FF2B5EF4-FFF2-40B4-BE49-F238E27FC236}">
                        <a16:creationId xmlns:a16="http://schemas.microsoft.com/office/drawing/2014/main" id="{C4FE7A8D-E86B-B280-DCFB-C730AE420C1B}"/>
                      </a:ext>
                    </a:extLst>
                  </xdr:cNvPr>
                  <xdr:cNvSpPr txBox="1"/>
                </xdr:nvSpPr>
                <xdr:spPr>
                  <a:xfrm>
                    <a:off x="4000500" y="6134100"/>
                    <a:ext cx="711199"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96A006-3EF9-4632-8F49-9E85696F9ABA}" type="TxLink">
                      <a:rPr lang="en-US" sz="1400" b="1" i="0" u="none" strike="noStrike">
                        <a:solidFill>
                          <a:schemeClr val="bg1"/>
                        </a:solidFill>
                        <a:latin typeface="Avenir LT Std 55 Roman" panose="020B0503020203020204" pitchFamily="34" charset="0"/>
                        <a:ea typeface="+mn-ea"/>
                        <a:cs typeface="Calibri"/>
                      </a:rPr>
                      <a:pPr marL="0" indent="0" algn="ctr"/>
                      <a:t>256</a:t>
                    </a:fld>
                    <a:endParaRPr lang="en-IN" sz="1400" b="1" i="0" u="none" strike="noStrike">
                      <a:solidFill>
                        <a:schemeClr val="bg1"/>
                      </a:solidFill>
                      <a:latin typeface="Avenir LT Std 55 Roman" panose="020B0503020203020204" pitchFamily="34" charset="0"/>
                      <a:ea typeface="+mn-ea"/>
                      <a:cs typeface="Calibri"/>
                    </a:endParaRPr>
                  </a:p>
                </xdr:txBody>
              </xdr:sp>
            </xdr:grpSp>
            <xdr:sp macro="" textlink="'Pivot Tables 3'!P16">
              <xdr:nvSpPr>
                <xdr:cNvPr id="46" name="TextBox 45">
                  <a:extLst>
                    <a:ext uri="{FF2B5EF4-FFF2-40B4-BE49-F238E27FC236}">
                      <a16:creationId xmlns:a16="http://schemas.microsoft.com/office/drawing/2014/main" id="{BA1869FC-F242-D3A0-AB13-402EE736D38D}"/>
                    </a:ext>
                  </a:extLst>
                </xdr:cNvPr>
                <xdr:cNvSpPr txBox="1"/>
              </xdr:nvSpPr>
              <xdr:spPr>
                <a:xfrm>
                  <a:off x="6121400" y="6413500"/>
                  <a:ext cx="62338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164C95-384D-4D2B-9528-6F0EF2B2929B}" type="TxLink">
                    <a:rPr lang="en-US" sz="1400" b="1" i="0" u="none" strike="noStrike">
                      <a:solidFill>
                        <a:schemeClr val="bg1"/>
                      </a:solidFill>
                      <a:latin typeface="Avenir LT Std 55 Roman" panose="020B0503020203020204" pitchFamily="34" charset="0"/>
                      <a:ea typeface="+mn-ea"/>
                      <a:cs typeface="Calibri"/>
                    </a:rPr>
                    <a:pPr marL="0" indent="0" algn="ctr"/>
                    <a:t>276</a:t>
                  </a:fld>
                  <a:endParaRPr lang="en-IN" sz="1400" b="1" i="0" u="none" strike="noStrike">
                    <a:solidFill>
                      <a:schemeClr val="bg1"/>
                    </a:solidFill>
                    <a:latin typeface="Avenir LT Std 55 Roman" panose="020B0503020203020204" pitchFamily="34" charset="0"/>
                    <a:ea typeface="+mn-ea"/>
                    <a:cs typeface="Calibri"/>
                  </a:endParaRPr>
                </a:p>
              </xdr:txBody>
            </xdr:sp>
          </xdr:grpSp>
          <xdr:sp macro="" textlink="'Pivot Tables 3'!P17">
            <xdr:nvSpPr>
              <xdr:cNvPr id="48" name="TextBox 47">
                <a:extLst>
                  <a:ext uri="{FF2B5EF4-FFF2-40B4-BE49-F238E27FC236}">
                    <a16:creationId xmlns:a16="http://schemas.microsoft.com/office/drawing/2014/main" id="{B804CD06-9D88-D4B5-2765-A2542B3D4FDA}"/>
                  </a:ext>
                </a:extLst>
              </xdr:cNvPr>
              <xdr:cNvSpPr txBox="1"/>
            </xdr:nvSpPr>
            <xdr:spPr>
              <a:xfrm>
                <a:off x="6210300" y="2413000"/>
                <a:ext cx="62338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B06BE7-5A6B-4173-96D8-B3BA6FF7BD90}" type="TxLink">
                  <a:rPr lang="en-US" sz="1400" b="1" i="0" u="none" strike="noStrike">
                    <a:solidFill>
                      <a:schemeClr val="bg1"/>
                    </a:solidFill>
                    <a:latin typeface="Avenir LT Std 55 Roman" panose="020B0503020203020204" pitchFamily="34" charset="0"/>
                    <a:ea typeface="+mn-ea"/>
                    <a:cs typeface="Calibri"/>
                  </a:rPr>
                  <a:pPr marL="0" indent="0" algn="ctr"/>
                  <a:t>492</a:t>
                </a:fld>
                <a:endParaRPr lang="en-IN" sz="1400" b="1" i="0" u="none" strike="noStrike">
                  <a:solidFill>
                    <a:schemeClr val="bg1"/>
                  </a:solidFill>
                  <a:latin typeface="Avenir LT Std 55 Roman" panose="020B0503020203020204" pitchFamily="34" charset="0"/>
                  <a:ea typeface="+mn-ea"/>
                  <a:cs typeface="Calibri"/>
                </a:endParaRPr>
              </a:p>
            </xdr:txBody>
          </xdr:sp>
        </xdr:grpSp>
        <xdr:grpSp>
          <xdr:nvGrpSpPr>
            <xdr:cNvPr id="76" name="Group 75">
              <a:extLst>
                <a:ext uri="{FF2B5EF4-FFF2-40B4-BE49-F238E27FC236}">
                  <a16:creationId xmlns:a16="http://schemas.microsoft.com/office/drawing/2014/main" id="{35DC9D3E-083B-89B7-EBEF-AD05D440629F}"/>
                </a:ext>
              </a:extLst>
            </xdr:cNvPr>
            <xdr:cNvGrpSpPr/>
          </xdr:nvGrpSpPr>
          <xdr:grpSpPr>
            <a:xfrm>
              <a:off x="10350500" y="3937000"/>
              <a:ext cx="1689100" cy="1259476"/>
              <a:chOff x="10350500" y="3937000"/>
              <a:chExt cx="1689100" cy="1259476"/>
            </a:xfrm>
          </xdr:grpSpPr>
          <xdr:sp macro="" textlink="">
            <xdr:nvSpPr>
              <xdr:cNvPr id="54" name="Financial_statistics">
                <a:extLst>
                  <a:ext uri="{FF2B5EF4-FFF2-40B4-BE49-F238E27FC236}">
                    <a16:creationId xmlns:a16="http://schemas.microsoft.com/office/drawing/2014/main" id="{AE13B2AD-82D2-744B-486B-6FCF3CAA5E4A}"/>
                  </a:ext>
                </a:extLst>
              </xdr:cNvPr>
              <xdr:cNvSpPr txBox="1"/>
            </xdr:nvSpPr>
            <xdr:spPr>
              <a:xfrm>
                <a:off x="10401300" y="4419600"/>
                <a:ext cx="1638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Avenir LT Std 45 Book" panose="020B0502020203020204" pitchFamily="34" charset="0"/>
                  </a:rPr>
                  <a:t>Financial Statistics</a:t>
                </a:r>
              </a:p>
            </xdr:txBody>
          </xdr:sp>
          <xdr:sp macro="" textlink="'Pivot Tables 3'!Y8">
            <xdr:nvSpPr>
              <xdr:cNvPr id="56" name="Financial_statistics_no">
                <a:extLst>
                  <a:ext uri="{FF2B5EF4-FFF2-40B4-BE49-F238E27FC236}">
                    <a16:creationId xmlns:a16="http://schemas.microsoft.com/office/drawing/2014/main" id="{37CE30AC-70B4-4DC0-C9F0-A081C866F914}"/>
                  </a:ext>
                </a:extLst>
              </xdr:cNvPr>
              <xdr:cNvSpPr txBox="1"/>
            </xdr:nvSpPr>
            <xdr:spPr>
              <a:xfrm>
                <a:off x="10350500" y="4724400"/>
                <a:ext cx="1638300" cy="472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C62CEE-07EF-440E-A866-845C4FBF02D1}" type="TxLink">
                  <a:rPr lang="en-US" sz="2200" b="0" i="0" u="none" strike="noStrike">
                    <a:solidFill>
                      <a:schemeClr val="bg1"/>
                    </a:solidFill>
                    <a:latin typeface="Avenir LT Std 55 Roman" panose="020B0503020203020204" pitchFamily="34" charset="0"/>
                    <a:cs typeface="Calibri"/>
                  </a:rPr>
                  <a:t> ₹ 2,94,032 </a:t>
                </a:fld>
                <a:endParaRPr lang="en-IN" sz="2200">
                  <a:solidFill>
                    <a:schemeClr val="bg1"/>
                  </a:solidFill>
                  <a:latin typeface="Avenir LT Std 55 Roman" panose="020B0503020203020204" pitchFamily="34" charset="0"/>
                </a:endParaRPr>
              </a:p>
            </xdr:txBody>
          </xdr:sp>
          <xdr:pic>
            <xdr:nvPicPr>
              <xdr:cNvPr id="58" name="Financial_statistics_ico" descr="Connections">
                <a:extLst>
                  <a:ext uri="{FF2B5EF4-FFF2-40B4-BE49-F238E27FC236}">
                    <a16:creationId xmlns:a16="http://schemas.microsoft.com/office/drawing/2014/main" id="{38190211-12C6-EF4B-8755-C84BE631B764}"/>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0642600" y="3937000"/>
                <a:ext cx="571500" cy="571500"/>
              </a:xfrm>
              <a:prstGeom prst="rect">
                <a:avLst/>
              </a:prstGeom>
            </xdr:spPr>
          </xdr:pic>
        </xdr:grpSp>
        <xdr:grpSp>
          <xdr:nvGrpSpPr>
            <xdr:cNvPr id="84" name="G _ download">
              <a:extLst>
                <a:ext uri="{FF2B5EF4-FFF2-40B4-BE49-F238E27FC236}">
                  <a16:creationId xmlns:a16="http://schemas.microsoft.com/office/drawing/2014/main" id="{24257702-A288-7275-5293-D63E8C20C64E}"/>
                </a:ext>
              </a:extLst>
            </xdr:cNvPr>
            <xdr:cNvGrpSpPr/>
          </xdr:nvGrpSpPr>
          <xdr:grpSpPr>
            <a:xfrm>
              <a:off x="10426700" y="2286000"/>
              <a:ext cx="1473200" cy="1030876"/>
              <a:chOff x="10426700" y="2286000"/>
              <a:chExt cx="1473200" cy="1030876"/>
            </a:xfrm>
          </xdr:grpSpPr>
          <xdr:grpSp>
            <xdr:nvGrpSpPr>
              <xdr:cNvPr id="75" name="Group 74">
                <a:extLst>
                  <a:ext uri="{FF2B5EF4-FFF2-40B4-BE49-F238E27FC236}">
                    <a16:creationId xmlns:a16="http://schemas.microsoft.com/office/drawing/2014/main" id="{F5EF79BA-1FB8-64F0-6C7A-2B8010AA6354}"/>
                  </a:ext>
                </a:extLst>
              </xdr:cNvPr>
              <xdr:cNvGrpSpPr/>
            </xdr:nvGrpSpPr>
            <xdr:grpSpPr>
              <a:xfrm>
                <a:off x="10426700" y="2730500"/>
                <a:ext cx="1473200" cy="586376"/>
                <a:chOff x="10426700" y="2730500"/>
                <a:chExt cx="1473200" cy="586376"/>
              </a:xfrm>
            </xdr:grpSpPr>
            <xdr:sp macro="" textlink="">
              <xdr:nvSpPr>
                <xdr:cNvPr id="61" name="Download">
                  <a:extLst>
                    <a:ext uri="{FF2B5EF4-FFF2-40B4-BE49-F238E27FC236}">
                      <a16:creationId xmlns:a16="http://schemas.microsoft.com/office/drawing/2014/main" id="{AEC2DC2C-C24F-23F9-1491-9010BFE6E47E}"/>
                    </a:ext>
                  </a:extLst>
                </xdr:cNvPr>
                <xdr:cNvSpPr txBox="1"/>
              </xdr:nvSpPr>
              <xdr:spPr>
                <a:xfrm>
                  <a:off x="10744200" y="2730500"/>
                  <a:ext cx="9017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latin typeface="Avenir LT Std 45 Book" panose="020B0502020203020204" pitchFamily="34" charset="0"/>
                    </a:rPr>
                    <a:t>Download</a:t>
                  </a:r>
                </a:p>
              </xdr:txBody>
            </xdr:sp>
            <xdr:sp macro="" textlink="'Pivot Tables 3'!Y6">
              <xdr:nvSpPr>
                <xdr:cNvPr id="63" name="Download_num">
                  <a:extLst>
                    <a:ext uri="{FF2B5EF4-FFF2-40B4-BE49-F238E27FC236}">
                      <a16:creationId xmlns:a16="http://schemas.microsoft.com/office/drawing/2014/main" id="{DF3B7723-D9CF-4E9F-5ED6-21F31056408A}"/>
                    </a:ext>
                  </a:extLst>
                </xdr:cNvPr>
                <xdr:cNvSpPr txBox="1"/>
              </xdr:nvSpPr>
              <xdr:spPr>
                <a:xfrm>
                  <a:off x="10426700" y="2844800"/>
                  <a:ext cx="1473200" cy="472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C80113-6978-466A-979B-C82E6B553A6D}" type="TxLink">
                    <a:rPr lang="en-US" sz="1400" b="0" i="0" u="none" strike="noStrike">
                      <a:solidFill>
                        <a:schemeClr val="bg1"/>
                      </a:solidFill>
                      <a:latin typeface="Avenir LT Std 55 Roman" panose="020B0503020203020204" pitchFamily="34" charset="0"/>
                      <a:cs typeface="Calibri"/>
                    </a:rPr>
                    <a:t> 72,827 </a:t>
                  </a:fld>
                  <a:endParaRPr lang="en-IN" sz="1600">
                    <a:solidFill>
                      <a:schemeClr val="bg1"/>
                    </a:solidFill>
                    <a:latin typeface="Avenir LT Std 55 Roman" panose="020B0503020203020204" pitchFamily="34" charset="0"/>
                  </a:endParaRPr>
                </a:p>
              </xdr:txBody>
            </xdr:sp>
          </xdr:grpSp>
          <xdr:sp macro="" textlink="">
            <xdr:nvSpPr>
              <xdr:cNvPr id="79" name="Download_sh">
                <a:extLst>
                  <a:ext uri="{FF2B5EF4-FFF2-40B4-BE49-F238E27FC236}">
                    <a16:creationId xmlns:a16="http://schemas.microsoft.com/office/drawing/2014/main" id="{1C06068F-65EF-39B8-1D60-E1A955773709}"/>
                  </a:ext>
                </a:extLst>
              </xdr:cNvPr>
              <xdr:cNvSpPr/>
            </xdr:nvSpPr>
            <xdr:spPr>
              <a:xfrm>
                <a:off x="10960100" y="2286000"/>
                <a:ext cx="468000" cy="396000"/>
              </a:xfrm>
              <a:prstGeom prst="roundRect">
                <a:avLst/>
              </a:prstGeom>
              <a:solidFill>
                <a:schemeClr val="tx1"/>
              </a:solidFill>
              <a:ln>
                <a:solidFill>
                  <a:schemeClr val="bg1">
                    <a:alpha val="50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83" name="Download_ico" descr="Download">
                <a:extLst>
                  <a:ext uri="{FF2B5EF4-FFF2-40B4-BE49-F238E27FC236}">
                    <a16:creationId xmlns:a16="http://schemas.microsoft.com/office/drawing/2014/main" id="{9DB6BF94-D617-0E47-F142-698667602C5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1023600" y="2311400"/>
                <a:ext cx="360000" cy="360000"/>
              </a:xfrm>
              <a:prstGeom prst="rect">
                <a:avLst/>
              </a:prstGeom>
            </xdr:spPr>
          </xdr:pic>
        </xdr:grpSp>
        <xdr:grpSp>
          <xdr:nvGrpSpPr>
            <xdr:cNvPr id="90" name="Group 89">
              <a:extLst>
                <a:ext uri="{FF2B5EF4-FFF2-40B4-BE49-F238E27FC236}">
                  <a16:creationId xmlns:a16="http://schemas.microsoft.com/office/drawing/2014/main" id="{A4908538-69D8-9F99-6504-3841A8809E52}"/>
                </a:ext>
              </a:extLst>
            </xdr:cNvPr>
            <xdr:cNvGrpSpPr/>
          </xdr:nvGrpSpPr>
          <xdr:grpSpPr>
            <a:xfrm>
              <a:off x="12001500" y="5702300"/>
              <a:ext cx="1485900" cy="1005476"/>
              <a:chOff x="12001500" y="5702300"/>
              <a:chExt cx="1485900" cy="1005476"/>
            </a:xfrm>
          </xdr:grpSpPr>
          <xdr:grpSp>
            <xdr:nvGrpSpPr>
              <xdr:cNvPr id="74" name="Group 73">
                <a:extLst>
                  <a:ext uri="{FF2B5EF4-FFF2-40B4-BE49-F238E27FC236}">
                    <a16:creationId xmlns:a16="http://schemas.microsoft.com/office/drawing/2014/main" id="{67485FED-668F-311A-772D-3260CC28D6A2}"/>
                  </a:ext>
                </a:extLst>
              </xdr:cNvPr>
              <xdr:cNvGrpSpPr/>
            </xdr:nvGrpSpPr>
            <xdr:grpSpPr>
              <a:xfrm>
                <a:off x="12001500" y="6019800"/>
                <a:ext cx="1485900" cy="687976"/>
                <a:chOff x="11861800" y="6210300"/>
                <a:chExt cx="1485900" cy="687976"/>
              </a:xfrm>
            </xdr:grpSpPr>
            <xdr:sp macro="" textlink="">
              <xdr:nvSpPr>
                <xdr:cNvPr id="64" name="Branch">
                  <a:extLst>
                    <a:ext uri="{FF2B5EF4-FFF2-40B4-BE49-F238E27FC236}">
                      <a16:creationId xmlns:a16="http://schemas.microsoft.com/office/drawing/2014/main" id="{DEC43380-15F8-6487-91DD-99C89C87E0A6}"/>
                    </a:ext>
                  </a:extLst>
                </xdr:cNvPr>
                <xdr:cNvSpPr txBox="1"/>
              </xdr:nvSpPr>
              <xdr:spPr>
                <a:xfrm>
                  <a:off x="11874500" y="6210300"/>
                  <a:ext cx="1473200" cy="472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latin typeface="Avenir LT Std 45 Book" panose="020B0502020203020204" pitchFamily="34" charset="0"/>
                    </a:rPr>
                    <a:t>Branch</a:t>
                  </a:r>
                </a:p>
              </xdr:txBody>
            </xdr:sp>
            <xdr:sp macro="" textlink="'Pivot Tables 3'!Y5">
              <xdr:nvSpPr>
                <xdr:cNvPr id="66" name="Branch_num">
                  <a:extLst>
                    <a:ext uri="{FF2B5EF4-FFF2-40B4-BE49-F238E27FC236}">
                      <a16:creationId xmlns:a16="http://schemas.microsoft.com/office/drawing/2014/main" id="{F42FDA7F-6F5D-5F40-77E8-721E87E61FBD}"/>
                    </a:ext>
                  </a:extLst>
                </xdr:cNvPr>
                <xdr:cNvSpPr txBox="1"/>
              </xdr:nvSpPr>
              <xdr:spPr>
                <a:xfrm>
                  <a:off x="11861800" y="6426200"/>
                  <a:ext cx="1473200" cy="472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2BE76E-96FE-404B-B2E6-DEDA24391995}" type="TxLink">
                    <a:rPr lang="en-US" sz="1400" b="0" i="0" u="none" strike="noStrike">
                      <a:solidFill>
                        <a:schemeClr val="bg1"/>
                      </a:solidFill>
                      <a:latin typeface="Avenir LT Std 55 Roman" panose="020B0503020203020204" pitchFamily="34" charset="0"/>
                      <a:cs typeface="Calibri"/>
                    </a:rPr>
                    <a:t> 1,00,362 </a:t>
                  </a:fld>
                  <a:endParaRPr lang="en-IN" sz="1600">
                    <a:solidFill>
                      <a:schemeClr val="bg1"/>
                    </a:solidFill>
                    <a:latin typeface="Avenir LT Std 55 Roman" panose="020B0503020203020204" pitchFamily="34" charset="0"/>
                  </a:endParaRPr>
                </a:p>
              </xdr:txBody>
            </xdr:sp>
          </xdr:grpSp>
          <xdr:sp macro="" textlink="">
            <xdr:nvSpPr>
              <xdr:cNvPr id="80" name="Branch_sh">
                <a:extLst>
                  <a:ext uri="{FF2B5EF4-FFF2-40B4-BE49-F238E27FC236}">
                    <a16:creationId xmlns:a16="http://schemas.microsoft.com/office/drawing/2014/main" id="{B4BB7E0F-6DCB-4038-B416-A3B5006B623C}"/>
                  </a:ext>
                </a:extLst>
              </xdr:cNvPr>
              <xdr:cNvSpPr/>
            </xdr:nvSpPr>
            <xdr:spPr>
              <a:xfrm>
                <a:off x="12522200" y="5702300"/>
                <a:ext cx="468000" cy="396000"/>
              </a:xfrm>
              <a:prstGeom prst="roundRect">
                <a:avLst/>
              </a:prstGeom>
              <a:solidFill>
                <a:schemeClr val="tx1"/>
              </a:solidFill>
              <a:ln>
                <a:solidFill>
                  <a:schemeClr val="bg1">
                    <a:alpha val="50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86" name="Branch_ico" descr="Store">
                <a:extLst>
                  <a:ext uri="{FF2B5EF4-FFF2-40B4-BE49-F238E27FC236}">
                    <a16:creationId xmlns:a16="http://schemas.microsoft.com/office/drawing/2014/main" id="{42A48BA4-C8B1-C7A6-397D-E9845ABD43C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598400" y="5740400"/>
                <a:ext cx="324000" cy="324000"/>
              </a:xfrm>
              <a:prstGeom prst="rect">
                <a:avLst/>
              </a:prstGeom>
            </xdr:spPr>
          </xdr:pic>
        </xdr:grpSp>
        <xdr:grpSp>
          <xdr:nvGrpSpPr>
            <xdr:cNvPr id="89" name="G_shipment">
              <a:extLst>
                <a:ext uri="{FF2B5EF4-FFF2-40B4-BE49-F238E27FC236}">
                  <a16:creationId xmlns:a16="http://schemas.microsoft.com/office/drawing/2014/main" id="{0D28429F-0194-ED17-0BD7-85F02E02B905}"/>
                </a:ext>
              </a:extLst>
            </xdr:cNvPr>
            <xdr:cNvGrpSpPr/>
          </xdr:nvGrpSpPr>
          <xdr:grpSpPr>
            <a:xfrm>
              <a:off x="8597900" y="5537200"/>
              <a:ext cx="1511300" cy="992776"/>
              <a:chOff x="8597900" y="5537200"/>
              <a:chExt cx="1511300" cy="992776"/>
            </a:xfrm>
          </xdr:grpSpPr>
          <xdr:grpSp>
            <xdr:nvGrpSpPr>
              <xdr:cNvPr id="72" name="Group 71">
                <a:extLst>
                  <a:ext uri="{FF2B5EF4-FFF2-40B4-BE49-F238E27FC236}">
                    <a16:creationId xmlns:a16="http://schemas.microsoft.com/office/drawing/2014/main" id="{C3E415A7-5D4F-5134-E587-32BA7FB762F3}"/>
                  </a:ext>
                </a:extLst>
              </xdr:cNvPr>
              <xdr:cNvGrpSpPr/>
            </xdr:nvGrpSpPr>
            <xdr:grpSpPr>
              <a:xfrm>
                <a:off x="8597900" y="5842000"/>
                <a:ext cx="1511300" cy="687976"/>
                <a:chOff x="8534400" y="5892800"/>
                <a:chExt cx="1511300" cy="687976"/>
              </a:xfrm>
            </xdr:grpSpPr>
            <xdr:sp macro="" textlink="">
              <xdr:nvSpPr>
                <xdr:cNvPr id="67" name="Shipment">
                  <a:extLst>
                    <a:ext uri="{FF2B5EF4-FFF2-40B4-BE49-F238E27FC236}">
                      <a16:creationId xmlns:a16="http://schemas.microsoft.com/office/drawing/2014/main" id="{27EC7414-6F0D-B3D0-BE5C-6C953539E258}"/>
                    </a:ext>
                  </a:extLst>
                </xdr:cNvPr>
                <xdr:cNvSpPr txBox="1"/>
              </xdr:nvSpPr>
              <xdr:spPr>
                <a:xfrm>
                  <a:off x="8572500" y="5892800"/>
                  <a:ext cx="1473200" cy="472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latin typeface="Avenir LT Std 45 Book" panose="020B0502020203020204" pitchFamily="34" charset="0"/>
                    </a:rPr>
                    <a:t>Shipment</a:t>
                  </a:r>
                </a:p>
              </xdr:txBody>
            </xdr:sp>
            <xdr:sp macro="" textlink="'Pivot Tables 3'!Y7">
              <xdr:nvSpPr>
                <xdr:cNvPr id="71" name="Shipment_num">
                  <a:extLst>
                    <a:ext uri="{FF2B5EF4-FFF2-40B4-BE49-F238E27FC236}">
                      <a16:creationId xmlns:a16="http://schemas.microsoft.com/office/drawing/2014/main" id="{EF979ABF-ADB2-1117-1F3F-CEB648B10497}"/>
                    </a:ext>
                  </a:extLst>
                </xdr:cNvPr>
                <xdr:cNvSpPr txBox="1"/>
              </xdr:nvSpPr>
              <xdr:spPr>
                <a:xfrm>
                  <a:off x="8534400" y="6108700"/>
                  <a:ext cx="1473200" cy="472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3C3801-41F3-4412-9546-0137BC3711C7}" type="TxLink">
                    <a:rPr lang="en-US" sz="1400" b="0" i="0" u="none" strike="noStrike">
                      <a:solidFill>
                        <a:schemeClr val="bg1"/>
                      </a:solidFill>
                      <a:latin typeface="Calibri"/>
                      <a:cs typeface="Calibri"/>
                    </a:rPr>
                    <a:t> 1,20,843 </a:t>
                  </a:fld>
                  <a:endParaRPr lang="en-IN" sz="1600">
                    <a:solidFill>
                      <a:schemeClr val="bg1"/>
                    </a:solidFill>
                    <a:latin typeface="Avenir LT Std 45 Book" panose="020B0502020203020204" pitchFamily="34" charset="0"/>
                  </a:endParaRPr>
                </a:p>
              </xdr:txBody>
            </xdr:sp>
          </xdr:grpSp>
          <xdr:sp macro="" textlink="">
            <xdr:nvSpPr>
              <xdr:cNvPr id="81" name="Shipment_sh">
                <a:extLst>
                  <a:ext uri="{FF2B5EF4-FFF2-40B4-BE49-F238E27FC236}">
                    <a16:creationId xmlns:a16="http://schemas.microsoft.com/office/drawing/2014/main" id="{357E9EBC-D987-487A-B59F-9F3B282097A3}"/>
                  </a:ext>
                </a:extLst>
              </xdr:cNvPr>
              <xdr:cNvSpPr/>
            </xdr:nvSpPr>
            <xdr:spPr>
              <a:xfrm>
                <a:off x="9131300" y="5537200"/>
                <a:ext cx="468000" cy="396000"/>
              </a:xfrm>
              <a:prstGeom prst="roundRect">
                <a:avLst/>
              </a:prstGeom>
              <a:solidFill>
                <a:schemeClr val="tx1"/>
              </a:solidFill>
              <a:ln>
                <a:solidFill>
                  <a:schemeClr val="bg1">
                    <a:alpha val="50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88" name="Shipment_ico" descr="Box">
                <a:extLst>
                  <a:ext uri="{FF2B5EF4-FFF2-40B4-BE49-F238E27FC236}">
                    <a16:creationId xmlns:a16="http://schemas.microsoft.com/office/drawing/2014/main" id="{29E790B8-2C77-51F3-8752-A71DECF83351}"/>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9205100" y="5585600"/>
                <a:ext cx="324000" cy="324000"/>
              </a:xfrm>
              <a:prstGeom prst="rect">
                <a:avLst/>
              </a:prstGeom>
            </xdr:spPr>
          </xdr:pic>
        </xdr:grpSp>
      </xdr:grpSp>
    </xdr:grpSp>
    <xdr:clientData/>
  </xdr:twoCellAnchor>
  <xdr:twoCellAnchor editAs="absolute">
    <xdr:from>
      <xdr:col>0</xdr:col>
      <xdr:colOff>101600</xdr:colOff>
      <xdr:row>2</xdr:row>
      <xdr:rowOff>127000</xdr:rowOff>
    </xdr:from>
    <xdr:to>
      <xdr:col>2</xdr:col>
      <xdr:colOff>502400</xdr:colOff>
      <xdr:row>5</xdr:row>
      <xdr:rowOff>97600</xdr:rowOff>
    </xdr:to>
    <xdr:sp macro="" textlink="">
      <xdr:nvSpPr>
        <xdr:cNvPr id="92" name="Rectangle: Rounded Corners 91">
          <a:extLst>
            <a:ext uri="{FF2B5EF4-FFF2-40B4-BE49-F238E27FC236}">
              <a16:creationId xmlns:a16="http://schemas.microsoft.com/office/drawing/2014/main" id="{3E8FEBB8-555B-0849-72EB-1615DF38DF6B}"/>
            </a:ext>
          </a:extLst>
        </xdr:cNvPr>
        <xdr:cNvSpPr/>
      </xdr:nvSpPr>
      <xdr:spPr>
        <a:xfrm>
          <a:off x="101600" y="492760"/>
          <a:ext cx="1620000" cy="519240"/>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rPr>
            <a:t>Sales Process</a:t>
          </a:r>
        </a:p>
      </xdr:txBody>
    </xdr:sp>
    <xdr:clientData/>
  </xdr:twoCellAnchor>
  <xdr:twoCellAnchor editAs="absolute">
    <xdr:from>
      <xdr:col>13</xdr:col>
      <xdr:colOff>163287</xdr:colOff>
      <xdr:row>2</xdr:row>
      <xdr:rowOff>141515</xdr:rowOff>
    </xdr:from>
    <xdr:to>
      <xdr:col>18</xdr:col>
      <xdr:colOff>261258</xdr:colOff>
      <xdr:row>8</xdr:row>
      <xdr:rowOff>0</xdr:rowOff>
    </xdr:to>
    <xdr:graphicFrame macro="">
      <xdr:nvGraphicFramePr>
        <xdr:cNvPr id="93" name="Chart 92">
          <a:extLst>
            <a:ext uri="{FF2B5EF4-FFF2-40B4-BE49-F238E27FC236}">
              <a16:creationId xmlns:a16="http://schemas.microsoft.com/office/drawing/2014/main" id="{D78CB08A-1BC5-4D62-A1E7-46E46236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absolute">
    <xdr:from>
      <xdr:col>10</xdr:col>
      <xdr:colOff>261254</xdr:colOff>
      <xdr:row>1</xdr:row>
      <xdr:rowOff>141509</xdr:rowOff>
    </xdr:from>
    <xdr:to>
      <xdr:col>13</xdr:col>
      <xdr:colOff>352454</xdr:colOff>
      <xdr:row>8</xdr:row>
      <xdr:rowOff>126874</xdr:rowOff>
    </xdr:to>
    <xdr:grpSp>
      <xdr:nvGrpSpPr>
        <xdr:cNvPr id="122" name="Group 121">
          <a:extLst>
            <a:ext uri="{FF2B5EF4-FFF2-40B4-BE49-F238E27FC236}">
              <a16:creationId xmlns:a16="http://schemas.microsoft.com/office/drawing/2014/main" id="{E7686266-0E4F-5A4D-EBE8-85FE3CFD34A2}"/>
            </a:ext>
          </a:extLst>
        </xdr:cNvPr>
        <xdr:cNvGrpSpPr/>
      </xdr:nvGrpSpPr>
      <xdr:grpSpPr>
        <a:xfrm>
          <a:off x="6357254" y="324389"/>
          <a:ext cx="1920000" cy="1265525"/>
          <a:chOff x="13367654" y="685795"/>
          <a:chExt cx="1920000" cy="1280765"/>
        </a:xfrm>
      </xdr:grpSpPr>
      <xdr:grpSp>
        <xdr:nvGrpSpPr>
          <xdr:cNvPr id="107" name="Group 106">
            <a:extLst>
              <a:ext uri="{FF2B5EF4-FFF2-40B4-BE49-F238E27FC236}">
                <a16:creationId xmlns:a16="http://schemas.microsoft.com/office/drawing/2014/main" id="{3C14C5AA-E910-B4B9-6E17-DA2DBF3F90E4}"/>
              </a:ext>
            </a:extLst>
          </xdr:cNvPr>
          <xdr:cNvGrpSpPr/>
        </xdr:nvGrpSpPr>
        <xdr:grpSpPr>
          <a:xfrm>
            <a:off x="13639800" y="685795"/>
            <a:ext cx="1332000" cy="1280765"/>
            <a:chOff x="13639800" y="685795"/>
            <a:chExt cx="1332000" cy="1280765"/>
          </a:xfrm>
        </xdr:grpSpPr>
        <xdr:sp macro="" textlink="">
          <xdr:nvSpPr>
            <xdr:cNvPr id="94" name="Oval 93">
              <a:extLst>
                <a:ext uri="{FF2B5EF4-FFF2-40B4-BE49-F238E27FC236}">
                  <a16:creationId xmlns:a16="http://schemas.microsoft.com/office/drawing/2014/main" id="{DE447B44-EEBF-DB29-D3D3-55D2372B7699}"/>
                </a:ext>
              </a:extLst>
            </xdr:cNvPr>
            <xdr:cNvSpPr>
              <a:spLocks noChangeAspect="1"/>
            </xdr:cNvSpPr>
          </xdr:nvSpPr>
          <xdr:spPr>
            <a:xfrm>
              <a:off x="13639800" y="685795"/>
              <a:ext cx="1332000" cy="1280765"/>
            </a:xfrm>
            <a:prstGeom prst="ellipse">
              <a:avLst/>
            </a:prstGeom>
            <a:noFill/>
            <a:ln w="38100">
              <a:solidFill>
                <a:schemeClr val="bg1">
                  <a:alpha val="37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5" name="Oval 104">
              <a:extLst>
                <a:ext uri="{FF2B5EF4-FFF2-40B4-BE49-F238E27FC236}">
                  <a16:creationId xmlns:a16="http://schemas.microsoft.com/office/drawing/2014/main" id="{72AD4CF1-CE57-893E-3BD4-9715A21B5DEC}"/>
                </a:ext>
              </a:extLst>
            </xdr:cNvPr>
            <xdr:cNvSpPr>
              <a:spLocks noChangeAspect="1"/>
            </xdr:cNvSpPr>
          </xdr:nvSpPr>
          <xdr:spPr>
            <a:xfrm>
              <a:off x="13963800" y="984177"/>
              <a:ext cx="684000" cy="684000"/>
            </a:xfrm>
            <a:prstGeom prst="ellipse">
              <a:avLst/>
            </a:prstGeom>
            <a:gradFill>
              <a:gsLst>
                <a:gs pos="12000">
                  <a:srgbClr val="194AFE"/>
                </a:gs>
                <a:gs pos="100000">
                  <a:srgbClr val="FF6CBF"/>
                </a:gs>
              </a:gsLst>
              <a:lin ang="108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17" name="Group 116">
            <a:extLst>
              <a:ext uri="{FF2B5EF4-FFF2-40B4-BE49-F238E27FC236}">
                <a16:creationId xmlns:a16="http://schemas.microsoft.com/office/drawing/2014/main" id="{96825D06-D14D-575E-4C17-B8D64A322E50}"/>
              </a:ext>
            </a:extLst>
          </xdr:cNvPr>
          <xdr:cNvGrpSpPr/>
        </xdr:nvGrpSpPr>
        <xdr:grpSpPr>
          <a:xfrm>
            <a:off x="13367654" y="751112"/>
            <a:ext cx="1920000" cy="1152000"/>
            <a:chOff x="13367654" y="751112"/>
            <a:chExt cx="1920000" cy="1152000"/>
          </a:xfrm>
        </xdr:grpSpPr>
        <xdr:graphicFrame macro="">
          <xdr:nvGraphicFramePr>
            <xdr:cNvPr id="109" name="Chart 108">
              <a:extLst>
                <a:ext uri="{FF2B5EF4-FFF2-40B4-BE49-F238E27FC236}">
                  <a16:creationId xmlns:a16="http://schemas.microsoft.com/office/drawing/2014/main" id="{C258D70A-5C26-474C-AD82-EC30F1F14C32}"/>
                </a:ext>
              </a:extLst>
            </xdr:cNvPr>
            <xdr:cNvGraphicFramePr>
              <a:graphicFrameLocks noChangeAspect="1"/>
            </xdr:cNvGraphicFramePr>
          </xdr:nvGraphicFramePr>
          <xdr:xfrm>
            <a:off x="13367654" y="751112"/>
            <a:ext cx="1920000" cy="115200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111" name="TextBox 110">
              <a:extLst>
                <a:ext uri="{FF2B5EF4-FFF2-40B4-BE49-F238E27FC236}">
                  <a16:creationId xmlns:a16="http://schemas.microsoft.com/office/drawing/2014/main" id="{B9604787-07FA-CE2E-F600-BBEB917809F1}"/>
                </a:ext>
              </a:extLst>
            </xdr:cNvPr>
            <xdr:cNvSpPr txBox="1">
              <a:spLocks noChangeAspect="1"/>
            </xdr:cNvSpPr>
          </xdr:nvSpPr>
          <xdr:spPr>
            <a:xfrm>
              <a:off x="13890170" y="1404263"/>
              <a:ext cx="805543" cy="38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latin typeface="Avenir LT Std 45 Book" panose="020B0502020203020204" pitchFamily="34" charset="0"/>
                </a:rPr>
                <a:t>Refunded</a:t>
              </a:r>
            </a:p>
          </xdr:txBody>
        </xdr:sp>
        <xdr:sp macro="" textlink="'Pivot Tables 3'!$AP$6">
          <xdr:nvSpPr>
            <xdr:cNvPr id="115" name="TextBox 114">
              <a:extLst>
                <a:ext uri="{FF2B5EF4-FFF2-40B4-BE49-F238E27FC236}">
                  <a16:creationId xmlns:a16="http://schemas.microsoft.com/office/drawing/2014/main" id="{C0501D5A-0FEA-4E2F-AAB8-A0E556497450}"/>
                </a:ext>
              </a:extLst>
            </xdr:cNvPr>
            <xdr:cNvSpPr txBox="1">
              <a:spLocks noChangeAspect="1"/>
            </xdr:cNvSpPr>
          </xdr:nvSpPr>
          <xdr:spPr>
            <a:xfrm>
              <a:off x="13955481" y="1230094"/>
              <a:ext cx="805543" cy="38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0109BB0-D60D-4110-A748-68B8D7248BBD}" type="TxLink">
                <a:rPr lang="en-US" sz="1800" b="0" i="0" u="none" strike="noStrike">
                  <a:solidFill>
                    <a:srgbClr val="000000"/>
                  </a:solidFill>
                  <a:latin typeface="Calibri"/>
                  <a:cs typeface="Calibri"/>
                </a:rPr>
                <a:pPr algn="l"/>
                <a:t>18%</a:t>
              </a:fld>
              <a:endParaRPr lang="en-IN" sz="1400">
                <a:latin typeface="Avenir LT Std 45 Book" panose="020B0502020203020204" pitchFamily="34" charset="0"/>
              </a:endParaRPr>
            </a:p>
          </xdr:txBody>
        </xdr:sp>
      </xdr:grpSp>
    </xdr:grpSp>
    <xdr:clientData/>
  </xdr:twoCellAnchor>
  <xdr:twoCellAnchor editAs="absolute">
    <xdr:from>
      <xdr:col>1</xdr:col>
      <xdr:colOff>195941</xdr:colOff>
      <xdr:row>5</xdr:row>
      <xdr:rowOff>130629</xdr:rowOff>
    </xdr:from>
    <xdr:to>
      <xdr:col>3</xdr:col>
      <xdr:colOff>108855</xdr:colOff>
      <xdr:row>8</xdr:row>
      <xdr:rowOff>125548</xdr:rowOff>
    </xdr:to>
    <xdr:sp macro="" textlink="">
      <xdr:nvSpPr>
        <xdr:cNvPr id="124" name="TextBox 123">
          <a:extLst>
            <a:ext uri="{FF2B5EF4-FFF2-40B4-BE49-F238E27FC236}">
              <a16:creationId xmlns:a16="http://schemas.microsoft.com/office/drawing/2014/main" id="{E4EAE35C-E8DC-4E39-BB7E-9E019BC840F7}"/>
            </a:ext>
          </a:extLst>
        </xdr:cNvPr>
        <xdr:cNvSpPr txBox="1"/>
      </xdr:nvSpPr>
      <xdr:spPr>
        <a:xfrm>
          <a:off x="805541" y="1055915"/>
          <a:ext cx="1132114" cy="550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1"/>
              </a:solidFill>
              <a:latin typeface="Avenir LT Std 45 Book" panose="020B0502020203020204" pitchFamily="34" charset="0"/>
            </a:rPr>
            <a:t>CRM</a:t>
          </a:r>
        </a:p>
        <a:p>
          <a:pPr algn="l"/>
          <a:r>
            <a:rPr lang="en-IN" sz="1200">
              <a:solidFill>
                <a:schemeClr val="bg1"/>
              </a:solidFill>
              <a:latin typeface="Avenir LT Std 45 Book" panose="020B0502020203020204" pitchFamily="34" charset="0"/>
            </a:rPr>
            <a:t>Speed Score</a:t>
          </a:r>
        </a:p>
      </xdr:txBody>
    </xdr:sp>
    <xdr:clientData/>
  </xdr:twoCellAnchor>
  <xdr:twoCellAnchor editAs="absolute">
    <xdr:from>
      <xdr:col>0</xdr:col>
      <xdr:colOff>283033</xdr:colOff>
      <xdr:row>6</xdr:row>
      <xdr:rowOff>21772</xdr:rowOff>
    </xdr:from>
    <xdr:to>
      <xdr:col>1</xdr:col>
      <xdr:colOff>206833</xdr:colOff>
      <xdr:row>8</xdr:row>
      <xdr:rowOff>97972</xdr:rowOff>
    </xdr:to>
    <xdr:sp macro="" textlink="">
      <xdr:nvSpPr>
        <xdr:cNvPr id="125" name="TextBox 124">
          <a:extLst>
            <a:ext uri="{FF2B5EF4-FFF2-40B4-BE49-F238E27FC236}">
              <a16:creationId xmlns:a16="http://schemas.microsoft.com/office/drawing/2014/main" id="{22843A1F-CA0B-471B-B839-54AC926E2818}"/>
            </a:ext>
          </a:extLst>
        </xdr:cNvPr>
        <xdr:cNvSpPr txBox="1"/>
      </xdr:nvSpPr>
      <xdr:spPr>
        <a:xfrm>
          <a:off x="283033" y="1132115"/>
          <a:ext cx="533400"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rgbClr val="00F1DF"/>
              </a:solidFill>
              <a:latin typeface="Avenir LT Std 45 Book" panose="020B0502020203020204" pitchFamily="34" charset="0"/>
            </a:rPr>
            <a:t>28%</a:t>
          </a:r>
        </a:p>
      </xdr:txBody>
    </xdr:sp>
    <xdr:clientData/>
  </xdr:twoCellAnchor>
  <xdr:twoCellAnchor editAs="absolute">
    <xdr:from>
      <xdr:col>0</xdr:col>
      <xdr:colOff>163288</xdr:colOff>
      <xdr:row>6</xdr:row>
      <xdr:rowOff>87091</xdr:rowOff>
    </xdr:from>
    <xdr:to>
      <xdr:col>0</xdr:col>
      <xdr:colOff>343288</xdr:colOff>
      <xdr:row>7</xdr:row>
      <xdr:rowOff>57207</xdr:rowOff>
    </xdr:to>
    <xdr:sp macro="" textlink="">
      <xdr:nvSpPr>
        <xdr:cNvPr id="127" name="Isosceles Triangle 126">
          <a:extLst>
            <a:ext uri="{FF2B5EF4-FFF2-40B4-BE49-F238E27FC236}">
              <a16:creationId xmlns:a16="http://schemas.microsoft.com/office/drawing/2014/main" id="{54A3B0AE-96F3-5C76-99FB-079CFE96D360}"/>
            </a:ext>
          </a:extLst>
        </xdr:cNvPr>
        <xdr:cNvSpPr>
          <a:spLocks noChangeAspect="1"/>
        </xdr:cNvSpPr>
      </xdr:nvSpPr>
      <xdr:spPr>
        <a:xfrm flipV="1">
          <a:off x="163288" y="1197434"/>
          <a:ext cx="180000" cy="155173"/>
        </a:xfrm>
        <a:prstGeom prst="triangle">
          <a:avLst/>
        </a:prstGeom>
        <a:solidFill>
          <a:srgbClr val="00F1D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7620</xdr:rowOff>
    </xdr:from>
    <xdr:to>
      <xdr:col>23</xdr:col>
      <xdr:colOff>487200</xdr:colOff>
      <xdr:row>1</xdr:row>
      <xdr:rowOff>112740</xdr:rowOff>
    </xdr:to>
    <xdr:sp macro="" textlink="">
      <xdr:nvSpPr>
        <xdr:cNvPr id="2" name="Rectangle 1">
          <a:extLst>
            <a:ext uri="{FF2B5EF4-FFF2-40B4-BE49-F238E27FC236}">
              <a16:creationId xmlns:a16="http://schemas.microsoft.com/office/drawing/2014/main" id="{AFD067FD-B1D0-49DC-8A5E-C1F0464C0DAB}"/>
            </a:ext>
          </a:extLst>
        </xdr:cNvPr>
        <xdr:cNvSpPr/>
      </xdr:nvSpPr>
      <xdr:spPr>
        <a:xfrm>
          <a:off x="0" y="7620"/>
          <a:ext cx="14508000" cy="28800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0</xdr:col>
      <xdr:colOff>289560</xdr:colOff>
      <xdr:row>1</xdr:row>
      <xdr:rowOff>106680</xdr:rowOff>
    </xdr:to>
    <xdr:pic>
      <xdr:nvPicPr>
        <xdr:cNvPr id="3" name="Picture 2">
          <a:extLst>
            <a:ext uri="{FF2B5EF4-FFF2-40B4-BE49-F238E27FC236}">
              <a16:creationId xmlns:a16="http://schemas.microsoft.com/office/drawing/2014/main" id="{BDFAF891-1CB7-48B8-9E38-6A8A3AB285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560" cy="289560"/>
        </a:xfrm>
        <a:prstGeom prst="rect">
          <a:avLst/>
        </a:prstGeom>
        <a:noFill/>
      </xdr:spPr>
    </xdr:pic>
    <xdr:clientData/>
  </xdr:twoCellAnchor>
  <xdr:twoCellAnchor>
    <xdr:from>
      <xdr:col>0</xdr:col>
      <xdr:colOff>358140</xdr:colOff>
      <xdr:row>0</xdr:row>
      <xdr:rowOff>15240</xdr:rowOff>
    </xdr:from>
    <xdr:to>
      <xdr:col>2</xdr:col>
      <xdr:colOff>289560</xdr:colOff>
      <xdr:row>1</xdr:row>
      <xdr:rowOff>114300</xdr:rowOff>
    </xdr:to>
    <xdr:sp macro="" textlink="">
      <xdr:nvSpPr>
        <xdr:cNvPr id="4" name="TextBox 3">
          <a:extLst>
            <a:ext uri="{FF2B5EF4-FFF2-40B4-BE49-F238E27FC236}">
              <a16:creationId xmlns:a16="http://schemas.microsoft.com/office/drawing/2014/main" id="{5E7F013F-06A6-46B8-BBEB-BD214F0D88F9}"/>
            </a:ext>
          </a:extLst>
        </xdr:cNvPr>
        <xdr:cNvSpPr txBox="1"/>
      </xdr:nvSpPr>
      <xdr:spPr>
        <a:xfrm>
          <a:off x="358140" y="15240"/>
          <a:ext cx="11506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Other</a:t>
          </a:r>
          <a:r>
            <a:rPr lang="en-IN" sz="1200" baseline="0">
              <a:solidFill>
                <a:schemeClr val="bg1"/>
              </a:solidFill>
              <a:latin typeface="+mn-lt"/>
              <a:cs typeface="Arial" panose="020B0604020202020204" pitchFamily="34" charset="0"/>
            </a:rPr>
            <a:t> Level's</a:t>
          </a:r>
          <a:endParaRPr lang="en-IN" sz="1200">
            <a:solidFill>
              <a:schemeClr val="bg1"/>
            </a:solidFill>
            <a:latin typeface="+mn-lt"/>
            <a:cs typeface="Arial" panose="020B0604020202020204" pitchFamily="34" charset="0"/>
          </a:endParaRPr>
        </a:p>
      </xdr:txBody>
    </xdr:sp>
    <xdr:clientData/>
  </xdr:twoCellAnchor>
  <xdr:twoCellAnchor>
    <xdr:from>
      <xdr:col>5</xdr:col>
      <xdr:colOff>335280</xdr:colOff>
      <xdr:row>0</xdr:row>
      <xdr:rowOff>0</xdr:rowOff>
    </xdr:from>
    <xdr:to>
      <xdr:col>7</xdr:col>
      <xdr:colOff>266700</xdr:colOff>
      <xdr:row>1</xdr:row>
      <xdr:rowOff>99060</xdr:rowOff>
    </xdr:to>
    <xdr:sp macro="" textlink="">
      <xdr:nvSpPr>
        <xdr:cNvPr id="5" name="TextBox 4">
          <a:hlinkClick xmlns:r="http://schemas.openxmlformats.org/officeDocument/2006/relationships" r:id="rId2"/>
          <a:extLst>
            <a:ext uri="{FF2B5EF4-FFF2-40B4-BE49-F238E27FC236}">
              <a16:creationId xmlns:a16="http://schemas.microsoft.com/office/drawing/2014/main" id="{D7C89B9B-0148-43AE-88BC-10065778A26A}"/>
            </a:ext>
          </a:extLst>
        </xdr:cNvPr>
        <xdr:cNvSpPr txBox="1"/>
      </xdr:nvSpPr>
      <xdr:spPr>
        <a:xfrm>
          <a:off x="3383280" y="0"/>
          <a:ext cx="11506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Browser</a:t>
          </a:r>
        </a:p>
      </xdr:txBody>
    </xdr:sp>
    <xdr:clientData/>
  </xdr:twoCellAnchor>
  <xdr:twoCellAnchor editAs="oneCell">
    <xdr:from>
      <xdr:col>5</xdr:col>
      <xdr:colOff>129540</xdr:colOff>
      <xdr:row>0</xdr:row>
      <xdr:rowOff>0</xdr:rowOff>
    </xdr:from>
    <xdr:to>
      <xdr:col>5</xdr:col>
      <xdr:colOff>419100</xdr:colOff>
      <xdr:row>1</xdr:row>
      <xdr:rowOff>106680</xdr:rowOff>
    </xdr:to>
    <xdr:pic>
      <xdr:nvPicPr>
        <xdr:cNvPr id="6" name="Graphic 5" descr="Compass">
          <a:extLst>
            <a:ext uri="{FF2B5EF4-FFF2-40B4-BE49-F238E27FC236}">
              <a16:creationId xmlns:a16="http://schemas.microsoft.com/office/drawing/2014/main" id="{6D67559F-BAA6-4E5F-AFFF-16C35D046B0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77540" y="0"/>
          <a:ext cx="289560" cy="289560"/>
        </a:xfrm>
        <a:prstGeom prst="rect">
          <a:avLst/>
        </a:prstGeom>
      </xdr:spPr>
    </xdr:pic>
    <xdr:clientData/>
  </xdr:twoCellAnchor>
  <xdr:twoCellAnchor>
    <xdr:from>
      <xdr:col>13</xdr:col>
      <xdr:colOff>144780</xdr:colOff>
      <xdr:row>0</xdr:row>
      <xdr:rowOff>0</xdr:rowOff>
    </xdr:from>
    <xdr:to>
      <xdr:col>15</xdr:col>
      <xdr:colOff>327660</xdr:colOff>
      <xdr:row>1</xdr:row>
      <xdr:rowOff>99060</xdr:rowOff>
    </xdr:to>
    <xdr:sp macro="" textlink="">
      <xdr:nvSpPr>
        <xdr:cNvPr id="7" name="TextBox 6">
          <a:hlinkClick xmlns:r="http://schemas.openxmlformats.org/officeDocument/2006/relationships" r:id="rId5"/>
          <a:extLst>
            <a:ext uri="{FF2B5EF4-FFF2-40B4-BE49-F238E27FC236}">
              <a16:creationId xmlns:a16="http://schemas.microsoft.com/office/drawing/2014/main" id="{F3FE7031-5E8D-488A-B3F5-0143118A45FA}"/>
            </a:ext>
          </a:extLst>
        </xdr:cNvPr>
        <xdr:cNvSpPr txBox="1"/>
      </xdr:nvSpPr>
      <xdr:spPr>
        <a:xfrm>
          <a:off x="8069580" y="0"/>
          <a:ext cx="14020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Income</a:t>
          </a:r>
          <a:r>
            <a:rPr lang="en-IN" sz="1200" baseline="0">
              <a:solidFill>
                <a:schemeClr val="bg1"/>
              </a:solidFill>
              <a:latin typeface="+mn-lt"/>
              <a:cs typeface="Arial" panose="020B0604020202020204" pitchFamily="34" charset="0"/>
            </a:rPr>
            <a:t> Sources</a:t>
          </a:r>
          <a:endParaRPr lang="en-IN" sz="1200">
            <a:solidFill>
              <a:schemeClr val="bg1"/>
            </a:solidFill>
            <a:latin typeface="+mn-lt"/>
            <a:cs typeface="Arial" panose="020B0604020202020204" pitchFamily="34" charset="0"/>
          </a:endParaRPr>
        </a:p>
      </xdr:txBody>
    </xdr:sp>
    <xdr:clientData/>
  </xdr:twoCellAnchor>
  <xdr:twoCellAnchor>
    <xdr:from>
      <xdr:col>15</xdr:col>
      <xdr:colOff>441960</xdr:colOff>
      <xdr:row>0</xdr:row>
      <xdr:rowOff>0</xdr:rowOff>
    </xdr:from>
    <xdr:to>
      <xdr:col>18</xdr:col>
      <xdr:colOff>15240</xdr:colOff>
      <xdr:row>1</xdr:row>
      <xdr:rowOff>99060</xdr:rowOff>
    </xdr:to>
    <xdr:sp macro="" textlink="">
      <xdr:nvSpPr>
        <xdr:cNvPr id="8" name="TextBox 7">
          <a:extLst>
            <a:ext uri="{FF2B5EF4-FFF2-40B4-BE49-F238E27FC236}">
              <a16:creationId xmlns:a16="http://schemas.microsoft.com/office/drawing/2014/main" id="{F8E6CE51-95DD-4D05-BCAB-5CB4FC230740}"/>
            </a:ext>
          </a:extLst>
        </xdr:cNvPr>
        <xdr:cNvSpPr txBox="1"/>
      </xdr:nvSpPr>
      <xdr:spPr>
        <a:xfrm>
          <a:off x="9585960" y="0"/>
          <a:ext cx="14020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Geographically</a:t>
          </a:r>
        </a:p>
      </xdr:txBody>
    </xdr:sp>
    <xdr:clientData/>
  </xdr:twoCellAnchor>
  <xdr:twoCellAnchor>
    <xdr:from>
      <xdr:col>17</xdr:col>
      <xdr:colOff>600113</xdr:colOff>
      <xdr:row>0</xdr:row>
      <xdr:rowOff>22860</xdr:rowOff>
    </xdr:from>
    <xdr:to>
      <xdr:col>20</xdr:col>
      <xdr:colOff>396240</xdr:colOff>
      <xdr:row>1</xdr:row>
      <xdr:rowOff>121920</xdr:rowOff>
    </xdr:to>
    <xdr:sp macro="" textlink="">
      <xdr:nvSpPr>
        <xdr:cNvPr id="9" name="TextBox 8">
          <a:extLst>
            <a:ext uri="{FF2B5EF4-FFF2-40B4-BE49-F238E27FC236}">
              <a16:creationId xmlns:a16="http://schemas.microsoft.com/office/drawing/2014/main" id="{FC38CFDC-A087-476D-8B34-F0A682404F06}"/>
            </a:ext>
          </a:extLst>
        </xdr:cNvPr>
        <xdr:cNvSpPr txBox="1"/>
      </xdr:nvSpPr>
      <xdr:spPr>
        <a:xfrm>
          <a:off x="10963313" y="22860"/>
          <a:ext cx="1624927"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Sales Process</a:t>
          </a:r>
        </a:p>
      </xdr:txBody>
    </xdr:sp>
    <xdr:clientData/>
  </xdr:twoCellAnchor>
  <xdr:twoCellAnchor>
    <xdr:from>
      <xdr:col>20</xdr:col>
      <xdr:colOff>310553</xdr:colOff>
      <xdr:row>0</xdr:row>
      <xdr:rowOff>30480</xdr:rowOff>
    </xdr:from>
    <xdr:to>
      <xdr:col>23</xdr:col>
      <xdr:colOff>106680</xdr:colOff>
      <xdr:row>1</xdr:row>
      <xdr:rowOff>129540</xdr:rowOff>
    </xdr:to>
    <xdr:sp macro="" textlink="">
      <xdr:nvSpPr>
        <xdr:cNvPr id="10" name="TextBox 9">
          <a:extLst>
            <a:ext uri="{FF2B5EF4-FFF2-40B4-BE49-F238E27FC236}">
              <a16:creationId xmlns:a16="http://schemas.microsoft.com/office/drawing/2014/main" id="{81C79FC0-A7F7-403B-9678-AC4526E1C129}"/>
            </a:ext>
          </a:extLst>
        </xdr:cNvPr>
        <xdr:cNvSpPr txBox="1"/>
      </xdr:nvSpPr>
      <xdr:spPr>
        <a:xfrm>
          <a:off x="12502553" y="30480"/>
          <a:ext cx="1624927"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Project Status</a:t>
          </a:r>
        </a:p>
      </xdr:txBody>
    </xdr:sp>
    <xdr:clientData/>
  </xdr:twoCellAnchor>
  <xdr:twoCellAnchor>
    <xdr:from>
      <xdr:col>13</xdr:col>
      <xdr:colOff>236221</xdr:colOff>
      <xdr:row>1</xdr:row>
      <xdr:rowOff>38100</xdr:rowOff>
    </xdr:from>
    <xdr:to>
      <xdr:col>13</xdr:col>
      <xdr:colOff>579120</xdr:colOff>
      <xdr:row>1</xdr:row>
      <xdr:rowOff>83820</xdr:rowOff>
    </xdr:to>
    <xdr:sp macro="" textlink="">
      <xdr:nvSpPr>
        <xdr:cNvPr id="11" name="Rectangle: Rounded Corners 10">
          <a:extLst>
            <a:ext uri="{FF2B5EF4-FFF2-40B4-BE49-F238E27FC236}">
              <a16:creationId xmlns:a16="http://schemas.microsoft.com/office/drawing/2014/main" id="{F89EF8E5-D963-44D6-8B98-CF39BE24F60F}"/>
            </a:ext>
          </a:extLst>
        </xdr:cNvPr>
        <xdr:cNvSpPr>
          <a:spLocks noChangeAspect="1"/>
        </xdr:cNvSpPr>
      </xdr:nvSpPr>
      <xdr:spPr>
        <a:xfrm>
          <a:off x="8161021" y="220980"/>
          <a:ext cx="342899"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0</xdr:col>
      <xdr:colOff>0</xdr:colOff>
      <xdr:row>0</xdr:row>
      <xdr:rowOff>7620</xdr:rowOff>
    </xdr:from>
    <xdr:to>
      <xdr:col>23</xdr:col>
      <xdr:colOff>487200</xdr:colOff>
      <xdr:row>1</xdr:row>
      <xdr:rowOff>112740</xdr:rowOff>
    </xdr:to>
    <xdr:sp macro="" textlink="">
      <xdr:nvSpPr>
        <xdr:cNvPr id="12" name="Rectangle 11">
          <a:extLst>
            <a:ext uri="{FF2B5EF4-FFF2-40B4-BE49-F238E27FC236}">
              <a16:creationId xmlns:a16="http://schemas.microsoft.com/office/drawing/2014/main" id="{68ACFA31-0648-4EDF-BC1B-ABCF354D4B3C}"/>
            </a:ext>
          </a:extLst>
        </xdr:cNvPr>
        <xdr:cNvSpPr/>
      </xdr:nvSpPr>
      <xdr:spPr>
        <a:xfrm>
          <a:off x="0" y="7620"/>
          <a:ext cx="14508000" cy="28800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0</xdr:col>
      <xdr:colOff>289560</xdr:colOff>
      <xdr:row>1</xdr:row>
      <xdr:rowOff>106680</xdr:rowOff>
    </xdr:to>
    <xdr:pic>
      <xdr:nvPicPr>
        <xdr:cNvPr id="13" name="Picture 12">
          <a:extLst>
            <a:ext uri="{FF2B5EF4-FFF2-40B4-BE49-F238E27FC236}">
              <a16:creationId xmlns:a16="http://schemas.microsoft.com/office/drawing/2014/main" id="{D28F6025-C50A-4593-9800-4188BAF5B6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560" cy="289560"/>
        </a:xfrm>
        <a:prstGeom prst="rect">
          <a:avLst/>
        </a:prstGeom>
        <a:noFill/>
      </xdr:spPr>
    </xdr:pic>
    <xdr:clientData/>
  </xdr:twoCellAnchor>
  <xdr:twoCellAnchor>
    <xdr:from>
      <xdr:col>0</xdr:col>
      <xdr:colOff>358140</xdr:colOff>
      <xdr:row>0</xdr:row>
      <xdr:rowOff>15240</xdr:rowOff>
    </xdr:from>
    <xdr:to>
      <xdr:col>2</xdr:col>
      <xdr:colOff>289560</xdr:colOff>
      <xdr:row>1</xdr:row>
      <xdr:rowOff>114300</xdr:rowOff>
    </xdr:to>
    <xdr:sp macro="" textlink="">
      <xdr:nvSpPr>
        <xdr:cNvPr id="14" name="TextBox 13">
          <a:extLst>
            <a:ext uri="{FF2B5EF4-FFF2-40B4-BE49-F238E27FC236}">
              <a16:creationId xmlns:a16="http://schemas.microsoft.com/office/drawing/2014/main" id="{882161EE-2C83-4BA9-96F8-046BEF174ADF}"/>
            </a:ext>
          </a:extLst>
        </xdr:cNvPr>
        <xdr:cNvSpPr txBox="1"/>
      </xdr:nvSpPr>
      <xdr:spPr>
        <a:xfrm>
          <a:off x="358140" y="15240"/>
          <a:ext cx="11506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Other</a:t>
          </a:r>
          <a:r>
            <a:rPr lang="en-IN" sz="1200" baseline="0">
              <a:solidFill>
                <a:schemeClr val="bg1"/>
              </a:solidFill>
              <a:latin typeface="+mn-lt"/>
              <a:cs typeface="Arial" panose="020B0604020202020204" pitchFamily="34" charset="0"/>
            </a:rPr>
            <a:t> Level's</a:t>
          </a:r>
          <a:endParaRPr lang="en-IN" sz="1200">
            <a:solidFill>
              <a:schemeClr val="bg1"/>
            </a:solidFill>
            <a:latin typeface="+mn-lt"/>
            <a:cs typeface="Arial" panose="020B0604020202020204" pitchFamily="34" charset="0"/>
          </a:endParaRPr>
        </a:p>
      </xdr:txBody>
    </xdr:sp>
    <xdr:clientData/>
  </xdr:twoCellAnchor>
  <xdr:twoCellAnchor>
    <xdr:from>
      <xdr:col>5</xdr:col>
      <xdr:colOff>335280</xdr:colOff>
      <xdr:row>0</xdr:row>
      <xdr:rowOff>0</xdr:rowOff>
    </xdr:from>
    <xdr:to>
      <xdr:col>7</xdr:col>
      <xdr:colOff>266700</xdr:colOff>
      <xdr:row>1</xdr:row>
      <xdr:rowOff>99060</xdr:rowOff>
    </xdr:to>
    <xdr:sp macro="" textlink="">
      <xdr:nvSpPr>
        <xdr:cNvPr id="15" name="TextBox 14">
          <a:hlinkClick xmlns:r="http://schemas.openxmlformats.org/officeDocument/2006/relationships" r:id="rId2"/>
          <a:extLst>
            <a:ext uri="{FF2B5EF4-FFF2-40B4-BE49-F238E27FC236}">
              <a16:creationId xmlns:a16="http://schemas.microsoft.com/office/drawing/2014/main" id="{C925DFD8-B1C6-48BF-B6B9-9FB2A5C27C8B}"/>
            </a:ext>
          </a:extLst>
        </xdr:cNvPr>
        <xdr:cNvSpPr txBox="1"/>
      </xdr:nvSpPr>
      <xdr:spPr>
        <a:xfrm>
          <a:off x="3383280" y="0"/>
          <a:ext cx="11506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Browser</a:t>
          </a:r>
        </a:p>
      </xdr:txBody>
    </xdr:sp>
    <xdr:clientData/>
  </xdr:twoCellAnchor>
  <xdr:twoCellAnchor editAs="oneCell">
    <xdr:from>
      <xdr:col>5</xdr:col>
      <xdr:colOff>129540</xdr:colOff>
      <xdr:row>0</xdr:row>
      <xdr:rowOff>0</xdr:rowOff>
    </xdr:from>
    <xdr:to>
      <xdr:col>5</xdr:col>
      <xdr:colOff>419100</xdr:colOff>
      <xdr:row>1</xdr:row>
      <xdr:rowOff>106680</xdr:rowOff>
    </xdr:to>
    <xdr:pic>
      <xdr:nvPicPr>
        <xdr:cNvPr id="16" name="Graphic 15" descr="Compass">
          <a:extLst>
            <a:ext uri="{FF2B5EF4-FFF2-40B4-BE49-F238E27FC236}">
              <a16:creationId xmlns:a16="http://schemas.microsoft.com/office/drawing/2014/main" id="{48F409FB-C9C7-481C-B5FB-42CD1EC12DD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77540" y="0"/>
          <a:ext cx="289560" cy="289560"/>
        </a:xfrm>
        <a:prstGeom prst="rect">
          <a:avLst/>
        </a:prstGeom>
      </xdr:spPr>
    </xdr:pic>
    <xdr:clientData/>
  </xdr:twoCellAnchor>
  <xdr:twoCellAnchor>
    <xdr:from>
      <xdr:col>13</xdr:col>
      <xdr:colOff>144780</xdr:colOff>
      <xdr:row>0</xdr:row>
      <xdr:rowOff>0</xdr:rowOff>
    </xdr:from>
    <xdr:to>
      <xdr:col>15</xdr:col>
      <xdr:colOff>327660</xdr:colOff>
      <xdr:row>1</xdr:row>
      <xdr:rowOff>99060</xdr:rowOff>
    </xdr:to>
    <xdr:sp macro="" textlink="">
      <xdr:nvSpPr>
        <xdr:cNvPr id="17" name="TextBox 16">
          <a:hlinkClick xmlns:r="http://schemas.openxmlformats.org/officeDocument/2006/relationships" r:id="rId6" tooltip="Income Sources"/>
          <a:extLst>
            <a:ext uri="{FF2B5EF4-FFF2-40B4-BE49-F238E27FC236}">
              <a16:creationId xmlns:a16="http://schemas.microsoft.com/office/drawing/2014/main" id="{861F4958-B19C-4811-8D7E-8CFDBB0053F7}"/>
            </a:ext>
          </a:extLst>
        </xdr:cNvPr>
        <xdr:cNvSpPr txBox="1"/>
      </xdr:nvSpPr>
      <xdr:spPr>
        <a:xfrm>
          <a:off x="8069580" y="0"/>
          <a:ext cx="14020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Income</a:t>
          </a:r>
          <a:r>
            <a:rPr lang="en-IN" sz="1200" baseline="0">
              <a:solidFill>
                <a:schemeClr val="bg1"/>
              </a:solidFill>
              <a:latin typeface="+mn-lt"/>
              <a:cs typeface="Arial" panose="020B0604020202020204" pitchFamily="34" charset="0"/>
            </a:rPr>
            <a:t> Sources</a:t>
          </a:r>
          <a:endParaRPr lang="en-IN" sz="1200">
            <a:solidFill>
              <a:schemeClr val="bg1"/>
            </a:solidFill>
            <a:latin typeface="+mn-lt"/>
            <a:cs typeface="Arial" panose="020B0604020202020204" pitchFamily="34" charset="0"/>
          </a:endParaRPr>
        </a:p>
      </xdr:txBody>
    </xdr:sp>
    <xdr:clientData/>
  </xdr:twoCellAnchor>
  <xdr:twoCellAnchor>
    <xdr:from>
      <xdr:col>15</xdr:col>
      <xdr:colOff>441960</xdr:colOff>
      <xdr:row>0</xdr:row>
      <xdr:rowOff>0</xdr:rowOff>
    </xdr:from>
    <xdr:to>
      <xdr:col>18</xdr:col>
      <xdr:colOff>15240</xdr:colOff>
      <xdr:row>1</xdr:row>
      <xdr:rowOff>99060</xdr:rowOff>
    </xdr:to>
    <xdr:sp macro="" textlink="">
      <xdr:nvSpPr>
        <xdr:cNvPr id="18" name="TextBox 17">
          <a:hlinkClick xmlns:r="http://schemas.openxmlformats.org/officeDocument/2006/relationships" r:id="rId7" tooltip="Geographically"/>
          <a:extLst>
            <a:ext uri="{FF2B5EF4-FFF2-40B4-BE49-F238E27FC236}">
              <a16:creationId xmlns:a16="http://schemas.microsoft.com/office/drawing/2014/main" id="{0E127846-C9DC-4815-8EFD-31236E20EB4A}"/>
            </a:ext>
          </a:extLst>
        </xdr:cNvPr>
        <xdr:cNvSpPr txBox="1"/>
      </xdr:nvSpPr>
      <xdr:spPr>
        <a:xfrm>
          <a:off x="9585960" y="0"/>
          <a:ext cx="14020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Geographically</a:t>
          </a:r>
        </a:p>
      </xdr:txBody>
    </xdr:sp>
    <xdr:clientData/>
  </xdr:twoCellAnchor>
  <xdr:twoCellAnchor>
    <xdr:from>
      <xdr:col>17</xdr:col>
      <xdr:colOff>600113</xdr:colOff>
      <xdr:row>0</xdr:row>
      <xdr:rowOff>22860</xdr:rowOff>
    </xdr:from>
    <xdr:to>
      <xdr:col>20</xdr:col>
      <xdr:colOff>396240</xdr:colOff>
      <xdr:row>1</xdr:row>
      <xdr:rowOff>121920</xdr:rowOff>
    </xdr:to>
    <xdr:sp macro="" textlink="">
      <xdr:nvSpPr>
        <xdr:cNvPr id="19" name="TextBox 18">
          <a:hlinkClick xmlns:r="http://schemas.openxmlformats.org/officeDocument/2006/relationships" r:id="rId8" tooltip="Sales Process"/>
          <a:extLst>
            <a:ext uri="{FF2B5EF4-FFF2-40B4-BE49-F238E27FC236}">
              <a16:creationId xmlns:a16="http://schemas.microsoft.com/office/drawing/2014/main" id="{166AE2D3-5635-4210-8669-E66E3E93F278}"/>
            </a:ext>
          </a:extLst>
        </xdr:cNvPr>
        <xdr:cNvSpPr txBox="1"/>
      </xdr:nvSpPr>
      <xdr:spPr>
        <a:xfrm>
          <a:off x="10963313" y="22860"/>
          <a:ext cx="1624927"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Sales Process</a:t>
          </a:r>
        </a:p>
      </xdr:txBody>
    </xdr:sp>
    <xdr:clientData/>
  </xdr:twoCellAnchor>
  <xdr:twoCellAnchor>
    <xdr:from>
      <xdr:col>20</xdr:col>
      <xdr:colOff>310553</xdr:colOff>
      <xdr:row>0</xdr:row>
      <xdr:rowOff>30480</xdr:rowOff>
    </xdr:from>
    <xdr:to>
      <xdr:col>23</xdr:col>
      <xdr:colOff>106680</xdr:colOff>
      <xdr:row>1</xdr:row>
      <xdr:rowOff>129540</xdr:rowOff>
    </xdr:to>
    <xdr:sp macro="" textlink="">
      <xdr:nvSpPr>
        <xdr:cNvPr id="20" name="TextBox 19">
          <a:hlinkClick xmlns:r="http://schemas.openxmlformats.org/officeDocument/2006/relationships" r:id="rId9" tooltip="Project Status"/>
          <a:extLst>
            <a:ext uri="{FF2B5EF4-FFF2-40B4-BE49-F238E27FC236}">
              <a16:creationId xmlns:a16="http://schemas.microsoft.com/office/drawing/2014/main" id="{C595D673-F2A8-478B-9D32-FE6BBBB9A9B4}"/>
            </a:ext>
          </a:extLst>
        </xdr:cNvPr>
        <xdr:cNvSpPr txBox="1"/>
      </xdr:nvSpPr>
      <xdr:spPr>
        <a:xfrm>
          <a:off x="12502553" y="30480"/>
          <a:ext cx="1624927"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solidFill>
              <a:latin typeface="+mn-lt"/>
              <a:cs typeface="Arial" panose="020B0604020202020204" pitchFamily="34" charset="0"/>
            </a:rPr>
            <a:t>Project Status</a:t>
          </a:r>
        </a:p>
      </xdr:txBody>
    </xdr:sp>
    <xdr:clientData/>
  </xdr:twoCellAnchor>
  <xdr:twoCellAnchor>
    <xdr:from>
      <xdr:col>20</xdr:col>
      <xdr:colOff>365761</xdr:colOff>
      <xdr:row>1</xdr:row>
      <xdr:rowOff>83820</xdr:rowOff>
    </xdr:from>
    <xdr:to>
      <xdr:col>21</xdr:col>
      <xdr:colOff>99060</xdr:colOff>
      <xdr:row>1</xdr:row>
      <xdr:rowOff>129540</xdr:rowOff>
    </xdr:to>
    <xdr:sp macro="" textlink="">
      <xdr:nvSpPr>
        <xdr:cNvPr id="21" name="Rectangle: Rounded Corners 20">
          <a:extLst>
            <a:ext uri="{FF2B5EF4-FFF2-40B4-BE49-F238E27FC236}">
              <a16:creationId xmlns:a16="http://schemas.microsoft.com/office/drawing/2014/main" id="{422E4B28-64B2-464F-8D94-0975EAD8568A}"/>
            </a:ext>
          </a:extLst>
        </xdr:cNvPr>
        <xdr:cNvSpPr>
          <a:spLocks noChangeAspect="1"/>
        </xdr:cNvSpPr>
      </xdr:nvSpPr>
      <xdr:spPr>
        <a:xfrm>
          <a:off x="12557761" y="266700"/>
          <a:ext cx="342899"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efreshedDate="45114.446662268521" createdVersion="8" refreshedVersion="8" minRefreshableVersion="3" recordCount="900" xr:uid="{59EDA59B-1459-4E06-84DA-9B6831C3DCEF}">
  <cacheSource type="worksheet">
    <worksheetSource name="Table_Data_Tables6"/>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0">
      <sharedItems containsSemiMixedTypes="0" containsString="0" containsNumber="1" minValue="2" maxValue="10368.4"/>
    </cacheField>
    <cacheField name="Income" numFmtId="0">
      <sharedItems containsSemiMixedTypes="0" containsString="0" containsNumber="1" minValue="100" maxValue="22000" count="63">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sharedItems>
    </cacheField>
    <cacheField name="Target Income" numFmtId="0">
      <sharedItems containsSemiMixedTypes="0" containsString="0" containsNumber="1" minValue="112" maxValue="12480"/>
    </cacheField>
    <cacheField name="operating profit" numFmtId="0">
      <sharedItems containsSemiMixedTypes="0" containsString="0" containsNumber="1" minValue="20" maxValue="4400"/>
    </cacheField>
    <cacheField name="Marketing Strategies" numFmtId="0">
      <sharedItems count="2">
        <s v="B2B"/>
        <s v="B2C"/>
      </sharedItems>
    </cacheField>
  </cacheFields>
  <extLst>
    <ext xmlns:x14="http://schemas.microsoft.com/office/spreadsheetml/2009/9/main" uri="{725AE2AE-9491-48be-B2B4-4EB974FC3084}">
      <x14:pivotCacheDefinition pivotCacheId="17997377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efreshedDate="45120.478692824072" createdVersion="8" refreshedVersion="8" minRefreshableVersion="3" recordCount="30" xr:uid="{75A5807C-2618-4A4D-ADB7-F96BFDABCD9F}">
  <cacheSource type="worksheet">
    <worksheetSource name="Table_Data_Tables__38"/>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0">
      <sharedItems containsSemiMixedTypes="0" containsString="0" containsNumber="1" containsInteger="1" minValue="62240" maxValue="387584"/>
    </cacheField>
    <cacheField name="Target" numFmtId="0">
      <sharedItems containsSemiMixedTypes="0" containsString="0" containsNumber="1" minValue="90151.200000000041" maxValue="700000"/>
    </cacheField>
  </cacheFields>
  <extLst>
    <ext xmlns:x14="http://schemas.microsoft.com/office/spreadsheetml/2009/9/main" uri="{725AE2AE-9491-48be-B2B4-4EB974FC3084}">
      <x14:pivotCacheDefinition pivotCacheId="209910833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efreshedDate="45124.393579398151" createdVersion="8" refreshedVersion="8" minRefreshableVersion="3" recordCount="3115" xr:uid="{5C1D37A2-6AE5-4B01-87B3-51E4A2784634}">
  <cacheSource type="worksheet">
    <worksheetSource name="Table_Table_1"/>
  </cacheSource>
  <cacheFields count="11">
    <cacheField name="Order Number" numFmtId="14">
      <sharedItems containsSemiMixedTypes="0" containsNonDate="0" containsDate="1" containsString="0" minDate="9361-01-01T00:00:00" maxDate="9365-01-02T00:00:00"/>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259141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x v="0"/>
    <n v="5126.576"/>
    <n v="1098.5520000000001"/>
    <x v="0"/>
  </r>
  <r>
    <x v="0"/>
    <x v="0"/>
    <x v="0"/>
    <x v="1"/>
    <n v="2498"/>
    <x v="1"/>
    <n v="8960"/>
    <n v="1920"/>
    <x v="0"/>
  </r>
  <r>
    <x v="0"/>
    <x v="0"/>
    <x v="1"/>
    <x v="2"/>
    <n v="1245"/>
    <x v="2"/>
    <n v="5126.4639999999999"/>
    <n v="1098.528"/>
    <x v="0"/>
  </r>
  <r>
    <x v="0"/>
    <x v="0"/>
    <x v="2"/>
    <x v="3"/>
    <n v="644"/>
    <x v="3"/>
    <n v="6432.72"/>
    <n v="1378.44"/>
    <x v="0"/>
  </r>
  <r>
    <x v="0"/>
    <x v="0"/>
    <x v="3"/>
    <x v="4"/>
    <n v="643"/>
    <x v="4"/>
    <n v="7840"/>
    <n v="1540"/>
    <x v="0"/>
  </r>
  <r>
    <x v="0"/>
    <x v="0"/>
    <x v="2"/>
    <x v="5"/>
    <n v="455"/>
    <x v="5"/>
    <n v="5128.0320000000002"/>
    <n v="1053.0780000000002"/>
    <x v="0"/>
  </r>
  <r>
    <x v="0"/>
    <x v="0"/>
    <x v="3"/>
    <x v="6"/>
    <n v="345"/>
    <x v="6"/>
    <n v="7840"/>
    <n v="1803.2"/>
    <x v="0"/>
  </r>
  <r>
    <x v="0"/>
    <x v="0"/>
    <x v="1"/>
    <x v="7"/>
    <n v="122"/>
    <x v="7"/>
    <n v="112"/>
    <n v="539.35"/>
    <x v="0"/>
  </r>
  <r>
    <x v="0"/>
    <x v="0"/>
    <x v="4"/>
    <x v="8"/>
    <n v="78"/>
    <x v="2"/>
    <n v="5126.4639999999999"/>
    <n v="1098.528"/>
    <x v="0"/>
  </r>
  <r>
    <x v="0"/>
    <x v="0"/>
    <x v="4"/>
    <x v="9"/>
    <n v="76"/>
    <x v="8"/>
    <n v="5126.1279999999997"/>
    <n v="1098.4559999999999"/>
    <x v="0"/>
  </r>
  <r>
    <x v="0"/>
    <x v="0"/>
    <x v="4"/>
    <x v="10"/>
    <n v="46"/>
    <x v="9"/>
    <n v="224"/>
    <n v="48"/>
    <x v="0"/>
  </r>
  <r>
    <x v="0"/>
    <x v="0"/>
    <x v="4"/>
    <x v="11"/>
    <n v="34"/>
    <x v="10"/>
    <n v="5126.0160000000005"/>
    <n v="1098.432"/>
    <x v="0"/>
  </r>
  <r>
    <x v="0"/>
    <x v="0"/>
    <x v="1"/>
    <x v="12"/>
    <n v="7"/>
    <x v="11"/>
    <n v="224"/>
    <n v="733.2600000000001"/>
    <x v="0"/>
  </r>
  <r>
    <x v="0"/>
    <x v="0"/>
    <x v="5"/>
    <x v="13"/>
    <n v="3"/>
    <x v="12"/>
    <n v="7392"/>
    <n v="1452"/>
    <x v="0"/>
  </r>
  <r>
    <x v="0"/>
    <x v="0"/>
    <x v="4"/>
    <x v="14"/>
    <n v="3"/>
    <x v="13"/>
    <n v="5126.576"/>
    <n v="1007.0060000000002"/>
    <x v="0"/>
  </r>
  <r>
    <x v="0"/>
    <x v="1"/>
    <x v="0"/>
    <x v="0"/>
    <n v="3566"/>
    <x v="13"/>
    <n v="5126.576"/>
    <n v="1007.0060000000002"/>
    <x v="0"/>
  </r>
  <r>
    <x v="0"/>
    <x v="1"/>
    <x v="0"/>
    <x v="1"/>
    <n v="2498"/>
    <x v="14"/>
    <n v="8960"/>
    <n v="1760"/>
    <x v="0"/>
  </r>
  <r>
    <x v="0"/>
    <x v="1"/>
    <x v="1"/>
    <x v="2"/>
    <n v="1245"/>
    <x v="15"/>
    <n v="5126.4639999999999"/>
    <n v="1006.984"/>
    <x v="0"/>
  </r>
  <r>
    <x v="0"/>
    <x v="1"/>
    <x v="2"/>
    <x v="3"/>
    <n v="644"/>
    <x v="16"/>
    <n v="6432.72"/>
    <n v="1263.5700000000002"/>
    <x v="0"/>
  </r>
  <r>
    <x v="0"/>
    <x v="1"/>
    <x v="3"/>
    <x v="4"/>
    <n v="643"/>
    <x v="17"/>
    <n v="7840"/>
    <n v="1400"/>
    <x v="0"/>
  </r>
  <r>
    <x v="0"/>
    <x v="1"/>
    <x v="2"/>
    <x v="5"/>
    <n v="455"/>
    <x v="18"/>
    <n v="5128.0320000000002"/>
    <n v="915.72000000000014"/>
    <x v="0"/>
  </r>
  <r>
    <x v="0"/>
    <x v="1"/>
    <x v="3"/>
    <x v="6"/>
    <n v="345"/>
    <x v="17"/>
    <n v="7840"/>
    <n v="1400"/>
    <x v="0"/>
  </r>
  <r>
    <x v="0"/>
    <x v="1"/>
    <x v="1"/>
    <x v="7"/>
    <n v="122"/>
    <x v="19"/>
    <n v="112"/>
    <n v="20"/>
    <x v="0"/>
  </r>
  <r>
    <x v="0"/>
    <x v="1"/>
    <x v="4"/>
    <x v="8"/>
    <n v="78"/>
    <x v="20"/>
    <n v="5126.4639999999999"/>
    <n v="915.44"/>
    <x v="0"/>
  </r>
  <r>
    <x v="0"/>
    <x v="1"/>
    <x v="4"/>
    <x v="9"/>
    <n v="76"/>
    <x v="21"/>
    <n v="5126.1279999999997"/>
    <n v="915.38"/>
    <x v="0"/>
  </r>
  <r>
    <x v="0"/>
    <x v="1"/>
    <x v="4"/>
    <x v="10"/>
    <n v="46"/>
    <x v="22"/>
    <n v="224"/>
    <n v="40"/>
    <x v="0"/>
  </r>
  <r>
    <x v="0"/>
    <x v="1"/>
    <x v="4"/>
    <x v="11"/>
    <n v="34"/>
    <x v="23"/>
    <n v="5126.0160000000005"/>
    <n v="915.36000000000013"/>
    <x v="0"/>
  </r>
  <r>
    <x v="0"/>
    <x v="1"/>
    <x v="1"/>
    <x v="12"/>
    <n v="7"/>
    <x v="22"/>
    <n v="224"/>
    <n v="40"/>
    <x v="0"/>
  </r>
  <r>
    <x v="0"/>
    <x v="1"/>
    <x v="4"/>
    <x v="14"/>
    <n v="3"/>
    <x v="24"/>
    <n v="5126.576"/>
    <n v="915.46"/>
    <x v="0"/>
  </r>
  <r>
    <x v="0"/>
    <x v="1"/>
    <x v="5"/>
    <x v="13"/>
    <n v="2"/>
    <x v="25"/>
    <n v="7392"/>
    <n v="1320"/>
    <x v="0"/>
  </r>
  <r>
    <x v="0"/>
    <x v="2"/>
    <x v="0"/>
    <x v="0"/>
    <n v="3566"/>
    <x v="24"/>
    <n v="5126.576"/>
    <n v="915.46"/>
    <x v="0"/>
  </r>
  <r>
    <x v="0"/>
    <x v="2"/>
    <x v="0"/>
    <x v="1"/>
    <n v="2498"/>
    <x v="26"/>
    <n v="8960"/>
    <n v="1600"/>
    <x v="0"/>
  </r>
  <r>
    <x v="0"/>
    <x v="2"/>
    <x v="1"/>
    <x v="2"/>
    <n v="1245"/>
    <x v="20"/>
    <n v="5126.4639999999999"/>
    <n v="915.44"/>
    <x v="0"/>
  </r>
  <r>
    <x v="0"/>
    <x v="2"/>
    <x v="2"/>
    <x v="3"/>
    <n v="644"/>
    <x v="27"/>
    <n v="6432.72"/>
    <n v="1148.7"/>
    <x v="0"/>
  </r>
  <r>
    <x v="0"/>
    <x v="2"/>
    <x v="3"/>
    <x v="4"/>
    <n v="643"/>
    <x v="17"/>
    <n v="7840"/>
    <n v="1400"/>
    <x v="0"/>
  </r>
  <r>
    <x v="0"/>
    <x v="2"/>
    <x v="2"/>
    <x v="5"/>
    <n v="455"/>
    <x v="18"/>
    <n v="5128.0320000000002"/>
    <n v="915.72000000000014"/>
    <x v="0"/>
  </r>
  <r>
    <x v="0"/>
    <x v="2"/>
    <x v="3"/>
    <x v="6"/>
    <n v="345"/>
    <x v="17"/>
    <n v="7840"/>
    <n v="1400"/>
    <x v="0"/>
  </r>
  <r>
    <x v="0"/>
    <x v="2"/>
    <x v="1"/>
    <x v="7"/>
    <n v="122"/>
    <x v="19"/>
    <n v="112"/>
    <n v="20"/>
    <x v="0"/>
  </r>
  <r>
    <x v="0"/>
    <x v="2"/>
    <x v="4"/>
    <x v="8"/>
    <n v="78"/>
    <x v="20"/>
    <n v="5126.4639999999999"/>
    <n v="915.44"/>
    <x v="0"/>
  </r>
  <r>
    <x v="0"/>
    <x v="2"/>
    <x v="4"/>
    <x v="9"/>
    <n v="76"/>
    <x v="21"/>
    <n v="5126.1279999999997"/>
    <n v="915.38"/>
    <x v="0"/>
  </r>
  <r>
    <x v="0"/>
    <x v="2"/>
    <x v="4"/>
    <x v="10"/>
    <n v="46"/>
    <x v="22"/>
    <n v="224"/>
    <n v="40"/>
    <x v="0"/>
  </r>
  <r>
    <x v="0"/>
    <x v="2"/>
    <x v="4"/>
    <x v="11"/>
    <n v="34"/>
    <x v="23"/>
    <n v="5126.0160000000005"/>
    <n v="915.36000000000013"/>
    <x v="1"/>
  </r>
  <r>
    <x v="0"/>
    <x v="2"/>
    <x v="1"/>
    <x v="12"/>
    <n v="7"/>
    <x v="22"/>
    <n v="224"/>
    <n v="40"/>
    <x v="1"/>
  </r>
  <r>
    <x v="0"/>
    <x v="2"/>
    <x v="4"/>
    <x v="14"/>
    <n v="3"/>
    <x v="28"/>
    <n v="5126.576"/>
    <n v="666.6"/>
    <x v="1"/>
  </r>
  <r>
    <x v="0"/>
    <x v="2"/>
    <x v="5"/>
    <x v="13"/>
    <n v="2"/>
    <x v="25"/>
    <n v="7392"/>
    <n v="1320"/>
    <x v="1"/>
  </r>
  <r>
    <x v="0"/>
    <x v="3"/>
    <x v="0"/>
    <x v="0"/>
    <n v="3566"/>
    <x v="24"/>
    <n v="5126.576"/>
    <n v="915.46"/>
    <x v="1"/>
  </r>
  <r>
    <x v="0"/>
    <x v="3"/>
    <x v="0"/>
    <x v="1"/>
    <n v="2498"/>
    <x v="26"/>
    <n v="8960"/>
    <n v="1600"/>
    <x v="1"/>
  </r>
  <r>
    <x v="0"/>
    <x v="3"/>
    <x v="1"/>
    <x v="2"/>
    <n v="1245"/>
    <x v="20"/>
    <n v="5126.4639999999999"/>
    <n v="915.44"/>
    <x v="1"/>
  </r>
  <r>
    <x v="0"/>
    <x v="3"/>
    <x v="2"/>
    <x v="3"/>
    <n v="644"/>
    <x v="27"/>
    <n v="6432.72"/>
    <n v="1148.7"/>
    <x v="1"/>
  </r>
  <r>
    <x v="0"/>
    <x v="3"/>
    <x v="3"/>
    <x v="4"/>
    <n v="643"/>
    <x v="17"/>
    <n v="7840"/>
    <n v="1400"/>
    <x v="1"/>
  </r>
  <r>
    <x v="0"/>
    <x v="3"/>
    <x v="2"/>
    <x v="5"/>
    <n v="455"/>
    <x v="18"/>
    <n v="5128.0320000000002"/>
    <n v="915.72000000000014"/>
    <x v="1"/>
  </r>
  <r>
    <x v="0"/>
    <x v="3"/>
    <x v="3"/>
    <x v="6"/>
    <n v="345"/>
    <x v="17"/>
    <n v="7840"/>
    <n v="1400"/>
    <x v="1"/>
  </r>
  <r>
    <x v="0"/>
    <x v="3"/>
    <x v="1"/>
    <x v="7"/>
    <n v="122"/>
    <x v="19"/>
    <n v="112"/>
    <n v="20"/>
    <x v="1"/>
  </r>
  <r>
    <x v="0"/>
    <x v="3"/>
    <x v="4"/>
    <x v="8"/>
    <n v="78"/>
    <x v="20"/>
    <n v="5126.4639999999999"/>
    <n v="915.44"/>
    <x v="1"/>
  </r>
  <r>
    <x v="0"/>
    <x v="3"/>
    <x v="4"/>
    <x v="9"/>
    <n v="76"/>
    <x v="21"/>
    <n v="5126.1279999999997"/>
    <n v="915.38"/>
    <x v="1"/>
  </r>
  <r>
    <x v="0"/>
    <x v="3"/>
    <x v="4"/>
    <x v="10"/>
    <n v="46"/>
    <x v="22"/>
    <n v="224"/>
    <n v="40"/>
    <x v="1"/>
  </r>
  <r>
    <x v="0"/>
    <x v="3"/>
    <x v="4"/>
    <x v="11"/>
    <n v="34"/>
    <x v="23"/>
    <n v="5126.0160000000005"/>
    <n v="915.36000000000013"/>
    <x v="1"/>
  </r>
  <r>
    <x v="0"/>
    <x v="3"/>
    <x v="1"/>
    <x v="12"/>
    <n v="7"/>
    <x v="22"/>
    <n v="224"/>
    <n v="40"/>
    <x v="1"/>
  </r>
  <r>
    <x v="0"/>
    <x v="3"/>
    <x v="4"/>
    <x v="14"/>
    <n v="3"/>
    <x v="24"/>
    <n v="5126.576"/>
    <n v="915.46"/>
    <x v="1"/>
  </r>
  <r>
    <x v="0"/>
    <x v="3"/>
    <x v="5"/>
    <x v="13"/>
    <n v="2"/>
    <x v="25"/>
    <n v="7392"/>
    <n v="1320"/>
    <x v="1"/>
  </r>
  <r>
    <x v="0"/>
    <x v="4"/>
    <x v="0"/>
    <x v="0"/>
    <n v="3566"/>
    <x v="24"/>
    <n v="5126.576"/>
    <n v="915.46"/>
    <x v="1"/>
  </r>
  <r>
    <x v="0"/>
    <x v="4"/>
    <x v="0"/>
    <x v="1"/>
    <n v="2498"/>
    <x v="26"/>
    <n v="8960"/>
    <n v="1600"/>
    <x v="1"/>
  </r>
  <r>
    <x v="0"/>
    <x v="4"/>
    <x v="1"/>
    <x v="2"/>
    <n v="1245"/>
    <x v="20"/>
    <n v="5126.4639999999999"/>
    <n v="915.44"/>
    <x v="1"/>
  </r>
  <r>
    <x v="0"/>
    <x v="4"/>
    <x v="2"/>
    <x v="3"/>
    <n v="644"/>
    <x v="27"/>
    <n v="6432.72"/>
    <n v="1148.7"/>
    <x v="1"/>
  </r>
  <r>
    <x v="0"/>
    <x v="4"/>
    <x v="3"/>
    <x v="4"/>
    <n v="643"/>
    <x v="17"/>
    <n v="7840"/>
    <n v="1400"/>
    <x v="0"/>
  </r>
  <r>
    <x v="0"/>
    <x v="4"/>
    <x v="2"/>
    <x v="5"/>
    <n v="455"/>
    <x v="18"/>
    <n v="5128.0320000000002"/>
    <n v="915.72000000000014"/>
    <x v="0"/>
  </r>
  <r>
    <x v="0"/>
    <x v="4"/>
    <x v="3"/>
    <x v="6"/>
    <n v="345"/>
    <x v="17"/>
    <n v="7840"/>
    <n v="1400"/>
    <x v="0"/>
  </r>
  <r>
    <x v="0"/>
    <x v="4"/>
    <x v="1"/>
    <x v="7"/>
    <n v="122"/>
    <x v="19"/>
    <n v="112"/>
    <n v="20"/>
    <x v="0"/>
  </r>
  <r>
    <x v="0"/>
    <x v="4"/>
    <x v="4"/>
    <x v="8"/>
    <n v="78"/>
    <x v="20"/>
    <n v="5126.4639999999999"/>
    <n v="915.44"/>
    <x v="0"/>
  </r>
  <r>
    <x v="0"/>
    <x v="4"/>
    <x v="4"/>
    <x v="9"/>
    <n v="76"/>
    <x v="21"/>
    <n v="5126.1279999999997"/>
    <n v="915.38"/>
    <x v="0"/>
  </r>
  <r>
    <x v="0"/>
    <x v="4"/>
    <x v="4"/>
    <x v="10"/>
    <n v="46"/>
    <x v="22"/>
    <n v="224"/>
    <n v="40"/>
    <x v="0"/>
  </r>
  <r>
    <x v="0"/>
    <x v="4"/>
    <x v="4"/>
    <x v="11"/>
    <n v="34"/>
    <x v="23"/>
    <n v="5126.0160000000005"/>
    <n v="915.36000000000013"/>
    <x v="0"/>
  </r>
  <r>
    <x v="0"/>
    <x v="4"/>
    <x v="1"/>
    <x v="12"/>
    <n v="7"/>
    <x v="22"/>
    <n v="224"/>
    <n v="40"/>
    <x v="0"/>
  </r>
  <r>
    <x v="0"/>
    <x v="4"/>
    <x v="4"/>
    <x v="14"/>
    <n v="3"/>
    <x v="24"/>
    <n v="5126.576"/>
    <n v="915.46"/>
    <x v="0"/>
  </r>
  <r>
    <x v="0"/>
    <x v="4"/>
    <x v="5"/>
    <x v="13"/>
    <n v="2"/>
    <x v="25"/>
    <n v="7392"/>
    <n v="1320"/>
    <x v="0"/>
  </r>
  <r>
    <x v="0"/>
    <x v="5"/>
    <x v="0"/>
    <x v="0"/>
    <n v="3566"/>
    <x v="24"/>
    <n v="5126.576"/>
    <n v="915.46"/>
    <x v="0"/>
  </r>
  <r>
    <x v="0"/>
    <x v="5"/>
    <x v="0"/>
    <x v="1"/>
    <n v="2498"/>
    <x v="26"/>
    <n v="8960"/>
    <n v="1600"/>
    <x v="0"/>
  </r>
  <r>
    <x v="0"/>
    <x v="5"/>
    <x v="1"/>
    <x v="2"/>
    <n v="1245"/>
    <x v="20"/>
    <n v="5126.4639999999999"/>
    <n v="915.44"/>
    <x v="0"/>
  </r>
  <r>
    <x v="0"/>
    <x v="5"/>
    <x v="2"/>
    <x v="3"/>
    <n v="644"/>
    <x v="27"/>
    <n v="6432.72"/>
    <n v="1148.7"/>
    <x v="0"/>
  </r>
  <r>
    <x v="0"/>
    <x v="5"/>
    <x v="3"/>
    <x v="4"/>
    <n v="643"/>
    <x v="17"/>
    <n v="7840"/>
    <n v="1400"/>
    <x v="0"/>
  </r>
  <r>
    <x v="0"/>
    <x v="5"/>
    <x v="2"/>
    <x v="5"/>
    <n v="455"/>
    <x v="18"/>
    <n v="5128.0320000000002"/>
    <n v="915.72000000000014"/>
    <x v="0"/>
  </r>
  <r>
    <x v="0"/>
    <x v="5"/>
    <x v="3"/>
    <x v="6"/>
    <n v="345"/>
    <x v="17"/>
    <n v="7840"/>
    <n v="1400"/>
    <x v="0"/>
  </r>
  <r>
    <x v="0"/>
    <x v="5"/>
    <x v="1"/>
    <x v="7"/>
    <n v="122"/>
    <x v="19"/>
    <n v="112"/>
    <n v="20"/>
    <x v="0"/>
  </r>
  <r>
    <x v="0"/>
    <x v="5"/>
    <x v="4"/>
    <x v="8"/>
    <n v="78"/>
    <x v="20"/>
    <n v="5126.4639999999999"/>
    <n v="915.44"/>
    <x v="0"/>
  </r>
  <r>
    <x v="0"/>
    <x v="5"/>
    <x v="4"/>
    <x v="9"/>
    <n v="76"/>
    <x v="21"/>
    <n v="5126.1279999999997"/>
    <n v="915.38"/>
    <x v="0"/>
  </r>
  <r>
    <x v="0"/>
    <x v="5"/>
    <x v="4"/>
    <x v="10"/>
    <n v="46"/>
    <x v="22"/>
    <n v="224"/>
    <n v="40"/>
    <x v="0"/>
  </r>
  <r>
    <x v="0"/>
    <x v="5"/>
    <x v="4"/>
    <x v="11"/>
    <n v="34"/>
    <x v="23"/>
    <n v="5126.0160000000005"/>
    <n v="915.36000000000013"/>
    <x v="0"/>
  </r>
  <r>
    <x v="0"/>
    <x v="5"/>
    <x v="1"/>
    <x v="12"/>
    <n v="7"/>
    <x v="22"/>
    <n v="224"/>
    <n v="40"/>
    <x v="0"/>
  </r>
  <r>
    <x v="0"/>
    <x v="5"/>
    <x v="5"/>
    <x v="13"/>
    <n v="3"/>
    <x v="25"/>
    <n v="7392"/>
    <n v="1320"/>
    <x v="0"/>
  </r>
  <r>
    <x v="0"/>
    <x v="5"/>
    <x v="4"/>
    <x v="14"/>
    <n v="3"/>
    <x v="24"/>
    <n v="5126.576"/>
    <n v="915.46"/>
    <x v="0"/>
  </r>
  <r>
    <x v="0"/>
    <x v="6"/>
    <x v="0"/>
    <x v="0"/>
    <n v="3566"/>
    <x v="24"/>
    <n v="5126.576"/>
    <n v="915.46"/>
    <x v="0"/>
  </r>
  <r>
    <x v="0"/>
    <x v="6"/>
    <x v="0"/>
    <x v="1"/>
    <n v="2498"/>
    <x v="26"/>
    <n v="8960"/>
    <n v="1600"/>
    <x v="0"/>
  </r>
  <r>
    <x v="0"/>
    <x v="6"/>
    <x v="1"/>
    <x v="2"/>
    <n v="1245"/>
    <x v="20"/>
    <n v="5126.4639999999999"/>
    <n v="915.44"/>
    <x v="0"/>
  </r>
  <r>
    <x v="0"/>
    <x v="6"/>
    <x v="2"/>
    <x v="3"/>
    <n v="644"/>
    <x v="27"/>
    <n v="6432.72"/>
    <n v="1148.7"/>
    <x v="0"/>
  </r>
  <r>
    <x v="0"/>
    <x v="6"/>
    <x v="3"/>
    <x v="4"/>
    <n v="643"/>
    <x v="17"/>
    <n v="7840"/>
    <n v="1400"/>
    <x v="0"/>
  </r>
  <r>
    <x v="0"/>
    <x v="6"/>
    <x v="2"/>
    <x v="5"/>
    <n v="455"/>
    <x v="18"/>
    <n v="5128.0320000000002"/>
    <n v="915.72000000000014"/>
    <x v="0"/>
  </r>
  <r>
    <x v="0"/>
    <x v="6"/>
    <x v="3"/>
    <x v="6"/>
    <n v="345"/>
    <x v="17"/>
    <n v="7840"/>
    <n v="1400"/>
    <x v="0"/>
  </r>
  <r>
    <x v="0"/>
    <x v="6"/>
    <x v="1"/>
    <x v="7"/>
    <n v="122"/>
    <x v="19"/>
    <n v="112"/>
    <n v="20"/>
    <x v="0"/>
  </r>
  <r>
    <x v="0"/>
    <x v="6"/>
    <x v="4"/>
    <x v="8"/>
    <n v="78"/>
    <x v="20"/>
    <n v="5126.4639999999999"/>
    <n v="915.44"/>
    <x v="0"/>
  </r>
  <r>
    <x v="0"/>
    <x v="6"/>
    <x v="4"/>
    <x v="9"/>
    <n v="76"/>
    <x v="21"/>
    <n v="5126.1279999999997"/>
    <n v="915.38"/>
    <x v="0"/>
  </r>
  <r>
    <x v="0"/>
    <x v="6"/>
    <x v="4"/>
    <x v="10"/>
    <n v="46"/>
    <x v="22"/>
    <n v="224"/>
    <n v="40"/>
    <x v="0"/>
  </r>
  <r>
    <x v="0"/>
    <x v="6"/>
    <x v="4"/>
    <x v="11"/>
    <n v="34"/>
    <x v="23"/>
    <n v="5126.0160000000005"/>
    <n v="915.36000000000013"/>
    <x v="0"/>
  </r>
  <r>
    <x v="0"/>
    <x v="6"/>
    <x v="1"/>
    <x v="12"/>
    <n v="7"/>
    <x v="22"/>
    <n v="224"/>
    <n v="40"/>
    <x v="0"/>
  </r>
  <r>
    <x v="0"/>
    <x v="6"/>
    <x v="4"/>
    <x v="14"/>
    <n v="3"/>
    <x v="24"/>
    <n v="5126.576"/>
    <n v="915.46"/>
    <x v="0"/>
  </r>
  <r>
    <x v="0"/>
    <x v="6"/>
    <x v="5"/>
    <x v="13"/>
    <n v="2"/>
    <x v="25"/>
    <n v="7392"/>
    <n v="1320"/>
    <x v="0"/>
  </r>
  <r>
    <x v="0"/>
    <x v="7"/>
    <x v="0"/>
    <x v="0"/>
    <n v="3566"/>
    <x v="24"/>
    <n v="5126.576"/>
    <n v="915.46"/>
    <x v="0"/>
  </r>
  <r>
    <x v="0"/>
    <x v="7"/>
    <x v="0"/>
    <x v="1"/>
    <n v="2498"/>
    <x v="26"/>
    <n v="8960"/>
    <n v="1600"/>
    <x v="1"/>
  </r>
  <r>
    <x v="0"/>
    <x v="7"/>
    <x v="1"/>
    <x v="2"/>
    <n v="1245"/>
    <x v="20"/>
    <n v="5126.4639999999999"/>
    <n v="915.44"/>
    <x v="1"/>
  </r>
  <r>
    <x v="0"/>
    <x v="7"/>
    <x v="2"/>
    <x v="3"/>
    <n v="644"/>
    <x v="27"/>
    <n v="6432.72"/>
    <n v="1148.7"/>
    <x v="1"/>
  </r>
  <r>
    <x v="0"/>
    <x v="7"/>
    <x v="3"/>
    <x v="4"/>
    <n v="643"/>
    <x v="17"/>
    <n v="7840"/>
    <n v="1400"/>
    <x v="1"/>
  </r>
  <r>
    <x v="0"/>
    <x v="7"/>
    <x v="2"/>
    <x v="5"/>
    <n v="455"/>
    <x v="18"/>
    <n v="5128.0320000000002"/>
    <n v="915.72000000000014"/>
    <x v="1"/>
  </r>
  <r>
    <x v="0"/>
    <x v="7"/>
    <x v="3"/>
    <x v="6"/>
    <n v="345"/>
    <x v="17"/>
    <n v="7840"/>
    <n v="1400"/>
    <x v="1"/>
  </r>
  <r>
    <x v="0"/>
    <x v="7"/>
    <x v="1"/>
    <x v="7"/>
    <n v="122"/>
    <x v="19"/>
    <n v="112"/>
    <n v="20"/>
    <x v="1"/>
  </r>
  <r>
    <x v="0"/>
    <x v="7"/>
    <x v="4"/>
    <x v="8"/>
    <n v="78"/>
    <x v="20"/>
    <n v="5126.4639999999999"/>
    <n v="915.44"/>
    <x v="1"/>
  </r>
  <r>
    <x v="0"/>
    <x v="7"/>
    <x v="4"/>
    <x v="9"/>
    <n v="76"/>
    <x v="21"/>
    <n v="5126.1279999999997"/>
    <n v="915.38"/>
    <x v="1"/>
  </r>
  <r>
    <x v="0"/>
    <x v="7"/>
    <x v="4"/>
    <x v="10"/>
    <n v="46"/>
    <x v="22"/>
    <n v="224"/>
    <n v="40"/>
    <x v="1"/>
  </r>
  <r>
    <x v="0"/>
    <x v="7"/>
    <x v="4"/>
    <x v="11"/>
    <n v="34"/>
    <x v="23"/>
    <n v="5126.0160000000005"/>
    <n v="915.36000000000013"/>
    <x v="1"/>
  </r>
  <r>
    <x v="0"/>
    <x v="7"/>
    <x v="1"/>
    <x v="12"/>
    <n v="7"/>
    <x v="22"/>
    <n v="224"/>
    <n v="40"/>
    <x v="1"/>
  </r>
  <r>
    <x v="0"/>
    <x v="7"/>
    <x v="4"/>
    <x v="14"/>
    <n v="3"/>
    <x v="24"/>
    <n v="5126.576"/>
    <n v="915.46"/>
    <x v="1"/>
  </r>
  <r>
    <x v="0"/>
    <x v="7"/>
    <x v="5"/>
    <x v="13"/>
    <n v="2"/>
    <x v="25"/>
    <n v="7392"/>
    <n v="1320"/>
    <x v="1"/>
  </r>
  <r>
    <x v="0"/>
    <x v="8"/>
    <x v="0"/>
    <x v="0"/>
    <n v="3566"/>
    <x v="24"/>
    <n v="5126.576"/>
    <n v="915.46"/>
    <x v="1"/>
  </r>
  <r>
    <x v="0"/>
    <x v="8"/>
    <x v="0"/>
    <x v="1"/>
    <n v="2498"/>
    <x v="26"/>
    <n v="8960"/>
    <n v="1600"/>
    <x v="1"/>
  </r>
  <r>
    <x v="0"/>
    <x v="8"/>
    <x v="1"/>
    <x v="2"/>
    <n v="1245"/>
    <x v="20"/>
    <n v="5126.4639999999999"/>
    <n v="915.44"/>
    <x v="1"/>
  </r>
  <r>
    <x v="0"/>
    <x v="8"/>
    <x v="2"/>
    <x v="3"/>
    <n v="644"/>
    <x v="27"/>
    <n v="6432.72"/>
    <n v="1148.7"/>
    <x v="1"/>
  </r>
  <r>
    <x v="0"/>
    <x v="8"/>
    <x v="3"/>
    <x v="4"/>
    <n v="643"/>
    <x v="17"/>
    <n v="7840"/>
    <n v="1400"/>
    <x v="1"/>
  </r>
  <r>
    <x v="0"/>
    <x v="8"/>
    <x v="2"/>
    <x v="5"/>
    <n v="455"/>
    <x v="18"/>
    <n v="5128.0320000000002"/>
    <n v="915.72000000000014"/>
    <x v="1"/>
  </r>
  <r>
    <x v="0"/>
    <x v="8"/>
    <x v="3"/>
    <x v="6"/>
    <n v="345"/>
    <x v="17"/>
    <n v="7840"/>
    <n v="1400"/>
    <x v="1"/>
  </r>
  <r>
    <x v="0"/>
    <x v="8"/>
    <x v="1"/>
    <x v="7"/>
    <n v="122"/>
    <x v="19"/>
    <n v="112"/>
    <n v="20"/>
    <x v="1"/>
  </r>
  <r>
    <x v="0"/>
    <x v="8"/>
    <x v="4"/>
    <x v="8"/>
    <n v="78"/>
    <x v="20"/>
    <n v="5126.4639999999999"/>
    <n v="915.44"/>
    <x v="1"/>
  </r>
  <r>
    <x v="0"/>
    <x v="8"/>
    <x v="4"/>
    <x v="9"/>
    <n v="76"/>
    <x v="21"/>
    <n v="5126.1279999999997"/>
    <n v="915.38"/>
    <x v="1"/>
  </r>
  <r>
    <x v="0"/>
    <x v="8"/>
    <x v="4"/>
    <x v="10"/>
    <n v="46"/>
    <x v="22"/>
    <n v="224"/>
    <n v="40"/>
    <x v="1"/>
  </r>
  <r>
    <x v="0"/>
    <x v="8"/>
    <x v="4"/>
    <x v="11"/>
    <n v="34"/>
    <x v="23"/>
    <n v="5126.0160000000005"/>
    <n v="915.36000000000013"/>
    <x v="0"/>
  </r>
  <r>
    <x v="0"/>
    <x v="8"/>
    <x v="1"/>
    <x v="12"/>
    <n v="7"/>
    <x v="22"/>
    <n v="224"/>
    <n v="40"/>
    <x v="0"/>
  </r>
  <r>
    <x v="0"/>
    <x v="8"/>
    <x v="4"/>
    <x v="14"/>
    <n v="3"/>
    <x v="24"/>
    <n v="5126.576"/>
    <n v="915.46"/>
    <x v="0"/>
  </r>
  <r>
    <x v="0"/>
    <x v="8"/>
    <x v="5"/>
    <x v="13"/>
    <n v="2"/>
    <x v="25"/>
    <n v="7392"/>
    <n v="1320"/>
    <x v="0"/>
  </r>
  <r>
    <x v="0"/>
    <x v="9"/>
    <x v="0"/>
    <x v="0"/>
    <n v="3566"/>
    <x v="24"/>
    <n v="5126.576"/>
    <n v="915.46"/>
    <x v="0"/>
  </r>
  <r>
    <x v="0"/>
    <x v="9"/>
    <x v="0"/>
    <x v="1"/>
    <n v="2498"/>
    <x v="26"/>
    <n v="8960"/>
    <n v="1600"/>
    <x v="0"/>
  </r>
  <r>
    <x v="0"/>
    <x v="9"/>
    <x v="1"/>
    <x v="2"/>
    <n v="1245"/>
    <x v="20"/>
    <n v="5126.4639999999999"/>
    <n v="915.44"/>
    <x v="0"/>
  </r>
  <r>
    <x v="0"/>
    <x v="9"/>
    <x v="2"/>
    <x v="3"/>
    <n v="644"/>
    <x v="27"/>
    <n v="6432.72"/>
    <n v="1148.7"/>
    <x v="0"/>
  </r>
  <r>
    <x v="0"/>
    <x v="9"/>
    <x v="3"/>
    <x v="4"/>
    <n v="643"/>
    <x v="17"/>
    <n v="7840"/>
    <n v="1400"/>
    <x v="0"/>
  </r>
  <r>
    <x v="0"/>
    <x v="9"/>
    <x v="2"/>
    <x v="5"/>
    <n v="455"/>
    <x v="18"/>
    <n v="5128.0320000000002"/>
    <n v="915.72000000000014"/>
    <x v="0"/>
  </r>
  <r>
    <x v="0"/>
    <x v="9"/>
    <x v="3"/>
    <x v="6"/>
    <n v="345"/>
    <x v="17"/>
    <n v="7840"/>
    <n v="1400"/>
    <x v="0"/>
  </r>
  <r>
    <x v="0"/>
    <x v="9"/>
    <x v="1"/>
    <x v="7"/>
    <n v="122"/>
    <x v="19"/>
    <n v="112"/>
    <n v="20"/>
    <x v="0"/>
  </r>
  <r>
    <x v="0"/>
    <x v="9"/>
    <x v="4"/>
    <x v="8"/>
    <n v="78"/>
    <x v="20"/>
    <n v="5126.4639999999999"/>
    <n v="915.44"/>
    <x v="0"/>
  </r>
  <r>
    <x v="0"/>
    <x v="9"/>
    <x v="4"/>
    <x v="9"/>
    <n v="76"/>
    <x v="21"/>
    <n v="5126.1279999999997"/>
    <n v="915.38"/>
    <x v="0"/>
  </r>
  <r>
    <x v="0"/>
    <x v="9"/>
    <x v="4"/>
    <x v="10"/>
    <n v="46"/>
    <x v="22"/>
    <n v="224"/>
    <n v="40"/>
    <x v="0"/>
  </r>
  <r>
    <x v="0"/>
    <x v="9"/>
    <x v="4"/>
    <x v="11"/>
    <n v="34"/>
    <x v="23"/>
    <n v="5126.0160000000005"/>
    <n v="915.36000000000013"/>
    <x v="0"/>
  </r>
  <r>
    <x v="0"/>
    <x v="9"/>
    <x v="1"/>
    <x v="12"/>
    <n v="7"/>
    <x v="22"/>
    <n v="224"/>
    <n v="40"/>
    <x v="0"/>
  </r>
  <r>
    <x v="0"/>
    <x v="9"/>
    <x v="4"/>
    <x v="14"/>
    <n v="3"/>
    <x v="24"/>
    <n v="5126.576"/>
    <n v="915.46"/>
    <x v="1"/>
  </r>
  <r>
    <x v="0"/>
    <x v="9"/>
    <x v="5"/>
    <x v="13"/>
    <n v="2"/>
    <x v="25"/>
    <n v="7392"/>
    <n v="1320"/>
    <x v="1"/>
  </r>
  <r>
    <x v="0"/>
    <x v="10"/>
    <x v="0"/>
    <x v="0"/>
    <n v="3566"/>
    <x v="24"/>
    <n v="5126.576"/>
    <n v="915.46"/>
    <x v="1"/>
  </r>
  <r>
    <x v="0"/>
    <x v="10"/>
    <x v="0"/>
    <x v="1"/>
    <n v="2498"/>
    <x v="26"/>
    <n v="8960"/>
    <n v="1600"/>
    <x v="1"/>
  </r>
  <r>
    <x v="0"/>
    <x v="10"/>
    <x v="1"/>
    <x v="2"/>
    <n v="1245"/>
    <x v="20"/>
    <n v="5126.4639999999999"/>
    <n v="915.44"/>
    <x v="1"/>
  </r>
  <r>
    <x v="0"/>
    <x v="10"/>
    <x v="2"/>
    <x v="3"/>
    <n v="644"/>
    <x v="27"/>
    <n v="6432.72"/>
    <n v="1148.7"/>
    <x v="1"/>
  </r>
  <r>
    <x v="0"/>
    <x v="10"/>
    <x v="3"/>
    <x v="4"/>
    <n v="643"/>
    <x v="17"/>
    <n v="7840"/>
    <n v="1400"/>
    <x v="1"/>
  </r>
  <r>
    <x v="0"/>
    <x v="10"/>
    <x v="2"/>
    <x v="5"/>
    <n v="455"/>
    <x v="18"/>
    <n v="5128.0320000000002"/>
    <n v="915.72000000000014"/>
    <x v="1"/>
  </r>
  <r>
    <x v="0"/>
    <x v="10"/>
    <x v="3"/>
    <x v="6"/>
    <n v="345"/>
    <x v="17"/>
    <n v="7840"/>
    <n v="1400"/>
    <x v="1"/>
  </r>
  <r>
    <x v="0"/>
    <x v="10"/>
    <x v="1"/>
    <x v="7"/>
    <n v="122"/>
    <x v="19"/>
    <n v="112"/>
    <n v="20"/>
    <x v="1"/>
  </r>
  <r>
    <x v="0"/>
    <x v="10"/>
    <x v="4"/>
    <x v="8"/>
    <n v="78"/>
    <x v="20"/>
    <n v="5126.4639999999999"/>
    <n v="915.44"/>
    <x v="1"/>
  </r>
  <r>
    <x v="0"/>
    <x v="10"/>
    <x v="4"/>
    <x v="9"/>
    <n v="76"/>
    <x v="21"/>
    <n v="5126.1279999999997"/>
    <n v="915.38"/>
    <x v="1"/>
  </r>
  <r>
    <x v="0"/>
    <x v="10"/>
    <x v="4"/>
    <x v="10"/>
    <n v="46"/>
    <x v="22"/>
    <n v="224"/>
    <n v="40"/>
    <x v="1"/>
  </r>
  <r>
    <x v="0"/>
    <x v="10"/>
    <x v="4"/>
    <x v="11"/>
    <n v="34"/>
    <x v="23"/>
    <n v="5126.0160000000005"/>
    <n v="915.36000000000013"/>
    <x v="1"/>
  </r>
  <r>
    <x v="0"/>
    <x v="10"/>
    <x v="1"/>
    <x v="12"/>
    <n v="7"/>
    <x v="22"/>
    <n v="224"/>
    <n v="40"/>
    <x v="1"/>
  </r>
  <r>
    <x v="0"/>
    <x v="10"/>
    <x v="4"/>
    <x v="14"/>
    <n v="3"/>
    <x v="24"/>
    <n v="5126.576"/>
    <n v="915.46"/>
    <x v="1"/>
  </r>
  <r>
    <x v="0"/>
    <x v="10"/>
    <x v="5"/>
    <x v="13"/>
    <n v="2"/>
    <x v="25"/>
    <n v="7392"/>
    <n v="1320"/>
    <x v="0"/>
  </r>
  <r>
    <x v="0"/>
    <x v="11"/>
    <x v="0"/>
    <x v="0"/>
    <n v="3566"/>
    <x v="24"/>
    <n v="5126.576"/>
    <n v="915.46"/>
    <x v="0"/>
  </r>
  <r>
    <x v="0"/>
    <x v="11"/>
    <x v="0"/>
    <x v="1"/>
    <n v="2498"/>
    <x v="26"/>
    <n v="8960"/>
    <n v="1600"/>
    <x v="0"/>
  </r>
  <r>
    <x v="0"/>
    <x v="11"/>
    <x v="1"/>
    <x v="2"/>
    <n v="1245"/>
    <x v="20"/>
    <n v="5126.4639999999999"/>
    <n v="915.44"/>
    <x v="0"/>
  </r>
  <r>
    <x v="0"/>
    <x v="11"/>
    <x v="2"/>
    <x v="3"/>
    <n v="644"/>
    <x v="27"/>
    <n v="6432.72"/>
    <n v="1148.7"/>
    <x v="0"/>
  </r>
  <r>
    <x v="0"/>
    <x v="11"/>
    <x v="3"/>
    <x v="4"/>
    <n v="643"/>
    <x v="17"/>
    <n v="7840"/>
    <n v="1400"/>
    <x v="1"/>
  </r>
  <r>
    <x v="0"/>
    <x v="11"/>
    <x v="2"/>
    <x v="5"/>
    <n v="455"/>
    <x v="18"/>
    <n v="5128.0320000000002"/>
    <n v="915.72000000000014"/>
    <x v="1"/>
  </r>
  <r>
    <x v="0"/>
    <x v="11"/>
    <x v="3"/>
    <x v="6"/>
    <n v="345"/>
    <x v="17"/>
    <n v="7840"/>
    <n v="1400"/>
    <x v="1"/>
  </r>
  <r>
    <x v="0"/>
    <x v="11"/>
    <x v="1"/>
    <x v="7"/>
    <n v="122"/>
    <x v="19"/>
    <n v="112"/>
    <n v="20"/>
    <x v="1"/>
  </r>
  <r>
    <x v="0"/>
    <x v="11"/>
    <x v="4"/>
    <x v="8"/>
    <n v="78"/>
    <x v="20"/>
    <n v="5126.4639999999999"/>
    <n v="915.44"/>
    <x v="1"/>
  </r>
  <r>
    <x v="0"/>
    <x v="11"/>
    <x v="4"/>
    <x v="9"/>
    <n v="76"/>
    <x v="21"/>
    <n v="5126.1279999999997"/>
    <n v="915.38"/>
    <x v="1"/>
  </r>
  <r>
    <x v="0"/>
    <x v="11"/>
    <x v="4"/>
    <x v="10"/>
    <n v="46"/>
    <x v="22"/>
    <n v="224"/>
    <n v="40"/>
    <x v="1"/>
  </r>
  <r>
    <x v="0"/>
    <x v="11"/>
    <x v="4"/>
    <x v="11"/>
    <n v="34"/>
    <x v="23"/>
    <n v="5126.0160000000005"/>
    <n v="915.36000000000013"/>
    <x v="1"/>
  </r>
  <r>
    <x v="0"/>
    <x v="11"/>
    <x v="1"/>
    <x v="12"/>
    <n v="7"/>
    <x v="22"/>
    <n v="224"/>
    <n v="40"/>
    <x v="1"/>
  </r>
  <r>
    <x v="0"/>
    <x v="11"/>
    <x v="4"/>
    <x v="14"/>
    <n v="3"/>
    <x v="24"/>
    <n v="5126.576"/>
    <n v="915.46"/>
    <x v="0"/>
  </r>
  <r>
    <x v="0"/>
    <x v="11"/>
    <x v="5"/>
    <x v="13"/>
    <n v="2"/>
    <x v="25"/>
    <n v="7392"/>
    <n v="1320"/>
    <x v="1"/>
  </r>
  <r>
    <x v="1"/>
    <x v="0"/>
    <x v="0"/>
    <x v="0"/>
    <n v="6591.1679999999997"/>
    <x v="24"/>
    <n v="5126.576"/>
    <n v="915.46"/>
    <x v="0"/>
  </r>
  <r>
    <x v="1"/>
    <x v="0"/>
    <x v="0"/>
    <x v="1"/>
    <n v="8270.64"/>
    <x v="14"/>
    <n v="8960"/>
    <n v="1760"/>
    <x v="0"/>
  </r>
  <r>
    <x v="1"/>
    <x v="0"/>
    <x v="1"/>
    <x v="2"/>
    <n v="8470"/>
    <x v="15"/>
    <n v="5126.4639999999999"/>
    <n v="1006.984"/>
    <x v="0"/>
  </r>
  <r>
    <x v="1"/>
    <x v="0"/>
    <x v="2"/>
    <x v="3"/>
    <n v="6055.1985000000004"/>
    <x v="16"/>
    <n v="6432.72"/>
    <n v="1263.5700000000002"/>
    <x v="0"/>
  </r>
  <r>
    <x v="1"/>
    <x v="0"/>
    <x v="3"/>
    <x v="4"/>
    <n v="10368.4"/>
    <x v="4"/>
    <n v="7840"/>
    <n v="1540"/>
    <x v="0"/>
  </r>
  <r>
    <x v="1"/>
    <x v="0"/>
    <x v="2"/>
    <x v="5"/>
    <n v="3101.2624999999998"/>
    <x v="29"/>
    <n v="5128.0320000000002"/>
    <n v="1007.292"/>
    <x v="0"/>
  </r>
  <r>
    <x v="1"/>
    <x v="0"/>
    <x v="3"/>
    <x v="6"/>
    <n v="6591.1679999999997"/>
    <x v="4"/>
    <n v="7840"/>
    <n v="1540"/>
    <x v="0"/>
  </r>
  <r>
    <x v="1"/>
    <x v="0"/>
    <x v="1"/>
    <x v="7"/>
    <n v="6590.7359999999999"/>
    <x v="30"/>
    <n v="112"/>
    <n v="22"/>
    <x v="0"/>
  </r>
  <r>
    <x v="1"/>
    <x v="0"/>
    <x v="4"/>
    <x v="8"/>
    <n v="288"/>
    <x v="15"/>
    <n v="5126.4639999999999"/>
    <n v="1006.984"/>
    <x v="0"/>
  </r>
  <r>
    <x v="1"/>
    <x v="0"/>
    <x v="4"/>
    <x v="9"/>
    <n v="6590.5919999999996"/>
    <x v="21"/>
    <n v="5126.1279999999997"/>
    <n v="915.38"/>
    <x v="0"/>
  </r>
  <r>
    <x v="1"/>
    <x v="0"/>
    <x v="4"/>
    <x v="10"/>
    <n v="4032.9300000000003"/>
    <x v="22"/>
    <n v="224"/>
    <n v="40"/>
    <x v="0"/>
  </r>
  <r>
    <x v="1"/>
    <x v="0"/>
    <x v="4"/>
    <x v="11"/>
    <n v="7986"/>
    <x v="23"/>
    <n v="5126.0160000000005"/>
    <n v="915.36000000000013"/>
    <x v="0"/>
  </r>
  <r>
    <x v="1"/>
    <x v="0"/>
    <x v="1"/>
    <x v="12"/>
    <n v="5538.5330000000004"/>
    <x v="22"/>
    <n v="224"/>
    <n v="40"/>
    <x v="0"/>
  </r>
  <r>
    <x v="1"/>
    <x v="0"/>
    <x v="5"/>
    <x v="13"/>
    <n v="3"/>
    <x v="25"/>
    <n v="7392"/>
    <n v="1320"/>
    <x v="0"/>
  </r>
  <r>
    <x v="1"/>
    <x v="0"/>
    <x v="4"/>
    <x v="14"/>
    <n v="3"/>
    <x v="24"/>
    <n v="5126.576"/>
    <n v="915.46"/>
    <x v="0"/>
  </r>
  <r>
    <x v="1"/>
    <x v="1"/>
    <x v="0"/>
    <x v="0"/>
    <n v="3566"/>
    <x v="24"/>
    <n v="5126.576"/>
    <n v="915.46"/>
    <x v="0"/>
  </r>
  <r>
    <x v="1"/>
    <x v="1"/>
    <x v="0"/>
    <x v="1"/>
    <n v="2498"/>
    <x v="26"/>
    <n v="8960"/>
    <n v="1600"/>
    <x v="0"/>
  </r>
  <r>
    <x v="1"/>
    <x v="1"/>
    <x v="1"/>
    <x v="2"/>
    <n v="1245"/>
    <x v="20"/>
    <n v="5126.4639999999999"/>
    <n v="915.44"/>
    <x v="0"/>
  </r>
  <r>
    <x v="1"/>
    <x v="1"/>
    <x v="2"/>
    <x v="3"/>
    <n v="644"/>
    <x v="27"/>
    <n v="6432.72"/>
    <n v="1148.7"/>
    <x v="0"/>
  </r>
  <r>
    <x v="1"/>
    <x v="1"/>
    <x v="3"/>
    <x v="4"/>
    <n v="643"/>
    <x v="17"/>
    <n v="7840"/>
    <n v="1400"/>
    <x v="0"/>
  </r>
  <r>
    <x v="1"/>
    <x v="1"/>
    <x v="2"/>
    <x v="5"/>
    <n v="455"/>
    <x v="18"/>
    <n v="5128.0320000000002"/>
    <n v="915.72000000000014"/>
    <x v="0"/>
  </r>
  <r>
    <x v="1"/>
    <x v="1"/>
    <x v="3"/>
    <x v="6"/>
    <n v="345"/>
    <x v="17"/>
    <n v="7840"/>
    <n v="1400"/>
    <x v="0"/>
  </r>
  <r>
    <x v="1"/>
    <x v="1"/>
    <x v="1"/>
    <x v="7"/>
    <n v="122"/>
    <x v="19"/>
    <n v="112"/>
    <n v="20"/>
    <x v="0"/>
  </r>
  <r>
    <x v="1"/>
    <x v="1"/>
    <x v="4"/>
    <x v="8"/>
    <n v="78"/>
    <x v="20"/>
    <n v="5126.4639999999999"/>
    <n v="915.44"/>
    <x v="0"/>
  </r>
  <r>
    <x v="1"/>
    <x v="1"/>
    <x v="4"/>
    <x v="9"/>
    <n v="240"/>
    <x v="21"/>
    <n v="5126.1279999999997"/>
    <n v="915.38"/>
    <x v="0"/>
  </r>
  <r>
    <x v="1"/>
    <x v="1"/>
    <x v="4"/>
    <x v="10"/>
    <n v="5492.16"/>
    <x v="22"/>
    <n v="224"/>
    <n v="40"/>
    <x v="0"/>
  </r>
  <r>
    <x v="1"/>
    <x v="1"/>
    <x v="4"/>
    <x v="11"/>
    <n v="240"/>
    <x v="23"/>
    <n v="5126.0160000000005"/>
    <n v="915.36000000000013"/>
    <x v="0"/>
  </r>
  <r>
    <x v="1"/>
    <x v="1"/>
    <x v="1"/>
    <x v="12"/>
    <n v="5492.76"/>
    <x v="22"/>
    <n v="224"/>
    <n v="40"/>
    <x v="0"/>
  </r>
  <r>
    <x v="1"/>
    <x v="1"/>
    <x v="4"/>
    <x v="14"/>
    <n v="7920"/>
    <x v="24"/>
    <n v="5126.576"/>
    <n v="915.46"/>
    <x v="0"/>
  </r>
  <r>
    <x v="1"/>
    <x v="1"/>
    <x v="5"/>
    <x v="13"/>
    <n v="5492.76"/>
    <x v="25"/>
    <n v="7392"/>
    <n v="1320"/>
    <x v="0"/>
  </r>
  <r>
    <x v="1"/>
    <x v="2"/>
    <x v="0"/>
    <x v="0"/>
    <n v="9600"/>
    <x v="24"/>
    <n v="5126.576"/>
    <n v="915.46"/>
    <x v="0"/>
  </r>
  <r>
    <x v="1"/>
    <x v="2"/>
    <x v="0"/>
    <x v="1"/>
    <n v="5492.6399999999994"/>
    <x v="26"/>
    <n v="8960"/>
    <n v="1600"/>
    <x v="0"/>
  </r>
  <r>
    <x v="1"/>
    <x v="2"/>
    <x v="1"/>
    <x v="2"/>
    <n v="6892.2"/>
    <x v="20"/>
    <n v="5126.4639999999999"/>
    <n v="915.44"/>
    <x v="0"/>
  </r>
  <r>
    <x v="1"/>
    <x v="2"/>
    <x v="2"/>
    <x v="3"/>
    <n v="644"/>
    <x v="27"/>
    <n v="6432.72"/>
    <n v="1148.7"/>
    <x v="0"/>
  </r>
  <r>
    <x v="1"/>
    <x v="2"/>
    <x v="3"/>
    <x v="4"/>
    <n v="643"/>
    <x v="17"/>
    <n v="7840"/>
    <n v="1400"/>
    <x v="0"/>
  </r>
  <r>
    <x v="1"/>
    <x v="2"/>
    <x v="2"/>
    <x v="5"/>
    <n v="455"/>
    <x v="18"/>
    <n v="5128.0320000000002"/>
    <n v="915.72000000000014"/>
    <x v="0"/>
  </r>
  <r>
    <x v="1"/>
    <x v="2"/>
    <x v="3"/>
    <x v="6"/>
    <n v="345"/>
    <x v="17"/>
    <n v="7840"/>
    <n v="1400"/>
    <x v="0"/>
  </r>
  <r>
    <x v="1"/>
    <x v="2"/>
    <x v="1"/>
    <x v="7"/>
    <n v="122"/>
    <x v="19"/>
    <n v="112"/>
    <n v="20"/>
    <x v="0"/>
  </r>
  <r>
    <x v="1"/>
    <x v="2"/>
    <x v="4"/>
    <x v="8"/>
    <n v="78"/>
    <x v="20"/>
    <n v="5126.4639999999999"/>
    <n v="915.44"/>
    <x v="0"/>
  </r>
  <r>
    <x v="1"/>
    <x v="2"/>
    <x v="4"/>
    <x v="9"/>
    <n v="76"/>
    <x v="21"/>
    <n v="5126.1279999999997"/>
    <n v="915.38"/>
    <x v="0"/>
  </r>
  <r>
    <x v="1"/>
    <x v="2"/>
    <x v="4"/>
    <x v="10"/>
    <n v="46"/>
    <x v="22"/>
    <n v="224"/>
    <n v="40"/>
    <x v="0"/>
  </r>
  <r>
    <x v="1"/>
    <x v="2"/>
    <x v="4"/>
    <x v="11"/>
    <n v="34"/>
    <x v="23"/>
    <n v="5126.0160000000005"/>
    <n v="915.36000000000013"/>
    <x v="0"/>
  </r>
  <r>
    <x v="1"/>
    <x v="2"/>
    <x v="1"/>
    <x v="12"/>
    <n v="7"/>
    <x v="22"/>
    <n v="224"/>
    <n v="40"/>
    <x v="0"/>
  </r>
  <r>
    <x v="1"/>
    <x v="2"/>
    <x v="4"/>
    <x v="14"/>
    <n v="3"/>
    <x v="24"/>
    <n v="5126.576"/>
    <n v="915.46"/>
    <x v="0"/>
  </r>
  <r>
    <x v="1"/>
    <x v="2"/>
    <x v="5"/>
    <x v="13"/>
    <n v="2"/>
    <x v="25"/>
    <n v="7392"/>
    <n v="1320"/>
    <x v="0"/>
  </r>
  <r>
    <x v="1"/>
    <x v="3"/>
    <x v="0"/>
    <x v="0"/>
    <n v="3566"/>
    <x v="24"/>
    <n v="5126.576"/>
    <n v="915.46"/>
    <x v="0"/>
  </r>
  <r>
    <x v="1"/>
    <x v="3"/>
    <x v="0"/>
    <x v="1"/>
    <n v="2498"/>
    <x v="26"/>
    <n v="8960"/>
    <n v="1600"/>
    <x v="0"/>
  </r>
  <r>
    <x v="1"/>
    <x v="3"/>
    <x v="1"/>
    <x v="2"/>
    <n v="1245"/>
    <x v="20"/>
    <n v="5126.4639999999999"/>
    <n v="915.44"/>
    <x v="0"/>
  </r>
  <r>
    <x v="1"/>
    <x v="3"/>
    <x v="2"/>
    <x v="3"/>
    <n v="644"/>
    <x v="27"/>
    <n v="6432.72"/>
    <n v="1148.7"/>
    <x v="0"/>
  </r>
  <r>
    <x v="1"/>
    <x v="3"/>
    <x v="3"/>
    <x v="4"/>
    <n v="643"/>
    <x v="17"/>
    <n v="7840"/>
    <n v="1400"/>
    <x v="0"/>
  </r>
  <r>
    <x v="1"/>
    <x v="3"/>
    <x v="2"/>
    <x v="5"/>
    <n v="455"/>
    <x v="18"/>
    <n v="5128.0320000000002"/>
    <n v="915.72000000000014"/>
    <x v="0"/>
  </r>
  <r>
    <x v="1"/>
    <x v="3"/>
    <x v="3"/>
    <x v="6"/>
    <n v="345"/>
    <x v="17"/>
    <n v="7840"/>
    <n v="1400"/>
    <x v="0"/>
  </r>
  <r>
    <x v="1"/>
    <x v="3"/>
    <x v="1"/>
    <x v="7"/>
    <n v="122"/>
    <x v="19"/>
    <n v="112"/>
    <n v="20"/>
    <x v="0"/>
  </r>
  <r>
    <x v="1"/>
    <x v="3"/>
    <x v="4"/>
    <x v="8"/>
    <n v="78"/>
    <x v="20"/>
    <n v="5126.4639999999999"/>
    <n v="915.44"/>
    <x v="0"/>
  </r>
  <r>
    <x v="1"/>
    <x v="3"/>
    <x v="4"/>
    <x v="9"/>
    <n v="76"/>
    <x v="21"/>
    <n v="5126.1279999999997"/>
    <n v="915.38"/>
    <x v="0"/>
  </r>
  <r>
    <x v="1"/>
    <x v="3"/>
    <x v="4"/>
    <x v="10"/>
    <n v="46"/>
    <x v="22"/>
    <n v="224"/>
    <n v="40"/>
    <x v="0"/>
  </r>
  <r>
    <x v="1"/>
    <x v="3"/>
    <x v="4"/>
    <x v="11"/>
    <n v="34"/>
    <x v="23"/>
    <n v="5126.0160000000005"/>
    <n v="915.36000000000013"/>
    <x v="0"/>
  </r>
  <r>
    <x v="1"/>
    <x v="3"/>
    <x v="1"/>
    <x v="12"/>
    <n v="7"/>
    <x v="22"/>
    <n v="224"/>
    <n v="40"/>
    <x v="0"/>
  </r>
  <r>
    <x v="1"/>
    <x v="3"/>
    <x v="4"/>
    <x v="14"/>
    <n v="3"/>
    <x v="24"/>
    <n v="5126.576"/>
    <n v="915.46"/>
    <x v="0"/>
  </r>
  <r>
    <x v="1"/>
    <x v="3"/>
    <x v="5"/>
    <x v="13"/>
    <n v="2"/>
    <x v="31"/>
    <n v="10296"/>
    <n v="1584"/>
    <x v="0"/>
  </r>
  <r>
    <x v="1"/>
    <x v="4"/>
    <x v="0"/>
    <x v="0"/>
    <n v="3566"/>
    <x v="0"/>
    <n v="7140.5879999999997"/>
    <n v="1098.5520000000001"/>
    <x v="0"/>
  </r>
  <r>
    <x v="1"/>
    <x v="4"/>
    <x v="0"/>
    <x v="1"/>
    <n v="2498"/>
    <x v="1"/>
    <n v="12480"/>
    <n v="1920"/>
    <x v="0"/>
  </r>
  <r>
    <x v="1"/>
    <x v="4"/>
    <x v="1"/>
    <x v="2"/>
    <n v="1245"/>
    <x v="2"/>
    <n v="7140.4319999999989"/>
    <n v="1098.528"/>
    <x v="0"/>
  </r>
  <r>
    <x v="1"/>
    <x v="4"/>
    <x v="2"/>
    <x v="3"/>
    <n v="644"/>
    <x v="3"/>
    <n v="8959.86"/>
    <n v="1378.44"/>
    <x v="0"/>
  </r>
  <r>
    <x v="1"/>
    <x v="4"/>
    <x v="3"/>
    <x v="4"/>
    <n v="643"/>
    <x v="32"/>
    <n v="10920"/>
    <n v="1680"/>
    <x v="0"/>
  </r>
  <r>
    <x v="1"/>
    <x v="4"/>
    <x v="2"/>
    <x v="5"/>
    <n v="455"/>
    <x v="33"/>
    <n v="7142.6160000000009"/>
    <n v="1098.8640000000003"/>
    <x v="0"/>
  </r>
  <r>
    <x v="1"/>
    <x v="4"/>
    <x v="3"/>
    <x v="6"/>
    <n v="345"/>
    <x v="32"/>
    <n v="10920"/>
    <n v="1680"/>
    <x v="0"/>
  </r>
  <r>
    <x v="1"/>
    <x v="4"/>
    <x v="1"/>
    <x v="7"/>
    <n v="122"/>
    <x v="34"/>
    <n v="156"/>
    <n v="24"/>
    <x v="0"/>
  </r>
  <r>
    <x v="1"/>
    <x v="4"/>
    <x v="4"/>
    <x v="8"/>
    <n v="78"/>
    <x v="20"/>
    <n v="5126.4639999999999"/>
    <n v="915.44"/>
    <x v="0"/>
  </r>
  <r>
    <x v="1"/>
    <x v="4"/>
    <x v="4"/>
    <x v="9"/>
    <n v="76"/>
    <x v="21"/>
    <n v="5126.1279999999997"/>
    <n v="915.38"/>
    <x v="0"/>
  </r>
  <r>
    <x v="1"/>
    <x v="4"/>
    <x v="4"/>
    <x v="10"/>
    <n v="46"/>
    <x v="22"/>
    <n v="224"/>
    <n v="40"/>
    <x v="0"/>
  </r>
  <r>
    <x v="1"/>
    <x v="4"/>
    <x v="4"/>
    <x v="11"/>
    <n v="34"/>
    <x v="23"/>
    <n v="5126.0160000000005"/>
    <n v="915.36000000000013"/>
    <x v="0"/>
  </r>
  <r>
    <x v="1"/>
    <x v="4"/>
    <x v="1"/>
    <x v="12"/>
    <n v="7"/>
    <x v="22"/>
    <n v="224"/>
    <n v="40"/>
    <x v="0"/>
  </r>
  <r>
    <x v="1"/>
    <x v="4"/>
    <x v="4"/>
    <x v="14"/>
    <n v="3"/>
    <x v="24"/>
    <n v="5126.576"/>
    <n v="915.46"/>
    <x v="0"/>
  </r>
  <r>
    <x v="1"/>
    <x v="4"/>
    <x v="5"/>
    <x v="13"/>
    <n v="2"/>
    <x v="25"/>
    <n v="7392"/>
    <n v="1320"/>
    <x v="0"/>
  </r>
  <r>
    <x v="1"/>
    <x v="5"/>
    <x v="0"/>
    <x v="0"/>
    <n v="3566"/>
    <x v="24"/>
    <n v="5126.576"/>
    <n v="915.46"/>
    <x v="0"/>
  </r>
  <r>
    <x v="1"/>
    <x v="5"/>
    <x v="0"/>
    <x v="1"/>
    <n v="2498"/>
    <x v="26"/>
    <n v="8960"/>
    <n v="1600"/>
    <x v="0"/>
  </r>
  <r>
    <x v="1"/>
    <x v="5"/>
    <x v="1"/>
    <x v="2"/>
    <n v="1245"/>
    <x v="20"/>
    <n v="5126.4639999999999"/>
    <n v="915.44"/>
    <x v="0"/>
  </r>
  <r>
    <x v="1"/>
    <x v="5"/>
    <x v="2"/>
    <x v="3"/>
    <n v="644"/>
    <x v="27"/>
    <n v="6432.72"/>
    <n v="1148.7"/>
    <x v="0"/>
  </r>
  <r>
    <x v="1"/>
    <x v="5"/>
    <x v="3"/>
    <x v="4"/>
    <n v="643"/>
    <x v="17"/>
    <n v="7840"/>
    <n v="1400"/>
    <x v="0"/>
  </r>
  <r>
    <x v="1"/>
    <x v="5"/>
    <x v="2"/>
    <x v="5"/>
    <n v="455"/>
    <x v="18"/>
    <n v="5128.0320000000002"/>
    <n v="915.72000000000014"/>
    <x v="0"/>
  </r>
  <r>
    <x v="1"/>
    <x v="5"/>
    <x v="3"/>
    <x v="6"/>
    <n v="345"/>
    <x v="17"/>
    <n v="7840"/>
    <n v="1400"/>
    <x v="0"/>
  </r>
  <r>
    <x v="1"/>
    <x v="5"/>
    <x v="1"/>
    <x v="7"/>
    <n v="122"/>
    <x v="19"/>
    <n v="112"/>
    <n v="20"/>
    <x v="0"/>
  </r>
  <r>
    <x v="1"/>
    <x v="5"/>
    <x v="4"/>
    <x v="8"/>
    <n v="78"/>
    <x v="20"/>
    <n v="5126.4639999999999"/>
    <n v="915.44"/>
    <x v="0"/>
  </r>
  <r>
    <x v="1"/>
    <x v="5"/>
    <x v="4"/>
    <x v="9"/>
    <n v="5034.5899999999992"/>
    <x v="21"/>
    <n v="5126.1279999999997"/>
    <n v="915.38"/>
    <x v="0"/>
  </r>
  <r>
    <x v="1"/>
    <x v="5"/>
    <x v="4"/>
    <x v="10"/>
    <n v="220"/>
    <x v="22"/>
    <n v="224"/>
    <n v="40"/>
    <x v="0"/>
  </r>
  <r>
    <x v="1"/>
    <x v="5"/>
    <x v="4"/>
    <x v="11"/>
    <n v="5034.4800000000005"/>
    <x v="23"/>
    <n v="5126.0160000000005"/>
    <n v="915.36000000000013"/>
    <x v="0"/>
  </r>
  <r>
    <x v="1"/>
    <x v="5"/>
    <x v="1"/>
    <x v="12"/>
    <n v="220"/>
    <x v="22"/>
    <n v="224"/>
    <n v="40"/>
    <x v="0"/>
  </r>
  <r>
    <x v="1"/>
    <x v="5"/>
    <x v="5"/>
    <x v="13"/>
    <n v="7260"/>
    <x v="25"/>
    <n v="7392"/>
    <n v="1320"/>
    <x v="0"/>
  </r>
  <r>
    <x v="1"/>
    <x v="5"/>
    <x v="4"/>
    <x v="14"/>
    <n v="5035.0300000000007"/>
    <x v="24"/>
    <n v="5126.576"/>
    <n v="915.46"/>
    <x v="0"/>
  </r>
  <r>
    <x v="1"/>
    <x v="6"/>
    <x v="0"/>
    <x v="0"/>
    <n v="5035.0300000000007"/>
    <x v="24"/>
    <n v="5126.576"/>
    <n v="915.46"/>
    <x v="0"/>
  </r>
  <r>
    <x v="1"/>
    <x v="6"/>
    <x v="0"/>
    <x v="1"/>
    <n v="8800"/>
    <x v="26"/>
    <n v="8960"/>
    <n v="1600"/>
    <x v="0"/>
  </r>
  <r>
    <x v="1"/>
    <x v="6"/>
    <x v="1"/>
    <x v="2"/>
    <n v="5034.92"/>
    <x v="20"/>
    <n v="5126.4639999999999"/>
    <n v="915.44"/>
    <x v="0"/>
  </r>
  <r>
    <x v="1"/>
    <x v="6"/>
    <x v="2"/>
    <x v="3"/>
    <n v="644"/>
    <x v="27"/>
    <n v="6432.72"/>
    <n v="1148.7"/>
    <x v="0"/>
  </r>
  <r>
    <x v="1"/>
    <x v="6"/>
    <x v="3"/>
    <x v="4"/>
    <n v="643"/>
    <x v="17"/>
    <n v="7840"/>
    <n v="1400"/>
    <x v="0"/>
  </r>
  <r>
    <x v="1"/>
    <x v="6"/>
    <x v="2"/>
    <x v="5"/>
    <n v="455"/>
    <x v="18"/>
    <n v="5128.0320000000002"/>
    <n v="915.72000000000014"/>
    <x v="0"/>
  </r>
  <r>
    <x v="1"/>
    <x v="6"/>
    <x v="3"/>
    <x v="6"/>
    <n v="345"/>
    <x v="17"/>
    <n v="7840"/>
    <n v="1400"/>
    <x v="0"/>
  </r>
  <r>
    <x v="1"/>
    <x v="6"/>
    <x v="1"/>
    <x v="7"/>
    <n v="122"/>
    <x v="19"/>
    <n v="112"/>
    <n v="20"/>
    <x v="0"/>
  </r>
  <r>
    <x v="1"/>
    <x v="6"/>
    <x v="4"/>
    <x v="8"/>
    <n v="78"/>
    <x v="20"/>
    <n v="5126.4639999999999"/>
    <n v="915.44"/>
    <x v="0"/>
  </r>
  <r>
    <x v="1"/>
    <x v="6"/>
    <x v="4"/>
    <x v="9"/>
    <n v="76"/>
    <x v="21"/>
    <n v="5126.1279999999997"/>
    <n v="915.38"/>
    <x v="0"/>
  </r>
  <r>
    <x v="1"/>
    <x v="6"/>
    <x v="4"/>
    <x v="10"/>
    <n v="46"/>
    <x v="22"/>
    <n v="224"/>
    <n v="40"/>
    <x v="0"/>
  </r>
  <r>
    <x v="1"/>
    <x v="6"/>
    <x v="4"/>
    <x v="11"/>
    <n v="34"/>
    <x v="23"/>
    <n v="5126.0160000000005"/>
    <n v="915.36000000000013"/>
    <x v="0"/>
  </r>
  <r>
    <x v="1"/>
    <x v="6"/>
    <x v="1"/>
    <x v="12"/>
    <n v="7"/>
    <x v="22"/>
    <n v="224"/>
    <n v="40"/>
    <x v="0"/>
  </r>
  <r>
    <x v="1"/>
    <x v="6"/>
    <x v="4"/>
    <x v="14"/>
    <n v="3"/>
    <x v="24"/>
    <n v="5126.576"/>
    <n v="915.46"/>
    <x v="0"/>
  </r>
  <r>
    <x v="1"/>
    <x v="6"/>
    <x v="5"/>
    <x v="13"/>
    <n v="2"/>
    <x v="25"/>
    <n v="7392"/>
    <n v="1320"/>
    <x v="0"/>
  </r>
  <r>
    <x v="1"/>
    <x v="7"/>
    <x v="0"/>
    <x v="0"/>
    <n v="3566"/>
    <x v="24"/>
    <n v="5126.576"/>
    <n v="915.46"/>
    <x v="0"/>
  </r>
  <r>
    <x v="1"/>
    <x v="7"/>
    <x v="0"/>
    <x v="1"/>
    <n v="2498"/>
    <x v="26"/>
    <n v="8960"/>
    <n v="1600"/>
    <x v="0"/>
  </r>
  <r>
    <x v="1"/>
    <x v="7"/>
    <x v="1"/>
    <x v="2"/>
    <n v="1245"/>
    <x v="20"/>
    <n v="5126.4639999999999"/>
    <n v="915.44"/>
    <x v="0"/>
  </r>
  <r>
    <x v="1"/>
    <x v="7"/>
    <x v="2"/>
    <x v="3"/>
    <n v="644"/>
    <x v="27"/>
    <n v="6432.72"/>
    <n v="1148.7"/>
    <x v="0"/>
  </r>
  <r>
    <x v="1"/>
    <x v="7"/>
    <x v="3"/>
    <x v="4"/>
    <n v="643"/>
    <x v="17"/>
    <n v="7840"/>
    <n v="1400"/>
    <x v="0"/>
  </r>
  <r>
    <x v="1"/>
    <x v="7"/>
    <x v="2"/>
    <x v="5"/>
    <n v="455"/>
    <x v="29"/>
    <n v="5128.0320000000002"/>
    <n v="1007.292"/>
    <x v="0"/>
  </r>
  <r>
    <x v="1"/>
    <x v="7"/>
    <x v="3"/>
    <x v="6"/>
    <n v="345"/>
    <x v="4"/>
    <n v="7840"/>
    <n v="1540"/>
    <x v="0"/>
  </r>
  <r>
    <x v="1"/>
    <x v="7"/>
    <x v="1"/>
    <x v="7"/>
    <n v="122"/>
    <x v="30"/>
    <n v="112"/>
    <n v="22"/>
    <x v="0"/>
  </r>
  <r>
    <x v="1"/>
    <x v="7"/>
    <x v="4"/>
    <x v="8"/>
    <n v="78"/>
    <x v="15"/>
    <n v="5126.4639999999999"/>
    <n v="1006.984"/>
    <x v="0"/>
  </r>
  <r>
    <x v="1"/>
    <x v="7"/>
    <x v="4"/>
    <x v="9"/>
    <n v="76"/>
    <x v="35"/>
    <n v="5126.1279999999997"/>
    <n v="1006.9179999999999"/>
    <x v="0"/>
  </r>
  <r>
    <x v="1"/>
    <x v="7"/>
    <x v="4"/>
    <x v="10"/>
    <n v="46"/>
    <x v="36"/>
    <n v="224"/>
    <n v="46"/>
    <x v="0"/>
  </r>
  <r>
    <x v="1"/>
    <x v="7"/>
    <x v="4"/>
    <x v="11"/>
    <n v="34"/>
    <x v="37"/>
    <n v="5126.0160000000005"/>
    <n v="1052.664"/>
    <x v="0"/>
  </r>
  <r>
    <x v="1"/>
    <x v="7"/>
    <x v="1"/>
    <x v="12"/>
    <n v="7"/>
    <x v="36"/>
    <n v="224"/>
    <n v="46"/>
    <x v="1"/>
  </r>
  <r>
    <x v="1"/>
    <x v="7"/>
    <x v="4"/>
    <x v="14"/>
    <n v="3"/>
    <x v="38"/>
    <n v="5126.576"/>
    <n v="1052.7790000000002"/>
    <x v="1"/>
  </r>
  <r>
    <x v="1"/>
    <x v="7"/>
    <x v="5"/>
    <x v="13"/>
    <n v="2"/>
    <x v="39"/>
    <n v="7392"/>
    <n v="1518"/>
    <x v="1"/>
  </r>
  <r>
    <x v="1"/>
    <x v="8"/>
    <x v="0"/>
    <x v="0"/>
    <n v="3566"/>
    <x v="38"/>
    <n v="5126.576"/>
    <n v="1052.7790000000002"/>
    <x v="1"/>
  </r>
  <r>
    <x v="1"/>
    <x v="8"/>
    <x v="0"/>
    <x v="1"/>
    <n v="2498"/>
    <x v="14"/>
    <n v="8960"/>
    <n v="1760"/>
    <x v="1"/>
  </r>
  <r>
    <x v="1"/>
    <x v="8"/>
    <x v="1"/>
    <x v="2"/>
    <n v="1245"/>
    <x v="15"/>
    <n v="5126.4639999999999"/>
    <n v="1006.984"/>
    <x v="1"/>
  </r>
  <r>
    <x v="1"/>
    <x v="8"/>
    <x v="2"/>
    <x v="3"/>
    <n v="644"/>
    <x v="16"/>
    <n v="6432.72"/>
    <n v="1263.5700000000002"/>
    <x v="1"/>
  </r>
  <r>
    <x v="1"/>
    <x v="8"/>
    <x v="3"/>
    <x v="4"/>
    <n v="643"/>
    <x v="4"/>
    <n v="7840"/>
    <n v="1540"/>
    <x v="1"/>
  </r>
  <r>
    <x v="1"/>
    <x v="8"/>
    <x v="2"/>
    <x v="5"/>
    <n v="455"/>
    <x v="29"/>
    <n v="5128.0320000000002"/>
    <n v="1007.292"/>
    <x v="1"/>
  </r>
  <r>
    <x v="1"/>
    <x v="8"/>
    <x v="3"/>
    <x v="6"/>
    <n v="345"/>
    <x v="4"/>
    <n v="7840"/>
    <n v="1540"/>
    <x v="1"/>
  </r>
  <r>
    <x v="1"/>
    <x v="8"/>
    <x v="1"/>
    <x v="7"/>
    <n v="122"/>
    <x v="30"/>
    <n v="112"/>
    <n v="22"/>
    <x v="1"/>
  </r>
  <r>
    <x v="1"/>
    <x v="8"/>
    <x v="4"/>
    <x v="8"/>
    <n v="78"/>
    <x v="15"/>
    <n v="5126.4639999999999"/>
    <n v="1006.984"/>
    <x v="1"/>
  </r>
  <r>
    <x v="1"/>
    <x v="8"/>
    <x v="4"/>
    <x v="9"/>
    <n v="76"/>
    <x v="21"/>
    <n v="5126.1279999999997"/>
    <n v="915.38"/>
    <x v="1"/>
  </r>
  <r>
    <x v="1"/>
    <x v="8"/>
    <x v="4"/>
    <x v="10"/>
    <n v="46"/>
    <x v="22"/>
    <n v="224"/>
    <n v="40"/>
    <x v="1"/>
  </r>
  <r>
    <x v="1"/>
    <x v="8"/>
    <x v="4"/>
    <x v="11"/>
    <n v="34"/>
    <x v="23"/>
    <n v="5126.0160000000005"/>
    <n v="915.36000000000013"/>
    <x v="1"/>
  </r>
  <r>
    <x v="1"/>
    <x v="8"/>
    <x v="1"/>
    <x v="12"/>
    <n v="7"/>
    <x v="22"/>
    <n v="224"/>
    <n v="40"/>
    <x v="1"/>
  </r>
  <r>
    <x v="1"/>
    <x v="8"/>
    <x v="4"/>
    <x v="14"/>
    <n v="3"/>
    <x v="24"/>
    <n v="5126.576"/>
    <n v="915.46"/>
    <x v="1"/>
  </r>
  <r>
    <x v="1"/>
    <x v="8"/>
    <x v="5"/>
    <x v="13"/>
    <n v="2"/>
    <x v="25"/>
    <n v="7392"/>
    <n v="1320"/>
    <x v="1"/>
  </r>
  <r>
    <x v="1"/>
    <x v="9"/>
    <x v="0"/>
    <x v="0"/>
    <n v="3566"/>
    <x v="24"/>
    <n v="5126.576"/>
    <n v="915.46"/>
    <x v="1"/>
  </r>
  <r>
    <x v="1"/>
    <x v="9"/>
    <x v="0"/>
    <x v="1"/>
    <n v="2498"/>
    <x v="26"/>
    <n v="8960"/>
    <n v="1600"/>
    <x v="1"/>
  </r>
  <r>
    <x v="1"/>
    <x v="9"/>
    <x v="1"/>
    <x v="2"/>
    <n v="1245"/>
    <x v="20"/>
    <n v="5126.4639999999999"/>
    <n v="915.44"/>
    <x v="1"/>
  </r>
  <r>
    <x v="1"/>
    <x v="9"/>
    <x v="2"/>
    <x v="3"/>
    <n v="644"/>
    <x v="27"/>
    <n v="6432.72"/>
    <n v="1148.7"/>
    <x v="1"/>
  </r>
  <r>
    <x v="1"/>
    <x v="9"/>
    <x v="3"/>
    <x v="4"/>
    <n v="643"/>
    <x v="17"/>
    <n v="7840"/>
    <n v="1400"/>
    <x v="1"/>
  </r>
  <r>
    <x v="1"/>
    <x v="9"/>
    <x v="2"/>
    <x v="5"/>
    <n v="455"/>
    <x v="18"/>
    <n v="5128.0320000000002"/>
    <n v="915.72000000000014"/>
    <x v="0"/>
  </r>
  <r>
    <x v="1"/>
    <x v="9"/>
    <x v="3"/>
    <x v="6"/>
    <n v="345"/>
    <x v="17"/>
    <n v="7840"/>
    <n v="1400"/>
    <x v="0"/>
  </r>
  <r>
    <x v="1"/>
    <x v="9"/>
    <x v="1"/>
    <x v="7"/>
    <n v="122"/>
    <x v="19"/>
    <n v="112"/>
    <n v="20"/>
    <x v="0"/>
  </r>
  <r>
    <x v="1"/>
    <x v="9"/>
    <x v="4"/>
    <x v="8"/>
    <n v="78"/>
    <x v="20"/>
    <n v="5126.4639999999999"/>
    <n v="915.44"/>
    <x v="0"/>
  </r>
  <r>
    <x v="1"/>
    <x v="9"/>
    <x v="4"/>
    <x v="9"/>
    <n v="76"/>
    <x v="21"/>
    <n v="5126.1279999999997"/>
    <n v="915.38"/>
    <x v="0"/>
  </r>
  <r>
    <x v="1"/>
    <x v="9"/>
    <x v="4"/>
    <x v="10"/>
    <n v="46"/>
    <x v="22"/>
    <n v="224"/>
    <n v="40"/>
    <x v="0"/>
  </r>
  <r>
    <x v="1"/>
    <x v="9"/>
    <x v="4"/>
    <x v="11"/>
    <n v="34"/>
    <x v="23"/>
    <n v="5126.0160000000005"/>
    <n v="915.36000000000013"/>
    <x v="0"/>
  </r>
  <r>
    <x v="1"/>
    <x v="9"/>
    <x v="1"/>
    <x v="12"/>
    <n v="7"/>
    <x v="22"/>
    <n v="224"/>
    <n v="40"/>
    <x v="0"/>
  </r>
  <r>
    <x v="1"/>
    <x v="9"/>
    <x v="4"/>
    <x v="14"/>
    <n v="3"/>
    <x v="24"/>
    <n v="5126.576"/>
    <n v="915.46"/>
    <x v="0"/>
  </r>
  <r>
    <x v="1"/>
    <x v="9"/>
    <x v="5"/>
    <x v="13"/>
    <n v="2"/>
    <x v="25"/>
    <n v="7392"/>
    <n v="1320"/>
    <x v="0"/>
  </r>
  <r>
    <x v="1"/>
    <x v="10"/>
    <x v="0"/>
    <x v="0"/>
    <n v="3566"/>
    <x v="24"/>
    <n v="5126.576"/>
    <n v="915.46"/>
    <x v="0"/>
  </r>
  <r>
    <x v="1"/>
    <x v="10"/>
    <x v="0"/>
    <x v="1"/>
    <n v="2498"/>
    <x v="26"/>
    <n v="8960"/>
    <n v="1600"/>
    <x v="0"/>
  </r>
  <r>
    <x v="1"/>
    <x v="10"/>
    <x v="1"/>
    <x v="2"/>
    <n v="1245"/>
    <x v="20"/>
    <n v="5126.4639999999999"/>
    <n v="915.44"/>
    <x v="0"/>
  </r>
  <r>
    <x v="1"/>
    <x v="10"/>
    <x v="2"/>
    <x v="3"/>
    <n v="644"/>
    <x v="27"/>
    <n v="6432.72"/>
    <n v="1148.7"/>
    <x v="0"/>
  </r>
  <r>
    <x v="1"/>
    <x v="10"/>
    <x v="3"/>
    <x v="4"/>
    <n v="643"/>
    <x v="17"/>
    <n v="7840"/>
    <n v="1400"/>
    <x v="0"/>
  </r>
  <r>
    <x v="1"/>
    <x v="10"/>
    <x v="2"/>
    <x v="5"/>
    <n v="455"/>
    <x v="18"/>
    <n v="5128.0320000000002"/>
    <n v="915.72000000000014"/>
    <x v="0"/>
  </r>
  <r>
    <x v="1"/>
    <x v="10"/>
    <x v="3"/>
    <x v="6"/>
    <n v="345"/>
    <x v="17"/>
    <n v="7840"/>
    <n v="1400"/>
    <x v="0"/>
  </r>
  <r>
    <x v="1"/>
    <x v="10"/>
    <x v="1"/>
    <x v="7"/>
    <n v="122"/>
    <x v="19"/>
    <n v="112"/>
    <n v="20"/>
    <x v="0"/>
  </r>
  <r>
    <x v="1"/>
    <x v="10"/>
    <x v="4"/>
    <x v="8"/>
    <n v="78"/>
    <x v="20"/>
    <n v="5126.4639999999999"/>
    <n v="915.44"/>
    <x v="0"/>
  </r>
  <r>
    <x v="1"/>
    <x v="10"/>
    <x v="4"/>
    <x v="9"/>
    <n v="76"/>
    <x v="21"/>
    <n v="5126.1279999999997"/>
    <n v="915.38"/>
    <x v="0"/>
  </r>
  <r>
    <x v="1"/>
    <x v="10"/>
    <x v="4"/>
    <x v="10"/>
    <n v="46"/>
    <x v="22"/>
    <n v="224"/>
    <n v="40"/>
    <x v="0"/>
  </r>
  <r>
    <x v="1"/>
    <x v="10"/>
    <x v="4"/>
    <x v="11"/>
    <n v="34"/>
    <x v="10"/>
    <n v="5126.0160000000005"/>
    <n v="1098.432"/>
    <x v="0"/>
  </r>
  <r>
    <x v="1"/>
    <x v="10"/>
    <x v="1"/>
    <x v="12"/>
    <n v="7"/>
    <x v="9"/>
    <n v="224"/>
    <n v="48"/>
    <x v="0"/>
  </r>
  <r>
    <x v="1"/>
    <x v="10"/>
    <x v="4"/>
    <x v="14"/>
    <n v="3"/>
    <x v="0"/>
    <n v="5126.576"/>
    <n v="1098.5520000000001"/>
    <x v="0"/>
  </r>
  <r>
    <x v="1"/>
    <x v="10"/>
    <x v="5"/>
    <x v="13"/>
    <n v="2"/>
    <x v="31"/>
    <n v="7392"/>
    <n v="1584"/>
    <x v="0"/>
  </r>
  <r>
    <x v="1"/>
    <x v="11"/>
    <x v="0"/>
    <x v="0"/>
    <n v="3566"/>
    <x v="24"/>
    <n v="5126.576"/>
    <n v="915.46"/>
    <x v="0"/>
  </r>
  <r>
    <x v="1"/>
    <x v="11"/>
    <x v="0"/>
    <x v="1"/>
    <n v="2498"/>
    <x v="26"/>
    <n v="8960"/>
    <n v="1600"/>
    <x v="0"/>
  </r>
  <r>
    <x v="1"/>
    <x v="11"/>
    <x v="1"/>
    <x v="2"/>
    <n v="1245"/>
    <x v="20"/>
    <n v="5126.4639999999999"/>
    <n v="915.44"/>
    <x v="0"/>
  </r>
  <r>
    <x v="1"/>
    <x v="11"/>
    <x v="2"/>
    <x v="3"/>
    <n v="644"/>
    <x v="27"/>
    <n v="6432.72"/>
    <n v="1148.7"/>
    <x v="0"/>
  </r>
  <r>
    <x v="1"/>
    <x v="11"/>
    <x v="3"/>
    <x v="4"/>
    <n v="643"/>
    <x v="17"/>
    <n v="7840"/>
    <n v="1400"/>
    <x v="0"/>
  </r>
  <r>
    <x v="1"/>
    <x v="11"/>
    <x v="2"/>
    <x v="5"/>
    <n v="455"/>
    <x v="18"/>
    <n v="5128.0320000000002"/>
    <n v="915.72000000000014"/>
    <x v="0"/>
  </r>
  <r>
    <x v="1"/>
    <x v="11"/>
    <x v="3"/>
    <x v="6"/>
    <n v="345"/>
    <x v="17"/>
    <n v="7840"/>
    <n v="1400"/>
    <x v="0"/>
  </r>
  <r>
    <x v="1"/>
    <x v="11"/>
    <x v="1"/>
    <x v="7"/>
    <n v="122"/>
    <x v="19"/>
    <n v="112"/>
    <n v="20"/>
    <x v="0"/>
  </r>
  <r>
    <x v="1"/>
    <x v="11"/>
    <x v="4"/>
    <x v="8"/>
    <n v="78"/>
    <x v="20"/>
    <n v="5126.4639999999999"/>
    <n v="915.44"/>
    <x v="0"/>
  </r>
  <r>
    <x v="1"/>
    <x v="11"/>
    <x v="4"/>
    <x v="9"/>
    <n v="76"/>
    <x v="21"/>
    <n v="5126.1279999999997"/>
    <n v="915.38"/>
    <x v="0"/>
  </r>
  <r>
    <x v="1"/>
    <x v="11"/>
    <x v="4"/>
    <x v="10"/>
    <n v="46"/>
    <x v="22"/>
    <n v="224"/>
    <n v="40"/>
    <x v="0"/>
  </r>
  <r>
    <x v="1"/>
    <x v="11"/>
    <x v="4"/>
    <x v="11"/>
    <n v="34"/>
    <x v="23"/>
    <n v="5126.0160000000005"/>
    <n v="915.36000000000013"/>
    <x v="0"/>
  </r>
  <r>
    <x v="1"/>
    <x v="11"/>
    <x v="1"/>
    <x v="12"/>
    <n v="7"/>
    <x v="22"/>
    <n v="224"/>
    <n v="40"/>
    <x v="0"/>
  </r>
  <r>
    <x v="1"/>
    <x v="11"/>
    <x v="4"/>
    <x v="14"/>
    <n v="3"/>
    <x v="24"/>
    <n v="5126.576"/>
    <n v="915.46"/>
    <x v="0"/>
  </r>
  <r>
    <x v="1"/>
    <x v="11"/>
    <x v="5"/>
    <x v="13"/>
    <n v="2"/>
    <x v="25"/>
    <n v="7392"/>
    <n v="1320"/>
    <x v="0"/>
  </r>
  <r>
    <x v="2"/>
    <x v="0"/>
    <x v="0"/>
    <x v="0"/>
    <n v="3566"/>
    <x v="0"/>
    <n v="5126.576"/>
    <n v="1098.5520000000001"/>
    <x v="0"/>
  </r>
  <r>
    <x v="2"/>
    <x v="0"/>
    <x v="0"/>
    <x v="1"/>
    <n v="2498"/>
    <x v="1"/>
    <n v="8960"/>
    <n v="1920"/>
    <x v="0"/>
  </r>
  <r>
    <x v="2"/>
    <x v="0"/>
    <x v="1"/>
    <x v="2"/>
    <n v="1245"/>
    <x v="2"/>
    <n v="5126.4639999999999"/>
    <n v="1098.528"/>
    <x v="1"/>
  </r>
  <r>
    <x v="2"/>
    <x v="0"/>
    <x v="2"/>
    <x v="3"/>
    <n v="644"/>
    <x v="3"/>
    <n v="6432.72"/>
    <n v="1378.44"/>
    <x v="1"/>
  </r>
  <r>
    <x v="2"/>
    <x v="0"/>
    <x v="3"/>
    <x v="4"/>
    <n v="643"/>
    <x v="32"/>
    <n v="7840"/>
    <n v="1680"/>
    <x v="1"/>
  </r>
  <r>
    <x v="2"/>
    <x v="0"/>
    <x v="2"/>
    <x v="5"/>
    <n v="455"/>
    <x v="33"/>
    <n v="5128.0320000000002"/>
    <n v="1098.8640000000003"/>
    <x v="1"/>
  </r>
  <r>
    <x v="2"/>
    <x v="0"/>
    <x v="3"/>
    <x v="6"/>
    <n v="345"/>
    <x v="32"/>
    <n v="7840"/>
    <n v="1680"/>
    <x v="1"/>
  </r>
  <r>
    <x v="2"/>
    <x v="0"/>
    <x v="1"/>
    <x v="7"/>
    <n v="122"/>
    <x v="34"/>
    <n v="112"/>
    <n v="24"/>
    <x v="1"/>
  </r>
  <r>
    <x v="2"/>
    <x v="0"/>
    <x v="4"/>
    <x v="8"/>
    <n v="78"/>
    <x v="40"/>
    <n v="5126.4639999999999"/>
    <n v="457.72"/>
    <x v="1"/>
  </r>
  <r>
    <x v="2"/>
    <x v="0"/>
    <x v="4"/>
    <x v="9"/>
    <n v="76"/>
    <x v="41"/>
    <n v="5126.1279999999997"/>
    <n v="457.69"/>
    <x v="1"/>
  </r>
  <r>
    <x v="2"/>
    <x v="0"/>
    <x v="4"/>
    <x v="10"/>
    <n v="46"/>
    <x v="19"/>
    <n v="224"/>
    <n v="20"/>
    <x v="1"/>
  </r>
  <r>
    <x v="2"/>
    <x v="0"/>
    <x v="4"/>
    <x v="11"/>
    <n v="34"/>
    <x v="42"/>
    <n v="5126.0160000000005"/>
    <n v="457.68000000000006"/>
    <x v="1"/>
  </r>
  <r>
    <x v="2"/>
    <x v="0"/>
    <x v="1"/>
    <x v="12"/>
    <n v="7"/>
    <x v="22"/>
    <n v="224"/>
    <n v="40"/>
    <x v="1"/>
  </r>
  <r>
    <x v="2"/>
    <x v="0"/>
    <x v="5"/>
    <x v="13"/>
    <n v="3"/>
    <x v="24"/>
    <n v="7392"/>
    <n v="915.46"/>
    <x v="1"/>
  </r>
  <r>
    <x v="2"/>
    <x v="0"/>
    <x v="4"/>
    <x v="14"/>
    <n v="3"/>
    <x v="43"/>
    <n v="5126.576"/>
    <n v="660"/>
    <x v="1"/>
  </r>
  <r>
    <x v="2"/>
    <x v="1"/>
    <x v="0"/>
    <x v="0"/>
    <n v="3566"/>
    <x v="24"/>
    <n v="5126.576"/>
    <n v="915.46"/>
    <x v="1"/>
  </r>
  <r>
    <x v="2"/>
    <x v="1"/>
    <x v="0"/>
    <x v="1"/>
    <n v="2498"/>
    <x v="26"/>
    <n v="8960"/>
    <n v="1600"/>
    <x v="1"/>
  </r>
  <r>
    <x v="2"/>
    <x v="1"/>
    <x v="1"/>
    <x v="2"/>
    <n v="1245"/>
    <x v="20"/>
    <n v="5126.4639999999999"/>
    <n v="915.44"/>
    <x v="1"/>
  </r>
  <r>
    <x v="2"/>
    <x v="1"/>
    <x v="2"/>
    <x v="3"/>
    <n v="644"/>
    <x v="27"/>
    <n v="6432.72"/>
    <n v="1148.7"/>
    <x v="1"/>
  </r>
  <r>
    <x v="2"/>
    <x v="1"/>
    <x v="3"/>
    <x v="4"/>
    <n v="643"/>
    <x v="17"/>
    <n v="7840"/>
    <n v="1400"/>
    <x v="1"/>
  </r>
  <r>
    <x v="2"/>
    <x v="1"/>
    <x v="2"/>
    <x v="5"/>
    <n v="455"/>
    <x v="18"/>
    <n v="5128.0320000000002"/>
    <n v="915.72000000000014"/>
    <x v="1"/>
  </r>
  <r>
    <x v="2"/>
    <x v="1"/>
    <x v="3"/>
    <x v="6"/>
    <n v="345"/>
    <x v="17"/>
    <n v="7840"/>
    <n v="1400"/>
    <x v="1"/>
  </r>
  <r>
    <x v="2"/>
    <x v="1"/>
    <x v="1"/>
    <x v="7"/>
    <n v="122"/>
    <x v="19"/>
    <n v="112"/>
    <n v="20"/>
    <x v="1"/>
  </r>
  <r>
    <x v="2"/>
    <x v="1"/>
    <x v="4"/>
    <x v="8"/>
    <n v="78"/>
    <x v="40"/>
    <n v="5126.4639999999999"/>
    <n v="457.72"/>
    <x v="1"/>
  </r>
  <r>
    <x v="2"/>
    <x v="1"/>
    <x v="4"/>
    <x v="9"/>
    <n v="76"/>
    <x v="41"/>
    <n v="5126.1279999999997"/>
    <n v="457.69"/>
    <x v="1"/>
  </r>
  <r>
    <x v="2"/>
    <x v="1"/>
    <x v="4"/>
    <x v="10"/>
    <n v="46"/>
    <x v="19"/>
    <n v="224"/>
    <n v="20"/>
    <x v="1"/>
  </r>
  <r>
    <x v="2"/>
    <x v="1"/>
    <x v="4"/>
    <x v="11"/>
    <n v="34"/>
    <x v="42"/>
    <n v="5126.0160000000005"/>
    <n v="457.68000000000006"/>
    <x v="1"/>
  </r>
  <r>
    <x v="2"/>
    <x v="1"/>
    <x v="1"/>
    <x v="12"/>
    <n v="7"/>
    <x v="22"/>
    <n v="224"/>
    <n v="40"/>
    <x v="0"/>
  </r>
  <r>
    <x v="2"/>
    <x v="1"/>
    <x v="4"/>
    <x v="14"/>
    <n v="3"/>
    <x v="43"/>
    <n v="5126.576"/>
    <n v="660"/>
    <x v="0"/>
  </r>
  <r>
    <x v="2"/>
    <x v="1"/>
    <x v="5"/>
    <x v="13"/>
    <n v="2"/>
    <x v="25"/>
    <n v="7392"/>
    <n v="1320"/>
    <x v="0"/>
  </r>
  <r>
    <x v="2"/>
    <x v="2"/>
    <x v="0"/>
    <x v="0"/>
    <n v="3566"/>
    <x v="24"/>
    <n v="5126.576"/>
    <n v="915.46"/>
    <x v="0"/>
  </r>
  <r>
    <x v="2"/>
    <x v="2"/>
    <x v="0"/>
    <x v="1"/>
    <n v="2498"/>
    <x v="26"/>
    <n v="8960"/>
    <n v="1600"/>
    <x v="0"/>
  </r>
  <r>
    <x v="2"/>
    <x v="2"/>
    <x v="1"/>
    <x v="2"/>
    <n v="1245"/>
    <x v="20"/>
    <n v="5126.4639999999999"/>
    <n v="915.44"/>
    <x v="0"/>
  </r>
  <r>
    <x v="2"/>
    <x v="2"/>
    <x v="2"/>
    <x v="3"/>
    <n v="644"/>
    <x v="27"/>
    <n v="6432.72"/>
    <n v="1148.7"/>
    <x v="0"/>
  </r>
  <r>
    <x v="2"/>
    <x v="2"/>
    <x v="3"/>
    <x v="4"/>
    <n v="643"/>
    <x v="17"/>
    <n v="7840"/>
    <n v="1400"/>
    <x v="0"/>
  </r>
  <r>
    <x v="2"/>
    <x v="2"/>
    <x v="2"/>
    <x v="5"/>
    <n v="455"/>
    <x v="18"/>
    <n v="5128.0320000000002"/>
    <n v="915.72000000000014"/>
    <x v="0"/>
  </r>
  <r>
    <x v="2"/>
    <x v="2"/>
    <x v="3"/>
    <x v="6"/>
    <n v="345"/>
    <x v="17"/>
    <n v="7840"/>
    <n v="1400"/>
    <x v="0"/>
  </r>
  <r>
    <x v="2"/>
    <x v="2"/>
    <x v="1"/>
    <x v="7"/>
    <n v="122"/>
    <x v="19"/>
    <n v="112"/>
    <n v="20"/>
    <x v="0"/>
  </r>
  <r>
    <x v="2"/>
    <x v="2"/>
    <x v="4"/>
    <x v="8"/>
    <n v="78"/>
    <x v="40"/>
    <n v="5126.4639999999999"/>
    <n v="457.72"/>
    <x v="0"/>
  </r>
  <r>
    <x v="2"/>
    <x v="2"/>
    <x v="4"/>
    <x v="9"/>
    <n v="76"/>
    <x v="41"/>
    <n v="5126.1279999999997"/>
    <n v="457.69"/>
    <x v="0"/>
  </r>
  <r>
    <x v="2"/>
    <x v="2"/>
    <x v="4"/>
    <x v="10"/>
    <n v="46"/>
    <x v="19"/>
    <n v="224"/>
    <n v="20"/>
    <x v="0"/>
  </r>
  <r>
    <x v="2"/>
    <x v="2"/>
    <x v="4"/>
    <x v="11"/>
    <n v="34"/>
    <x v="42"/>
    <n v="5126.0160000000005"/>
    <n v="457.68000000000006"/>
    <x v="0"/>
  </r>
  <r>
    <x v="2"/>
    <x v="2"/>
    <x v="1"/>
    <x v="12"/>
    <n v="7"/>
    <x v="22"/>
    <n v="224"/>
    <n v="40"/>
    <x v="0"/>
  </r>
  <r>
    <x v="2"/>
    <x v="2"/>
    <x v="4"/>
    <x v="14"/>
    <n v="3"/>
    <x v="44"/>
    <n v="5126.576"/>
    <n v="457.73"/>
    <x v="0"/>
  </r>
  <r>
    <x v="2"/>
    <x v="2"/>
    <x v="5"/>
    <x v="13"/>
    <n v="2"/>
    <x v="25"/>
    <n v="7392"/>
    <n v="1320"/>
    <x v="1"/>
  </r>
  <r>
    <x v="2"/>
    <x v="3"/>
    <x v="0"/>
    <x v="0"/>
    <n v="3566"/>
    <x v="24"/>
    <n v="5126.576"/>
    <n v="915.46"/>
    <x v="1"/>
  </r>
  <r>
    <x v="2"/>
    <x v="3"/>
    <x v="0"/>
    <x v="1"/>
    <n v="2498"/>
    <x v="26"/>
    <n v="8960"/>
    <n v="1600"/>
    <x v="1"/>
  </r>
  <r>
    <x v="2"/>
    <x v="3"/>
    <x v="1"/>
    <x v="2"/>
    <n v="1245"/>
    <x v="20"/>
    <n v="5126.4639999999999"/>
    <n v="915.44"/>
    <x v="1"/>
  </r>
  <r>
    <x v="2"/>
    <x v="3"/>
    <x v="2"/>
    <x v="3"/>
    <n v="644"/>
    <x v="27"/>
    <n v="6432.72"/>
    <n v="1148.7"/>
    <x v="1"/>
  </r>
  <r>
    <x v="2"/>
    <x v="3"/>
    <x v="3"/>
    <x v="4"/>
    <n v="643"/>
    <x v="17"/>
    <n v="7840"/>
    <n v="1400"/>
    <x v="1"/>
  </r>
  <r>
    <x v="2"/>
    <x v="3"/>
    <x v="2"/>
    <x v="5"/>
    <n v="455"/>
    <x v="18"/>
    <n v="5128.0320000000002"/>
    <n v="915.72000000000014"/>
    <x v="1"/>
  </r>
  <r>
    <x v="2"/>
    <x v="3"/>
    <x v="3"/>
    <x v="6"/>
    <n v="345"/>
    <x v="17"/>
    <n v="7840"/>
    <n v="1400"/>
    <x v="1"/>
  </r>
  <r>
    <x v="2"/>
    <x v="3"/>
    <x v="1"/>
    <x v="7"/>
    <n v="122"/>
    <x v="19"/>
    <n v="112"/>
    <n v="20"/>
    <x v="1"/>
  </r>
  <r>
    <x v="2"/>
    <x v="3"/>
    <x v="4"/>
    <x v="8"/>
    <n v="78"/>
    <x v="40"/>
    <n v="5126.4639999999999"/>
    <n v="457.72"/>
    <x v="1"/>
  </r>
  <r>
    <x v="2"/>
    <x v="3"/>
    <x v="4"/>
    <x v="9"/>
    <n v="76"/>
    <x v="41"/>
    <n v="5126.1279999999997"/>
    <n v="457.69"/>
    <x v="1"/>
  </r>
  <r>
    <x v="2"/>
    <x v="3"/>
    <x v="4"/>
    <x v="10"/>
    <n v="46"/>
    <x v="19"/>
    <n v="224"/>
    <n v="20"/>
    <x v="1"/>
  </r>
  <r>
    <x v="2"/>
    <x v="3"/>
    <x v="4"/>
    <x v="11"/>
    <n v="34"/>
    <x v="42"/>
    <n v="5126.0160000000005"/>
    <n v="457.68000000000006"/>
    <x v="1"/>
  </r>
  <r>
    <x v="2"/>
    <x v="3"/>
    <x v="1"/>
    <x v="12"/>
    <n v="7"/>
    <x v="22"/>
    <n v="224"/>
    <n v="40"/>
    <x v="1"/>
  </r>
  <r>
    <x v="2"/>
    <x v="3"/>
    <x v="4"/>
    <x v="14"/>
    <n v="3"/>
    <x v="44"/>
    <n v="5126.576"/>
    <n v="457.73"/>
    <x v="1"/>
  </r>
  <r>
    <x v="2"/>
    <x v="3"/>
    <x v="5"/>
    <x v="13"/>
    <n v="2"/>
    <x v="31"/>
    <n v="7392"/>
    <n v="1584"/>
    <x v="1"/>
  </r>
  <r>
    <x v="2"/>
    <x v="4"/>
    <x v="0"/>
    <x v="0"/>
    <n v="3566"/>
    <x v="24"/>
    <n v="5126.576"/>
    <n v="915.46"/>
    <x v="0"/>
  </r>
  <r>
    <x v="2"/>
    <x v="4"/>
    <x v="0"/>
    <x v="1"/>
    <n v="2498"/>
    <x v="14"/>
    <n v="8960"/>
    <n v="1760"/>
    <x v="0"/>
  </r>
  <r>
    <x v="2"/>
    <x v="4"/>
    <x v="1"/>
    <x v="2"/>
    <n v="1245"/>
    <x v="15"/>
    <n v="5126.4639999999999"/>
    <n v="1006.984"/>
    <x v="0"/>
  </r>
  <r>
    <x v="2"/>
    <x v="4"/>
    <x v="2"/>
    <x v="3"/>
    <n v="644"/>
    <x v="16"/>
    <n v="6432.72"/>
    <n v="1263.5700000000002"/>
    <x v="0"/>
  </r>
  <r>
    <x v="2"/>
    <x v="4"/>
    <x v="3"/>
    <x v="4"/>
    <n v="643"/>
    <x v="4"/>
    <n v="7840"/>
    <n v="1540"/>
    <x v="0"/>
  </r>
  <r>
    <x v="2"/>
    <x v="4"/>
    <x v="2"/>
    <x v="5"/>
    <n v="455"/>
    <x v="29"/>
    <n v="5128.0320000000002"/>
    <n v="1007.292"/>
    <x v="1"/>
  </r>
  <r>
    <x v="2"/>
    <x v="4"/>
    <x v="3"/>
    <x v="6"/>
    <n v="345"/>
    <x v="4"/>
    <n v="7840"/>
    <n v="1540"/>
    <x v="1"/>
  </r>
  <r>
    <x v="2"/>
    <x v="4"/>
    <x v="1"/>
    <x v="7"/>
    <n v="122"/>
    <x v="30"/>
    <n v="112"/>
    <n v="22"/>
    <x v="1"/>
  </r>
  <r>
    <x v="2"/>
    <x v="4"/>
    <x v="4"/>
    <x v="8"/>
    <n v="78"/>
    <x v="45"/>
    <n v="5126.4639999999999"/>
    <n v="503.49200000000002"/>
    <x v="1"/>
  </r>
  <r>
    <x v="2"/>
    <x v="4"/>
    <x v="4"/>
    <x v="9"/>
    <n v="76"/>
    <x v="41"/>
    <n v="5126.1279999999997"/>
    <n v="457.69"/>
    <x v="1"/>
  </r>
  <r>
    <x v="2"/>
    <x v="4"/>
    <x v="4"/>
    <x v="10"/>
    <n v="46"/>
    <x v="19"/>
    <n v="224"/>
    <n v="20"/>
    <x v="1"/>
  </r>
  <r>
    <x v="2"/>
    <x v="4"/>
    <x v="4"/>
    <x v="11"/>
    <n v="34"/>
    <x v="42"/>
    <n v="5126.0160000000005"/>
    <n v="457.68000000000006"/>
    <x v="1"/>
  </r>
  <r>
    <x v="2"/>
    <x v="4"/>
    <x v="1"/>
    <x v="12"/>
    <n v="7"/>
    <x v="22"/>
    <n v="224"/>
    <n v="40"/>
    <x v="1"/>
  </r>
  <r>
    <x v="2"/>
    <x v="4"/>
    <x v="4"/>
    <x v="14"/>
    <n v="3"/>
    <x v="43"/>
    <n v="5126.576"/>
    <n v="660"/>
    <x v="1"/>
  </r>
  <r>
    <x v="2"/>
    <x v="4"/>
    <x v="5"/>
    <x v="13"/>
    <n v="2"/>
    <x v="24"/>
    <n v="7392"/>
    <n v="915.46"/>
    <x v="0"/>
  </r>
  <r>
    <x v="2"/>
    <x v="5"/>
    <x v="0"/>
    <x v="0"/>
    <n v="3566"/>
    <x v="24"/>
    <n v="5126.576"/>
    <n v="915.46"/>
    <x v="1"/>
  </r>
  <r>
    <x v="2"/>
    <x v="5"/>
    <x v="0"/>
    <x v="1"/>
    <n v="2498"/>
    <x v="26"/>
    <n v="8960"/>
    <n v="1600"/>
    <x v="0"/>
  </r>
  <r>
    <x v="2"/>
    <x v="5"/>
    <x v="1"/>
    <x v="2"/>
    <n v="1245"/>
    <x v="20"/>
    <n v="5126.4639999999999"/>
    <n v="915.44"/>
    <x v="0"/>
  </r>
  <r>
    <x v="2"/>
    <x v="5"/>
    <x v="2"/>
    <x v="3"/>
    <n v="644"/>
    <x v="27"/>
    <n v="6432.72"/>
    <n v="1148.7"/>
    <x v="0"/>
  </r>
  <r>
    <x v="2"/>
    <x v="5"/>
    <x v="3"/>
    <x v="4"/>
    <n v="643"/>
    <x v="17"/>
    <n v="7840"/>
    <n v="1400"/>
    <x v="0"/>
  </r>
  <r>
    <x v="2"/>
    <x v="5"/>
    <x v="2"/>
    <x v="5"/>
    <n v="455"/>
    <x v="18"/>
    <n v="5128.0320000000002"/>
    <n v="915.72000000000014"/>
    <x v="0"/>
  </r>
  <r>
    <x v="2"/>
    <x v="5"/>
    <x v="3"/>
    <x v="6"/>
    <n v="345"/>
    <x v="17"/>
    <n v="7840"/>
    <n v="1400"/>
    <x v="0"/>
  </r>
  <r>
    <x v="2"/>
    <x v="5"/>
    <x v="1"/>
    <x v="7"/>
    <n v="122"/>
    <x v="19"/>
    <n v="112"/>
    <n v="20"/>
    <x v="0"/>
  </r>
  <r>
    <x v="2"/>
    <x v="5"/>
    <x v="4"/>
    <x v="8"/>
    <n v="78"/>
    <x v="40"/>
    <n v="5126.4639999999999"/>
    <n v="457.72"/>
    <x v="0"/>
  </r>
  <r>
    <x v="2"/>
    <x v="5"/>
    <x v="4"/>
    <x v="9"/>
    <n v="76"/>
    <x v="41"/>
    <n v="5126.1279999999997"/>
    <n v="457.69"/>
    <x v="0"/>
  </r>
  <r>
    <x v="2"/>
    <x v="5"/>
    <x v="4"/>
    <x v="10"/>
    <n v="46"/>
    <x v="19"/>
    <n v="224"/>
    <n v="20"/>
    <x v="0"/>
  </r>
  <r>
    <x v="2"/>
    <x v="5"/>
    <x v="4"/>
    <x v="11"/>
    <n v="34"/>
    <x v="42"/>
    <n v="5126.0160000000005"/>
    <n v="457.68000000000006"/>
    <x v="0"/>
  </r>
  <r>
    <x v="2"/>
    <x v="5"/>
    <x v="1"/>
    <x v="12"/>
    <n v="7"/>
    <x v="22"/>
    <n v="224"/>
    <n v="40"/>
    <x v="0"/>
  </r>
  <r>
    <x v="2"/>
    <x v="5"/>
    <x v="5"/>
    <x v="13"/>
    <n v="3"/>
    <x v="24"/>
    <n v="7392"/>
    <n v="915.46"/>
    <x v="0"/>
  </r>
  <r>
    <x v="2"/>
    <x v="5"/>
    <x v="4"/>
    <x v="14"/>
    <n v="3"/>
    <x v="44"/>
    <n v="5126.576"/>
    <n v="457.73"/>
    <x v="0"/>
  </r>
  <r>
    <x v="2"/>
    <x v="6"/>
    <x v="0"/>
    <x v="0"/>
    <n v="3566"/>
    <x v="24"/>
    <n v="5126.576"/>
    <n v="915.46"/>
    <x v="0"/>
  </r>
  <r>
    <x v="2"/>
    <x v="6"/>
    <x v="0"/>
    <x v="1"/>
    <n v="2498"/>
    <x v="26"/>
    <n v="8960"/>
    <n v="1600"/>
    <x v="0"/>
  </r>
  <r>
    <x v="2"/>
    <x v="6"/>
    <x v="1"/>
    <x v="2"/>
    <n v="1245"/>
    <x v="20"/>
    <n v="5126.4639999999999"/>
    <n v="915.44"/>
    <x v="0"/>
  </r>
  <r>
    <x v="2"/>
    <x v="6"/>
    <x v="2"/>
    <x v="3"/>
    <n v="644"/>
    <x v="27"/>
    <n v="6432.72"/>
    <n v="1148.7"/>
    <x v="0"/>
  </r>
  <r>
    <x v="2"/>
    <x v="6"/>
    <x v="3"/>
    <x v="4"/>
    <n v="643"/>
    <x v="17"/>
    <n v="7840"/>
    <n v="1400"/>
    <x v="0"/>
  </r>
  <r>
    <x v="2"/>
    <x v="6"/>
    <x v="2"/>
    <x v="5"/>
    <n v="455"/>
    <x v="18"/>
    <n v="5128.0320000000002"/>
    <n v="915.72000000000014"/>
    <x v="0"/>
  </r>
  <r>
    <x v="2"/>
    <x v="6"/>
    <x v="3"/>
    <x v="6"/>
    <n v="345"/>
    <x v="17"/>
    <n v="7840"/>
    <n v="1400"/>
    <x v="0"/>
  </r>
  <r>
    <x v="2"/>
    <x v="6"/>
    <x v="1"/>
    <x v="7"/>
    <n v="122"/>
    <x v="19"/>
    <n v="112"/>
    <n v="20"/>
    <x v="0"/>
  </r>
  <r>
    <x v="2"/>
    <x v="6"/>
    <x v="4"/>
    <x v="8"/>
    <n v="78"/>
    <x v="40"/>
    <n v="5126.4639999999999"/>
    <n v="457.72"/>
    <x v="0"/>
  </r>
  <r>
    <x v="2"/>
    <x v="6"/>
    <x v="4"/>
    <x v="9"/>
    <n v="76"/>
    <x v="41"/>
    <n v="5126.1279999999997"/>
    <n v="457.69"/>
    <x v="0"/>
  </r>
  <r>
    <x v="2"/>
    <x v="6"/>
    <x v="4"/>
    <x v="10"/>
    <n v="46"/>
    <x v="19"/>
    <n v="224"/>
    <n v="20"/>
    <x v="0"/>
  </r>
  <r>
    <x v="2"/>
    <x v="6"/>
    <x v="4"/>
    <x v="11"/>
    <n v="34"/>
    <x v="42"/>
    <n v="5126.0160000000005"/>
    <n v="457.68000000000006"/>
    <x v="0"/>
  </r>
  <r>
    <x v="2"/>
    <x v="6"/>
    <x v="1"/>
    <x v="12"/>
    <n v="7"/>
    <x v="22"/>
    <n v="224"/>
    <n v="40"/>
    <x v="0"/>
  </r>
  <r>
    <x v="2"/>
    <x v="6"/>
    <x v="4"/>
    <x v="14"/>
    <n v="3"/>
    <x v="44"/>
    <n v="5126.576"/>
    <n v="457.73"/>
    <x v="0"/>
  </r>
  <r>
    <x v="2"/>
    <x v="6"/>
    <x v="5"/>
    <x v="13"/>
    <n v="2"/>
    <x v="25"/>
    <n v="7392"/>
    <n v="1320"/>
    <x v="0"/>
  </r>
  <r>
    <x v="2"/>
    <x v="7"/>
    <x v="0"/>
    <x v="0"/>
    <n v="3566"/>
    <x v="24"/>
    <n v="5126.576"/>
    <n v="915.46"/>
    <x v="0"/>
  </r>
  <r>
    <x v="2"/>
    <x v="7"/>
    <x v="0"/>
    <x v="1"/>
    <n v="2498"/>
    <x v="26"/>
    <n v="8960"/>
    <n v="1600"/>
    <x v="0"/>
  </r>
  <r>
    <x v="2"/>
    <x v="7"/>
    <x v="1"/>
    <x v="2"/>
    <n v="1245"/>
    <x v="20"/>
    <n v="5126.4639999999999"/>
    <n v="915.44"/>
    <x v="0"/>
  </r>
  <r>
    <x v="2"/>
    <x v="7"/>
    <x v="2"/>
    <x v="3"/>
    <n v="644"/>
    <x v="27"/>
    <n v="6432.72"/>
    <n v="1148.7"/>
    <x v="0"/>
  </r>
  <r>
    <x v="2"/>
    <x v="7"/>
    <x v="3"/>
    <x v="4"/>
    <n v="643"/>
    <x v="17"/>
    <n v="7840"/>
    <n v="1400"/>
    <x v="0"/>
  </r>
  <r>
    <x v="2"/>
    <x v="7"/>
    <x v="2"/>
    <x v="5"/>
    <n v="455"/>
    <x v="29"/>
    <n v="5128.0320000000002"/>
    <n v="1007.292"/>
    <x v="0"/>
  </r>
  <r>
    <x v="2"/>
    <x v="7"/>
    <x v="3"/>
    <x v="6"/>
    <n v="345"/>
    <x v="4"/>
    <n v="7840"/>
    <n v="1540"/>
    <x v="0"/>
  </r>
  <r>
    <x v="2"/>
    <x v="7"/>
    <x v="1"/>
    <x v="7"/>
    <n v="122"/>
    <x v="30"/>
    <n v="112"/>
    <n v="22"/>
    <x v="0"/>
  </r>
  <r>
    <x v="2"/>
    <x v="7"/>
    <x v="4"/>
    <x v="8"/>
    <n v="78"/>
    <x v="45"/>
    <n v="5126.4639999999999"/>
    <n v="503.49200000000002"/>
    <x v="0"/>
  </r>
  <r>
    <x v="2"/>
    <x v="7"/>
    <x v="4"/>
    <x v="9"/>
    <n v="76"/>
    <x v="46"/>
    <n v="5126.1279999999997"/>
    <n v="503.45899999999995"/>
    <x v="0"/>
  </r>
  <r>
    <x v="2"/>
    <x v="7"/>
    <x v="4"/>
    <x v="10"/>
    <n v="46"/>
    <x v="47"/>
    <n v="224"/>
    <n v="23"/>
    <x v="0"/>
  </r>
  <r>
    <x v="2"/>
    <x v="7"/>
    <x v="4"/>
    <x v="11"/>
    <n v="34"/>
    <x v="48"/>
    <n v="5126.0160000000005"/>
    <n v="526.33199999999999"/>
    <x v="0"/>
  </r>
  <r>
    <x v="2"/>
    <x v="7"/>
    <x v="1"/>
    <x v="12"/>
    <n v="7"/>
    <x v="36"/>
    <n v="224"/>
    <n v="46"/>
    <x v="0"/>
  </r>
  <r>
    <x v="2"/>
    <x v="7"/>
    <x v="4"/>
    <x v="14"/>
    <n v="3"/>
    <x v="49"/>
    <n v="5126.576"/>
    <n v="526.38950000000011"/>
    <x v="0"/>
  </r>
  <r>
    <x v="2"/>
    <x v="7"/>
    <x v="5"/>
    <x v="13"/>
    <n v="2"/>
    <x v="39"/>
    <n v="7392"/>
    <n v="1518"/>
    <x v="0"/>
  </r>
  <r>
    <x v="2"/>
    <x v="8"/>
    <x v="0"/>
    <x v="0"/>
    <n v="3566"/>
    <x v="24"/>
    <n v="5126.576"/>
    <n v="915.46"/>
    <x v="0"/>
  </r>
  <r>
    <x v="2"/>
    <x v="8"/>
    <x v="0"/>
    <x v="1"/>
    <n v="2498"/>
    <x v="26"/>
    <n v="8960"/>
    <n v="1600"/>
    <x v="0"/>
  </r>
  <r>
    <x v="2"/>
    <x v="8"/>
    <x v="1"/>
    <x v="2"/>
    <n v="1245"/>
    <x v="20"/>
    <n v="5126.4639999999999"/>
    <n v="915.44"/>
    <x v="0"/>
  </r>
  <r>
    <x v="2"/>
    <x v="8"/>
    <x v="2"/>
    <x v="3"/>
    <n v="644"/>
    <x v="27"/>
    <n v="6432.72"/>
    <n v="1148.7"/>
    <x v="0"/>
  </r>
  <r>
    <x v="2"/>
    <x v="8"/>
    <x v="3"/>
    <x v="4"/>
    <n v="643"/>
    <x v="17"/>
    <n v="7840"/>
    <n v="1400"/>
    <x v="0"/>
  </r>
  <r>
    <x v="2"/>
    <x v="8"/>
    <x v="2"/>
    <x v="5"/>
    <n v="455"/>
    <x v="18"/>
    <n v="5128.0320000000002"/>
    <n v="915.72000000000014"/>
    <x v="0"/>
  </r>
  <r>
    <x v="2"/>
    <x v="8"/>
    <x v="3"/>
    <x v="6"/>
    <n v="345"/>
    <x v="17"/>
    <n v="7840"/>
    <n v="1400"/>
    <x v="0"/>
  </r>
  <r>
    <x v="2"/>
    <x v="8"/>
    <x v="1"/>
    <x v="7"/>
    <n v="122"/>
    <x v="19"/>
    <n v="112"/>
    <n v="20"/>
    <x v="0"/>
  </r>
  <r>
    <x v="2"/>
    <x v="8"/>
    <x v="4"/>
    <x v="8"/>
    <n v="78"/>
    <x v="40"/>
    <n v="5126.4639999999999"/>
    <n v="457.72"/>
    <x v="0"/>
  </r>
  <r>
    <x v="2"/>
    <x v="8"/>
    <x v="4"/>
    <x v="9"/>
    <n v="76"/>
    <x v="41"/>
    <n v="5126.1279999999997"/>
    <n v="457.69"/>
    <x v="0"/>
  </r>
  <r>
    <x v="2"/>
    <x v="8"/>
    <x v="4"/>
    <x v="10"/>
    <n v="46"/>
    <x v="19"/>
    <n v="224"/>
    <n v="20"/>
    <x v="0"/>
  </r>
  <r>
    <x v="2"/>
    <x v="8"/>
    <x v="4"/>
    <x v="11"/>
    <n v="34"/>
    <x v="50"/>
    <n v="5126.0160000000005"/>
    <n v="549.21600000000001"/>
    <x v="0"/>
  </r>
  <r>
    <x v="2"/>
    <x v="8"/>
    <x v="1"/>
    <x v="12"/>
    <n v="7"/>
    <x v="9"/>
    <n v="224"/>
    <n v="48"/>
    <x v="0"/>
  </r>
  <r>
    <x v="2"/>
    <x v="8"/>
    <x v="4"/>
    <x v="14"/>
    <n v="3"/>
    <x v="51"/>
    <n v="5126.576"/>
    <n v="549.27600000000007"/>
    <x v="0"/>
  </r>
  <r>
    <x v="2"/>
    <x v="8"/>
    <x v="5"/>
    <x v="13"/>
    <n v="2"/>
    <x v="31"/>
    <n v="7392"/>
    <n v="1584"/>
    <x v="0"/>
  </r>
  <r>
    <x v="2"/>
    <x v="9"/>
    <x v="0"/>
    <x v="0"/>
    <n v="3566"/>
    <x v="13"/>
    <n v="5126.576"/>
    <n v="1007.0060000000002"/>
    <x v="0"/>
  </r>
  <r>
    <x v="2"/>
    <x v="9"/>
    <x v="0"/>
    <x v="1"/>
    <n v="2498"/>
    <x v="52"/>
    <n v="8960"/>
    <n v="1840"/>
    <x v="0"/>
  </r>
  <r>
    <x v="2"/>
    <x v="9"/>
    <x v="1"/>
    <x v="2"/>
    <n v="1245"/>
    <x v="53"/>
    <n v="5126.4639999999999"/>
    <n v="1052.7560000000001"/>
    <x v="0"/>
  </r>
  <r>
    <x v="2"/>
    <x v="9"/>
    <x v="2"/>
    <x v="3"/>
    <n v="644"/>
    <x v="54"/>
    <n v="6432.72"/>
    <n v="1321.0050000000001"/>
    <x v="0"/>
  </r>
  <r>
    <x v="2"/>
    <x v="9"/>
    <x v="3"/>
    <x v="4"/>
    <n v="643"/>
    <x v="32"/>
    <n v="7840"/>
    <n v="1680"/>
    <x v="0"/>
  </r>
  <r>
    <x v="2"/>
    <x v="9"/>
    <x v="2"/>
    <x v="5"/>
    <n v="455"/>
    <x v="33"/>
    <n v="5128.0320000000002"/>
    <n v="1098.8640000000003"/>
    <x v="0"/>
  </r>
  <r>
    <x v="2"/>
    <x v="9"/>
    <x v="3"/>
    <x v="6"/>
    <n v="345"/>
    <x v="32"/>
    <n v="7840"/>
    <n v="1680"/>
    <x v="0"/>
  </r>
  <r>
    <x v="2"/>
    <x v="9"/>
    <x v="1"/>
    <x v="7"/>
    <n v="122"/>
    <x v="34"/>
    <n v="112"/>
    <n v="24"/>
    <x v="0"/>
  </r>
  <r>
    <x v="2"/>
    <x v="9"/>
    <x v="4"/>
    <x v="8"/>
    <n v="78"/>
    <x v="45"/>
    <n v="5126.4639999999999"/>
    <n v="503.49200000000002"/>
    <x v="0"/>
  </r>
  <r>
    <x v="2"/>
    <x v="9"/>
    <x v="4"/>
    <x v="9"/>
    <n v="76"/>
    <x v="46"/>
    <n v="5126.1279999999997"/>
    <n v="503.45899999999995"/>
    <x v="0"/>
  </r>
  <r>
    <x v="2"/>
    <x v="9"/>
    <x v="4"/>
    <x v="10"/>
    <n v="46"/>
    <x v="30"/>
    <n v="224"/>
    <n v="22"/>
    <x v="0"/>
  </r>
  <r>
    <x v="2"/>
    <x v="9"/>
    <x v="4"/>
    <x v="11"/>
    <n v="34"/>
    <x v="55"/>
    <n v="5126.0160000000005"/>
    <n v="503.44800000000009"/>
    <x v="0"/>
  </r>
  <r>
    <x v="2"/>
    <x v="9"/>
    <x v="1"/>
    <x v="12"/>
    <n v="7"/>
    <x v="56"/>
    <n v="224"/>
    <n v="44"/>
    <x v="0"/>
  </r>
  <r>
    <x v="2"/>
    <x v="9"/>
    <x v="4"/>
    <x v="14"/>
    <n v="3"/>
    <x v="57"/>
    <n v="5126.576"/>
    <n v="503.5030000000001"/>
    <x v="0"/>
  </r>
  <r>
    <x v="2"/>
    <x v="9"/>
    <x v="5"/>
    <x v="13"/>
    <n v="2"/>
    <x v="12"/>
    <n v="7392"/>
    <n v="1452"/>
    <x v="0"/>
  </r>
  <r>
    <x v="2"/>
    <x v="10"/>
    <x v="0"/>
    <x v="0"/>
    <n v="3566"/>
    <x v="38"/>
    <n v="5126.576"/>
    <n v="1052.7790000000002"/>
    <x v="0"/>
  </r>
  <r>
    <x v="2"/>
    <x v="10"/>
    <x v="0"/>
    <x v="1"/>
    <n v="2498"/>
    <x v="14"/>
    <n v="8960"/>
    <n v="1760"/>
    <x v="0"/>
  </r>
  <r>
    <x v="2"/>
    <x v="10"/>
    <x v="1"/>
    <x v="2"/>
    <n v="1245"/>
    <x v="15"/>
    <n v="5126.4639999999999"/>
    <n v="1006.984"/>
    <x v="0"/>
  </r>
  <r>
    <x v="2"/>
    <x v="10"/>
    <x v="2"/>
    <x v="3"/>
    <n v="644"/>
    <x v="16"/>
    <n v="6432.72"/>
    <n v="1263.5700000000002"/>
    <x v="0"/>
  </r>
  <r>
    <x v="2"/>
    <x v="10"/>
    <x v="3"/>
    <x v="4"/>
    <n v="643"/>
    <x v="4"/>
    <n v="7840"/>
    <n v="1540"/>
    <x v="0"/>
  </r>
  <r>
    <x v="2"/>
    <x v="10"/>
    <x v="2"/>
    <x v="5"/>
    <n v="455"/>
    <x v="29"/>
    <n v="5128.0320000000002"/>
    <n v="1007.292"/>
    <x v="0"/>
  </r>
  <r>
    <x v="2"/>
    <x v="10"/>
    <x v="3"/>
    <x v="6"/>
    <n v="345"/>
    <x v="4"/>
    <n v="7840"/>
    <n v="1540"/>
    <x v="0"/>
  </r>
  <r>
    <x v="2"/>
    <x v="10"/>
    <x v="1"/>
    <x v="7"/>
    <n v="122"/>
    <x v="30"/>
    <n v="112"/>
    <n v="22"/>
    <x v="0"/>
  </r>
  <r>
    <x v="2"/>
    <x v="10"/>
    <x v="4"/>
    <x v="8"/>
    <n v="78"/>
    <x v="45"/>
    <n v="5126.4639999999999"/>
    <n v="503.49200000000002"/>
    <x v="0"/>
  </r>
  <r>
    <x v="2"/>
    <x v="10"/>
    <x v="4"/>
    <x v="9"/>
    <n v="76"/>
    <x v="41"/>
    <n v="5126.1279999999997"/>
    <n v="457.69"/>
    <x v="0"/>
  </r>
  <r>
    <x v="2"/>
    <x v="10"/>
    <x v="4"/>
    <x v="10"/>
    <n v="46"/>
    <x v="19"/>
    <n v="224"/>
    <n v="20"/>
    <x v="0"/>
  </r>
  <r>
    <x v="2"/>
    <x v="10"/>
    <x v="4"/>
    <x v="11"/>
    <n v="34"/>
    <x v="42"/>
    <n v="5126.0160000000005"/>
    <n v="457.68000000000006"/>
    <x v="1"/>
  </r>
  <r>
    <x v="2"/>
    <x v="10"/>
    <x v="1"/>
    <x v="12"/>
    <n v="7"/>
    <x v="22"/>
    <n v="224"/>
    <n v="40"/>
    <x v="1"/>
  </r>
  <r>
    <x v="2"/>
    <x v="10"/>
    <x v="4"/>
    <x v="14"/>
    <n v="3"/>
    <x v="44"/>
    <n v="5126.576"/>
    <n v="457.73"/>
    <x v="1"/>
  </r>
  <r>
    <x v="2"/>
    <x v="10"/>
    <x v="5"/>
    <x v="13"/>
    <n v="2"/>
    <x v="25"/>
    <n v="7392"/>
    <n v="1320"/>
    <x v="1"/>
  </r>
  <r>
    <x v="2"/>
    <x v="11"/>
    <x v="0"/>
    <x v="0"/>
    <n v="3566"/>
    <x v="24"/>
    <n v="5126.576"/>
    <n v="915.46"/>
    <x v="1"/>
  </r>
  <r>
    <x v="2"/>
    <x v="11"/>
    <x v="0"/>
    <x v="1"/>
    <n v="2498"/>
    <x v="26"/>
    <n v="8960"/>
    <n v="1600"/>
    <x v="1"/>
  </r>
  <r>
    <x v="2"/>
    <x v="11"/>
    <x v="1"/>
    <x v="2"/>
    <n v="1245"/>
    <x v="20"/>
    <n v="5126.4639999999999"/>
    <n v="915.44"/>
    <x v="1"/>
  </r>
  <r>
    <x v="2"/>
    <x v="11"/>
    <x v="2"/>
    <x v="3"/>
    <n v="644"/>
    <x v="27"/>
    <n v="6432.72"/>
    <n v="1148.7"/>
    <x v="1"/>
  </r>
  <r>
    <x v="2"/>
    <x v="11"/>
    <x v="3"/>
    <x v="4"/>
    <n v="643"/>
    <x v="17"/>
    <n v="7840"/>
    <n v="1400"/>
    <x v="1"/>
  </r>
  <r>
    <x v="2"/>
    <x v="11"/>
    <x v="2"/>
    <x v="5"/>
    <n v="455"/>
    <x v="18"/>
    <n v="5128.0320000000002"/>
    <n v="915.72000000000014"/>
    <x v="1"/>
  </r>
  <r>
    <x v="2"/>
    <x v="11"/>
    <x v="3"/>
    <x v="6"/>
    <n v="345"/>
    <x v="17"/>
    <n v="7840"/>
    <n v="1400"/>
    <x v="1"/>
  </r>
  <r>
    <x v="2"/>
    <x v="11"/>
    <x v="1"/>
    <x v="7"/>
    <n v="122"/>
    <x v="19"/>
    <n v="112"/>
    <n v="20"/>
    <x v="1"/>
  </r>
  <r>
    <x v="2"/>
    <x v="11"/>
    <x v="4"/>
    <x v="8"/>
    <n v="78"/>
    <x v="40"/>
    <n v="5126.4639999999999"/>
    <n v="457.72"/>
    <x v="1"/>
  </r>
  <r>
    <x v="2"/>
    <x v="11"/>
    <x v="4"/>
    <x v="9"/>
    <n v="76"/>
    <x v="41"/>
    <n v="5126.1279999999997"/>
    <n v="457.69"/>
    <x v="1"/>
  </r>
  <r>
    <x v="2"/>
    <x v="11"/>
    <x v="4"/>
    <x v="10"/>
    <n v="46"/>
    <x v="19"/>
    <n v="224"/>
    <n v="20"/>
    <x v="1"/>
  </r>
  <r>
    <x v="2"/>
    <x v="11"/>
    <x v="4"/>
    <x v="11"/>
    <n v="34"/>
    <x v="42"/>
    <n v="5126.0160000000005"/>
    <n v="457.68000000000006"/>
    <x v="1"/>
  </r>
  <r>
    <x v="2"/>
    <x v="11"/>
    <x v="1"/>
    <x v="12"/>
    <n v="7"/>
    <x v="22"/>
    <n v="224"/>
    <n v="40"/>
    <x v="1"/>
  </r>
  <r>
    <x v="2"/>
    <x v="11"/>
    <x v="4"/>
    <x v="14"/>
    <n v="3"/>
    <x v="44"/>
    <n v="5126.576"/>
    <n v="457.73"/>
    <x v="1"/>
  </r>
  <r>
    <x v="2"/>
    <x v="11"/>
    <x v="5"/>
    <x v="13"/>
    <n v="2"/>
    <x v="25"/>
    <n v="7392"/>
    <n v="1320"/>
    <x v="1"/>
  </r>
  <r>
    <x v="3"/>
    <x v="0"/>
    <x v="0"/>
    <x v="0"/>
    <n v="3566"/>
    <x v="0"/>
    <n v="5126.576"/>
    <n v="1098.5520000000001"/>
    <x v="1"/>
  </r>
  <r>
    <x v="3"/>
    <x v="0"/>
    <x v="0"/>
    <x v="1"/>
    <n v="2498"/>
    <x v="1"/>
    <n v="8960"/>
    <n v="1920"/>
    <x v="1"/>
  </r>
  <r>
    <x v="3"/>
    <x v="0"/>
    <x v="1"/>
    <x v="2"/>
    <n v="1245"/>
    <x v="2"/>
    <n v="5126.4639999999999"/>
    <n v="1098.528"/>
    <x v="1"/>
  </r>
  <r>
    <x v="3"/>
    <x v="0"/>
    <x v="2"/>
    <x v="3"/>
    <n v="644"/>
    <x v="3"/>
    <n v="6432.72"/>
    <n v="1378.44"/>
    <x v="1"/>
  </r>
  <r>
    <x v="3"/>
    <x v="0"/>
    <x v="3"/>
    <x v="4"/>
    <n v="643"/>
    <x v="32"/>
    <n v="7840"/>
    <n v="1680"/>
    <x v="0"/>
  </r>
  <r>
    <x v="3"/>
    <x v="0"/>
    <x v="2"/>
    <x v="5"/>
    <n v="455"/>
    <x v="33"/>
    <n v="5128.0320000000002"/>
    <n v="1098.8640000000003"/>
    <x v="0"/>
  </r>
  <r>
    <x v="3"/>
    <x v="0"/>
    <x v="3"/>
    <x v="6"/>
    <n v="345"/>
    <x v="32"/>
    <n v="7840"/>
    <n v="1680"/>
    <x v="0"/>
  </r>
  <r>
    <x v="3"/>
    <x v="0"/>
    <x v="1"/>
    <x v="7"/>
    <n v="122"/>
    <x v="34"/>
    <n v="112"/>
    <n v="24"/>
    <x v="0"/>
  </r>
  <r>
    <x v="3"/>
    <x v="0"/>
    <x v="4"/>
    <x v="8"/>
    <n v="78"/>
    <x v="40"/>
    <n v="5126.4639999999999"/>
    <n v="457.72"/>
    <x v="0"/>
  </r>
  <r>
    <x v="3"/>
    <x v="0"/>
    <x v="4"/>
    <x v="9"/>
    <n v="76"/>
    <x v="41"/>
    <n v="5126.1279999999997"/>
    <n v="457.69"/>
    <x v="0"/>
  </r>
  <r>
    <x v="3"/>
    <x v="0"/>
    <x v="4"/>
    <x v="10"/>
    <n v="46"/>
    <x v="19"/>
    <n v="224"/>
    <n v="20"/>
    <x v="0"/>
  </r>
  <r>
    <x v="3"/>
    <x v="0"/>
    <x v="4"/>
    <x v="11"/>
    <n v="34"/>
    <x v="42"/>
    <n v="5126.0160000000005"/>
    <n v="457.68000000000006"/>
    <x v="0"/>
  </r>
  <r>
    <x v="3"/>
    <x v="0"/>
    <x v="1"/>
    <x v="12"/>
    <n v="7"/>
    <x v="22"/>
    <n v="224"/>
    <n v="40"/>
    <x v="0"/>
  </r>
  <r>
    <x v="3"/>
    <x v="0"/>
    <x v="5"/>
    <x v="13"/>
    <n v="3"/>
    <x v="24"/>
    <n v="7392"/>
    <n v="915.46"/>
    <x v="0"/>
  </r>
  <r>
    <x v="3"/>
    <x v="0"/>
    <x v="4"/>
    <x v="14"/>
    <n v="3"/>
    <x v="43"/>
    <n v="5126.576"/>
    <n v="660"/>
    <x v="0"/>
  </r>
  <r>
    <x v="3"/>
    <x v="1"/>
    <x v="0"/>
    <x v="0"/>
    <n v="3566"/>
    <x v="24"/>
    <n v="5126.576"/>
    <n v="915.46"/>
    <x v="0"/>
  </r>
  <r>
    <x v="3"/>
    <x v="1"/>
    <x v="0"/>
    <x v="1"/>
    <n v="2498"/>
    <x v="26"/>
    <n v="8960"/>
    <n v="1600"/>
    <x v="0"/>
  </r>
  <r>
    <x v="3"/>
    <x v="1"/>
    <x v="1"/>
    <x v="2"/>
    <n v="1245"/>
    <x v="20"/>
    <n v="5126.4639999999999"/>
    <n v="915.44"/>
    <x v="0"/>
  </r>
  <r>
    <x v="3"/>
    <x v="1"/>
    <x v="2"/>
    <x v="3"/>
    <n v="644"/>
    <x v="27"/>
    <n v="6432.72"/>
    <n v="1148.7"/>
    <x v="0"/>
  </r>
  <r>
    <x v="3"/>
    <x v="1"/>
    <x v="3"/>
    <x v="4"/>
    <n v="643"/>
    <x v="17"/>
    <n v="7840"/>
    <n v="1400"/>
    <x v="0"/>
  </r>
  <r>
    <x v="3"/>
    <x v="1"/>
    <x v="2"/>
    <x v="5"/>
    <n v="455"/>
    <x v="18"/>
    <n v="5128.0320000000002"/>
    <n v="915.72000000000014"/>
    <x v="0"/>
  </r>
  <r>
    <x v="3"/>
    <x v="1"/>
    <x v="3"/>
    <x v="6"/>
    <n v="345"/>
    <x v="17"/>
    <n v="7840"/>
    <n v="1400"/>
    <x v="0"/>
  </r>
  <r>
    <x v="3"/>
    <x v="1"/>
    <x v="1"/>
    <x v="7"/>
    <n v="122"/>
    <x v="19"/>
    <n v="112"/>
    <n v="20"/>
    <x v="0"/>
  </r>
  <r>
    <x v="3"/>
    <x v="1"/>
    <x v="4"/>
    <x v="8"/>
    <n v="78"/>
    <x v="40"/>
    <n v="5126.4639999999999"/>
    <n v="457.72"/>
    <x v="0"/>
  </r>
  <r>
    <x v="3"/>
    <x v="1"/>
    <x v="4"/>
    <x v="9"/>
    <n v="76"/>
    <x v="41"/>
    <n v="5126.1279999999997"/>
    <n v="457.69"/>
    <x v="0"/>
  </r>
  <r>
    <x v="3"/>
    <x v="1"/>
    <x v="4"/>
    <x v="10"/>
    <n v="46"/>
    <x v="19"/>
    <n v="224"/>
    <n v="20"/>
    <x v="0"/>
  </r>
  <r>
    <x v="3"/>
    <x v="1"/>
    <x v="4"/>
    <x v="11"/>
    <n v="34"/>
    <x v="42"/>
    <n v="5126.0160000000005"/>
    <n v="457.68000000000006"/>
    <x v="0"/>
  </r>
  <r>
    <x v="3"/>
    <x v="1"/>
    <x v="1"/>
    <x v="12"/>
    <n v="7"/>
    <x v="22"/>
    <n v="224"/>
    <n v="40"/>
    <x v="0"/>
  </r>
  <r>
    <x v="3"/>
    <x v="1"/>
    <x v="4"/>
    <x v="14"/>
    <n v="3"/>
    <x v="43"/>
    <n v="5126.576"/>
    <n v="660"/>
    <x v="0"/>
  </r>
  <r>
    <x v="3"/>
    <x v="1"/>
    <x v="5"/>
    <x v="13"/>
    <n v="2"/>
    <x v="25"/>
    <n v="7392"/>
    <n v="1320"/>
    <x v="0"/>
  </r>
  <r>
    <x v="3"/>
    <x v="2"/>
    <x v="0"/>
    <x v="0"/>
    <n v="3566"/>
    <x v="24"/>
    <n v="5126.576"/>
    <n v="915.46"/>
    <x v="0"/>
  </r>
  <r>
    <x v="3"/>
    <x v="2"/>
    <x v="0"/>
    <x v="1"/>
    <n v="2498"/>
    <x v="26"/>
    <n v="8960"/>
    <n v="1600"/>
    <x v="0"/>
  </r>
  <r>
    <x v="3"/>
    <x v="2"/>
    <x v="1"/>
    <x v="2"/>
    <n v="1245"/>
    <x v="20"/>
    <n v="5126.4639999999999"/>
    <n v="915.44"/>
    <x v="0"/>
  </r>
  <r>
    <x v="3"/>
    <x v="2"/>
    <x v="2"/>
    <x v="3"/>
    <n v="644"/>
    <x v="58"/>
    <n v="6432.72"/>
    <n v="2000"/>
    <x v="0"/>
  </r>
  <r>
    <x v="3"/>
    <x v="2"/>
    <x v="3"/>
    <x v="4"/>
    <n v="643"/>
    <x v="17"/>
    <n v="7840"/>
    <n v="1400"/>
    <x v="0"/>
  </r>
  <r>
    <x v="3"/>
    <x v="2"/>
    <x v="2"/>
    <x v="5"/>
    <n v="455"/>
    <x v="18"/>
    <n v="5128.0320000000002"/>
    <n v="915.72000000000014"/>
    <x v="0"/>
  </r>
  <r>
    <x v="3"/>
    <x v="2"/>
    <x v="3"/>
    <x v="6"/>
    <n v="345"/>
    <x v="17"/>
    <n v="7840"/>
    <n v="1400"/>
    <x v="0"/>
  </r>
  <r>
    <x v="3"/>
    <x v="2"/>
    <x v="1"/>
    <x v="7"/>
    <n v="122"/>
    <x v="19"/>
    <n v="112"/>
    <n v="20"/>
    <x v="0"/>
  </r>
  <r>
    <x v="3"/>
    <x v="2"/>
    <x v="4"/>
    <x v="8"/>
    <n v="78"/>
    <x v="40"/>
    <n v="5126.4639999999999"/>
    <n v="457.72"/>
    <x v="0"/>
  </r>
  <r>
    <x v="3"/>
    <x v="2"/>
    <x v="4"/>
    <x v="9"/>
    <n v="76"/>
    <x v="41"/>
    <n v="5126.1279999999997"/>
    <n v="457.69"/>
    <x v="0"/>
  </r>
  <r>
    <x v="3"/>
    <x v="2"/>
    <x v="4"/>
    <x v="10"/>
    <n v="46"/>
    <x v="19"/>
    <n v="224"/>
    <n v="20"/>
    <x v="0"/>
  </r>
  <r>
    <x v="3"/>
    <x v="2"/>
    <x v="4"/>
    <x v="11"/>
    <n v="34"/>
    <x v="42"/>
    <n v="5126.0160000000005"/>
    <n v="457.68000000000006"/>
    <x v="0"/>
  </r>
  <r>
    <x v="3"/>
    <x v="2"/>
    <x v="1"/>
    <x v="12"/>
    <n v="7"/>
    <x v="22"/>
    <n v="224"/>
    <n v="40"/>
    <x v="0"/>
  </r>
  <r>
    <x v="3"/>
    <x v="2"/>
    <x v="4"/>
    <x v="14"/>
    <n v="3"/>
    <x v="44"/>
    <n v="5126.576"/>
    <n v="457.73"/>
    <x v="0"/>
  </r>
  <r>
    <x v="3"/>
    <x v="2"/>
    <x v="5"/>
    <x v="13"/>
    <n v="2"/>
    <x v="25"/>
    <n v="7392"/>
    <n v="1320"/>
    <x v="0"/>
  </r>
  <r>
    <x v="3"/>
    <x v="3"/>
    <x v="0"/>
    <x v="0"/>
    <n v="3566"/>
    <x v="24"/>
    <n v="5126.576"/>
    <n v="915.46"/>
    <x v="0"/>
  </r>
  <r>
    <x v="3"/>
    <x v="3"/>
    <x v="0"/>
    <x v="1"/>
    <n v="2498"/>
    <x v="26"/>
    <n v="8960"/>
    <n v="1600"/>
    <x v="1"/>
  </r>
  <r>
    <x v="3"/>
    <x v="3"/>
    <x v="1"/>
    <x v="2"/>
    <n v="1245"/>
    <x v="20"/>
    <n v="5126.4639999999999"/>
    <n v="915.44"/>
    <x v="1"/>
  </r>
  <r>
    <x v="3"/>
    <x v="3"/>
    <x v="2"/>
    <x v="3"/>
    <n v="644"/>
    <x v="59"/>
    <n v="6432.72"/>
    <n v="3000"/>
    <x v="1"/>
  </r>
  <r>
    <x v="3"/>
    <x v="3"/>
    <x v="3"/>
    <x v="4"/>
    <n v="643"/>
    <x v="17"/>
    <n v="7840"/>
    <n v="1400"/>
    <x v="1"/>
  </r>
  <r>
    <x v="3"/>
    <x v="3"/>
    <x v="2"/>
    <x v="5"/>
    <n v="455"/>
    <x v="60"/>
    <n v="5128.0320000000002"/>
    <n v="2800"/>
    <x v="1"/>
  </r>
  <r>
    <x v="3"/>
    <x v="3"/>
    <x v="3"/>
    <x v="6"/>
    <n v="345"/>
    <x v="17"/>
    <n v="7840"/>
    <n v="1400"/>
    <x v="1"/>
  </r>
  <r>
    <x v="3"/>
    <x v="3"/>
    <x v="1"/>
    <x v="7"/>
    <n v="122"/>
    <x v="19"/>
    <n v="112"/>
    <n v="20"/>
    <x v="1"/>
  </r>
  <r>
    <x v="3"/>
    <x v="3"/>
    <x v="4"/>
    <x v="8"/>
    <n v="78"/>
    <x v="40"/>
    <n v="5126.4639999999999"/>
    <n v="457.72"/>
    <x v="1"/>
  </r>
  <r>
    <x v="3"/>
    <x v="3"/>
    <x v="4"/>
    <x v="9"/>
    <n v="76"/>
    <x v="41"/>
    <n v="5126.1279999999997"/>
    <n v="457.69"/>
    <x v="1"/>
  </r>
  <r>
    <x v="3"/>
    <x v="3"/>
    <x v="4"/>
    <x v="10"/>
    <n v="46"/>
    <x v="19"/>
    <n v="224"/>
    <n v="20"/>
    <x v="1"/>
  </r>
  <r>
    <x v="3"/>
    <x v="3"/>
    <x v="4"/>
    <x v="11"/>
    <n v="34"/>
    <x v="42"/>
    <n v="5126.0160000000005"/>
    <n v="457.68000000000006"/>
    <x v="1"/>
  </r>
  <r>
    <x v="3"/>
    <x v="3"/>
    <x v="1"/>
    <x v="12"/>
    <n v="7"/>
    <x v="22"/>
    <n v="224"/>
    <n v="40"/>
    <x v="1"/>
  </r>
  <r>
    <x v="3"/>
    <x v="3"/>
    <x v="4"/>
    <x v="14"/>
    <n v="3"/>
    <x v="44"/>
    <n v="5126.576"/>
    <n v="457.73"/>
    <x v="1"/>
  </r>
  <r>
    <x v="3"/>
    <x v="3"/>
    <x v="5"/>
    <x v="13"/>
    <n v="2"/>
    <x v="31"/>
    <n v="7392"/>
    <n v="1584"/>
    <x v="1"/>
  </r>
  <r>
    <x v="3"/>
    <x v="4"/>
    <x v="0"/>
    <x v="0"/>
    <n v="3566"/>
    <x v="24"/>
    <n v="5126.576"/>
    <n v="915.46"/>
    <x v="1"/>
  </r>
  <r>
    <x v="3"/>
    <x v="4"/>
    <x v="0"/>
    <x v="1"/>
    <n v="2498"/>
    <x v="14"/>
    <n v="8960"/>
    <n v="1760"/>
    <x v="1"/>
  </r>
  <r>
    <x v="3"/>
    <x v="4"/>
    <x v="1"/>
    <x v="2"/>
    <n v="1245"/>
    <x v="15"/>
    <n v="5126.4639999999999"/>
    <n v="1006.984"/>
    <x v="1"/>
  </r>
  <r>
    <x v="3"/>
    <x v="4"/>
    <x v="2"/>
    <x v="3"/>
    <n v="644"/>
    <x v="16"/>
    <n v="6432.72"/>
    <n v="1263.5700000000002"/>
    <x v="1"/>
  </r>
  <r>
    <x v="3"/>
    <x v="4"/>
    <x v="3"/>
    <x v="4"/>
    <n v="643"/>
    <x v="4"/>
    <n v="7840"/>
    <n v="1540"/>
    <x v="1"/>
  </r>
  <r>
    <x v="3"/>
    <x v="4"/>
    <x v="2"/>
    <x v="5"/>
    <n v="455"/>
    <x v="29"/>
    <n v="5128.0320000000002"/>
    <n v="1007.292"/>
    <x v="1"/>
  </r>
  <r>
    <x v="3"/>
    <x v="4"/>
    <x v="3"/>
    <x v="6"/>
    <n v="345"/>
    <x v="4"/>
    <n v="7840"/>
    <n v="1540"/>
    <x v="1"/>
  </r>
  <r>
    <x v="3"/>
    <x v="4"/>
    <x v="1"/>
    <x v="7"/>
    <n v="122"/>
    <x v="30"/>
    <n v="112"/>
    <n v="22"/>
    <x v="1"/>
  </r>
  <r>
    <x v="3"/>
    <x v="4"/>
    <x v="4"/>
    <x v="8"/>
    <n v="78"/>
    <x v="45"/>
    <n v="5126.4639999999999"/>
    <n v="503.49200000000002"/>
    <x v="1"/>
  </r>
  <r>
    <x v="3"/>
    <x v="4"/>
    <x v="4"/>
    <x v="9"/>
    <n v="76"/>
    <x v="41"/>
    <n v="5126.1279999999997"/>
    <n v="457.69"/>
    <x v="1"/>
  </r>
  <r>
    <x v="3"/>
    <x v="4"/>
    <x v="4"/>
    <x v="10"/>
    <n v="46"/>
    <x v="19"/>
    <n v="224"/>
    <n v="20"/>
    <x v="1"/>
  </r>
  <r>
    <x v="3"/>
    <x v="4"/>
    <x v="4"/>
    <x v="11"/>
    <n v="34"/>
    <x v="42"/>
    <n v="5126.0160000000005"/>
    <n v="457.68000000000006"/>
    <x v="0"/>
  </r>
  <r>
    <x v="3"/>
    <x v="4"/>
    <x v="1"/>
    <x v="12"/>
    <n v="7"/>
    <x v="22"/>
    <n v="224"/>
    <n v="40"/>
    <x v="0"/>
  </r>
  <r>
    <x v="3"/>
    <x v="4"/>
    <x v="4"/>
    <x v="14"/>
    <n v="3"/>
    <x v="43"/>
    <n v="5126.576"/>
    <n v="660"/>
    <x v="0"/>
  </r>
  <r>
    <x v="3"/>
    <x v="4"/>
    <x v="5"/>
    <x v="13"/>
    <n v="2"/>
    <x v="24"/>
    <n v="7392"/>
    <n v="915.46"/>
    <x v="0"/>
  </r>
  <r>
    <x v="3"/>
    <x v="5"/>
    <x v="0"/>
    <x v="0"/>
    <n v="3566"/>
    <x v="24"/>
    <n v="5126.576"/>
    <n v="915.46"/>
    <x v="0"/>
  </r>
  <r>
    <x v="3"/>
    <x v="5"/>
    <x v="0"/>
    <x v="1"/>
    <n v="2498"/>
    <x v="26"/>
    <n v="8960"/>
    <n v="1600"/>
    <x v="0"/>
  </r>
  <r>
    <x v="3"/>
    <x v="5"/>
    <x v="1"/>
    <x v="2"/>
    <n v="1245"/>
    <x v="20"/>
    <n v="5126.4639999999999"/>
    <n v="915.44"/>
    <x v="0"/>
  </r>
  <r>
    <x v="3"/>
    <x v="5"/>
    <x v="2"/>
    <x v="3"/>
    <n v="644"/>
    <x v="58"/>
    <n v="6432.72"/>
    <n v="2000"/>
    <x v="0"/>
  </r>
  <r>
    <x v="3"/>
    <x v="5"/>
    <x v="3"/>
    <x v="4"/>
    <n v="643"/>
    <x v="17"/>
    <n v="7840"/>
    <n v="1400"/>
    <x v="0"/>
  </r>
  <r>
    <x v="3"/>
    <x v="5"/>
    <x v="2"/>
    <x v="5"/>
    <n v="455"/>
    <x v="26"/>
    <n v="5128.0320000000002"/>
    <n v="1600"/>
    <x v="0"/>
  </r>
  <r>
    <x v="3"/>
    <x v="5"/>
    <x v="3"/>
    <x v="6"/>
    <n v="345"/>
    <x v="17"/>
    <n v="7840"/>
    <n v="1400"/>
    <x v="0"/>
  </r>
  <r>
    <x v="3"/>
    <x v="5"/>
    <x v="1"/>
    <x v="7"/>
    <n v="122"/>
    <x v="19"/>
    <n v="112"/>
    <n v="20"/>
    <x v="0"/>
  </r>
  <r>
    <x v="3"/>
    <x v="5"/>
    <x v="4"/>
    <x v="8"/>
    <n v="78"/>
    <x v="40"/>
    <n v="5126.4639999999999"/>
    <n v="457.72"/>
    <x v="0"/>
  </r>
  <r>
    <x v="3"/>
    <x v="5"/>
    <x v="4"/>
    <x v="9"/>
    <n v="76"/>
    <x v="41"/>
    <n v="5126.1279999999997"/>
    <n v="457.69"/>
    <x v="0"/>
  </r>
  <r>
    <x v="3"/>
    <x v="5"/>
    <x v="4"/>
    <x v="10"/>
    <n v="46"/>
    <x v="19"/>
    <n v="224"/>
    <n v="20"/>
    <x v="0"/>
  </r>
  <r>
    <x v="3"/>
    <x v="5"/>
    <x v="4"/>
    <x v="11"/>
    <n v="34"/>
    <x v="42"/>
    <n v="5126.0160000000005"/>
    <n v="457.68000000000006"/>
    <x v="0"/>
  </r>
  <r>
    <x v="3"/>
    <x v="5"/>
    <x v="1"/>
    <x v="12"/>
    <n v="7"/>
    <x v="22"/>
    <n v="224"/>
    <n v="40"/>
    <x v="0"/>
  </r>
  <r>
    <x v="3"/>
    <x v="5"/>
    <x v="5"/>
    <x v="13"/>
    <n v="3"/>
    <x v="24"/>
    <n v="7392"/>
    <n v="915.46"/>
    <x v="1"/>
  </r>
  <r>
    <x v="3"/>
    <x v="5"/>
    <x v="4"/>
    <x v="14"/>
    <n v="3"/>
    <x v="44"/>
    <n v="5126.576"/>
    <n v="457.73"/>
    <x v="1"/>
  </r>
  <r>
    <x v="3"/>
    <x v="6"/>
    <x v="0"/>
    <x v="0"/>
    <n v="3566"/>
    <x v="24"/>
    <n v="5126.576"/>
    <n v="915.46"/>
    <x v="1"/>
  </r>
  <r>
    <x v="3"/>
    <x v="6"/>
    <x v="0"/>
    <x v="1"/>
    <n v="2498"/>
    <x v="26"/>
    <n v="8960"/>
    <n v="1600"/>
    <x v="1"/>
  </r>
  <r>
    <x v="3"/>
    <x v="6"/>
    <x v="1"/>
    <x v="2"/>
    <n v="1245"/>
    <x v="20"/>
    <n v="5126.4639999999999"/>
    <n v="915.44"/>
    <x v="1"/>
  </r>
  <r>
    <x v="3"/>
    <x v="6"/>
    <x v="2"/>
    <x v="3"/>
    <n v="644"/>
    <x v="27"/>
    <n v="6432.72"/>
    <n v="1148.7"/>
    <x v="1"/>
  </r>
  <r>
    <x v="3"/>
    <x v="6"/>
    <x v="3"/>
    <x v="4"/>
    <n v="643"/>
    <x v="17"/>
    <n v="7840"/>
    <n v="1400"/>
    <x v="1"/>
  </r>
  <r>
    <x v="3"/>
    <x v="6"/>
    <x v="2"/>
    <x v="5"/>
    <n v="455"/>
    <x v="18"/>
    <n v="5128.0320000000002"/>
    <n v="915.72000000000014"/>
    <x v="1"/>
  </r>
  <r>
    <x v="3"/>
    <x v="6"/>
    <x v="3"/>
    <x v="6"/>
    <n v="345"/>
    <x v="17"/>
    <n v="7840"/>
    <n v="1400"/>
    <x v="1"/>
  </r>
  <r>
    <x v="3"/>
    <x v="6"/>
    <x v="1"/>
    <x v="7"/>
    <n v="122"/>
    <x v="19"/>
    <n v="112"/>
    <n v="20"/>
    <x v="1"/>
  </r>
  <r>
    <x v="3"/>
    <x v="6"/>
    <x v="4"/>
    <x v="8"/>
    <n v="78"/>
    <x v="40"/>
    <n v="5126.4639999999999"/>
    <n v="457.72"/>
    <x v="1"/>
  </r>
  <r>
    <x v="3"/>
    <x v="6"/>
    <x v="4"/>
    <x v="9"/>
    <n v="76"/>
    <x v="41"/>
    <n v="5126.1279999999997"/>
    <n v="457.69"/>
    <x v="1"/>
  </r>
  <r>
    <x v="3"/>
    <x v="6"/>
    <x v="4"/>
    <x v="10"/>
    <n v="46"/>
    <x v="19"/>
    <n v="224"/>
    <n v="20"/>
    <x v="1"/>
  </r>
  <r>
    <x v="3"/>
    <x v="6"/>
    <x v="4"/>
    <x v="11"/>
    <n v="34"/>
    <x v="42"/>
    <n v="5126.0160000000005"/>
    <n v="457.68000000000006"/>
    <x v="1"/>
  </r>
  <r>
    <x v="3"/>
    <x v="6"/>
    <x v="1"/>
    <x v="12"/>
    <n v="7"/>
    <x v="22"/>
    <n v="224"/>
    <n v="40"/>
    <x v="1"/>
  </r>
  <r>
    <x v="3"/>
    <x v="6"/>
    <x v="4"/>
    <x v="14"/>
    <n v="3"/>
    <x v="44"/>
    <n v="5126.576"/>
    <n v="457.73"/>
    <x v="1"/>
  </r>
  <r>
    <x v="3"/>
    <x v="6"/>
    <x v="5"/>
    <x v="13"/>
    <n v="2"/>
    <x v="25"/>
    <n v="7392"/>
    <n v="1320"/>
    <x v="0"/>
  </r>
  <r>
    <x v="3"/>
    <x v="7"/>
    <x v="0"/>
    <x v="0"/>
    <n v="3566"/>
    <x v="24"/>
    <n v="5126.576"/>
    <n v="915.46"/>
    <x v="0"/>
  </r>
  <r>
    <x v="3"/>
    <x v="7"/>
    <x v="0"/>
    <x v="1"/>
    <n v="2498"/>
    <x v="26"/>
    <n v="8960"/>
    <n v="1600"/>
    <x v="0"/>
  </r>
  <r>
    <x v="3"/>
    <x v="7"/>
    <x v="1"/>
    <x v="2"/>
    <n v="1245"/>
    <x v="20"/>
    <n v="5126.4639999999999"/>
    <n v="915.44"/>
    <x v="0"/>
  </r>
  <r>
    <x v="3"/>
    <x v="7"/>
    <x v="2"/>
    <x v="3"/>
    <n v="644"/>
    <x v="27"/>
    <n v="6432.72"/>
    <n v="1148.7"/>
    <x v="0"/>
  </r>
  <r>
    <x v="3"/>
    <x v="7"/>
    <x v="3"/>
    <x v="4"/>
    <n v="643"/>
    <x v="17"/>
    <n v="7840"/>
    <n v="1400"/>
    <x v="1"/>
  </r>
  <r>
    <x v="3"/>
    <x v="7"/>
    <x v="2"/>
    <x v="5"/>
    <n v="455"/>
    <x v="29"/>
    <n v="5128.0320000000002"/>
    <n v="1007.292"/>
    <x v="1"/>
  </r>
  <r>
    <x v="3"/>
    <x v="7"/>
    <x v="3"/>
    <x v="6"/>
    <n v="345"/>
    <x v="4"/>
    <n v="7840"/>
    <n v="1540"/>
    <x v="1"/>
  </r>
  <r>
    <x v="3"/>
    <x v="7"/>
    <x v="1"/>
    <x v="7"/>
    <n v="122"/>
    <x v="30"/>
    <n v="112"/>
    <n v="22"/>
    <x v="1"/>
  </r>
  <r>
    <x v="3"/>
    <x v="7"/>
    <x v="4"/>
    <x v="8"/>
    <n v="78"/>
    <x v="45"/>
    <n v="5126.4639999999999"/>
    <n v="503.49200000000002"/>
    <x v="1"/>
  </r>
  <r>
    <x v="3"/>
    <x v="7"/>
    <x v="4"/>
    <x v="9"/>
    <n v="76"/>
    <x v="46"/>
    <n v="5126.1279999999997"/>
    <n v="503.45899999999995"/>
    <x v="1"/>
  </r>
  <r>
    <x v="3"/>
    <x v="7"/>
    <x v="4"/>
    <x v="10"/>
    <n v="46"/>
    <x v="47"/>
    <n v="224"/>
    <n v="23"/>
    <x v="1"/>
  </r>
  <r>
    <x v="3"/>
    <x v="7"/>
    <x v="4"/>
    <x v="11"/>
    <n v="34"/>
    <x v="48"/>
    <n v="5126.0160000000005"/>
    <n v="526.33199999999999"/>
    <x v="1"/>
  </r>
  <r>
    <x v="3"/>
    <x v="7"/>
    <x v="1"/>
    <x v="12"/>
    <n v="7"/>
    <x v="36"/>
    <n v="224"/>
    <n v="46"/>
    <x v="1"/>
  </r>
  <r>
    <x v="3"/>
    <x v="7"/>
    <x v="4"/>
    <x v="14"/>
    <n v="3"/>
    <x v="49"/>
    <n v="5126.576"/>
    <n v="526.38950000000011"/>
    <x v="0"/>
  </r>
  <r>
    <x v="3"/>
    <x v="7"/>
    <x v="5"/>
    <x v="13"/>
    <n v="2"/>
    <x v="39"/>
    <n v="7392"/>
    <n v="1518"/>
    <x v="1"/>
  </r>
  <r>
    <x v="3"/>
    <x v="8"/>
    <x v="0"/>
    <x v="0"/>
    <n v="3566"/>
    <x v="24"/>
    <n v="5126.576"/>
    <n v="915.46"/>
    <x v="1"/>
  </r>
  <r>
    <x v="3"/>
    <x v="8"/>
    <x v="0"/>
    <x v="1"/>
    <n v="2498"/>
    <x v="26"/>
    <n v="8960"/>
    <n v="1600"/>
    <x v="1"/>
  </r>
  <r>
    <x v="3"/>
    <x v="8"/>
    <x v="1"/>
    <x v="2"/>
    <n v="1245"/>
    <x v="20"/>
    <n v="5126.4639999999999"/>
    <n v="915.44"/>
    <x v="1"/>
  </r>
  <r>
    <x v="3"/>
    <x v="8"/>
    <x v="2"/>
    <x v="3"/>
    <n v="644"/>
    <x v="27"/>
    <n v="6432.72"/>
    <n v="1148.7"/>
    <x v="1"/>
  </r>
  <r>
    <x v="3"/>
    <x v="8"/>
    <x v="3"/>
    <x v="4"/>
    <n v="643"/>
    <x v="17"/>
    <n v="7840"/>
    <n v="1400"/>
    <x v="1"/>
  </r>
  <r>
    <x v="3"/>
    <x v="8"/>
    <x v="2"/>
    <x v="5"/>
    <n v="455"/>
    <x v="18"/>
    <n v="5128.0320000000002"/>
    <n v="915.72000000000014"/>
    <x v="1"/>
  </r>
  <r>
    <x v="3"/>
    <x v="8"/>
    <x v="3"/>
    <x v="6"/>
    <n v="345"/>
    <x v="17"/>
    <n v="7840"/>
    <n v="1400"/>
    <x v="1"/>
  </r>
  <r>
    <x v="3"/>
    <x v="8"/>
    <x v="1"/>
    <x v="7"/>
    <n v="122"/>
    <x v="19"/>
    <n v="112"/>
    <n v="20"/>
    <x v="1"/>
  </r>
  <r>
    <x v="3"/>
    <x v="8"/>
    <x v="4"/>
    <x v="8"/>
    <n v="78"/>
    <x v="40"/>
    <n v="5126.4639999999999"/>
    <n v="457.72"/>
    <x v="1"/>
  </r>
  <r>
    <x v="3"/>
    <x v="8"/>
    <x v="4"/>
    <x v="9"/>
    <n v="76"/>
    <x v="41"/>
    <n v="5126.1279999999997"/>
    <n v="457.69"/>
    <x v="1"/>
  </r>
  <r>
    <x v="3"/>
    <x v="8"/>
    <x v="4"/>
    <x v="10"/>
    <n v="46"/>
    <x v="19"/>
    <n v="224"/>
    <n v="20"/>
    <x v="1"/>
  </r>
  <r>
    <x v="3"/>
    <x v="8"/>
    <x v="4"/>
    <x v="11"/>
    <n v="34"/>
    <x v="50"/>
    <n v="5126.0160000000005"/>
    <n v="549.21600000000001"/>
    <x v="1"/>
  </r>
  <r>
    <x v="3"/>
    <x v="8"/>
    <x v="1"/>
    <x v="12"/>
    <n v="7"/>
    <x v="9"/>
    <n v="224"/>
    <n v="48"/>
    <x v="1"/>
  </r>
  <r>
    <x v="3"/>
    <x v="8"/>
    <x v="4"/>
    <x v="14"/>
    <n v="3"/>
    <x v="51"/>
    <n v="5126.576"/>
    <n v="549.27600000000007"/>
    <x v="1"/>
  </r>
  <r>
    <x v="3"/>
    <x v="8"/>
    <x v="5"/>
    <x v="13"/>
    <n v="2"/>
    <x v="31"/>
    <n v="7392"/>
    <n v="1584"/>
    <x v="1"/>
  </r>
  <r>
    <x v="3"/>
    <x v="9"/>
    <x v="0"/>
    <x v="0"/>
    <n v="3566"/>
    <x v="13"/>
    <n v="5126.576"/>
    <n v="1007.0060000000002"/>
    <x v="1"/>
  </r>
  <r>
    <x v="3"/>
    <x v="9"/>
    <x v="0"/>
    <x v="1"/>
    <n v="2498"/>
    <x v="52"/>
    <n v="8960"/>
    <n v="1840"/>
    <x v="1"/>
  </r>
  <r>
    <x v="3"/>
    <x v="9"/>
    <x v="1"/>
    <x v="2"/>
    <n v="1245"/>
    <x v="53"/>
    <n v="5126.4639999999999"/>
    <n v="1052.7560000000001"/>
    <x v="1"/>
  </r>
  <r>
    <x v="3"/>
    <x v="9"/>
    <x v="2"/>
    <x v="3"/>
    <n v="644"/>
    <x v="54"/>
    <n v="6432.72"/>
    <n v="1321.0050000000001"/>
    <x v="1"/>
  </r>
  <r>
    <x v="3"/>
    <x v="9"/>
    <x v="3"/>
    <x v="4"/>
    <n v="643"/>
    <x v="32"/>
    <n v="7840"/>
    <n v="1680"/>
    <x v="1"/>
  </r>
  <r>
    <x v="3"/>
    <x v="9"/>
    <x v="2"/>
    <x v="5"/>
    <n v="455"/>
    <x v="33"/>
    <n v="5128.0320000000002"/>
    <n v="1098.8640000000003"/>
    <x v="1"/>
  </r>
  <r>
    <x v="3"/>
    <x v="9"/>
    <x v="3"/>
    <x v="6"/>
    <n v="345"/>
    <x v="32"/>
    <n v="7840"/>
    <n v="1680"/>
    <x v="1"/>
  </r>
  <r>
    <x v="3"/>
    <x v="9"/>
    <x v="1"/>
    <x v="7"/>
    <n v="122"/>
    <x v="34"/>
    <n v="112"/>
    <n v="24"/>
    <x v="1"/>
  </r>
  <r>
    <x v="3"/>
    <x v="9"/>
    <x v="4"/>
    <x v="8"/>
    <n v="78"/>
    <x v="45"/>
    <n v="5126.4639999999999"/>
    <n v="503.49200000000002"/>
    <x v="1"/>
  </r>
  <r>
    <x v="3"/>
    <x v="9"/>
    <x v="4"/>
    <x v="9"/>
    <n v="76"/>
    <x v="46"/>
    <n v="5126.1279999999997"/>
    <n v="503.45899999999995"/>
    <x v="1"/>
  </r>
  <r>
    <x v="3"/>
    <x v="9"/>
    <x v="4"/>
    <x v="10"/>
    <n v="46"/>
    <x v="30"/>
    <n v="224"/>
    <n v="22"/>
    <x v="1"/>
  </r>
  <r>
    <x v="3"/>
    <x v="9"/>
    <x v="4"/>
    <x v="11"/>
    <n v="34"/>
    <x v="55"/>
    <n v="5126.0160000000005"/>
    <n v="503.44800000000009"/>
    <x v="1"/>
  </r>
  <r>
    <x v="3"/>
    <x v="9"/>
    <x v="1"/>
    <x v="12"/>
    <n v="7"/>
    <x v="56"/>
    <n v="224"/>
    <n v="44"/>
    <x v="1"/>
  </r>
  <r>
    <x v="3"/>
    <x v="9"/>
    <x v="4"/>
    <x v="14"/>
    <n v="3"/>
    <x v="57"/>
    <n v="5126.576"/>
    <n v="503.5030000000001"/>
    <x v="1"/>
  </r>
  <r>
    <x v="3"/>
    <x v="9"/>
    <x v="5"/>
    <x v="13"/>
    <n v="2"/>
    <x v="12"/>
    <n v="7392"/>
    <n v="1452"/>
    <x v="1"/>
  </r>
  <r>
    <x v="3"/>
    <x v="10"/>
    <x v="0"/>
    <x v="0"/>
    <n v="3566"/>
    <x v="38"/>
    <n v="5126.576"/>
    <n v="1052.7790000000002"/>
    <x v="1"/>
  </r>
  <r>
    <x v="3"/>
    <x v="10"/>
    <x v="0"/>
    <x v="1"/>
    <n v="2498"/>
    <x v="14"/>
    <n v="8960"/>
    <n v="1760"/>
    <x v="1"/>
  </r>
  <r>
    <x v="3"/>
    <x v="10"/>
    <x v="1"/>
    <x v="2"/>
    <n v="1245"/>
    <x v="15"/>
    <n v="5126.4639999999999"/>
    <n v="1006.984"/>
    <x v="1"/>
  </r>
  <r>
    <x v="3"/>
    <x v="10"/>
    <x v="2"/>
    <x v="3"/>
    <n v="644"/>
    <x v="61"/>
    <n v="6432.72"/>
    <n v="4400"/>
    <x v="1"/>
  </r>
  <r>
    <x v="3"/>
    <x v="10"/>
    <x v="3"/>
    <x v="4"/>
    <n v="643"/>
    <x v="4"/>
    <n v="7840"/>
    <n v="1540"/>
    <x v="1"/>
  </r>
  <r>
    <x v="3"/>
    <x v="10"/>
    <x v="2"/>
    <x v="5"/>
    <n v="455"/>
    <x v="62"/>
    <n v="5128.0320000000002"/>
    <n v="2222.2000000000003"/>
    <x v="1"/>
  </r>
  <r>
    <x v="3"/>
    <x v="10"/>
    <x v="3"/>
    <x v="6"/>
    <n v="345"/>
    <x v="4"/>
    <n v="7840"/>
    <n v="1540"/>
    <x v="1"/>
  </r>
  <r>
    <x v="3"/>
    <x v="10"/>
    <x v="1"/>
    <x v="7"/>
    <n v="122"/>
    <x v="30"/>
    <n v="112"/>
    <n v="22"/>
    <x v="1"/>
  </r>
  <r>
    <x v="3"/>
    <x v="10"/>
    <x v="4"/>
    <x v="8"/>
    <n v="78"/>
    <x v="45"/>
    <n v="5126.4639999999999"/>
    <n v="503.49200000000002"/>
    <x v="1"/>
  </r>
  <r>
    <x v="3"/>
    <x v="10"/>
    <x v="4"/>
    <x v="9"/>
    <n v="76"/>
    <x v="41"/>
    <n v="5126.1279999999997"/>
    <n v="457.69"/>
    <x v="1"/>
  </r>
  <r>
    <x v="3"/>
    <x v="10"/>
    <x v="4"/>
    <x v="10"/>
    <n v="46"/>
    <x v="19"/>
    <n v="224"/>
    <n v="20"/>
    <x v="1"/>
  </r>
  <r>
    <x v="3"/>
    <x v="10"/>
    <x v="4"/>
    <x v="11"/>
    <n v="34"/>
    <x v="42"/>
    <n v="5126.0160000000005"/>
    <n v="457.68000000000006"/>
    <x v="1"/>
  </r>
  <r>
    <x v="3"/>
    <x v="10"/>
    <x v="1"/>
    <x v="12"/>
    <n v="7"/>
    <x v="22"/>
    <n v="224"/>
    <n v="40"/>
    <x v="1"/>
  </r>
  <r>
    <x v="3"/>
    <x v="10"/>
    <x v="4"/>
    <x v="14"/>
    <n v="3"/>
    <x v="44"/>
    <n v="5126.576"/>
    <n v="457.73"/>
    <x v="1"/>
  </r>
  <r>
    <x v="3"/>
    <x v="10"/>
    <x v="5"/>
    <x v="13"/>
    <n v="2"/>
    <x v="25"/>
    <n v="7392"/>
    <n v="1320"/>
    <x v="1"/>
  </r>
  <r>
    <x v="3"/>
    <x v="11"/>
    <x v="0"/>
    <x v="0"/>
    <n v="3566"/>
    <x v="24"/>
    <n v="5126.576"/>
    <n v="915.46"/>
    <x v="1"/>
  </r>
  <r>
    <x v="3"/>
    <x v="11"/>
    <x v="0"/>
    <x v="1"/>
    <n v="2498"/>
    <x v="26"/>
    <n v="8960"/>
    <n v="1600"/>
    <x v="1"/>
  </r>
  <r>
    <x v="3"/>
    <x v="11"/>
    <x v="1"/>
    <x v="2"/>
    <n v="1245"/>
    <x v="20"/>
    <n v="5126.4639999999999"/>
    <n v="915.44"/>
    <x v="1"/>
  </r>
  <r>
    <x v="3"/>
    <x v="11"/>
    <x v="2"/>
    <x v="3"/>
    <n v="644"/>
    <x v="27"/>
    <n v="6432.72"/>
    <n v="1148.7"/>
    <x v="1"/>
  </r>
  <r>
    <x v="3"/>
    <x v="11"/>
    <x v="3"/>
    <x v="4"/>
    <n v="643"/>
    <x v="17"/>
    <n v="7840"/>
    <n v="1400"/>
    <x v="1"/>
  </r>
  <r>
    <x v="3"/>
    <x v="11"/>
    <x v="2"/>
    <x v="5"/>
    <n v="455"/>
    <x v="18"/>
    <n v="5128.0320000000002"/>
    <n v="915.72000000000014"/>
    <x v="1"/>
  </r>
  <r>
    <x v="3"/>
    <x v="11"/>
    <x v="3"/>
    <x v="6"/>
    <n v="345"/>
    <x v="17"/>
    <n v="7840"/>
    <n v="1400"/>
    <x v="1"/>
  </r>
  <r>
    <x v="3"/>
    <x v="11"/>
    <x v="1"/>
    <x v="7"/>
    <n v="122"/>
    <x v="19"/>
    <n v="112"/>
    <n v="20"/>
    <x v="1"/>
  </r>
  <r>
    <x v="3"/>
    <x v="11"/>
    <x v="4"/>
    <x v="8"/>
    <n v="78"/>
    <x v="40"/>
    <n v="5126.4639999999999"/>
    <n v="457.72"/>
    <x v="1"/>
  </r>
  <r>
    <x v="3"/>
    <x v="11"/>
    <x v="4"/>
    <x v="9"/>
    <n v="76"/>
    <x v="41"/>
    <n v="5126.1279999999997"/>
    <n v="457.69"/>
    <x v="1"/>
  </r>
  <r>
    <x v="3"/>
    <x v="11"/>
    <x v="4"/>
    <x v="10"/>
    <n v="46"/>
    <x v="19"/>
    <n v="224"/>
    <n v="20"/>
    <x v="1"/>
  </r>
  <r>
    <x v="3"/>
    <x v="11"/>
    <x v="4"/>
    <x v="11"/>
    <n v="34"/>
    <x v="42"/>
    <n v="5126.0160000000005"/>
    <n v="457.68000000000006"/>
    <x v="1"/>
  </r>
  <r>
    <x v="3"/>
    <x v="11"/>
    <x v="1"/>
    <x v="12"/>
    <n v="7"/>
    <x v="22"/>
    <n v="224"/>
    <n v="40"/>
    <x v="1"/>
  </r>
  <r>
    <x v="3"/>
    <x v="11"/>
    <x v="4"/>
    <x v="14"/>
    <n v="3"/>
    <x v="44"/>
    <n v="5126.576"/>
    <n v="457.73"/>
    <x v="1"/>
  </r>
  <r>
    <x v="3"/>
    <x v="11"/>
    <x v="5"/>
    <x v="13"/>
    <n v="2"/>
    <x v="25"/>
    <n v="7392"/>
    <n v="1320"/>
    <x v="1"/>
  </r>
  <r>
    <x v="4"/>
    <x v="0"/>
    <x v="0"/>
    <x v="0"/>
    <n v="3566"/>
    <x v="24"/>
    <n v="5126.576"/>
    <n v="915.46"/>
    <x v="1"/>
  </r>
  <r>
    <x v="4"/>
    <x v="0"/>
    <x v="0"/>
    <x v="1"/>
    <n v="2498"/>
    <x v="26"/>
    <n v="8960"/>
    <n v="1600"/>
    <x v="1"/>
  </r>
  <r>
    <x v="4"/>
    <x v="0"/>
    <x v="1"/>
    <x v="2"/>
    <n v="1245"/>
    <x v="20"/>
    <n v="5126.4639999999999"/>
    <n v="915.44"/>
    <x v="1"/>
  </r>
  <r>
    <x v="4"/>
    <x v="0"/>
    <x v="2"/>
    <x v="3"/>
    <n v="644"/>
    <x v="27"/>
    <n v="6432.72"/>
    <n v="1148.7"/>
    <x v="1"/>
  </r>
  <r>
    <x v="4"/>
    <x v="0"/>
    <x v="3"/>
    <x v="4"/>
    <n v="643"/>
    <x v="17"/>
    <n v="7840"/>
    <n v="1400"/>
    <x v="1"/>
  </r>
  <r>
    <x v="4"/>
    <x v="0"/>
    <x v="2"/>
    <x v="5"/>
    <n v="455"/>
    <x v="18"/>
    <n v="5128.0320000000002"/>
    <n v="915.72000000000014"/>
    <x v="1"/>
  </r>
  <r>
    <x v="4"/>
    <x v="0"/>
    <x v="3"/>
    <x v="6"/>
    <n v="345"/>
    <x v="17"/>
    <n v="7840"/>
    <n v="1400"/>
    <x v="1"/>
  </r>
  <r>
    <x v="4"/>
    <x v="0"/>
    <x v="1"/>
    <x v="7"/>
    <n v="122"/>
    <x v="19"/>
    <n v="112"/>
    <n v="20"/>
    <x v="1"/>
  </r>
  <r>
    <x v="4"/>
    <x v="0"/>
    <x v="4"/>
    <x v="8"/>
    <n v="78"/>
    <x v="20"/>
    <n v="5126.4639999999999"/>
    <n v="915.44"/>
    <x v="1"/>
  </r>
  <r>
    <x v="4"/>
    <x v="0"/>
    <x v="4"/>
    <x v="9"/>
    <n v="76"/>
    <x v="21"/>
    <n v="5126.1279999999997"/>
    <n v="915.38"/>
    <x v="1"/>
  </r>
  <r>
    <x v="4"/>
    <x v="0"/>
    <x v="4"/>
    <x v="10"/>
    <n v="46"/>
    <x v="22"/>
    <n v="224"/>
    <n v="40"/>
    <x v="1"/>
  </r>
  <r>
    <x v="4"/>
    <x v="0"/>
    <x v="4"/>
    <x v="11"/>
    <n v="34"/>
    <x v="23"/>
    <n v="5126.0160000000005"/>
    <n v="915.36000000000013"/>
    <x v="1"/>
  </r>
  <r>
    <x v="4"/>
    <x v="0"/>
    <x v="1"/>
    <x v="12"/>
    <n v="7"/>
    <x v="22"/>
    <n v="224"/>
    <n v="40"/>
    <x v="1"/>
  </r>
  <r>
    <x v="4"/>
    <x v="0"/>
    <x v="5"/>
    <x v="13"/>
    <n v="3"/>
    <x v="25"/>
    <n v="7392"/>
    <n v="1320"/>
    <x v="1"/>
  </r>
  <r>
    <x v="4"/>
    <x v="0"/>
    <x v="4"/>
    <x v="14"/>
    <n v="3"/>
    <x v="24"/>
    <n v="5126.576"/>
    <n v="915.46"/>
    <x v="1"/>
  </r>
  <r>
    <x v="4"/>
    <x v="1"/>
    <x v="0"/>
    <x v="0"/>
    <n v="3566"/>
    <x v="24"/>
    <n v="5126.576"/>
    <n v="915.46"/>
    <x v="1"/>
  </r>
  <r>
    <x v="4"/>
    <x v="1"/>
    <x v="0"/>
    <x v="1"/>
    <n v="2498"/>
    <x v="26"/>
    <n v="8960"/>
    <n v="1600"/>
    <x v="1"/>
  </r>
  <r>
    <x v="4"/>
    <x v="1"/>
    <x v="1"/>
    <x v="2"/>
    <n v="1245"/>
    <x v="20"/>
    <n v="5126.4639999999999"/>
    <n v="915.44"/>
    <x v="1"/>
  </r>
  <r>
    <x v="4"/>
    <x v="1"/>
    <x v="2"/>
    <x v="3"/>
    <n v="644"/>
    <x v="27"/>
    <n v="6432.72"/>
    <n v="1148.7"/>
    <x v="1"/>
  </r>
  <r>
    <x v="4"/>
    <x v="1"/>
    <x v="3"/>
    <x v="4"/>
    <n v="643"/>
    <x v="17"/>
    <n v="7840"/>
    <n v="1400"/>
    <x v="1"/>
  </r>
  <r>
    <x v="4"/>
    <x v="1"/>
    <x v="2"/>
    <x v="5"/>
    <n v="455"/>
    <x v="18"/>
    <n v="5128.0320000000002"/>
    <n v="915.72000000000014"/>
    <x v="1"/>
  </r>
  <r>
    <x v="4"/>
    <x v="1"/>
    <x v="3"/>
    <x v="6"/>
    <n v="345"/>
    <x v="17"/>
    <n v="7840"/>
    <n v="1400"/>
    <x v="1"/>
  </r>
  <r>
    <x v="4"/>
    <x v="1"/>
    <x v="1"/>
    <x v="7"/>
    <n v="122"/>
    <x v="19"/>
    <n v="112"/>
    <n v="20"/>
    <x v="1"/>
  </r>
  <r>
    <x v="4"/>
    <x v="1"/>
    <x v="4"/>
    <x v="8"/>
    <n v="78"/>
    <x v="20"/>
    <n v="5126.4639999999999"/>
    <n v="915.44"/>
    <x v="1"/>
  </r>
  <r>
    <x v="4"/>
    <x v="1"/>
    <x v="4"/>
    <x v="9"/>
    <n v="76"/>
    <x v="21"/>
    <n v="5126.1279999999997"/>
    <n v="915.38"/>
    <x v="1"/>
  </r>
  <r>
    <x v="4"/>
    <x v="1"/>
    <x v="4"/>
    <x v="10"/>
    <n v="46"/>
    <x v="22"/>
    <n v="224"/>
    <n v="40"/>
    <x v="1"/>
  </r>
  <r>
    <x v="4"/>
    <x v="1"/>
    <x v="4"/>
    <x v="11"/>
    <n v="34"/>
    <x v="23"/>
    <n v="5126.0160000000005"/>
    <n v="915.36000000000013"/>
    <x v="1"/>
  </r>
  <r>
    <x v="4"/>
    <x v="1"/>
    <x v="1"/>
    <x v="12"/>
    <n v="7"/>
    <x v="22"/>
    <n v="224"/>
    <n v="40"/>
    <x v="1"/>
  </r>
  <r>
    <x v="4"/>
    <x v="1"/>
    <x v="4"/>
    <x v="14"/>
    <n v="3"/>
    <x v="24"/>
    <n v="5126.576"/>
    <n v="915.46"/>
    <x v="1"/>
  </r>
  <r>
    <x v="4"/>
    <x v="1"/>
    <x v="5"/>
    <x v="13"/>
    <n v="2"/>
    <x v="25"/>
    <n v="7392"/>
    <n v="1320"/>
    <x v="1"/>
  </r>
  <r>
    <x v="4"/>
    <x v="2"/>
    <x v="0"/>
    <x v="0"/>
    <n v="3566"/>
    <x v="24"/>
    <n v="5126.576"/>
    <n v="915.46"/>
    <x v="1"/>
  </r>
  <r>
    <x v="4"/>
    <x v="2"/>
    <x v="0"/>
    <x v="1"/>
    <n v="2498"/>
    <x v="26"/>
    <n v="8960"/>
    <n v="1600"/>
    <x v="1"/>
  </r>
  <r>
    <x v="4"/>
    <x v="2"/>
    <x v="1"/>
    <x v="2"/>
    <n v="1245"/>
    <x v="20"/>
    <n v="5126.4639999999999"/>
    <n v="915.44"/>
    <x v="1"/>
  </r>
  <r>
    <x v="4"/>
    <x v="2"/>
    <x v="2"/>
    <x v="3"/>
    <n v="644"/>
    <x v="27"/>
    <n v="6432.72"/>
    <n v="1148.7"/>
    <x v="0"/>
  </r>
  <r>
    <x v="4"/>
    <x v="2"/>
    <x v="3"/>
    <x v="4"/>
    <n v="643"/>
    <x v="17"/>
    <n v="7840"/>
    <n v="1400"/>
    <x v="0"/>
  </r>
  <r>
    <x v="4"/>
    <x v="2"/>
    <x v="2"/>
    <x v="5"/>
    <n v="455"/>
    <x v="18"/>
    <n v="5128.0320000000002"/>
    <n v="915.72000000000014"/>
    <x v="0"/>
  </r>
  <r>
    <x v="4"/>
    <x v="2"/>
    <x v="3"/>
    <x v="6"/>
    <n v="345"/>
    <x v="17"/>
    <n v="7840"/>
    <n v="1400"/>
    <x v="0"/>
  </r>
  <r>
    <x v="4"/>
    <x v="2"/>
    <x v="1"/>
    <x v="7"/>
    <n v="122"/>
    <x v="19"/>
    <n v="112"/>
    <n v="20"/>
    <x v="0"/>
  </r>
  <r>
    <x v="4"/>
    <x v="2"/>
    <x v="4"/>
    <x v="8"/>
    <n v="78"/>
    <x v="20"/>
    <n v="5126.4639999999999"/>
    <n v="915.44"/>
    <x v="0"/>
  </r>
  <r>
    <x v="4"/>
    <x v="2"/>
    <x v="4"/>
    <x v="9"/>
    <n v="76"/>
    <x v="21"/>
    <n v="5126.1279999999997"/>
    <n v="915.38"/>
    <x v="0"/>
  </r>
  <r>
    <x v="4"/>
    <x v="2"/>
    <x v="4"/>
    <x v="10"/>
    <n v="46"/>
    <x v="22"/>
    <n v="224"/>
    <n v="40"/>
    <x v="0"/>
  </r>
  <r>
    <x v="4"/>
    <x v="2"/>
    <x v="4"/>
    <x v="11"/>
    <n v="34"/>
    <x v="23"/>
    <n v="5126.0160000000005"/>
    <n v="915.36000000000013"/>
    <x v="0"/>
  </r>
  <r>
    <x v="4"/>
    <x v="2"/>
    <x v="1"/>
    <x v="12"/>
    <n v="7"/>
    <x v="22"/>
    <n v="224"/>
    <n v="40"/>
    <x v="0"/>
  </r>
  <r>
    <x v="4"/>
    <x v="2"/>
    <x v="4"/>
    <x v="14"/>
    <n v="3"/>
    <x v="24"/>
    <n v="5126.576"/>
    <n v="915.46"/>
    <x v="0"/>
  </r>
  <r>
    <x v="4"/>
    <x v="2"/>
    <x v="5"/>
    <x v="13"/>
    <n v="2"/>
    <x v="25"/>
    <n v="7392"/>
    <n v="1320"/>
    <x v="0"/>
  </r>
  <r>
    <x v="4"/>
    <x v="3"/>
    <x v="0"/>
    <x v="0"/>
    <n v="3566"/>
    <x v="24"/>
    <n v="5126.576"/>
    <n v="915.46"/>
    <x v="0"/>
  </r>
  <r>
    <x v="4"/>
    <x v="3"/>
    <x v="0"/>
    <x v="1"/>
    <n v="2498"/>
    <x v="26"/>
    <n v="8960"/>
    <n v="1600"/>
    <x v="0"/>
  </r>
  <r>
    <x v="4"/>
    <x v="3"/>
    <x v="1"/>
    <x v="2"/>
    <n v="1245"/>
    <x v="20"/>
    <n v="5126.4639999999999"/>
    <n v="915.44"/>
    <x v="0"/>
  </r>
  <r>
    <x v="4"/>
    <x v="3"/>
    <x v="2"/>
    <x v="3"/>
    <n v="644"/>
    <x v="27"/>
    <n v="6432.72"/>
    <n v="1148.7"/>
    <x v="0"/>
  </r>
  <r>
    <x v="4"/>
    <x v="3"/>
    <x v="3"/>
    <x v="4"/>
    <n v="643"/>
    <x v="17"/>
    <n v="7840"/>
    <n v="1400"/>
    <x v="0"/>
  </r>
  <r>
    <x v="4"/>
    <x v="3"/>
    <x v="2"/>
    <x v="5"/>
    <n v="455"/>
    <x v="18"/>
    <n v="5128.0320000000002"/>
    <n v="915.72000000000014"/>
    <x v="0"/>
  </r>
  <r>
    <x v="4"/>
    <x v="3"/>
    <x v="3"/>
    <x v="6"/>
    <n v="345"/>
    <x v="17"/>
    <n v="7840"/>
    <n v="1400"/>
    <x v="0"/>
  </r>
  <r>
    <x v="4"/>
    <x v="3"/>
    <x v="1"/>
    <x v="7"/>
    <n v="122"/>
    <x v="19"/>
    <n v="112"/>
    <n v="20"/>
    <x v="0"/>
  </r>
  <r>
    <x v="4"/>
    <x v="3"/>
    <x v="4"/>
    <x v="8"/>
    <n v="78"/>
    <x v="20"/>
    <n v="5126.4639999999999"/>
    <n v="915.44"/>
    <x v="0"/>
  </r>
  <r>
    <x v="4"/>
    <x v="3"/>
    <x v="4"/>
    <x v="9"/>
    <n v="76"/>
    <x v="21"/>
    <n v="5126.1279999999997"/>
    <n v="915.38"/>
    <x v="0"/>
  </r>
  <r>
    <x v="4"/>
    <x v="3"/>
    <x v="4"/>
    <x v="10"/>
    <n v="46"/>
    <x v="22"/>
    <n v="224"/>
    <n v="40"/>
    <x v="0"/>
  </r>
  <r>
    <x v="4"/>
    <x v="3"/>
    <x v="4"/>
    <x v="11"/>
    <n v="34"/>
    <x v="23"/>
    <n v="5126.0160000000005"/>
    <n v="915.36000000000013"/>
    <x v="0"/>
  </r>
  <r>
    <x v="4"/>
    <x v="3"/>
    <x v="1"/>
    <x v="12"/>
    <n v="7"/>
    <x v="22"/>
    <n v="224"/>
    <n v="40"/>
    <x v="0"/>
  </r>
  <r>
    <x v="4"/>
    <x v="3"/>
    <x v="4"/>
    <x v="14"/>
    <n v="3"/>
    <x v="24"/>
    <n v="5126.576"/>
    <n v="915.46"/>
    <x v="0"/>
  </r>
  <r>
    <x v="4"/>
    <x v="3"/>
    <x v="5"/>
    <x v="13"/>
    <n v="2"/>
    <x v="25"/>
    <n v="7392"/>
    <n v="1320"/>
    <x v="0"/>
  </r>
  <r>
    <x v="4"/>
    <x v="4"/>
    <x v="0"/>
    <x v="0"/>
    <n v="3566"/>
    <x v="24"/>
    <n v="5126.576"/>
    <n v="915.46"/>
    <x v="0"/>
  </r>
  <r>
    <x v="4"/>
    <x v="4"/>
    <x v="0"/>
    <x v="1"/>
    <n v="2498"/>
    <x v="26"/>
    <n v="8960"/>
    <n v="1600"/>
    <x v="0"/>
  </r>
  <r>
    <x v="4"/>
    <x v="4"/>
    <x v="1"/>
    <x v="2"/>
    <n v="1245"/>
    <x v="20"/>
    <n v="5126.4639999999999"/>
    <n v="915.44"/>
    <x v="0"/>
  </r>
  <r>
    <x v="4"/>
    <x v="4"/>
    <x v="2"/>
    <x v="3"/>
    <n v="644"/>
    <x v="27"/>
    <n v="6432.72"/>
    <n v="1148.7"/>
    <x v="0"/>
  </r>
  <r>
    <x v="4"/>
    <x v="4"/>
    <x v="3"/>
    <x v="4"/>
    <n v="643"/>
    <x v="17"/>
    <n v="7840"/>
    <n v="1400"/>
    <x v="0"/>
  </r>
  <r>
    <x v="4"/>
    <x v="4"/>
    <x v="2"/>
    <x v="5"/>
    <n v="455"/>
    <x v="18"/>
    <n v="5128.0320000000002"/>
    <n v="915.72000000000014"/>
    <x v="0"/>
  </r>
  <r>
    <x v="4"/>
    <x v="4"/>
    <x v="3"/>
    <x v="6"/>
    <n v="345"/>
    <x v="17"/>
    <n v="7840"/>
    <n v="1400"/>
    <x v="0"/>
  </r>
  <r>
    <x v="4"/>
    <x v="4"/>
    <x v="1"/>
    <x v="7"/>
    <n v="122"/>
    <x v="19"/>
    <n v="112"/>
    <n v="20"/>
    <x v="0"/>
  </r>
  <r>
    <x v="4"/>
    <x v="4"/>
    <x v="4"/>
    <x v="8"/>
    <n v="78"/>
    <x v="20"/>
    <n v="5126.4639999999999"/>
    <n v="915.44"/>
    <x v="0"/>
  </r>
  <r>
    <x v="4"/>
    <x v="4"/>
    <x v="4"/>
    <x v="9"/>
    <n v="76"/>
    <x v="21"/>
    <n v="5126.1279999999997"/>
    <n v="915.38"/>
    <x v="0"/>
  </r>
  <r>
    <x v="4"/>
    <x v="4"/>
    <x v="4"/>
    <x v="10"/>
    <n v="46"/>
    <x v="22"/>
    <n v="224"/>
    <n v="40"/>
    <x v="0"/>
  </r>
  <r>
    <x v="4"/>
    <x v="4"/>
    <x v="4"/>
    <x v="11"/>
    <n v="34"/>
    <x v="23"/>
    <n v="5126.0160000000005"/>
    <n v="915.36000000000013"/>
    <x v="0"/>
  </r>
  <r>
    <x v="4"/>
    <x v="4"/>
    <x v="1"/>
    <x v="12"/>
    <n v="7"/>
    <x v="22"/>
    <n v="224"/>
    <n v="40"/>
    <x v="0"/>
  </r>
  <r>
    <x v="4"/>
    <x v="4"/>
    <x v="4"/>
    <x v="14"/>
    <n v="3"/>
    <x v="24"/>
    <n v="5126.576"/>
    <n v="915.46"/>
    <x v="0"/>
  </r>
  <r>
    <x v="4"/>
    <x v="4"/>
    <x v="5"/>
    <x v="13"/>
    <n v="2"/>
    <x v="25"/>
    <n v="7392"/>
    <n v="1320"/>
    <x v="1"/>
  </r>
  <r>
    <x v="4"/>
    <x v="5"/>
    <x v="0"/>
    <x v="0"/>
    <n v="3566"/>
    <x v="24"/>
    <n v="5126.576"/>
    <n v="915.46"/>
    <x v="1"/>
  </r>
  <r>
    <x v="4"/>
    <x v="5"/>
    <x v="0"/>
    <x v="1"/>
    <n v="2498"/>
    <x v="26"/>
    <n v="8960"/>
    <n v="1600"/>
    <x v="1"/>
  </r>
  <r>
    <x v="4"/>
    <x v="5"/>
    <x v="1"/>
    <x v="2"/>
    <n v="1245"/>
    <x v="20"/>
    <n v="5126.4639999999999"/>
    <n v="915.44"/>
    <x v="1"/>
  </r>
  <r>
    <x v="4"/>
    <x v="5"/>
    <x v="2"/>
    <x v="3"/>
    <n v="644"/>
    <x v="27"/>
    <n v="6432.72"/>
    <n v="1148.7"/>
    <x v="1"/>
  </r>
  <r>
    <x v="4"/>
    <x v="5"/>
    <x v="3"/>
    <x v="4"/>
    <n v="643"/>
    <x v="17"/>
    <n v="7840"/>
    <n v="1400"/>
    <x v="1"/>
  </r>
  <r>
    <x v="4"/>
    <x v="5"/>
    <x v="2"/>
    <x v="5"/>
    <n v="455"/>
    <x v="18"/>
    <n v="5128.0320000000002"/>
    <n v="915.72000000000014"/>
    <x v="1"/>
  </r>
  <r>
    <x v="4"/>
    <x v="5"/>
    <x v="3"/>
    <x v="6"/>
    <n v="345"/>
    <x v="17"/>
    <n v="7840"/>
    <n v="1400"/>
    <x v="1"/>
  </r>
  <r>
    <x v="4"/>
    <x v="5"/>
    <x v="1"/>
    <x v="7"/>
    <n v="122"/>
    <x v="19"/>
    <n v="112"/>
    <n v="20"/>
    <x v="1"/>
  </r>
  <r>
    <x v="4"/>
    <x v="5"/>
    <x v="4"/>
    <x v="8"/>
    <n v="78"/>
    <x v="20"/>
    <n v="5126.4639999999999"/>
    <n v="915.44"/>
    <x v="1"/>
  </r>
  <r>
    <x v="4"/>
    <x v="5"/>
    <x v="4"/>
    <x v="9"/>
    <n v="76"/>
    <x v="21"/>
    <n v="5126.1279999999997"/>
    <n v="915.38"/>
    <x v="1"/>
  </r>
  <r>
    <x v="4"/>
    <x v="5"/>
    <x v="4"/>
    <x v="10"/>
    <n v="46"/>
    <x v="22"/>
    <n v="224"/>
    <n v="40"/>
    <x v="1"/>
  </r>
  <r>
    <x v="4"/>
    <x v="5"/>
    <x v="4"/>
    <x v="11"/>
    <n v="34"/>
    <x v="23"/>
    <n v="5126.0160000000005"/>
    <n v="915.36000000000013"/>
    <x v="1"/>
  </r>
  <r>
    <x v="4"/>
    <x v="5"/>
    <x v="1"/>
    <x v="12"/>
    <n v="7"/>
    <x v="22"/>
    <n v="224"/>
    <n v="40"/>
    <x v="1"/>
  </r>
  <r>
    <x v="4"/>
    <x v="5"/>
    <x v="5"/>
    <x v="13"/>
    <n v="3"/>
    <x v="25"/>
    <n v="7392"/>
    <n v="1320"/>
    <x v="1"/>
  </r>
  <r>
    <x v="4"/>
    <x v="5"/>
    <x v="4"/>
    <x v="14"/>
    <n v="3"/>
    <x v="24"/>
    <n v="5126.576"/>
    <n v="915.46"/>
    <x v="1"/>
  </r>
  <r>
    <x v="4"/>
    <x v="6"/>
    <x v="0"/>
    <x v="0"/>
    <n v="3566"/>
    <x v="24"/>
    <n v="5126.576"/>
    <n v="915.46"/>
    <x v="1"/>
  </r>
  <r>
    <x v="4"/>
    <x v="6"/>
    <x v="0"/>
    <x v="1"/>
    <n v="2498"/>
    <x v="26"/>
    <n v="8960"/>
    <n v="1600"/>
    <x v="1"/>
  </r>
  <r>
    <x v="4"/>
    <x v="6"/>
    <x v="1"/>
    <x v="2"/>
    <n v="1245"/>
    <x v="20"/>
    <n v="5126.4639999999999"/>
    <n v="915.44"/>
    <x v="1"/>
  </r>
  <r>
    <x v="4"/>
    <x v="6"/>
    <x v="2"/>
    <x v="3"/>
    <n v="644"/>
    <x v="27"/>
    <n v="6432.72"/>
    <n v="1148.7"/>
    <x v="1"/>
  </r>
  <r>
    <x v="4"/>
    <x v="6"/>
    <x v="3"/>
    <x v="4"/>
    <n v="643"/>
    <x v="17"/>
    <n v="7840"/>
    <n v="1400"/>
    <x v="1"/>
  </r>
  <r>
    <x v="4"/>
    <x v="6"/>
    <x v="2"/>
    <x v="5"/>
    <n v="455"/>
    <x v="18"/>
    <n v="5128.0320000000002"/>
    <n v="915.72000000000014"/>
    <x v="1"/>
  </r>
  <r>
    <x v="4"/>
    <x v="6"/>
    <x v="3"/>
    <x v="6"/>
    <n v="345"/>
    <x v="17"/>
    <n v="7840"/>
    <n v="1400"/>
    <x v="1"/>
  </r>
  <r>
    <x v="4"/>
    <x v="6"/>
    <x v="1"/>
    <x v="7"/>
    <n v="122"/>
    <x v="19"/>
    <n v="112"/>
    <n v="20"/>
    <x v="0"/>
  </r>
  <r>
    <x v="4"/>
    <x v="6"/>
    <x v="4"/>
    <x v="8"/>
    <n v="78"/>
    <x v="20"/>
    <n v="5126.4639999999999"/>
    <n v="915.44"/>
    <x v="0"/>
  </r>
  <r>
    <x v="4"/>
    <x v="6"/>
    <x v="4"/>
    <x v="9"/>
    <n v="76"/>
    <x v="21"/>
    <n v="5126.1279999999997"/>
    <n v="915.38"/>
    <x v="0"/>
  </r>
  <r>
    <x v="4"/>
    <x v="6"/>
    <x v="4"/>
    <x v="10"/>
    <n v="46"/>
    <x v="22"/>
    <n v="224"/>
    <n v="40"/>
    <x v="0"/>
  </r>
  <r>
    <x v="4"/>
    <x v="6"/>
    <x v="4"/>
    <x v="11"/>
    <n v="34"/>
    <x v="23"/>
    <n v="5126.0160000000005"/>
    <n v="915.36000000000013"/>
    <x v="0"/>
  </r>
  <r>
    <x v="4"/>
    <x v="6"/>
    <x v="1"/>
    <x v="12"/>
    <n v="7"/>
    <x v="22"/>
    <n v="224"/>
    <n v="40"/>
    <x v="0"/>
  </r>
  <r>
    <x v="4"/>
    <x v="6"/>
    <x v="4"/>
    <x v="14"/>
    <n v="3"/>
    <x v="24"/>
    <n v="5126.576"/>
    <n v="915.46"/>
    <x v="0"/>
  </r>
  <r>
    <x v="4"/>
    <x v="6"/>
    <x v="5"/>
    <x v="13"/>
    <n v="2"/>
    <x v="25"/>
    <n v="7392"/>
    <n v="1320"/>
    <x v="0"/>
  </r>
  <r>
    <x v="4"/>
    <x v="7"/>
    <x v="0"/>
    <x v="0"/>
    <n v="3566"/>
    <x v="24"/>
    <n v="5126.576"/>
    <n v="915.46"/>
    <x v="0"/>
  </r>
  <r>
    <x v="4"/>
    <x v="7"/>
    <x v="0"/>
    <x v="1"/>
    <n v="2498"/>
    <x v="26"/>
    <n v="8960"/>
    <n v="1600"/>
    <x v="0"/>
  </r>
  <r>
    <x v="4"/>
    <x v="7"/>
    <x v="1"/>
    <x v="2"/>
    <n v="1245"/>
    <x v="20"/>
    <n v="5126.4639999999999"/>
    <n v="915.44"/>
    <x v="0"/>
  </r>
  <r>
    <x v="4"/>
    <x v="7"/>
    <x v="2"/>
    <x v="3"/>
    <n v="644"/>
    <x v="27"/>
    <n v="6432.72"/>
    <n v="1148.7"/>
    <x v="0"/>
  </r>
  <r>
    <x v="4"/>
    <x v="7"/>
    <x v="3"/>
    <x v="4"/>
    <n v="643"/>
    <x v="17"/>
    <n v="7840"/>
    <n v="1400"/>
    <x v="0"/>
  </r>
  <r>
    <x v="4"/>
    <x v="7"/>
    <x v="2"/>
    <x v="5"/>
    <n v="455"/>
    <x v="18"/>
    <n v="5128.0320000000002"/>
    <n v="915.72000000000014"/>
    <x v="0"/>
  </r>
  <r>
    <x v="4"/>
    <x v="7"/>
    <x v="3"/>
    <x v="6"/>
    <n v="345"/>
    <x v="17"/>
    <n v="7840"/>
    <n v="1400"/>
    <x v="0"/>
  </r>
  <r>
    <x v="4"/>
    <x v="7"/>
    <x v="1"/>
    <x v="7"/>
    <n v="122"/>
    <x v="19"/>
    <n v="112"/>
    <n v="20"/>
    <x v="0"/>
  </r>
  <r>
    <x v="4"/>
    <x v="7"/>
    <x v="4"/>
    <x v="8"/>
    <n v="78"/>
    <x v="20"/>
    <n v="5126.4639999999999"/>
    <n v="915.44"/>
    <x v="0"/>
  </r>
  <r>
    <x v="4"/>
    <x v="7"/>
    <x v="4"/>
    <x v="9"/>
    <n v="76"/>
    <x v="21"/>
    <n v="5126.1279999999997"/>
    <n v="915.38"/>
    <x v="0"/>
  </r>
  <r>
    <x v="4"/>
    <x v="7"/>
    <x v="4"/>
    <x v="10"/>
    <n v="46"/>
    <x v="22"/>
    <n v="224"/>
    <n v="40"/>
    <x v="0"/>
  </r>
  <r>
    <x v="4"/>
    <x v="7"/>
    <x v="4"/>
    <x v="11"/>
    <n v="34"/>
    <x v="23"/>
    <n v="5126.0160000000005"/>
    <n v="915.36000000000013"/>
    <x v="0"/>
  </r>
  <r>
    <x v="4"/>
    <x v="7"/>
    <x v="1"/>
    <x v="12"/>
    <n v="7"/>
    <x v="22"/>
    <n v="224"/>
    <n v="40"/>
    <x v="0"/>
  </r>
  <r>
    <x v="4"/>
    <x v="7"/>
    <x v="4"/>
    <x v="14"/>
    <n v="3"/>
    <x v="24"/>
    <n v="5126.576"/>
    <n v="915.46"/>
    <x v="0"/>
  </r>
  <r>
    <x v="4"/>
    <x v="7"/>
    <x v="5"/>
    <x v="13"/>
    <n v="2"/>
    <x v="25"/>
    <n v="7392"/>
    <n v="1320"/>
    <x v="0"/>
  </r>
  <r>
    <x v="4"/>
    <x v="8"/>
    <x v="0"/>
    <x v="0"/>
    <n v="3566"/>
    <x v="24"/>
    <n v="5126.576"/>
    <n v="915.46"/>
    <x v="0"/>
  </r>
  <r>
    <x v="4"/>
    <x v="8"/>
    <x v="0"/>
    <x v="1"/>
    <n v="2498"/>
    <x v="26"/>
    <n v="8960"/>
    <n v="1600"/>
    <x v="0"/>
  </r>
  <r>
    <x v="4"/>
    <x v="8"/>
    <x v="1"/>
    <x v="2"/>
    <n v="1245"/>
    <x v="20"/>
    <n v="5126.4639999999999"/>
    <n v="915.44"/>
    <x v="0"/>
  </r>
  <r>
    <x v="4"/>
    <x v="8"/>
    <x v="2"/>
    <x v="3"/>
    <n v="644"/>
    <x v="27"/>
    <n v="6432.72"/>
    <n v="1148.7"/>
    <x v="0"/>
  </r>
  <r>
    <x v="4"/>
    <x v="8"/>
    <x v="3"/>
    <x v="4"/>
    <n v="643"/>
    <x v="17"/>
    <n v="7840"/>
    <n v="1400"/>
    <x v="0"/>
  </r>
  <r>
    <x v="4"/>
    <x v="8"/>
    <x v="2"/>
    <x v="5"/>
    <n v="455"/>
    <x v="18"/>
    <n v="5128.0320000000002"/>
    <n v="915.72000000000014"/>
    <x v="0"/>
  </r>
  <r>
    <x v="4"/>
    <x v="8"/>
    <x v="3"/>
    <x v="6"/>
    <n v="345"/>
    <x v="17"/>
    <n v="7840"/>
    <n v="1400"/>
    <x v="0"/>
  </r>
  <r>
    <x v="4"/>
    <x v="8"/>
    <x v="1"/>
    <x v="7"/>
    <n v="122"/>
    <x v="19"/>
    <n v="112"/>
    <n v="20"/>
    <x v="0"/>
  </r>
  <r>
    <x v="4"/>
    <x v="8"/>
    <x v="4"/>
    <x v="8"/>
    <n v="78"/>
    <x v="20"/>
    <n v="5126.4639999999999"/>
    <n v="915.44"/>
    <x v="0"/>
  </r>
  <r>
    <x v="4"/>
    <x v="8"/>
    <x v="4"/>
    <x v="9"/>
    <n v="76"/>
    <x v="21"/>
    <n v="5126.1279999999997"/>
    <n v="915.38"/>
    <x v="0"/>
  </r>
  <r>
    <x v="4"/>
    <x v="8"/>
    <x v="4"/>
    <x v="10"/>
    <n v="46"/>
    <x v="22"/>
    <n v="224"/>
    <n v="40"/>
    <x v="0"/>
  </r>
  <r>
    <x v="4"/>
    <x v="8"/>
    <x v="4"/>
    <x v="11"/>
    <n v="34"/>
    <x v="23"/>
    <n v="5126.0160000000005"/>
    <n v="915.36000000000013"/>
    <x v="0"/>
  </r>
  <r>
    <x v="4"/>
    <x v="8"/>
    <x v="1"/>
    <x v="12"/>
    <n v="7"/>
    <x v="22"/>
    <n v="224"/>
    <n v="40"/>
    <x v="0"/>
  </r>
  <r>
    <x v="4"/>
    <x v="8"/>
    <x v="4"/>
    <x v="14"/>
    <n v="3"/>
    <x v="24"/>
    <n v="5126.576"/>
    <n v="915.46"/>
    <x v="0"/>
  </r>
  <r>
    <x v="4"/>
    <x v="8"/>
    <x v="5"/>
    <x v="13"/>
    <n v="2"/>
    <x v="25"/>
    <n v="7392"/>
    <n v="1320"/>
    <x v="0"/>
  </r>
  <r>
    <x v="4"/>
    <x v="9"/>
    <x v="0"/>
    <x v="0"/>
    <n v="3566"/>
    <x v="24"/>
    <n v="5126.576"/>
    <n v="915.46"/>
    <x v="0"/>
  </r>
  <r>
    <x v="4"/>
    <x v="9"/>
    <x v="0"/>
    <x v="1"/>
    <n v="2498"/>
    <x v="26"/>
    <n v="8960"/>
    <n v="1600"/>
    <x v="0"/>
  </r>
  <r>
    <x v="4"/>
    <x v="9"/>
    <x v="1"/>
    <x v="2"/>
    <n v="1245"/>
    <x v="20"/>
    <n v="5126.4639999999999"/>
    <n v="915.44"/>
    <x v="0"/>
  </r>
  <r>
    <x v="4"/>
    <x v="9"/>
    <x v="2"/>
    <x v="3"/>
    <n v="644"/>
    <x v="27"/>
    <n v="6432.72"/>
    <n v="1148.7"/>
    <x v="0"/>
  </r>
  <r>
    <x v="4"/>
    <x v="9"/>
    <x v="3"/>
    <x v="4"/>
    <n v="643"/>
    <x v="17"/>
    <n v="7840"/>
    <n v="1400"/>
    <x v="1"/>
  </r>
  <r>
    <x v="4"/>
    <x v="9"/>
    <x v="2"/>
    <x v="5"/>
    <n v="455"/>
    <x v="18"/>
    <n v="5128.0320000000002"/>
    <n v="915.72000000000014"/>
    <x v="1"/>
  </r>
  <r>
    <x v="4"/>
    <x v="9"/>
    <x v="3"/>
    <x v="6"/>
    <n v="345"/>
    <x v="17"/>
    <n v="7840"/>
    <n v="1400"/>
    <x v="1"/>
  </r>
  <r>
    <x v="4"/>
    <x v="9"/>
    <x v="1"/>
    <x v="7"/>
    <n v="122"/>
    <x v="19"/>
    <n v="112"/>
    <n v="20"/>
    <x v="1"/>
  </r>
  <r>
    <x v="4"/>
    <x v="9"/>
    <x v="4"/>
    <x v="8"/>
    <n v="78"/>
    <x v="20"/>
    <n v="5126.4639999999999"/>
    <n v="915.44"/>
    <x v="1"/>
  </r>
  <r>
    <x v="4"/>
    <x v="9"/>
    <x v="4"/>
    <x v="9"/>
    <n v="76"/>
    <x v="21"/>
    <n v="5126.1279999999997"/>
    <n v="915.38"/>
    <x v="1"/>
  </r>
  <r>
    <x v="4"/>
    <x v="9"/>
    <x v="4"/>
    <x v="10"/>
    <n v="46"/>
    <x v="22"/>
    <n v="224"/>
    <n v="40"/>
    <x v="1"/>
  </r>
  <r>
    <x v="4"/>
    <x v="9"/>
    <x v="4"/>
    <x v="11"/>
    <n v="34"/>
    <x v="23"/>
    <n v="5126.0160000000005"/>
    <n v="915.36000000000013"/>
    <x v="1"/>
  </r>
  <r>
    <x v="4"/>
    <x v="9"/>
    <x v="1"/>
    <x v="12"/>
    <n v="7"/>
    <x v="22"/>
    <n v="224"/>
    <n v="40"/>
    <x v="1"/>
  </r>
  <r>
    <x v="4"/>
    <x v="9"/>
    <x v="4"/>
    <x v="14"/>
    <n v="3"/>
    <x v="24"/>
    <n v="5126.576"/>
    <n v="915.46"/>
    <x v="1"/>
  </r>
  <r>
    <x v="4"/>
    <x v="9"/>
    <x v="5"/>
    <x v="13"/>
    <n v="2"/>
    <x v="25"/>
    <n v="7392"/>
    <n v="1320"/>
    <x v="1"/>
  </r>
  <r>
    <x v="4"/>
    <x v="10"/>
    <x v="0"/>
    <x v="0"/>
    <n v="3566"/>
    <x v="24"/>
    <n v="5126.576"/>
    <n v="915.46"/>
    <x v="1"/>
  </r>
  <r>
    <x v="4"/>
    <x v="10"/>
    <x v="0"/>
    <x v="1"/>
    <n v="2498"/>
    <x v="26"/>
    <n v="8960"/>
    <n v="1600"/>
    <x v="1"/>
  </r>
  <r>
    <x v="4"/>
    <x v="10"/>
    <x v="1"/>
    <x v="2"/>
    <n v="1245"/>
    <x v="20"/>
    <n v="5126.4639999999999"/>
    <n v="915.44"/>
    <x v="1"/>
  </r>
  <r>
    <x v="4"/>
    <x v="10"/>
    <x v="2"/>
    <x v="3"/>
    <n v="644"/>
    <x v="27"/>
    <n v="6432.72"/>
    <n v="1148.7"/>
    <x v="1"/>
  </r>
  <r>
    <x v="4"/>
    <x v="10"/>
    <x v="3"/>
    <x v="4"/>
    <n v="643"/>
    <x v="17"/>
    <n v="7840"/>
    <n v="1400"/>
    <x v="1"/>
  </r>
  <r>
    <x v="4"/>
    <x v="10"/>
    <x v="2"/>
    <x v="5"/>
    <n v="455"/>
    <x v="18"/>
    <n v="5128.0320000000002"/>
    <n v="915.72000000000014"/>
    <x v="1"/>
  </r>
  <r>
    <x v="4"/>
    <x v="10"/>
    <x v="3"/>
    <x v="6"/>
    <n v="345"/>
    <x v="17"/>
    <n v="7840"/>
    <n v="1400"/>
    <x v="1"/>
  </r>
  <r>
    <x v="4"/>
    <x v="10"/>
    <x v="1"/>
    <x v="7"/>
    <n v="122"/>
    <x v="19"/>
    <n v="112"/>
    <n v="20"/>
    <x v="1"/>
  </r>
  <r>
    <x v="4"/>
    <x v="10"/>
    <x v="4"/>
    <x v="8"/>
    <n v="78"/>
    <x v="20"/>
    <n v="5126.4639999999999"/>
    <n v="915.44"/>
    <x v="1"/>
  </r>
  <r>
    <x v="4"/>
    <x v="10"/>
    <x v="4"/>
    <x v="9"/>
    <n v="76"/>
    <x v="21"/>
    <n v="5126.1279999999997"/>
    <n v="915.38"/>
    <x v="1"/>
  </r>
  <r>
    <x v="4"/>
    <x v="10"/>
    <x v="4"/>
    <x v="10"/>
    <n v="46"/>
    <x v="22"/>
    <n v="224"/>
    <n v="40"/>
    <x v="1"/>
  </r>
  <r>
    <x v="4"/>
    <x v="10"/>
    <x v="4"/>
    <x v="11"/>
    <n v="34"/>
    <x v="23"/>
    <n v="5126.0160000000005"/>
    <n v="915.36000000000013"/>
    <x v="1"/>
  </r>
  <r>
    <x v="4"/>
    <x v="10"/>
    <x v="1"/>
    <x v="12"/>
    <n v="7"/>
    <x v="22"/>
    <n v="224"/>
    <n v="40"/>
    <x v="1"/>
  </r>
  <r>
    <x v="4"/>
    <x v="10"/>
    <x v="4"/>
    <x v="14"/>
    <n v="3"/>
    <x v="24"/>
    <n v="5126.576"/>
    <n v="915.46"/>
    <x v="1"/>
  </r>
  <r>
    <x v="4"/>
    <x v="10"/>
    <x v="5"/>
    <x v="13"/>
    <n v="2"/>
    <x v="25"/>
    <n v="7392"/>
    <n v="1320"/>
    <x v="0"/>
  </r>
  <r>
    <x v="4"/>
    <x v="11"/>
    <x v="0"/>
    <x v="0"/>
    <n v="3566"/>
    <x v="24"/>
    <n v="5126.576"/>
    <n v="915.46"/>
    <x v="0"/>
  </r>
  <r>
    <x v="4"/>
    <x v="11"/>
    <x v="0"/>
    <x v="1"/>
    <n v="2498"/>
    <x v="26"/>
    <n v="8960"/>
    <n v="1600"/>
    <x v="0"/>
  </r>
  <r>
    <x v="4"/>
    <x v="11"/>
    <x v="1"/>
    <x v="2"/>
    <n v="1245"/>
    <x v="20"/>
    <n v="5126.4639999999999"/>
    <n v="915.44"/>
    <x v="0"/>
  </r>
  <r>
    <x v="4"/>
    <x v="11"/>
    <x v="2"/>
    <x v="3"/>
    <n v="644"/>
    <x v="27"/>
    <n v="6432.72"/>
    <n v="1148.7"/>
    <x v="0"/>
  </r>
  <r>
    <x v="4"/>
    <x v="11"/>
    <x v="3"/>
    <x v="4"/>
    <n v="643"/>
    <x v="17"/>
    <n v="7840"/>
    <n v="1400"/>
    <x v="0"/>
  </r>
  <r>
    <x v="4"/>
    <x v="11"/>
    <x v="2"/>
    <x v="5"/>
    <n v="455"/>
    <x v="18"/>
    <n v="5128.0320000000002"/>
    <n v="915.72000000000014"/>
    <x v="0"/>
  </r>
  <r>
    <x v="4"/>
    <x v="11"/>
    <x v="3"/>
    <x v="6"/>
    <n v="345"/>
    <x v="17"/>
    <n v="7840"/>
    <n v="1400"/>
    <x v="0"/>
  </r>
  <r>
    <x v="4"/>
    <x v="11"/>
    <x v="1"/>
    <x v="7"/>
    <n v="122"/>
    <x v="19"/>
    <n v="112"/>
    <n v="20"/>
    <x v="0"/>
  </r>
  <r>
    <x v="4"/>
    <x v="11"/>
    <x v="4"/>
    <x v="8"/>
    <n v="78"/>
    <x v="20"/>
    <n v="5126.4639999999999"/>
    <n v="915.44"/>
    <x v="0"/>
  </r>
  <r>
    <x v="4"/>
    <x v="11"/>
    <x v="4"/>
    <x v="9"/>
    <n v="76"/>
    <x v="21"/>
    <n v="5126.1279999999997"/>
    <n v="915.38"/>
    <x v="0"/>
  </r>
  <r>
    <x v="4"/>
    <x v="11"/>
    <x v="4"/>
    <x v="10"/>
    <n v="46"/>
    <x v="22"/>
    <n v="224"/>
    <n v="40"/>
    <x v="0"/>
  </r>
  <r>
    <x v="4"/>
    <x v="11"/>
    <x v="4"/>
    <x v="11"/>
    <n v="34"/>
    <x v="23"/>
    <n v="5126.0160000000005"/>
    <n v="915.36000000000013"/>
    <x v="0"/>
  </r>
  <r>
    <x v="4"/>
    <x v="11"/>
    <x v="1"/>
    <x v="12"/>
    <n v="7"/>
    <x v="22"/>
    <n v="224"/>
    <n v="40"/>
    <x v="0"/>
  </r>
  <r>
    <x v="4"/>
    <x v="11"/>
    <x v="4"/>
    <x v="14"/>
    <n v="3"/>
    <x v="24"/>
    <n v="5126.576"/>
    <n v="915.46"/>
    <x v="0"/>
  </r>
  <r>
    <x v="4"/>
    <x v="11"/>
    <x v="5"/>
    <x v="13"/>
    <n v="2"/>
    <x v="25"/>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d v="9361-01-01T00:00:00"/>
    <x v="0"/>
    <s v="Apr"/>
    <x v="0"/>
    <x v="0"/>
    <s v="Order assembled"/>
    <x v="0"/>
    <x v="0"/>
    <x v="0"/>
    <n v="350"/>
    <n v="500.5"/>
  </r>
  <r>
    <d v="9361-01-01T00:00:00"/>
    <x v="0"/>
    <s v="Apr"/>
    <x v="0"/>
    <x v="0"/>
    <s v="Order assembled"/>
    <x v="0"/>
    <x v="0"/>
    <x v="0"/>
    <n v="344"/>
    <n v="491.91999999999996"/>
  </r>
  <r>
    <d v="9362-01-01T00:00:00"/>
    <x v="0"/>
    <s v="Apr"/>
    <x v="0"/>
    <x v="0"/>
    <s v="Order assembled"/>
    <x v="0"/>
    <x v="0"/>
    <x v="1"/>
    <n v="236"/>
    <n v="337.48"/>
  </r>
  <r>
    <d v="9362-01-01T00:00:00"/>
    <x v="0"/>
    <s v="Apr"/>
    <x v="0"/>
    <x v="0"/>
    <s v="Order assembled"/>
    <x v="0"/>
    <x v="0"/>
    <x v="1"/>
    <n v="284"/>
    <n v="406.12"/>
  </r>
  <r>
    <d v="9364-01-01T00:00:00"/>
    <x v="0"/>
    <s v="Apr"/>
    <x v="0"/>
    <x v="0"/>
    <s v="Order assembled"/>
    <x v="0"/>
    <x v="0"/>
    <x v="1"/>
    <n v="238"/>
    <n v="340.34000000000003"/>
  </r>
  <r>
    <d v="9361-01-01T00:00:00"/>
    <x v="0"/>
    <s v="Apr"/>
    <x v="0"/>
    <x v="0"/>
    <s v="Order assembled"/>
    <x v="0"/>
    <x v="0"/>
    <x v="1"/>
    <n v="280"/>
    <n v="400.4"/>
  </r>
  <r>
    <d v="9361-01-01T00:00:00"/>
    <x v="0"/>
    <s v="Apr"/>
    <x v="0"/>
    <x v="0"/>
    <s v="Order assembled"/>
    <x v="0"/>
    <x v="0"/>
    <x v="1"/>
    <n v="208"/>
    <n v="297.44"/>
  </r>
  <r>
    <d v="9362-01-01T00:00:00"/>
    <x v="0"/>
    <s v="Apr"/>
    <x v="0"/>
    <x v="0"/>
    <s v="Order assembled"/>
    <x v="0"/>
    <x v="0"/>
    <x v="0"/>
    <n v="354"/>
    <n v="526.24"/>
  </r>
  <r>
    <d v="9361-01-01T00:00:00"/>
    <x v="0"/>
    <s v="Apr"/>
    <x v="0"/>
    <x v="0"/>
    <s v="Order assembled"/>
    <x v="0"/>
    <x v="0"/>
    <x v="0"/>
    <n v="348"/>
    <n v="526.24"/>
  </r>
  <r>
    <d v="9364-01-01T00:00:00"/>
    <x v="0"/>
    <s v="Apr"/>
    <x v="0"/>
    <x v="0"/>
    <s v="Order assembled"/>
    <x v="0"/>
    <x v="0"/>
    <x v="0"/>
    <n v="342"/>
    <n v="526.24"/>
  </r>
  <r>
    <d v="9363-01-01T00:00:00"/>
    <x v="0"/>
    <s v="Apr"/>
    <x v="0"/>
    <x v="0"/>
    <s v="Order assembled"/>
    <x v="0"/>
    <x v="0"/>
    <x v="1"/>
    <n v="677"/>
    <n v="968.11"/>
  </r>
  <r>
    <d v="9364-01-01T00:00:00"/>
    <x v="0"/>
    <s v="Apr"/>
    <x v="0"/>
    <x v="0"/>
    <s v="Order assembled"/>
    <x v="0"/>
    <x v="0"/>
    <x v="1"/>
    <n v="710"/>
    <n v="1015.3"/>
  </r>
  <r>
    <d v="9362-01-01T00:00:00"/>
    <x v="0"/>
    <s v="Apr"/>
    <x v="0"/>
    <x v="0"/>
    <s v="Order assembled"/>
    <x v="0"/>
    <x v="0"/>
    <x v="1"/>
    <n v="763"/>
    <n v="1091.0899999999999"/>
  </r>
  <r>
    <d v="9362-01-01T00:00:00"/>
    <x v="0"/>
    <s v="Apr"/>
    <x v="0"/>
    <x v="0"/>
    <s v="Order assembled"/>
    <x v="0"/>
    <x v="0"/>
    <x v="0"/>
    <n v="351"/>
    <n v="501.93"/>
  </r>
  <r>
    <d v="9364-01-01T00:00:00"/>
    <x v="0"/>
    <s v="Apr"/>
    <x v="0"/>
    <x v="0"/>
    <s v="Order assembled"/>
    <x v="0"/>
    <x v="0"/>
    <x v="0"/>
    <n v="345"/>
    <n v="493.35"/>
  </r>
  <r>
    <d v="9361-01-01T00:00:00"/>
    <x v="0"/>
    <s v="Apr"/>
    <x v="0"/>
    <x v="0"/>
    <s v="Order assembled"/>
    <x v="0"/>
    <x v="0"/>
    <x v="0"/>
    <n v="339"/>
    <n v="484.77"/>
  </r>
  <r>
    <d v="9362-01-01T00:00:00"/>
    <x v="0"/>
    <s v="Apr"/>
    <x v="0"/>
    <x v="0"/>
    <s v="Order assembled"/>
    <x v="0"/>
    <x v="0"/>
    <x v="1"/>
    <n v="237"/>
    <n v="338.90999999999997"/>
  </r>
  <r>
    <d v="9362-01-01T00:00:00"/>
    <x v="0"/>
    <s v="Apr"/>
    <x v="0"/>
    <x v="0"/>
    <s v="Order assembled"/>
    <x v="0"/>
    <x v="0"/>
    <x v="1"/>
    <n v="749"/>
    <n v="526.24"/>
  </r>
  <r>
    <d v="9363-01-01T00:00:00"/>
    <x v="0"/>
    <s v="Apr"/>
    <x v="0"/>
    <x v="0"/>
    <s v="Order assembled"/>
    <x v="0"/>
    <x v="0"/>
    <x v="1"/>
    <n v="803"/>
    <n v="526.24"/>
  </r>
  <r>
    <d v="9361-01-01T00:00:00"/>
    <x v="0"/>
    <s v="Apr"/>
    <x v="0"/>
    <x v="0"/>
    <s v="Order assembled"/>
    <x v="0"/>
    <x v="0"/>
    <x v="1"/>
    <n v="235"/>
    <n v="336.05"/>
  </r>
  <r>
    <d v="9361-01-01T00:00:00"/>
    <x v="0"/>
    <s v="Apr"/>
    <x v="0"/>
    <x v="0"/>
    <s v="Order assembled"/>
    <x v="0"/>
    <x v="0"/>
    <x v="1"/>
    <n v="283"/>
    <n v="404.69"/>
  </r>
  <r>
    <d v="9364-01-01T00:00:00"/>
    <x v="0"/>
    <s v="Apr"/>
    <x v="0"/>
    <x v="0"/>
    <s v="Order assembled"/>
    <x v="0"/>
    <x v="0"/>
    <x v="1"/>
    <n v="211"/>
    <n v="301.73"/>
  </r>
  <r>
    <d v="9361-01-01T00:00:00"/>
    <x v="0"/>
    <s v="Apr"/>
    <x v="0"/>
    <x v="0"/>
    <s v="Order assembled"/>
    <x v="0"/>
    <x v="0"/>
    <x v="0"/>
    <n v="876"/>
    <n v="1252.68"/>
  </r>
  <r>
    <d v="9361-01-01T00:00:00"/>
    <x v="0"/>
    <s v="Apr"/>
    <x v="0"/>
    <x v="0"/>
    <s v="Order assembled"/>
    <x v="0"/>
    <x v="0"/>
    <x v="0"/>
    <n v="877"/>
    <n v="1254.1100000000001"/>
  </r>
  <r>
    <d v="9361-01-01T00:00:00"/>
    <x v="0"/>
    <s v="Apr"/>
    <x v="0"/>
    <x v="0"/>
    <s v="Order assembled"/>
    <x v="0"/>
    <x v="0"/>
    <x v="0"/>
    <n v="878"/>
    <n v="1255.54"/>
  </r>
  <r>
    <d v="9364-01-01T00:00:00"/>
    <x v="0"/>
    <s v="Apr"/>
    <x v="0"/>
    <x v="0"/>
    <s v="Order assembled"/>
    <x v="0"/>
    <x v="0"/>
    <x v="1"/>
    <n v="281"/>
    <n v="401.83"/>
  </r>
  <r>
    <d v="9362-01-01T00:00:00"/>
    <x v="0"/>
    <s v="Apr"/>
    <x v="0"/>
    <x v="0"/>
    <s v="Order assembled"/>
    <x v="0"/>
    <x v="0"/>
    <x v="1"/>
    <n v="772"/>
    <n v="1103.96"/>
  </r>
  <r>
    <d v="9361-01-01T00:00:00"/>
    <x v="0"/>
    <s v="Aug"/>
    <x v="0"/>
    <x v="0"/>
    <s v="Order assembled"/>
    <x v="0"/>
    <x v="0"/>
    <x v="0"/>
    <n v="290"/>
    <n v="414.7"/>
  </r>
  <r>
    <d v="9361-01-01T00:00:00"/>
    <x v="0"/>
    <s v="Aug"/>
    <x v="0"/>
    <x v="0"/>
    <s v="Order assembled"/>
    <x v="0"/>
    <x v="0"/>
    <x v="0"/>
    <n v="284"/>
    <n v="406.12"/>
  </r>
  <r>
    <d v="9365-01-01T00:00:00"/>
    <x v="0"/>
    <s v="Aug"/>
    <x v="0"/>
    <x v="0"/>
    <s v="Order assembled"/>
    <x v="0"/>
    <x v="0"/>
    <x v="0"/>
    <n v="278"/>
    <n v="397.53999999999996"/>
  </r>
  <r>
    <d v="9362-01-01T00:00:00"/>
    <x v="0"/>
    <s v="Aug"/>
    <x v="0"/>
    <x v="0"/>
    <s v="Order assembled"/>
    <x v="0"/>
    <x v="0"/>
    <x v="1"/>
    <n v="212"/>
    <n v="303.15999999999997"/>
  </r>
  <r>
    <d v="9361-01-01T00:00:00"/>
    <x v="0"/>
    <s v="Aug"/>
    <x v="0"/>
    <x v="0"/>
    <s v="Order assembled"/>
    <x v="0"/>
    <x v="0"/>
    <x v="1"/>
    <n v="260"/>
    <n v="371.8"/>
  </r>
  <r>
    <d v="9361-01-01T00:00:00"/>
    <x v="0"/>
    <s v="Aug"/>
    <x v="0"/>
    <x v="0"/>
    <s v="Order assembled"/>
    <x v="0"/>
    <x v="0"/>
    <x v="1"/>
    <n v="188"/>
    <n v="268.84000000000003"/>
  </r>
  <r>
    <d v="9364-01-01T00:00:00"/>
    <x v="0"/>
    <s v="Aug"/>
    <x v="0"/>
    <x v="0"/>
    <s v="Order assembled"/>
    <x v="0"/>
    <x v="0"/>
    <x v="1"/>
    <n v="214"/>
    <n v="306.02"/>
  </r>
  <r>
    <d v="9362-01-01T00:00:00"/>
    <x v="0"/>
    <s v="Aug"/>
    <x v="0"/>
    <x v="0"/>
    <s v="Order assembled"/>
    <x v="0"/>
    <x v="0"/>
    <x v="1"/>
    <n v="262"/>
    <n v="374.65999999999997"/>
  </r>
  <r>
    <d v="9364-01-01T00:00:00"/>
    <x v="0"/>
    <s v="Aug"/>
    <x v="0"/>
    <x v="0"/>
    <s v="Order assembled"/>
    <x v="0"/>
    <x v="0"/>
    <x v="1"/>
    <n v="190"/>
    <n v="271.7"/>
  </r>
  <r>
    <d v="9363-01-01T00:00:00"/>
    <x v="0"/>
    <s v="Aug"/>
    <x v="0"/>
    <x v="0"/>
    <s v="Order assembled"/>
    <x v="0"/>
    <x v="0"/>
    <x v="1"/>
    <n v="288"/>
    <n v="526.24"/>
  </r>
  <r>
    <d v="9364-01-01T00:00:00"/>
    <x v="0"/>
    <s v="Aug"/>
    <x v="0"/>
    <x v="0"/>
    <s v="Order assembled"/>
    <x v="0"/>
    <x v="0"/>
    <x v="1"/>
    <n v="282"/>
    <n v="526.24"/>
  </r>
  <r>
    <d v="9361-01-01T00:00:00"/>
    <x v="0"/>
    <s v="Aug"/>
    <x v="0"/>
    <x v="0"/>
    <s v="Order assembled"/>
    <x v="0"/>
    <x v="0"/>
    <x v="1"/>
    <n v="276"/>
    <n v="526.24"/>
  </r>
  <r>
    <d v="9361-01-01T00:00:00"/>
    <x v="0"/>
    <s v="Aug"/>
    <x v="0"/>
    <x v="0"/>
    <s v="Order assembled"/>
    <x v="0"/>
    <x v="0"/>
    <x v="1"/>
    <n v="680"/>
    <n v="972.4"/>
  </r>
  <r>
    <d v="9364-01-01T00:00:00"/>
    <x v="0"/>
    <s v="Aug"/>
    <x v="0"/>
    <x v="0"/>
    <s v="Order assembled"/>
    <x v="0"/>
    <x v="0"/>
    <x v="1"/>
    <n v="767"/>
    <n v="1096.81"/>
  </r>
  <r>
    <d v="9362-01-01T00:00:00"/>
    <x v="0"/>
    <s v="Aug"/>
    <x v="0"/>
    <x v="0"/>
    <s v="Order assembled"/>
    <x v="0"/>
    <x v="0"/>
    <x v="1"/>
    <n v="285"/>
    <n v="407.55"/>
  </r>
  <r>
    <d v="9361-01-01T00:00:00"/>
    <x v="0"/>
    <s v="Aug"/>
    <x v="0"/>
    <x v="0"/>
    <s v="Order assembled"/>
    <x v="0"/>
    <x v="0"/>
    <x v="1"/>
    <n v="279"/>
    <n v="398.97"/>
  </r>
  <r>
    <d v="9364-01-01T00:00:00"/>
    <x v="0"/>
    <s v="Aug"/>
    <x v="0"/>
    <x v="0"/>
    <s v="Order assembled"/>
    <x v="0"/>
    <x v="0"/>
    <x v="1"/>
    <n v="213"/>
    <n v="304.59000000000003"/>
  </r>
  <r>
    <d v="9364-01-01T00:00:00"/>
    <x v="0"/>
    <s v="Aug"/>
    <x v="0"/>
    <x v="0"/>
    <s v="Order assembled"/>
    <x v="0"/>
    <x v="0"/>
    <x v="1"/>
    <n v="753"/>
    <n v="526.24"/>
  </r>
  <r>
    <d v="9361-01-01T00:00:00"/>
    <x v="0"/>
    <s v="Aug"/>
    <x v="0"/>
    <x v="0"/>
    <s v="Order assembled"/>
    <x v="0"/>
    <x v="0"/>
    <x v="1"/>
    <n v="806"/>
    <n v="526.24"/>
  </r>
  <r>
    <d v="9364-01-01T00:00:00"/>
    <x v="0"/>
    <s v="Aug"/>
    <x v="0"/>
    <x v="0"/>
    <s v="Order assembled"/>
    <x v="0"/>
    <x v="0"/>
    <x v="1"/>
    <n v="217"/>
    <n v="310.31"/>
  </r>
  <r>
    <d v="9361-01-01T00:00:00"/>
    <x v="0"/>
    <s v="Aug"/>
    <x v="0"/>
    <x v="0"/>
    <s v="Order assembled"/>
    <x v="0"/>
    <x v="0"/>
    <x v="1"/>
    <n v="259"/>
    <n v="370.37"/>
  </r>
  <r>
    <d v="9364-01-01T00:00:00"/>
    <x v="0"/>
    <s v="Aug"/>
    <x v="0"/>
    <x v="0"/>
    <s v="Order assembled"/>
    <x v="0"/>
    <x v="0"/>
    <x v="1"/>
    <n v="187"/>
    <n v="267.40999999999997"/>
  </r>
  <r>
    <d v="9361-01-01T00:00:00"/>
    <x v="0"/>
    <s v="Aug"/>
    <x v="0"/>
    <x v="0"/>
    <s v="Order assembled"/>
    <x v="0"/>
    <x v="0"/>
    <x v="0"/>
    <n v="287"/>
    <n v="410.40999999999997"/>
  </r>
  <r>
    <d v="9362-01-01T00:00:00"/>
    <x v="0"/>
    <s v="Aug"/>
    <x v="0"/>
    <x v="0"/>
    <s v="Order assembled"/>
    <x v="1"/>
    <x v="0"/>
    <x v="0"/>
    <n v="281"/>
    <n v="401.83"/>
  </r>
  <r>
    <d v="9362-01-01T00:00:00"/>
    <x v="0"/>
    <s v="Aug"/>
    <x v="0"/>
    <x v="0"/>
    <s v="Order assembled"/>
    <x v="1"/>
    <x v="0"/>
    <x v="0"/>
    <n v="275"/>
    <n v="393.25"/>
  </r>
  <r>
    <d v="9361-01-01T00:00:00"/>
    <x v="0"/>
    <s v="Aug"/>
    <x v="0"/>
    <x v="0"/>
    <s v="Order assembled"/>
    <x v="1"/>
    <x v="0"/>
    <x v="1"/>
    <n v="215"/>
    <n v="307.45"/>
  </r>
  <r>
    <d v="9363-01-01T00:00:00"/>
    <x v="0"/>
    <s v="Aug"/>
    <x v="0"/>
    <x v="0"/>
    <s v="Order assembled"/>
    <x v="1"/>
    <x v="0"/>
    <x v="1"/>
    <n v="263"/>
    <n v="376.09000000000003"/>
  </r>
  <r>
    <d v="9362-01-01T00:00:00"/>
    <x v="0"/>
    <s v="Aug"/>
    <x v="0"/>
    <x v="0"/>
    <s v="Order assembled"/>
    <x v="1"/>
    <x v="0"/>
    <x v="1"/>
    <n v="776"/>
    <n v="1109.68"/>
  </r>
  <r>
    <d v="9361-01-01T00:00:00"/>
    <x v="0"/>
    <s v="Dec"/>
    <x v="0"/>
    <x v="0"/>
    <s v="Order assembled"/>
    <x v="1"/>
    <x v="0"/>
    <x v="0"/>
    <n v="224"/>
    <n v="526.24"/>
  </r>
  <r>
    <d v="9361-01-01T00:00:00"/>
    <x v="0"/>
    <s v="Dec"/>
    <x v="0"/>
    <x v="0"/>
    <s v="Order assembled"/>
    <x v="1"/>
    <x v="0"/>
    <x v="0"/>
    <n v="218"/>
    <n v="526.24"/>
  </r>
  <r>
    <d v="9361-01-01T00:00:00"/>
    <x v="0"/>
    <s v="Dec"/>
    <x v="0"/>
    <x v="0"/>
    <s v="Order assembled"/>
    <x v="1"/>
    <x v="0"/>
    <x v="0"/>
    <n v="212"/>
    <n v="526.24"/>
  </r>
  <r>
    <d v="9361-01-01T00:00:00"/>
    <x v="0"/>
    <s v="Dec"/>
    <x v="0"/>
    <x v="0"/>
    <s v="Order assembled"/>
    <x v="1"/>
    <x v="0"/>
    <x v="1"/>
    <n v="194"/>
    <n v="277.42"/>
  </r>
  <r>
    <d v="9362-01-01T00:00:00"/>
    <x v="0"/>
    <s v="Dec"/>
    <x v="0"/>
    <x v="0"/>
    <s v="Order assembled"/>
    <x v="1"/>
    <x v="0"/>
    <x v="1"/>
    <n v="242"/>
    <n v="346.06"/>
  </r>
  <r>
    <d v="9362-01-01T00:00:00"/>
    <x v="0"/>
    <s v="Dec"/>
    <x v="0"/>
    <x v="0"/>
    <s v="Order assembled"/>
    <x v="1"/>
    <x v="0"/>
    <x v="1"/>
    <n v="164"/>
    <n v="234.51999999999998"/>
  </r>
  <r>
    <d v="9364-01-01T00:00:00"/>
    <x v="0"/>
    <s v="Dec"/>
    <x v="0"/>
    <x v="0"/>
    <s v="Order assembled"/>
    <x v="1"/>
    <x v="0"/>
    <x v="1"/>
    <n v="238"/>
    <n v="340.34000000000003"/>
  </r>
  <r>
    <d v="9361-01-01T00:00:00"/>
    <x v="0"/>
    <s v="Dec"/>
    <x v="0"/>
    <x v="0"/>
    <s v="Order assembled"/>
    <x v="1"/>
    <x v="0"/>
    <x v="1"/>
    <n v="166"/>
    <n v="237.38"/>
  </r>
  <r>
    <d v="9364-01-01T00:00:00"/>
    <x v="0"/>
    <s v="Dec"/>
    <x v="0"/>
    <x v="0"/>
    <s v="Order assembled"/>
    <x v="1"/>
    <x v="0"/>
    <x v="0"/>
    <n v="222"/>
    <n v="526.24"/>
  </r>
  <r>
    <d v="9361-01-01T00:00:00"/>
    <x v="0"/>
    <s v="Dec"/>
    <x v="0"/>
    <x v="0"/>
    <s v="Order assembled"/>
    <x v="1"/>
    <x v="0"/>
    <x v="0"/>
    <n v="216"/>
    <n v="526.24"/>
  </r>
  <r>
    <d v="9362-01-01T00:00:00"/>
    <x v="0"/>
    <s v="Dec"/>
    <x v="0"/>
    <x v="0"/>
    <s v="Order assembled"/>
    <x v="1"/>
    <x v="0"/>
    <x v="1"/>
    <n v="684"/>
    <n v="978.12"/>
  </r>
  <r>
    <d v="9363-01-01T00:00:00"/>
    <x v="0"/>
    <s v="Dec"/>
    <x v="0"/>
    <x v="0"/>
    <s v="Order assembled"/>
    <x v="1"/>
    <x v="0"/>
    <x v="1"/>
    <n v="717"/>
    <n v="1025.31"/>
  </r>
  <r>
    <d v="9362-01-01T00:00:00"/>
    <x v="0"/>
    <s v="Dec"/>
    <x v="0"/>
    <x v="0"/>
    <s v="Order assembled"/>
    <x v="1"/>
    <x v="0"/>
    <x v="1"/>
    <n v="770"/>
    <n v="1101.0999999999999"/>
  </r>
  <r>
    <d v="9362-01-01T00:00:00"/>
    <x v="0"/>
    <s v="Dec"/>
    <x v="0"/>
    <x v="0"/>
    <s v="Order assembled"/>
    <x v="1"/>
    <x v="0"/>
    <x v="0"/>
    <n v="225"/>
    <n v="321.75"/>
  </r>
  <r>
    <d v="9363-01-01T00:00:00"/>
    <x v="0"/>
    <s v="Dec"/>
    <x v="0"/>
    <x v="0"/>
    <s v="Order assembled"/>
    <x v="1"/>
    <x v="0"/>
    <x v="0"/>
    <n v="219"/>
    <n v="313.17"/>
  </r>
  <r>
    <d v="9364-01-01T00:00:00"/>
    <x v="0"/>
    <s v="Dec"/>
    <x v="0"/>
    <x v="0"/>
    <s v="Order assembled"/>
    <x v="1"/>
    <x v="0"/>
    <x v="0"/>
    <n v="213"/>
    <n v="304.59000000000003"/>
  </r>
  <r>
    <d v="9362-01-01T00:00:00"/>
    <x v="0"/>
    <s v="Dec"/>
    <x v="0"/>
    <x v="0"/>
    <s v="Order assembled"/>
    <x v="1"/>
    <x v="0"/>
    <x v="1"/>
    <n v="195"/>
    <n v="278.85000000000002"/>
  </r>
  <r>
    <d v="9362-01-01T00:00:00"/>
    <x v="0"/>
    <s v="Dec"/>
    <x v="0"/>
    <x v="0"/>
    <s v="Order assembled"/>
    <x v="1"/>
    <x v="0"/>
    <x v="1"/>
    <n v="810"/>
    <n v="526.24"/>
  </r>
  <r>
    <d v="9361-01-01T00:00:00"/>
    <x v="0"/>
    <s v="Dec"/>
    <x v="0"/>
    <x v="0"/>
    <s v="Order assembled"/>
    <x v="1"/>
    <x v="0"/>
    <x v="1"/>
    <n v="193"/>
    <n v="275.99"/>
  </r>
  <r>
    <d v="9364-01-01T00:00:00"/>
    <x v="0"/>
    <s v="Dec"/>
    <x v="0"/>
    <x v="0"/>
    <s v="Order assembled"/>
    <x v="1"/>
    <x v="0"/>
    <x v="1"/>
    <n v="241"/>
    <n v="344.63"/>
  </r>
  <r>
    <d v="9361-01-01T00:00:00"/>
    <x v="0"/>
    <s v="Dec"/>
    <x v="0"/>
    <x v="0"/>
    <s v="Order assembled"/>
    <x v="1"/>
    <x v="0"/>
    <x v="0"/>
    <n v="221"/>
    <n v="316.02999999999997"/>
  </r>
  <r>
    <d v="9362-01-01T00:00:00"/>
    <x v="0"/>
    <s v="Dec"/>
    <x v="0"/>
    <x v="0"/>
    <s v="Order assembled"/>
    <x v="1"/>
    <x v="0"/>
    <x v="0"/>
    <n v="215"/>
    <n v="307.45"/>
  </r>
  <r>
    <d v="9362-01-01T00:00:00"/>
    <x v="0"/>
    <s v="Dec"/>
    <x v="0"/>
    <x v="0"/>
    <s v="Order assembled"/>
    <x v="1"/>
    <x v="0"/>
    <x v="1"/>
    <n v="191"/>
    <n v="273.13"/>
  </r>
  <r>
    <d v="9361-01-01T00:00:00"/>
    <x v="0"/>
    <s v="Dec"/>
    <x v="0"/>
    <x v="0"/>
    <s v="Order assembled"/>
    <x v="1"/>
    <x v="0"/>
    <x v="1"/>
    <n v="239"/>
    <n v="341.77"/>
  </r>
  <r>
    <d v="9361-01-01T00:00:00"/>
    <x v="0"/>
    <s v="Dec"/>
    <x v="0"/>
    <x v="0"/>
    <s v="Order assembled"/>
    <x v="1"/>
    <x v="0"/>
    <x v="1"/>
    <n v="779"/>
    <n v="1113.97"/>
  </r>
  <r>
    <d v="9362-01-01T00:00:00"/>
    <x v="0"/>
    <s v="Feb"/>
    <x v="0"/>
    <x v="0"/>
    <s v="Order assembled"/>
    <x v="1"/>
    <x v="0"/>
    <x v="1"/>
    <n v="248"/>
    <n v="354.64"/>
  </r>
  <r>
    <d v="9364-01-01T00:00:00"/>
    <x v="0"/>
    <s v="Feb"/>
    <x v="0"/>
    <x v="0"/>
    <s v="Order assembled"/>
    <x v="1"/>
    <x v="0"/>
    <x v="1"/>
    <n v="218"/>
    <n v="311.74"/>
  </r>
  <r>
    <d v="9362-01-01T00:00:00"/>
    <x v="0"/>
    <s v="Feb"/>
    <x v="0"/>
    <x v="0"/>
    <s v="Order assembled"/>
    <x v="1"/>
    <x v="0"/>
    <x v="1"/>
    <n v="244"/>
    <n v="348.92"/>
  </r>
  <r>
    <d v="9364-01-01T00:00:00"/>
    <x v="0"/>
    <s v="Feb"/>
    <x v="0"/>
    <x v="0"/>
    <s v="Order assembled"/>
    <x v="1"/>
    <x v="0"/>
    <x v="1"/>
    <n v="292"/>
    <n v="417.56"/>
  </r>
  <r>
    <d v="9362-01-01T00:00:00"/>
    <x v="0"/>
    <s v="Feb"/>
    <x v="0"/>
    <x v="0"/>
    <s v="Order assembled"/>
    <x v="1"/>
    <x v="0"/>
    <x v="1"/>
    <n v="220"/>
    <n v="314.60000000000002"/>
  </r>
  <r>
    <d v="9364-01-01T00:00:00"/>
    <x v="0"/>
    <s v="Feb"/>
    <x v="0"/>
    <x v="0"/>
    <s v="Order assembled"/>
    <x v="1"/>
    <x v="0"/>
    <x v="1"/>
    <n v="675"/>
    <n v="965.25"/>
  </r>
  <r>
    <d v="9362-01-01T00:00:00"/>
    <x v="0"/>
    <s v="Feb"/>
    <x v="0"/>
    <x v="0"/>
    <s v="Order assembled"/>
    <x v="1"/>
    <x v="0"/>
    <x v="1"/>
    <n v="708"/>
    <n v="1012.44"/>
  </r>
  <r>
    <d v="9361-01-01T00:00:00"/>
    <x v="0"/>
    <s v="Feb"/>
    <x v="0"/>
    <x v="0"/>
    <s v="Order assembled"/>
    <x v="1"/>
    <x v="0"/>
    <x v="1"/>
    <n v="761"/>
    <n v="1088.23"/>
  </r>
  <r>
    <d v="9361-01-01T00:00:00"/>
    <x v="0"/>
    <s v="Feb"/>
    <x v="0"/>
    <x v="0"/>
    <s v="Order assembled"/>
    <x v="1"/>
    <x v="0"/>
    <x v="1"/>
    <n v="249"/>
    <n v="356.07"/>
  </r>
  <r>
    <d v="9362-01-01T00:00:00"/>
    <x v="0"/>
    <s v="Feb"/>
    <x v="0"/>
    <x v="0"/>
    <s v="Order assembled"/>
    <x v="1"/>
    <x v="0"/>
    <x v="1"/>
    <n v="748"/>
    <n v="526.24"/>
  </r>
  <r>
    <d v="9364-01-01T00:00:00"/>
    <x v="0"/>
    <s v="Feb"/>
    <x v="0"/>
    <x v="0"/>
    <s v="Order assembled"/>
    <x v="1"/>
    <x v="0"/>
    <x v="1"/>
    <n v="801"/>
    <n v="526.24"/>
  </r>
  <r>
    <d v="9362-01-01T00:00:00"/>
    <x v="0"/>
    <s v="Feb"/>
    <x v="0"/>
    <x v="0"/>
    <s v="Order assembled"/>
    <x v="1"/>
    <x v="0"/>
    <x v="1"/>
    <n v="247"/>
    <n v="353.21"/>
  </r>
  <r>
    <d v="9362-01-01T00:00:00"/>
    <x v="0"/>
    <s v="Feb"/>
    <x v="0"/>
    <x v="0"/>
    <s v="Order assembled"/>
    <x v="1"/>
    <x v="0"/>
    <x v="1"/>
    <n v="295"/>
    <n v="421.85"/>
  </r>
  <r>
    <d v="9362-01-01T00:00:00"/>
    <x v="0"/>
    <s v="Feb"/>
    <x v="0"/>
    <x v="0"/>
    <s v="Order assembled"/>
    <x v="1"/>
    <x v="0"/>
    <x v="1"/>
    <n v="217"/>
    <n v="310.31"/>
  </r>
  <r>
    <d v="9364-01-01T00:00:00"/>
    <x v="0"/>
    <s v="Feb"/>
    <x v="0"/>
    <x v="0"/>
    <s v="Order assembled"/>
    <x v="1"/>
    <x v="0"/>
    <x v="1"/>
    <n v="245"/>
    <n v="350.35"/>
  </r>
  <r>
    <d v="9361-01-01T00:00:00"/>
    <x v="0"/>
    <s v="Feb"/>
    <x v="0"/>
    <x v="0"/>
    <s v="Order assembled"/>
    <x v="1"/>
    <x v="0"/>
    <x v="1"/>
    <n v="293"/>
    <n v="418.99"/>
  </r>
  <r>
    <d v="9362-01-01T00:00:00"/>
    <x v="0"/>
    <s v="Feb"/>
    <x v="0"/>
    <x v="0"/>
    <s v="Order assembled"/>
    <x v="1"/>
    <x v="0"/>
    <x v="1"/>
    <n v="770"/>
    <n v="1101.0999999999999"/>
  </r>
  <r>
    <d v="9361-01-01T00:00:00"/>
    <x v="0"/>
    <s v="Jan"/>
    <x v="0"/>
    <x v="0"/>
    <s v="Order assembled"/>
    <x v="1"/>
    <x v="0"/>
    <x v="1"/>
    <n v="254"/>
    <n v="388.62"/>
  </r>
  <r>
    <d v="9361-01-01T00:00:00"/>
    <x v="0"/>
    <s v="Jan"/>
    <x v="0"/>
    <x v="0"/>
    <s v="Order assembled"/>
    <x v="1"/>
    <x v="0"/>
    <x v="1"/>
    <n v="296"/>
    <n v="423.28"/>
  </r>
  <r>
    <d v="9364-01-01T00:00:00"/>
    <x v="0"/>
    <s v="Jan"/>
    <x v="0"/>
    <x v="0"/>
    <s v="Order assembled"/>
    <x v="1"/>
    <x v="0"/>
    <x v="1"/>
    <n v="224"/>
    <n v="320.32"/>
  </r>
  <r>
    <d v="9362-01-01T00:00:00"/>
    <x v="0"/>
    <s v="Jan"/>
    <x v="0"/>
    <x v="0"/>
    <s v="Order assembled"/>
    <x v="1"/>
    <x v="0"/>
    <x v="0"/>
    <n v="370"/>
    <n v="529.1"/>
  </r>
  <r>
    <d v="9362-01-01T00:00:00"/>
    <x v="0"/>
    <s v="Jan"/>
    <x v="0"/>
    <x v="0"/>
    <s v="Order assembled"/>
    <x v="1"/>
    <x v="0"/>
    <x v="1"/>
    <n v="250"/>
    <n v="357.5"/>
  </r>
  <r>
    <d v="9362-01-01T00:00:00"/>
    <x v="0"/>
    <s v="Jan"/>
    <x v="0"/>
    <x v="0"/>
    <s v="Order assembled"/>
    <x v="1"/>
    <x v="0"/>
    <x v="1"/>
    <n v="298"/>
    <n v="426.14"/>
  </r>
  <r>
    <d v="9364-01-01T00:00:00"/>
    <x v="0"/>
    <s v="Jan"/>
    <x v="0"/>
    <x v="0"/>
    <s v="Order assembled"/>
    <x v="1"/>
    <x v="0"/>
    <x v="1"/>
    <n v="226"/>
    <n v="323.18"/>
  </r>
  <r>
    <d v="9364-01-01T00:00:00"/>
    <x v="0"/>
    <s v="Jan"/>
    <x v="0"/>
    <x v="0"/>
    <s v="Order assembled"/>
    <x v="1"/>
    <x v="0"/>
    <x v="0"/>
    <n v="372"/>
    <n v="526.24"/>
  </r>
  <r>
    <d v="9363-01-01T00:00:00"/>
    <x v="0"/>
    <s v="Jan"/>
    <x v="0"/>
    <x v="0"/>
    <s v="Order assembled"/>
    <x v="1"/>
    <x v="0"/>
    <x v="1"/>
    <n v="674"/>
    <n v="963.81999999999994"/>
  </r>
  <r>
    <d v="9364-01-01T00:00:00"/>
    <x v="0"/>
    <s v="Jan"/>
    <x v="0"/>
    <x v="0"/>
    <s v="Order assembled"/>
    <x v="1"/>
    <x v="0"/>
    <x v="1"/>
    <n v="707"/>
    <n v="1011.01"/>
  </r>
  <r>
    <d v="9361-01-01T00:00:00"/>
    <x v="0"/>
    <s v="Jan"/>
    <x v="0"/>
    <x v="0"/>
    <s v="Order assembled"/>
    <x v="1"/>
    <x v="0"/>
    <x v="1"/>
    <n v="747"/>
    <n v="526.24"/>
  </r>
  <r>
    <d v="9363-01-01T00:00:00"/>
    <x v="0"/>
    <s v="Jan"/>
    <x v="0"/>
    <x v="0"/>
    <s v="Order assembled"/>
    <x v="1"/>
    <x v="0"/>
    <x v="1"/>
    <n v="800"/>
    <n v="526.24"/>
  </r>
  <r>
    <d v="9364-01-01T00:00:00"/>
    <x v="0"/>
    <s v="Jan"/>
    <x v="0"/>
    <x v="0"/>
    <s v="Order assembled"/>
    <x v="1"/>
    <x v="0"/>
    <x v="1"/>
    <n v="253"/>
    <n v="361.78999999999996"/>
  </r>
  <r>
    <d v="9362-01-01T00:00:00"/>
    <x v="0"/>
    <s v="Jan"/>
    <x v="0"/>
    <x v="0"/>
    <s v="Order assembled"/>
    <x v="1"/>
    <x v="0"/>
    <x v="1"/>
    <n v="223"/>
    <n v="318.89"/>
  </r>
  <r>
    <d v="9361-01-01T00:00:00"/>
    <x v="0"/>
    <s v="Jan"/>
    <x v="0"/>
    <x v="0"/>
    <s v="Order assembled"/>
    <x v="1"/>
    <x v="0"/>
    <x v="0"/>
    <n v="873"/>
    <n v="1248.3899999999999"/>
  </r>
  <r>
    <d v="9364-01-01T00:00:00"/>
    <x v="0"/>
    <s v="Jan"/>
    <x v="0"/>
    <x v="0"/>
    <s v="Order assembled"/>
    <x v="1"/>
    <x v="0"/>
    <x v="1"/>
    <n v="251"/>
    <n v="358.93"/>
  </r>
  <r>
    <d v="9361-01-01T00:00:00"/>
    <x v="0"/>
    <s v="Jan"/>
    <x v="0"/>
    <x v="0"/>
    <s v="Order assembled"/>
    <x v="1"/>
    <x v="0"/>
    <x v="1"/>
    <n v="299"/>
    <n v="427.57"/>
  </r>
  <r>
    <d v="9361-01-01T00:00:00"/>
    <x v="0"/>
    <s v="Jan"/>
    <x v="0"/>
    <x v="0"/>
    <s v="Order assembled"/>
    <x v="1"/>
    <x v="0"/>
    <x v="1"/>
    <n v="769"/>
    <n v="1099.67"/>
  </r>
  <r>
    <d v="9361-01-01T00:00:00"/>
    <x v="0"/>
    <s v="Jul"/>
    <x v="0"/>
    <x v="0"/>
    <s v="Order assembled"/>
    <x v="1"/>
    <x v="0"/>
    <x v="0"/>
    <n v="302"/>
    <n v="431.86"/>
  </r>
  <r>
    <d v="9362-01-01T00:00:00"/>
    <x v="0"/>
    <s v="Jul"/>
    <x v="0"/>
    <x v="0"/>
    <s v="Order assembled"/>
    <x v="1"/>
    <x v="0"/>
    <x v="0"/>
    <n v="296"/>
    <n v="423.28"/>
  </r>
  <r>
    <d v="9362-01-01T00:00:00"/>
    <x v="0"/>
    <s v="Jul"/>
    <x v="0"/>
    <x v="0"/>
    <s v="Order assembled"/>
    <x v="1"/>
    <x v="0"/>
    <x v="1"/>
    <n v="218"/>
    <n v="311.74"/>
  </r>
  <r>
    <d v="9361-01-01T00:00:00"/>
    <x v="0"/>
    <s v="Jul"/>
    <x v="0"/>
    <x v="0"/>
    <s v="Order assembled"/>
    <x v="1"/>
    <x v="0"/>
    <x v="1"/>
    <n v="266"/>
    <n v="380.38"/>
  </r>
  <r>
    <d v="9362-01-01T00:00:00"/>
    <x v="0"/>
    <s v="Jul"/>
    <x v="0"/>
    <x v="0"/>
    <s v="Order assembled"/>
    <x v="1"/>
    <x v="0"/>
    <x v="1"/>
    <n v="194"/>
    <n v="277.42"/>
  </r>
  <r>
    <d v="9361-01-01T00:00:00"/>
    <x v="0"/>
    <s v="Jul"/>
    <x v="0"/>
    <x v="0"/>
    <s v="Order assembled"/>
    <x v="1"/>
    <x v="0"/>
    <x v="1"/>
    <n v="220"/>
    <n v="314.60000000000002"/>
  </r>
  <r>
    <d v="9361-01-01T00:00:00"/>
    <x v="0"/>
    <s v="Jul"/>
    <x v="0"/>
    <x v="0"/>
    <s v="Order assembled"/>
    <x v="1"/>
    <x v="0"/>
    <x v="1"/>
    <n v="268"/>
    <n v="383.24"/>
  </r>
  <r>
    <d v="9362-01-01T00:00:00"/>
    <x v="0"/>
    <s v="Jul"/>
    <x v="0"/>
    <x v="0"/>
    <s v="Order assembled"/>
    <x v="1"/>
    <x v="0"/>
    <x v="1"/>
    <n v="306"/>
    <n v="526.24"/>
  </r>
  <r>
    <d v="9364-01-01T00:00:00"/>
    <x v="0"/>
    <s v="Jul"/>
    <x v="0"/>
    <x v="0"/>
    <s v="Order assembled"/>
    <x v="1"/>
    <x v="0"/>
    <x v="1"/>
    <n v="300"/>
    <n v="526.24"/>
  </r>
  <r>
    <d v="9362-01-01T00:00:00"/>
    <x v="0"/>
    <s v="Jul"/>
    <x v="0"/>
    <x v="0"/>
    <s v="Order assembled"/>
    <x v="1"/>
    <x v="0"/>
    <x v="1"/>
    <n v="294"/>
    <n v="526.24"/>
  </r>
  <r>
    <d v="9362-01-01T00:00:00"/>
    <x v="0"/>
    <s v="Jul"/>
    <x v="0"/>
    <x v="0"/>
    <s v="Order assembled"/>
    <x v="1"/>
    <x v="0"/>
    <x v="1"/>
    <n v="679"/>
    <n v="970.97"/>
  </r>
  <r>
    <d v="9362-01-01T00:00:00"/>
    <x v="0"/>
    <s v="Jul"/>
    <x v="0"/>
    <x v="0"/>
    <s v="Order assembled"/>
    <x v="1"/>
    <x v="0"/>
    <x v="1"/>
    <n v="713"/>
    <n v="1019.5899999999999"/>
  </r>
  <r>
    <d v="9364-01-01T00:00:00"/>
    <x v="0"/>
    <s v="Jul"/>
    <x v="0"/>
    <x v="0"/>
    <s v="Order assembled"/>
    <x v="1"/>
    <x v="0"/>
    <x v="1"/>
    <n v="766"/>
    <n v="1095.3800000000001"/>
  </r>
  <r>
    <d v="9361-01-01T00:00:00"/>
    <x v="0"/>
    <s v="Jul"/>
    <x v="0"/>
    <x v="0"/>
    <s v="Order assembled"/>
    <x v="1"/>
    <x v="0"/>
    <x v="1"/>
    <n v="303"/>
    <n v="433.28999999999996"/>
  </r>
  <r>
    <d v="9361-01-01T00:00:00"/>
    <x v="0"/>
    <s v="Jul"/>
    <x v="0"/>
    <x v="0"/>
    <s v="Order assembled"/>
    <x v="1"/>
    <x v="0"/>
    <x v="1"/>
    <n v="297"/>
    <n v="424.71"/>
  </r>
  <r>
    <d v="9362-01-01T00:00:00"/>
    <x v="0"/>
    <s v="Jul"/>
    <x v="0"/>
    <x v="0"/>
    <s v="Order assembled"/>
    <x v="1"/>
    <x v="0"/>
    <x v="1"/>
    <n v="291"/>
    <n v="416.13"/>
  </r>
  <r>
    <d v="9364-01-01T00:00:00"/>
    <x v="0"/>
    <s v="Jul"/>
    <x v="0"/>
    <x v="0"/>
    <s v="Order assembled"/>
    <x v="1"/>
    <x v="0"/>
    <x v="1"/>
    <n v="219"/>
    <n v="313.17"/>
  </r>
  <r>
    <d v="9364-01-01T00:00:00"/>
    <x v="0"/>
    <s v="Jul"/>
    <x v="0"/>
    <x v="0"/>
    <s v="Order assembled"/>
    <x v="1"/>
    <x v="0"/>
    <x v="1"/>
    <n v="752"/>
    <n v="526.24"/>
  </r>
  <r>
    <d v="9362-01-01T00:00:00"/>
    <x v="0"/>
    <s v="Jul"/>
    <x v="0"/>
    <x v="0"/>
    <s v="Order assembled"/>
    <x v="1"/>
    <x v="0"/>
    <x v="1"/>
    <n v="805"/>
    <n v="526.24"/>
  </r>
  <r>
    <d v="9362-01-01T00:00:00"/>
    <x v="0"/>
    <s v="Jul"/>
    <x v="0"/>
    <x v="0"/>
    <s v="Order assembled"/>
    <x v="1"/>
    <x v="0"/>
    <x v="1"/>
    <n v="265"/>
    <n v="378.95"/>
  </r>
  <r>
    <d v="9361-01-01T00:00:00"/>
    <x v="0"/>
    <s v="Jul"/>
    <x v="0"/>
    <x v="0"/>
    <s v="Order assembled"/>
    <x v="1"/>
    <x v="0"/>
    <x v="1"/>
    <n v="193"/>
    <n v="275.99"/>
  </r>
  <r>
    <d v="9364-01-01T00:00:00"/>
    <x v="0"/>
    <s v="Jul"/>
    <x v="0"/>
    <x v="0"/>
    <s v="Order assembled"/>
    <x v="1"/>
    <x v="0"/>
    <x v="0"/>
    <n v="884"/>
    <n v="1264.1199999999999"/>
  </r>
  <r>
    <d v="9362-01-01T00:00:00"/>
    <x v="0"/>
    <s v="Jul"/>
    <x v="0"/>
    <x v="0"/>
    <s v="Order assembled"/>
    <x v="1"/>
    <x v="0"/>
    <x v="0"/>
    <n v="885"/>
    <n v="1265.55"/>
  </r>
  <r>
    <d v="9362-01-01T00:00:00"/>
    <x v="0"/>
    <s v="Jul"/>
    <x v="0"/>
    <x v="0"/>
    <s v="Order assembled"/>
    <x v="1"/>
    <x v="0"/>
    <x v="0"/>
    <n v="886"/>
    <n v="1266.98"/>
  </r>
  <r>
    <d v="9362-01-01T00:00:00"/>
    <x v="0"/>
    <s v="Jul"/>
    <x v="0"/>
    <x v="0"/>
    <s v="Order assembled"/>
    <x v="1"/>
    <x v="0"/>
    <x v="1"/>
    <n v="221"/>
    <n v="316.02999999999997"/>
  </r>
  <r>
    <d v="9362-01-01T00:00:00"/>
    <x v="0"/>
    <s v="Jul"/>
    <x v="0"/>
    <x v="0"/>
    <s v="Order assembled"/>
    <x v="1"/>
    <x v="0"/>
    <x v="1"/>
    <n v="269"/>
    <n v="384.67"/>
  </r>
  <r>
    <d v="9362-01-01T00:00:00"/>
    <x v="0"/>
    <s v="Jul"/>
    <x v="0"/>
    <x v="0"/>
    <s v="Order assembled"/>
    <x v="1"/>
    <x v="0"/>
    <x v="1"/>
    <n v="775"/>
    <n v="1108.25"/>
  </r>
  <r>
    <d v="9361-01-01T00:00:00"/>
    <x v="0"/>
    <s v="Jun"/>
    <x v="0"/>
    <x v="0"/>
    <s v="Order assembled"/>
    <x v="1"/>
    <x v="0"/>
    <x v="0"/>
    <n v="320"/>
    <n v="457.6"/>
  </r>
  <r>
    <d v="9362-01-01T00:00:00"/>
    <x v="0"/>
    <s v="Jun"/>
    <x v="0"/>
    <x v="0"/>
    <s v="Order assembled"/>
    <x v="1"/>
    <x v="0"/>
    <x v="0"/>
    <n v="314"/>
    <n v="449.02"/>
  </r>
  <r>
    <d v="9361-01-01T00:00:00"/>
    <x v="0"/>
    <s v="Jun"/>
    <x v="0"/>
    <x v="0"/>
    <s v="Order assembled"/>
    <x v="1"/>
    <x v="0"/>
    <x v="0"/>
    <n v="308"/>
    <n v="440.44"/>
  </r>
  <r>
    <d v="9362-01-01T00:00:00"/>
    <x v="0"/>
    <s v="Jun"/>
    <x v="0"/>
    <x v="0"/>
    <s v="Order assembled"/>
    <x v="1"/>
    <x v="0"/>
    <x v="1"/>
    <n v="224"/>
    <n v="320.32"/>
  </r>
  <r>
    <d v="9361-01-01T00:00:00"/>
    <x v="0"/>
    <s v="Jun"/>
    <x v="0"/>
    <x v="0"/>
    <s v="Order assembled"/>
    <x v="1"/>
    <x v="0"/>
    <x v="1"/>
    <n v="272"/>
    <n v="388.96"/>
  </r>
  <r>
    <d v="9364-01-01T00:00:00"/>
    <x v="0"/>
    <s v="Jun"/>
    <x v="0"/>
    <x v="0"/>
    <s v="Order assembled"/>
    <x v="1"/>
    <x v="0"/>
    <x v="1"/>
    <n v="200"/>
    <n v="286"/>
  </r>
  <r>
    <d v="9362-01-01T00:00:00"/>
    <x v="0"/>
    <s v="Jun"/>
    <x v="0"/>
    <x v="0"/>
    <s v="Order assembled"/>
    <x v="1"/>
    <x v="0"/>
    <x v="1"/>
    <n v="226"/>
    <n v="323.18"/>
  </r>
  <r>
    <d v="9362-01-01T00:00:00"/>
    <x v="0"/>
    <s v="Jun"/>
    <x v="0"/>
    <x v="0"/>
    <s v="Order assembled"/>
    <x v="1"/>
    <x v="0"/>
    <x v="1"/>
    <n v="274"/>
    <n v="391.82"/>
  </r>
  <r>
    <d v="9362-01-01T00:00:00"/>
    <x v="0"/>
    <s v="Jun"/>
    <x v="0"/>
    <x v="0"/>
    <s v="Order assembled"/>
    <x v="1"/>
    <x v="0"/>
    <x v="1"/>
    <n v="196"/>
    <n v="280.27999999999997"/>
  </r>
  <r>
    <d v="9361-01-01T00:00:00"/>
    <x v="0"/>
    <s v="Jun"/>
    <x v="0"/>
    <x v="0"/>
    <s v="Order assembled"/>
    <x v="1"/>
    <x v="0"/>
    <x v="1"/>
    <n v="318"/>
    <n v="526.24"/>
  </r>
  <r>
    <d v="9365-01-01T00:00:00"/>
    <x v="0"/>
    <s v="Jun"/>
    <x v="0"/>
    <x v="0"/>
    <s v="Order assembled"/>
    <x v="1"/>
    <x v="0"/>
    <x v="1"/>
    <n v="312"/>
    <n v="526.24"/>
  </r>
  <r>
    <d v="9364-01-01T00:00:00"/>
    <x v="0"/>
    <s v="Jun"/>
    <x v="0"/>
    <x v="0"/>
    <s v="Order assembled"/>
    <x v="1"/>
    <x v="0"/>
    <x v="1"/>
    <n v="712"/>
    <n v="1018.16"/>
  </r>
  <r>
    <d v="9361-01-01T00:00:00"/>
    <x v="0"/>
    <s v="Jun"/>
    <x v="0"/>
    <x v="0"/>
    <s v="Order assembled"/>
    <x v="1"/>
    <x v="0"/>
    <x v="1"/>
    <n v="765"/>
    <n v="1093.95"/>
  </r>
  <r>
    <d v="9362-01-01T00:00:00"/>
    <x v="0"/>
    <s v="Jun"/>
    <x v="0"/>
    <x v="0"/>
    <s v="Order assembled"/>
    <x v="1"/>
    <x v="0"/>
    <x v="0"/>
    <n v="321"/>
    <n v="459.03"/>
  </r>
  <r>
    <d v="9361-01-01T00:00:00"/>
    <x v="0"/>
    <s v="Jun"/>
    <x v="0"/>
    <x v="0"/>
    <s v="Order assembled"/>
    <x v="1"/>
    <x v="0"/>
    <x v="1"/>
    <n v="315"/>
    <n v="450.45"/>
  </r>
  <r>
    <d v="9364-01-01T00:00:00"/>
    <x v="0"/>
    <s v="Jun"/>
    <x v="0"/>
    <x v="0"/>
    <s v="Order assembled"/>
    <x v="1"/>
    <x v="0"/>
    <x v="1"/>
    <n v="309"/>
    <n v="441.87"/>
  </r>
  <r>
    <d v="9361-01-01T00:00:00"/>
    <x v="0"/>
    <s v="Jun"/>
    <x v="0"/>
    <x v="0"/>
    <s v="Order assembled"/>
    <x v="1"/>
    <x v="0"/>
    <x v="1"/>
    <n v="225"/>
    <n v="321.75"/>
  </r>
  <r>
    <d v="9361-01-01T00:00:00"/>
    <x v="0"/>
    <s v="Jun"/>
    <x v="0"/>
    <x v="0"/>
    <s v="Order assembled"/>
    <x v="1"/>
    <x v="0"/>
    <x v="1"/>
    <n v="751"/>
    <n v="526.24"/>
  </r>
  <r>
    <d v="9362-01-01T00:00:00"/>
    <x v="0"/>
    <s v="Jun"/>
    <x v="0"/>
    <x v="0"/>
    <s v="Order assembled"/>
    <x v="1"/>
    <x v="0"/>
    <x v="1"/>
    <n v="223"/>
    <n v="318.89"/>
  </r>
  <r>
    <d v="9365-01-01T00:00:00"/>
    <x v="0"/>
    <s v="Jun"/>
    <x v="0"/>
    <x v="0"/>
    <s v="Order assembled"/>
    <x v="1"/>
    <x v="0"/>
    <x v="1"/>
    <n v="271"/>
    <n v="387.53"/>
  </r>
  <r>
    <d v="9362-01-01T00:00:00"/>
    <x v="0"/>
    <s v="Jun"/>
    <x v="0"/>
    <x v="0"/>
    <s v="Order assembled"/>
    <x v="1"/>
    <x v="0"/>
    <x v="1"/>
    <n v="199"/>
    <n v="284.57"/>
  </r>
  <r>
    <d v="9364-01-01T00:00:00"/>
    <x v="0"/>
    <s v="Jun"/>
    <x v="0"/>
    <x v="0"/>
    <s v="Order assembled"/>
    <x v="1"/>
    <x v="0"/>
    <x v="0"/>
    <n v="882"/>
    <n v="1261.26"/>
  </r>
  <r>
    <d v="9361-01-01T00:00:00"/>
    <x v="0"/>
    <s v="Jun"/>
    <x v="0"/>
    <x v="0"/>
    <s v="Order assembled"/>
    <x v="1"/>
    <x v="0"/>
    <x v="0"/>
    <n v="883"/>
    <n v="1262.69"/>
  </r>
  <r>
    <d v="9364-01-01T00:00:00"/>
    <x v="0"/>
    <s v="Jun"/>
    <x v="0"/>
    <x v="0"/>
    <s v="Order assembled"/>
    <x v="1"/>
    <x v="0"/>
    <x v="1"/>
    <n v="227"/>
    <n v="324.61"/>
  </r>
  <r>
    <d v="9362-01-01T00:00:00"/>
    <x v="0"/>
    <s v="Jun"/>
    <x v="0"/>
    <x v="0"/>
    <s v="Order assembled"/>
    <x v="1"/>
    <x v="0"/>
    <x v="1"/>
    <n v="774"/>
    <n v="1106.82"/>
  </r>
  <r>
    <d v="9364-01-01T00:00:00"/>
    <x v="0"/>
    <s v="Mar"/>
    <x v="0"/>
    <x v="0"/>
    <s v="Order assembled"/>
    <x v="1"/>
    <x v="0"/>
    <x v="1"/>
    <n v="368"/>
    <n v="526.24"/>
  </r>
  <r>
    <d v="9364-01-01T00:00:00"/>
    <x v="0"/>
    <s v="Mar"/>
    <x v="0"/>
    <x v="0"/>
    <s v="Order assembled"/>
    <x v="1"/>
    <x v="0"/>
    <x v="0"/>
    <n v="362"/>
    <n v="517.66"/>
  </r>
  <r>
    <d v="9364-01-01T00:00:00"/>
    <x v="0"/>
    <s v="Mar"/>
    <x v="0"/>
    <x v="0"/>
    <s v="Order assembled"/>
    <x v="1"/>
    <x v="0"/>
    <x v="0"/>
    <n v="356"/>
    <n v="509.08"/>
  </r>
  <r>
    <d v="9363-01-01T00:00:00"/>
    <x v="0"/>
    <s v="Mar"/>
    <x v="0"/>
    <x v="0"/>
    <s v="Order assembled"/>
    <x v="1"/>
    <x v="0"/>
    <x v="1"/>
    <n v="242"/>
    <n v="346.06"/>
  </r>
  <r>
    <d v="9361-01-01T00:00:00"/>
    <x v="0"/>
    <s v="Mar"/>
    <x v="0"/>
    <x v="0"/>
    <s v="Order assembled"/>
    <x v="1"/>
    <x v="0"/>
    <x v="1"/>
    <n v="290"/>
    <n v="414.7"/>
  </r>
  <r>
    <d v="9362-01-01T00:00:00"/>
    <x v="0"/>
    <s v="Mar"/>
    <x v="0"/>
    <x v="0"/>
    <s v="Order assembled"/>
    <x v="1"/>
    <x v="0"/>
    <x v="1"/>
    <n v="212"/>
    <n v="303.15999999999997"/>
  </r>
  <r>
    <d v="9365-01-01T00:00:00"/>
    <x v="0"/>
    <s v="Mar"/>
    <x v="0"/>
    <x v="0"/>
    <s v="Order assembled"/>
    <x v="1"/>
    <x v="0"/>
    <x v="1"/>
    <n v="286"/>
    <n v="408.98"/>
  </r>
  <r>
    <d v="9363-01-01T00:00:00"/>
    <x v="0"/>
    <s v="Mar"/>
    <x v="0"/>
    <x v="0"/>
    <s v="Order assembled"/>
    <x v="1"/>
    <x v="0"/>
    <x v="1"/>
    <n v="214"/>
    <n v="306.02"/>
  </r>
  <r>
    <d v="9362-01-01T00:00:00"/>
    <x v="0"/>
    <s v="Mar"/>
    <x v="0"/>
    <x v="0"/>
    <s v="Order assembled"/>
    <x v="1"/>
    <x v="0"/>
    <x v="1"/>
    <n v="366"/>
    <n v="526.24"/>
  </r>
  <r>
    <d v="9362-01-01T00:00:00"/>
    <x v="0"/>
    <s v="Mar"/>
    <x v="0"/>
    <x v="0"/>
    <s v="Order assembled"/>
    <x v="1"/>
    <x v="0"/>
    <x v="0"/>
    <n v="360"/>
    <n v="526.24"/>
  </r>
  <r>
    <d v="9364-01-01T00:00:00"/>
    <x v="0"/>
    <s v="Mar"/>
    <x v="0"/>
    <x v="0"/>
    <s v="Order assembled"/>
    <x v="1"/>
    <x v="0"/>
    <x v="1"/>
    <n v="676"/>
    <n v="966.68000000000006"/>
  </r>
  <r>
    <d v="9364-01-01T00:00:00"/>
    <x v="0"/>
    <s v="Mar"/>
    <x v="0"/>
    <x v="0"/>
    <s v="Order assembled"/>
    <x v="1"/>
    <x v="0"/>
    <x v="1"/>
    <n v="709"/>
    <n v="1013.87"/>
  </r>
  <r>
    <d v="9361-01-01T00:00:00"/>
    <x v="0"/>
    <s v="Mar"/>
    <x v="0"/>
    <x v="0"/>
    <s v="Order assembled"/>
    <x v="1"/>
    <x v="0"/>
    <x v="1"/>
    <n v="762"/>
    <n v="1089.6599999999999"/>
  </r>
  <r>
    <d v="9361-01-01T00:00:00"/>
    <x v="0"/>
    <s v="Mar"/>
    <x v="0"/>
    <x v="0"/>
    <s v="Order assembled"/>
    <x v="1"/>
    <x v="0"/>
    <x v="1"/>
    <n v="369"/>
    <n v="527.66999999999996"/>
  </r>
  <r>
    <d v="9364-01-01T00:00:00"/>
    <x v="0"/>
    <s v="Mar"/>
    <x v="0"/>
    <x v="0"/>
    <s v="Order assembled"/>
    <x v="1"/>
    <x v="0"/>
    <x v="1"/>
    <n v="363"/>
    <n v="519.09"/>
  </r>
  <r>
    <d v="9365-01-01T00:00:00"/>
    <x v="0"/>
    <s v="Mar"/>
    <x v="0"/>
    <x v="0"/>
    <s v="Order assembled"/>
    <x v="1"/>
    <x v="0"/>
    <x v="0"/>
    <n v="357"/>
    <n v="510.51"/>
  </r>
  <r>
    <d v="9361-01-01T00:00:00"/>
    <x v="0"/>
    <s v="Mar"/>
    <x v="0"/>
    <x v="0"/>
    <s v="Order assembled"/>
    <x v="1"/>
    <x v="0"/>
    <x v="1"/>
    <n v="243"/>
    <n v="347.49"/>
  </r>
  <r>
    <d v="9364-01-01T00:00:00"/>
    <x v="0"/>
    <s v="Mar"/>
    <x v="0"/>
    <x v="0"/>
    <s v="Order assembled"/>
    <x v="1"/>
    <x v="0"/>
    <x v="1"/>
    <n v="802"/>
    <n v="526.24"/>
  </r>
  <r>
    <d v="9363-01-01T00:00:00"/>
    <x v="0"/>
    <s v="Mar"/>
    <x v="0"/>
    <x v="0"/>
    <s v="Order assembled"/>
    <x v="1"/>
    <x v="0"/>
    <x v="1"/>
    <n v="241"/>
    <n v="344.63"/>
  </r>
  <r>
    <d v="9362-01-01T00:00:00"/>
    <x v="0"/>
    <s v="Mar"/>
    <x v="0"/>
    <x v="0"/>
    <s v="Order assembled"/>
    <x v="1"/>
    <x v="0"/>
    <x v="1"/>
    <n v="289"/>
    <n v="413.27"/>
  </r>
  <r>
    <d v="9364-01-01T00:00:00"/>
    <x v="0"/>
    <s v="Mar"/>
    <x v="0"/>
    <x v="0"/>
    <s v="Order assembled"/>
    <x v="1"/>
    <x v="0"/>
    <x v="1"/>
    <n v="874"/>
    <n v="1249.82"/>
  </r>
  <r>
    <d v="9361-01-01T00:00:00"/>
    <x v="0"/>
    <s v="Mar"/>
    <x v="0"/>
    <x v="0"/>
    <s v="Order assembled"/>
    <x v="1"/>
    <x v="0"/>
    <x v="0"/>
    <n v="875"/>
    <n v="1251.25"/>
  </r>
  <r>
    <d v="9362-01-01T00:00:00"/>
    <x v="0"/>
    <s v="Mar"/>
    <x v="0"/>
    <x v="0"/>
    <s v="Order assembled"/>
    <x v="1"/>
    <x v="0"/>
    <x v="1"/>
    <n v="239"/>
    <n v="341.77"/>
  </r>
  <r>
    <d v="9362-01-01T00:00:00"/>
    <x v="0"/>
    <s v="Mar"/>
    <x v="0"/>
    <x v="0"/>
    <s v="Order assembled"/>
    <x v="1"/>
    <x v="0"/>
    <x v="1"/>
    <n v="287"/>
    <n v="410.40999999999997"/>
  </r>
  <r>
    <d v="9363-01-01T00:00:00"/>
    <x v="0"/>
    <s v="Mar"/>
    <x v="0"/>
    <x v="0"/>
    <s v="Order assembled"/>
    <x v="1"/>
    <x v="0"/>
    <x v="1"/>
    <n v="771"/>
    <n v="1102.53"/>
  </r>
  <r>
    <d v="9361-01-01T00:00:00"/>
    <x v="0"/>
    <s v="May"/>
    <x v="0"/>
    <x v="0"/>
    <s v="Order assembled"/>
    <x v="1"/>
    <x v="0"/>
    <x v="0"/>
    <n v="338"/>
    <n v="483.34000000000003"/>
  </r>
  <r>
    <d v="9361-01-01T00:00:00"/>
    <x v="0"/>
    <s v="May"/>
    <x v="0"/>
    <x v="0"/>
    <s v="Order assembled"/>
    <x v="1"/>
    <x v="0"/>
    <x v="0"/>
    <n v="332"/>
    <n v="474.76"/>
  </r>
  <r>
    <d v="9362-01-01T00:00:00"/>
    <x v="0"/>
    <s v="May"/>
    <x v="0"/>
    <x v="0"/>
    <s v="Order assembled"/>
    <x v="1"/>
    <x v="0"/>
    <x v="0"/>
    <n v="326"/>
    <n v="466.18"/>
  </r>
  <r>
    <d v="9362-01-01T00:00:00"/>
    <x v="0"/>
    <s v="May"/>
    <x v="0"/>
    <x v="0"/>
    <s v="Order assembled"/>
    <x v="1"/>
    <x v="0"/>
    <x v="1"/>
    <n v="230"/>
    <n v="328.9"/>
  </r>
  <r>
    <d v="9364-01-01T00:00:00"/>
    <x v="0"/>
    <s v="May"/>
    <x v="0"/>
    <x v="0"/>
    <s v="Order assembled"/>
    <x v="1"/>
    <x v="0"/>
    <x v="1"/>
    <n v="278"/>
    <n v="397.53999999999996"/>
  </r>
  <r>
    <d v="9362-01-01T00:00:00"/>
    <x v="0"/>
    <s v="May"/>
    <x v="0"/>
    <x v="0"/>
    <s v="Order assembled"/>
    <x v="1"/>
    <x v="0"/>
    <x v="1"/>
    <n v="206"/>
    <n v="294.58"/>
  </r>
  <r>
    <d v="9361-01-01T00:00:00"/>
    <x v="0"/>
    <s v="May"/>
    <x v="0"/>
    <x v="0"/>
    <s v="Order assembled"/>
    <x v="1"/>
    <x v="0"/>
    <x v="1"/>
    <n v="232"/>
    <n v="331.76"/>
  </r>
  <r>
    <d v="9361-01-01T00:00:00"/>
    <x v="0"/>
    <s v="May"/>
    <x v="0"/>
    <x v="0"/>
    <s v="Order assembled"/>
    <x v="1"/>
    <x v="0"/>
    <x v="1"/>
    <n v="202"/>
    <n v="288.86"/>
  </r>
  <r>
    <d v="9364-01-01T00:00:00"/>
    <x v="0"/>
    <s v="May"/>
    <x v="0"/>
    <x v="0"/>
    <s v="Order assembled"/>
    <x v="1"/>
    <x v="0"/>
    <x v="0"/>
    <n v="336"/>
    <n v="526.24"/>
  </r>
  <r>
    <d v="9362-01-01T00:00:00"/>
    <x v="0"/>
    <s v="May"/>
    <x v="0"/>
    <x v="0"/>
    <s v="Order assembled"/>
    <x v="1"/>
    <x v="0"/>
    <x v="0"/>
    <n v="330"/>
    <n v="526.24"/>
  </r>
  <r>
    <d v="9361-01-01T00:00:00"/>
    <x v="0"/>
    <s v="May"/>
    <x v="0"/>
    <x v="0"/>
    <s v="Order assembled"/>
    <x v="1"/>
    <x v="0"/>
    <x v="0"/>
    <n v="324"/>
    <n v="526.24"/>
  </r>
  <r>
    <d v="9362-01-01T00:00:00"/>
    <x v="0"/>
    <s v="May"/>
    <x v="0"/>
    <x v="0"/>
    <s v="Order assembled"/>
    <x v="1"/>
    <x v="0"/>
    <x v="1"/>
    <n v="678"/>
    <n v="969.54"/>
  </r>
  <r>
    <d v="9364-01-01T00:00:00"/>
    <x v="0"/>
    <s v="May"/>
    <x v="0"/>
    <x v="0"/>
    <s v="Order assembled"/>
    <x v="1"/>
    <x v="0"/>
    <x v="1"/>
    <n v="711"/>
    <n v="1016.73"/>
  </r>
  <r>
    <d v="9362-01-01T00:00:00"/>
    <x v="0"/>
    <s v="May"/>
    <x v="0"/>
    <x v="0"/>
    <s v="Order assembled"/>
    <x v="1"/>
    <x v="0"/>
    <x v="1"/>
    <n v="764"/>
    <n v="1092.52"/>
  </r>
  <r>
    <d v="9364-01-01T00:00:00"/>
    <x v="0"/>
    <s v="May"/>
    <x v="0"/>
    <x v="0"/>
    <s v="Order assembled"/>
    <x v="1"/>
    <x v="0"/>
    <x v="0"/>
    <n v="333"/>
    <n v="476.19"/>
  </r>
  <r>
    <d v="9364-01-01T00:00:00"/>
    <x v="0"/>
    <s v="May"/>
    <x v="0"/>
    <x v="0"/>
    <s v="Order assembled"/>
    <x v="1"/>
    <x v="0"/>
    <x v="0"/>
    <n v="327"/>
    <n v="467.61"/>
  </r>
  <r>
    <d v="9362-01-01T00:00:00"/>
    <x v="0"/>
    <s v="May"/>
    <x v="0"/>
    <x v="0"/>
    <s v="Order assembled"/>
    <x v="1"/>
    <x v="0"/>
    <x v="1"/>
    <n v="231"/>
    <n v="330.33"/>
  </r>
  <r>
    <d v="9364-01-01T00:00:00"/>
    <x v="0"/>
    <s v="May"/>
    <x v="0"/>
    <x v="0"/>
    <s v="Order assembled"/>
    <x v="1"/>
    <x v="0"/>
    <x v="1"/>
    <n v="750"/>
    <n v="526.24"/>
  </r>
  <r>
    <d v="9362-01-01T00:00:00"/>
    <x v="0"/>
    <s v="May"/>
    <x v="0"/>
    <x v="0"/>
    <s v="Order assembled"/>
    <x v="1"/>
    <x v="0"/>
    <x v="1"/>
    <n v="804"/>
    <n v="526.24"/>
  </r>
  <r>
    <d v="9361-01-01T00:00:00"/>
    <x v="0"/>
    <s v="May"/>
    <x v="0"/>
    <x v="0"/>
    <s v="Order assembled"/>
    <x v="1"/>
    <x v="0"/>
    <x v="1"/>
    <n v="229"/>
    <n v="327.47000000000003"/>
  </r>
  <r>
    <d v="9362-01-01T00:00:00"/>
    <x v="0"/>
    <s v="May"/>
    <x v="0"/>
    <x v="0"/>
    <s v="Order assembled"/>
    <x v="1"/>
    <x v="0"/>
    <x v="1"/>
    <n v="277"/>
    <n v="396.11"/>
  </r>
  <r>
    <d v="9361-01-01T00:00:00"/>
    <x v="0"/>
    <s v="May"/>
    <x v="0"/>
    <x v="0"/>
    <s v="Order assembled"/>
    <x v="0"/>
    <x v="0"/>
    <x v="1"/>
    <n v="205"/>
    <n v="293.14999999999998"/>
  </r>
  <r>
    <d v="9361-01-01T00:00:00"/>
    <x v="0"/>
    <s v="May"/>
    <x v="0"/>
    <x v="0"/>
    <s v="Order assembled"/>
    <x v="0"/>
    <x v="0"/>
    <x v="0"/>
    <n v="879"/>
    <n v="1256.97"/>
  </r>
  <r>
    <d v="9365-01-01T00:00:00"/>
    <x v="0"/>
    <s v="May"/>
    <x v="0"/>
    <x v="0"/>
    <s v="Order assembled"/>
    <x v="0"/>
    <x v="0"/>
    <x v="0"/>
    <n v="880"/>
    <n v="1258.4000000000001"/>
  </r>
  <r>
    <d v="9362-01-01T00:00:00"/>
    <x v="0"/>
    <s v="May"/>
    <x v="0"/>
    <x v="0"/>
    <s v="Order assembled"/>
    <x v="0"/>
    <x v="0"/>
    <x v="0"/>
    <n v="881"/>
    <n v="1259.83"/>
  </r>
  <r>
    <d v="9362-01-01T00:00:00"/>
    <x v="0"/>
    <s v="May"/>
    <x v="0"/>
    <x v="0"/>
    <s v="Order assembled"/>
    <x v="0"/>
    <x v="0"/>
    <x v="1"/>
    <n v="233"/>
    <n v="333.19"/>
  </r>
  <r>
    <d v="9361-01-01T00:00:00"/>
    <x v="0"/>
    <s v="May"/>
    <x v="0"/>
    <x v="0"/>
    <s v="Order assembled"/>
    <x v="0"/>
    <x v="0"/>
    <x v="1"/>
    <n v="275"/>
    <n v="393.25"/>
  </r>
  <r>
    <d v="9362-01-01T00:00:00"/>
    <x v="0"/>
    <s v="May"/>
    <x v="0"/>
    <x v="0"/>
    <s v="Order assembled"/>
    <x v="0"/>
    <x v="0"/>
    <x v="1"/>
    <n v="773"/>
    <n v="1105.3899999999999"/>
  </r>
  <r>
    <d v="9363-01-01T00:00:00"/>
    <x v="0"/>
    <s v="Nov"/>
    <x v="0"/>
    <x v="0"/>
    <s v="Order assembled"/>
    <x v="0"/>
    <x v="0"/>
    <x v="0"/>
    <n v="242"/>
    <n v="526.24"/>
  </r>
  <r>
    <d v="9362-01-01T00:00:00"/>
    <x v="0"/>
    <s v="Nov"/>
    <x v="0"/>
    <x v="0"/>
    <s v="Order assembled"/>
    <x v="0"/>
    <x v="0"/>
    <x v="0"/>
    <n v="236"/>
    <n v="526.24"/>
  </r>
  <r>
    <d v="9364-01-01T00:00:00"/>
    <x v="0"/>
    <s v="Nov"/>
    <x v="0"/>
    <x v="0"/>
    <s v="Order assembled"/>
    <x v="0"/>
    <x v="0"/>
    <x v="0"/>
    <n v="230"/>
    <n v="526.24"/>
  </r>
  <r>
    <d v="9363-01-01T00:00:00"/>
    <x v="0"/>
    <s v="Nov"/>
    <x v="0"/>
    <x v="0"/>
    <s v="Order assembled"/>
    <x v="0"/>
    <x v="0"/>
    <x v="1"/>
    <n v="200"/>
    <n v="286"/>
  </r>
  <r>
    <d v="9364-01-01T00:00:00"/>
    <x v="0"/>
    <s v="Nov"/>
    <x v="0"/>
    <x v="0"/>
    <s v="Order assembled"/>
    <x v="0"/>
    <x v="0"/>
    <x v="1"/>
    <n v="170"/>
    <n v="243.1"/>
  </r>
  <r>
    <d v="9364-01-01T00:00:00"/>
    <x v="0"/>
    <s v="Nov"/>
    <x v="0"/>
    <x v="0"/>
    <s v="Order assembled"/>
    <x v="0"/>
    <x v="0"/>
    <x v="1"/>
    <n v="196"/>
    <n v="280.27999999999997"/>
  </r>
  <r>
    <d v="9362-01-01T00:00:00"/>
    <x v="0"/>
    <s v="Nov"/>
    <x v="0"/>
    <x v="0"/>
    <s v="Order assembled"/>
    <x v="0"/>
    <x v="0"/>
    <x v="1"/>
    <n v="244"/>
    <n v="348.92"/>
  </r>
  <r>
    <d v="9361-01-01T00:00:00"/>
    <x v="0"/>
    <s v="Nov"/>
    <x v="0"/>
    <x v="0"/>
    <s v="Order assembled"/>
    <x v="0"/>
    <x v="0"/>
    <x v="1"/>
    <n v="172"/>
    <n v="245.95999999999998"/>
  </r>
  <r>
    <d v="9361-01-01T00:00:00"/>
    <x v="0"/>
    <s v="Nov"/>
    <x v="0"/>
    <x v="0"/>
    <s v="Order assembled"/>
    <x v="0"/>
    <x v="0"/>
    <x v="0"/>
    <n v="240"/>
    <n v="526.24"/>
  </r>
  <r>
    <d v="9364-01-01T00:00:00"/>
    <x v="0"/>
    <s v="Nov"/>
    <x v="0"/>
    <x v="0"/>
    <s v="Order assembled"/>
    <x v="0"/>
    <x v="0"/>
    <x v="0"/>
    <n v="234"/>
    <n v="526.24"/>
  </r>
  <r>
    <d v="9362-01-01T00:00:00"/>
    <x v="0"/>
    <s v="Nov"/>
    <x v="0"/>
    <x v="0"/>
    <s v="Order assembled"/>
    <x v="0"/>
    <x v="0"/>
    <x v="0"/>
    <n v="228"/>
    <n v="526.24"/>
  </r>
  <r>
    <d v="9361-01-01T00:00:00"/>
    <x v="0"/>
    <s v="Nov"/>
    <x v="0"/>
    <x v="0"/>
    <s v="Order assembled"/>
    <x v="0"/>
    <x v="0"/>
    <x v="1"/>
    <n v="683"/>
    <n v="976.69"/>
  </r>
  <r>
    <d v="9362-01-01T00:00:00"/>
    <x v="0"/>
    <s v="Nov"/>
    <x v="0"/>
    <x v="0"/>
    <s v="Order assembled"/>
    <x v="0"/>
    <x v="0"/>
    <x v="1"/>
    <n v="716"/>
    <n v="1023.88"/>
  </r>
  <r>
    <d v="9364-01-01T00:00:00"/>
    <x v="0"/>
    <s v="Nov"/>
    <x v="0"/>
    <x v="0"/>
    <s v="Order assembled"/>
    <x v="0"/>
    <x v="0"/>
    <x v="1"/>
    <n v="769"/>
    <n v="1099.67"/>
  </r>
  <r>
    <d v="9362-01-01T00:00:00"/>
    <x v="0"/>
    <s v="Nov"/>
    <x v="0"/>
    <x v="0"/>
    <s v="Order assembled"/>
    <x v="0"/>
    <x v="0"/>
    <x v="0"/>
    <n v="237"/>
    <n v="338.90999999999997"/>
  </r>
  <r>
    <d v="9362-01-01T00:00:00"/>
    <x v="0"/>
    <s v="Nov"/>
    <x v="0"/>
    <x v="0"/>
    <s v="Order assembled"/>
    <x v="0"/>
    <x v="0"/>
    <x v="0"/>
    <n v="231"/>
    <n v="330.33"/>
  </r>
  <r>
    <d v="9364-01-01T00:00:00"/>
    <x v="0"/>
    <s v="Nov"/>
    <x v="0"/>
    <x v="0"/>
    <s v="Order assembled"/>
    <x v="0"/>
    <x v="0"/>
    <x v="1"/>
    <n v="201"/>
    <n v="287.43"/>
  </r>
  <r>
    <d v="9362-01-01T00:00:00"/>
    <x v="0"/>
    <s v="Nov"/>
    <x v="0"/>
    <x v="0"/>
    <s v="Order assembled"/>
    <x v="0"/>
    <x v="0"/>
    <x v="1"/>
    <n v="756"/>
    <n v="526.24"/>
  </r>
  <r>
    <d v="9361-01-01T00:00:00"/>
    <x v="0"/>
    <s v="Nov"/>
    <x v="0"/>
    <x v="0"/>
    <s v="Order assembled"/>
    <x v="0"/>
    <x v="0"/>
    <x v="1"/>
    <n v="809"/>
    <n v="526.24"/>
  </r>
  <r>
    <d v="9361-01-01T00:00:00"/>
    <x v="0"/>
    <s v="Nov"/>
    <x v="0"/>
    <x v="0"/>
    <s v="Order assembled"/>
    <x v="0"/>
    <x v="0"/>
    <x v="1"/>
    <n v="199"/>
    <n v="284.57"/>
  </r>
  <r>
    <d v="9361-01-01T00:00:00"/>
    <x v="0"/>
    <s v="Nov"/>
    <x v="0"/>
    <x v="0"/>
    <s v="Order assembled"/>
    <x v="0"/>
    <x v="0"/>
    <x v="1"/>
    <n v="247"/>
    <n v="353.21"/>
  </r>
  <r>
    <d v="9364-01-01T00:00:00"/>
    <x v="0"/>
    <s v="Nov"/>
    <x v="0"/>
    <x v="0"/>
    <s v="Order assembled"/>
    <x v="0"/>
    <x v="0"/>
    <x v="1"/>
    <n v="169"/>
    <n v="241.67000000000002"/>
  </r>
  <r>
    <d v="9361-01-01T00:00:00"/>
    <x v="0"/>
    <s v="Nov"/>
    <x v="0"/>
    <x v="0"/>
    <s v="Order assembled"/>
    <x v="0"/>
    <x v="0"/>
    <x v="0"/>
    <n v="239"/>
    <n v="341.77"/>
  </r>
  <r>
    <d v="9362-01-01T00:00:00"/>
    <x v="0"/>
    <s v="Nov"/>
    <x v="0"/>
    <x v="0"/>
    <s v="Order assembled"/>
    <x v="0"/>
    <x v="0"/>
    <x v="0"/>
    <n v="233"/>
    <n v="333.19"/>
  </r>
  <r>
    <d v="9364-01-01T00:00:00"/>
    <x v="0"/>
    <s v="Nov"/>
    <x v="0"/>
    <x v="0"/>
    <s v="Order assembled"/>
    <x v="0"/>
    <x v="0"/>
    <x v="0"/>
    <n v="227"/>
    <n v="324.61"/>
  </r>
  <r>
    <d v="9364-01-01T00:00:00"/>
    <x v="0"/>
    <s v="Nov"/>
    <x v="0"/>
    <x v="0"/>
    <s v="Order assembled"/>
    <x v="0"/>
    <x v="0"/>
    <x v="1"/>
    <n v="197"/>
    <n v="281.70999999999998"/>
  </r>
  <r>
    <d v="9364-01-01T00:00:00"/>
    <x v="0"/>
    <s v="Nov"/>
    <x v="0"/>
    <x v="0"/>
    <s v="Order assembled"/>
    <x v="0"/>
    <x v="0"/>
    <x v="1"/>
    <n v="245"/>
    <n v="350.35"/>
  </r>
  <r>
    <d v="9363-01-01T00:00:00"/>
    <x v="0"/>
    <s v="Nov"/>
    <x v="0"/>
    <x v="0"/>
    <s v="Order assembled"/>
    <x v="0"/>
    <x v="0"/>
    <x v="1"/>
    <n v="778"/>
    <n v="1112.54"/>
  </r>
  <r>
    <d v="9362-01-01T00:00:00"/>
    <x v="0"/>
    <s v="Oct"/>
    <x v="0"/>
    <x v="0"/>
    <s v="Order assembled"/>
    <x v="0"/>
    <x v="0"/>
    <x v="0"/>
    <n v="254"/>
    <n v="526.24"/>
  </r>
  <r>
    <d v="9362-01-01T00:00:00"/>
    <x v="0"/>
    <s v="Oct"/>
    <x v="0"/>
    <x v="0"/>
    <s v="Order assembled"/>
    <x v="0"/>
    <x v="0"/>
    <x v="0"/>
    <n v="248"/>
    <n v="526.24"/>
  </r>
  <r>
    <d v="9362-01-01T00:00:00"/>
    <x v="0"/>
    <s v="Oct"/>
    <x v="0"/>
    <x v="0"/>
    <s v="Order assembled"/>
    <x v="0"/>
    <x v="0"/>
    <x v="1"/>
    <n v="206"/>
    <n v="294.58"/>
  </r>
  <r>
    <d v="9361-01-01T00:00:00"/>
    <x v="0"/>
    <s v="Oct"/>
    <x v="0"/>
    <x v="0"/>
    <s v="Order assembled"/>
    <x v="0"/>
    <x v="0"/>
    <x v="1"/>
    <n v="248"/>
    <n v="354.64"/>
  </r>
  <r>
    <d v="9364-01-01T00:00:00"/>
    <x v="0"/>
    <s v="Oct"/>
    <x v="0"/>
    <x v="0"/>
    <s v="Order assembled"/>
    <x v="0"/>
    <x v="0"/>
    <x v="1"/>
    <n v="176"/>
    <n v="251.68"/>
  </r>
  <r>
    <d v="9365-01-01T00:00:00"/>
    <x v="0"/>
    <s v="Oct"/>
    <x v="0"/>
    <x v="0"/>
    <s v="Order assembled"/>
    <x v="0"/>
    <x v="0"/>
    <x v="1"/>
    <n v="202"/>
    <n v="288.86"/>
  </r>
  <r>
    <d v="9362-01-01T00:00:00"/>
    <x v="0"/>
    <s v="Oct"/>
    <x v="0"/>
    <x v="0"/>
    <s v="Order assembled"/>
    <x v="0"/>
    <x v="0"/>
    <x v="1"/>
    <n v="250"/>
    <n v="357.5"/>
  </r>
  <r>
    <d v="9361-01-01T00:00:00"/>
    <x v="0"/>
    <s v="Oct"/>
    <x v="0"/>
    <x v="0"/>
    <s v="Order assembled"/>
    <x v="0"/>
    <x v="0"/>
    <x v="1"/>
    <n v="178"/>
    <n v="254.54"/>
  </r>
  <r>
    <d v="9361-01-01T00:00:00"/>
    <x v="0"/>
    <s v="Oct"/>
    <x v="0"/>
    <x v="0"/>
    <s v="Order assembled"/>
    <x v="0"/>
    <x v="0"/>
    <x v="1"/>
    <n v="258"/>
    <n v="526.24"/>
  </r>
  <r>
    <d v="9361-01-01T00:00:00"/>
    <x v="0"/>
    <s v="Oct"/>
    <x v="0"/>
    <x v="0"/>
    <s v="Order assembled"/>
    <x v="0"/>
    <x v="0"/>
    <x v="1"/>
    <n v="252"/>
    <n v="526.24"/>
  </r>
  <r>
    <d v="9361-01-01T00:00:00"/>
    <x v="0"/>
    <s v="Oct"/>
    <x v="0"/>
    <x v="0"/>
    <s v="Order assembled"/>
    <x v="0"/>
    <x v="0"/>
    <x v="0"/>
    <n v="246"/>
    <n v="526.24"/>
  </r>
  <r>
    <d v="9364-01-01T00:00:00"/>
    <x v="0"/>
    <s v="Oct"/>
    <x v="0"/>
    <x v="0"/>
    <s v="Order assembled"/>
    <x v="0"/>
    <x v="0"/>
    <x v="1"/>
    <n v="682"/>
    <n v="975.26"/>
  </r>
  <r>
    <d v="9362-01-01T00:00:00"/>
    <x v="0"/>
    <s v="Oct"/>
    <x v="0"/>
    <x v="0"/>
    <s v="Order assembled"/>
    <x v="0"/>
    <x v="0"/>
    <x v="1"/>
    <n v="715"/>
    <n v="1022.45"/>
  </r>
  <r>
    <d v="9362-01-01T00:00:00"/>
    <x v="0"/>
    <s v="Oct"/>
    <x v="0"/>
    <x v="0"/>
    <s v="Order assembled"/>
    <x v="0"/>
    <x v="0"/>
    <x v="1"/>
    <n v="255"/>
    <n v="364.65"/>
  </r>
  <r>
    <d v="9362-01-01T00:00:00"/>
    <x v="0"/>
    <s v="Oct"/>
    <x v="0"/>
    <x v="0"/>
    <s v="Order assembled"/>
    <x v="0"/>
    <x v="0"/>
    <x v="1"/>
    <n v="249"/>
    <n v="356.07"/>
  </r>
  <r>
    <d v="9361-01-01T00:00:00"/>
    <x v="0"/>
    <s v="Oct"/>
    <x v="0"/>
    <x v="0"/>
    <s v="Order assembled"/>
    <x v="0"/>
    <x v="0"/>
    <x v="0"/>
    <n v="243"/>
    <n v="347.49"/>
  </r>
  <r>
    <d v="9361-01-01T00:00:00"/>
    <x v="0"/>
    <s v="Oct"/>
    <x v="0"/>
    <x v="0"/>
    <s v="Order assembled"/>
    <x v="0"/>
    <x v="0"/>
    <x v="1"/>
    <n v="755"/>
    <n v="526.24"/>
  </r>
  <r>
    <d v="9364-01-01T00:00:00"/>
    <x v="0"/>
    <s v="Oct"/>
    <x v="0"/>
    <x v="0"/>
    <s v="Order assembled"/>
    <x v="0"/>
    <x v="0"/>
    <x v="1"/>
    <n v="808"/>
    <n v="526.24"/>
  </r>
  <r>
    <d v="9361-01-01T00:00:00"/>
    <x v="0"/>
    <s v="Oct"/>
    <x v="0"/>
    <x v="0"/>
    <s v="Order assembled"/>
    <x v="0"/>
    <x v="0"/>
    <x v="1"/>
    <n v="205"/>
    <n v="293.14999999999998"/>
  </r>
  <r>
    <d v="9361-01-01T00:00:00"/>
    <x v="0"/>
    <s v="Oct"/>
    <x v="0"/>
    <x v="0"/>
    <s v="Order assembled"/>
    <x v="0"/>
    <x v="0"/>
    <x v="1"/>
    <n v="253"/>
    <n v="361.78999999999996"/>
  </r>
  <r>
    <d v="9365-01-01T00:00:00"/>
    <x v="0"/>
    <s v="Oct"/>
    <x v="0"/>
    <x v="0"/>
    <s v="Order assembled"/>
    <x v="0"/>
    <x v="0"/>
    <x v="1"/>
    <n v="175"/>
    <n v="250.25"/>
  </r>
  <r>
    <d v="9363-01-01T00:00:00"/>
    <x v="0"/>
    <s v="Oct"/>
    <x v="0"/>
    <x v="0"/>
    <s v="Order assembled"/>
    <x v="0"/>
    <x v="0"/>
    <x v="0"/>
    <n v="257"/>
    <n v="367.51"/>
  </r>
  <r>
    <d v="9363-01-01T00:00:00"/>
    <x v="0"/>
    <s v="Oct"/>
    <x v="0"/>
    <x v="0"/>
    <s v="Order assembled"/>
    <x v="0"/>
    <x v="0"/>
    <x v="0"/>
    <n v="251"/>
    <n v="358.93"/>
  </r>
  <r>
    <d v="9362-01-01T00:00:00"/>
    <x v="0"/>
    <s v="Oct"/>
    <x v="0"/>
    <x v="0"/>
    <s v="Order assembled"/>
    <x v="0"/>
    <x v="0"/>
    <x v="0"/>
    <n v="245"/>
    <n v="350.35"/>
  </r>
  <r>
    <d v="9364-01-01T00:00:00"/>
    <x v="0"/>
    <s v="Oct"/>
    <x v="0"/>
    <x v="0"/>
    <s v="Order assembled"/>
    <x v="0"/>
    <x v="0"/>
    <x v="1"/>
    <n v="203"/>
    <n v="290.28999999999996"/>
  </r>
  <r>
    <d v="9361-01-01T00:00:00"/>
    <x v="0"/>
    <s v="Oct"/>
    <x v="0"/>
    <x v="0"/>
    <s v="Order assembled"/>
    <x v="0"/>
    <x v="0"/>
    <x v="1"/>
    <n v="251"/>
    <n v="358.93"/>
  </r>
  <r>
    <d v="9362-01-01T00:00:00"/>
    <x v="0"/>
    <s v="Oct"/>
    <x v="0"/>
    <x v="0"/>
    <s v="Order assembled"/>
    <x v="0"/>
    <x v="0"/>
    <x v="1"/>
    <n v="777"/>
    <n v="1111.1100000000001"/>
  </r>
  <r>
    <d v="9361-01-01T00:00:00"/>
    <x v="0"/>
    <s v="Sep"/>
    <x v="0"/>
    <x v="0"/>
    <s v="Order assembled"/>
    <x v="0"/>
    <x v="0"/>
    <x v="0"/>
    <n v="272"/>
    <n v="526.24"/>
  </r>
  <r>
    <d v="9361-01-01T00:00:00"/>
    <x v="0"/>
    <s v="Sep"/>
    <x v="0"/>
    <x v="0"/>
    <s v="Order assembled"/>
    <x v="0"/>
    <x v="0"/>
    <x v="0"/>
    <n v="266"/>
    <n v="526.24"/>
  </r>
  <r>
    <d v="9361-01-01T00:00:00"/>
    <x v="0"/>
    <s v="Sep"/>
    <x v="0"/>
    <x v="0"/>
    <s v="Order assembled"/>
    <x v="0"/>
    <x v="0"/>
    <x v="0"/>
    <n v="260"/>
    <n v="526.24"/>
  </r>
  <r>
    <d v="9364-01-01T00:00:00"/>
    <x v="0"/>
    <s v="Sep"/>
    <x v="0"/>
    <x v="0"/>
    <s v="Order assembled"/>
    <x v="0"/>
    <x v="0"/>
    <x v="1"/>
    <n v="254"/>
    <n v="363.22"/>
  </r>
  <r>
    <d v="9361-01-01T00:00:00"/>
    <x v="0"/>
    <s v="Sep"/>
    <x v="0"/>
    <x v="0"/>
    <s v="Order assembled"/>
    <x v="0"/>
    <x v="0"/>
    <x v="1"/>
    <n v="182"/>
    <n v="260.26"/>
  </r>
  <r>
    <d v="9363-01-01T00:00:00"/>
    <x v="0"/>
    <s v="Sep"/>
    <x v="0"/>
    <x v="0"/>
    <s v="Order assembled"/>
    <x v="0"/>
    <x v="0"/>
    <x v="1"/>
    <n v="208"/>
    <n v="297.44"/>
  </r>
  <r>
    <d v="9363-01-01T00:00:00"/>
    <x v="0"/>
    <s v="Sep"/>
    <x v="0"/>
    <x v="0"/>
    <s v="Order assembled"/>
    <x v="0"/>
    <x v="0"/>
    <x v="1"/>
    <n v="256"/>
    <n v="366.08"/>
  </r>
  <r>
    <d v="9364-01-01T00:00:00"/>
    <x v="0"/>
    <s v="Sep"/>
    <x v="0"/>
    <x v="0"/>
    <s v="Order assembled"/>
    <x v="0"/>
    <x v="0"/>
    <x v="1"/>
    <n v="184"/>
    <n v="263.12"/>
  </r>
  <r>
    <d v="9365-01-01T00:00:00"/>
    <x v="0"/>
    <s v="Sep"/>
    <x v="0"/>
    <x v="0"/>
    <s v="Order assembled"/>
    <x v="0"/>
    <x v="0"/>
    <x v="1"/>
    <n v="270"/>
    <n v="526.24"/>
  </r>
  <r>
    <d v="9361-01-01T00:00:00"/>
    <x v="0"/>
    <s v="Sep"/>
    <x v="0"/>
    <x v="0"/>
    <s v="Order assembled"/>
    <x v="0"/>
    <x v="0"/>
    <x v="1"/>
    <n v="264"/>
    <n v="526.24"/>
  </r>
  <r>
    <d v="9363-01-01T00:00:00"/>
    <x v="0"/>
    <s v="Sep"/>
    <x v="0"/>
    <x v="0"/>
    <s v="Order assembled"/>
    <x v="0"/>
    <x v="0"/>
    <x v="1"/>
    <n v="681"/>
    <n v="973.82999999999993"/>
  </r>
  <r>
    <d v="9361-01-01T00:00:00"/>
    <x v="0"/>
    <s v="Sep"/>
    <x v="0"/>
    <x v="0"/>
    <s v="Order assembled"/>
    <x v="0"/>
    <x v="0"/>
    <x v="1"/>
    <n v="714"/>
    <n v="1021.02"/>
  </r>
  <r>
    <d v="9361-01-01T00:00:00"/>
    <x v="0"/>
    <s v="Sep"/>
    <x v="0"/>
    <x v="0"/>
    <s v="Order assembled"/>
    <x v="0"/>
    <x v="0"/>
    <x v="1"/>
    <n v="768"/>
    <n v="1098.24"/>
  </r>
  <r>
    <d v="9361-01-01T00:00:00"/>
    <x v="0"/>
    <s v="Sep"/>
    <x v="0"/>
    <x v="0"/>
    <s v="Order assembled"/>
    <x v="0"/>
    <x v="0"/>
    <x v="1"/>
    <n v="273"/>
    <n v="390.39"/>
  </r>
  <r>
    <d v="9363-01-01T00:00:00"/>
    <x v="0"/>
    <s v="Sep"/>
    <x v="0"/>
    <x v="0"/>
    <s v="Order assembled"/>
    <x v="0"/>
    <x v="0"/>
    <x v="1"/>
    <n v="267"/>
    <n v="381.81"/>
  </r>
  <r>
    <d v="9364-01-01T00:00:00"/>
    <x v="0"/>
    <s v="Sep"/>
    <x v="0"/>
    <x v="0"/>
    <s v="Order assembled"/>
    <x v="0"/>
    <x v="0"/>
    <x v="1"/>
    <n v="261"/>
    <n v="373.23"/>
  </r>
  <r>
    <d v="9361-01-01T00:00:00"/>
    <x v="0"/>
    <s v="Sep"/>
    <x v="0"/>
    <x v="0"/>
    <s v="Order assembled"/>
    <x v="0"/>
    <x v="0"/>
    <x v="1"/>
    <n v="207"/>
    <n v="296.01"/>
  </r>
  <r>
    <d v="9361-01-01T00:00:00"/>
    <x v="0"/>
    <s v="Sep"/>
    <x v="0"/>
    <x v="0"/>
    <s v="Order assembled"/>
    <x v="0"/>
    <x v="0"/>
    <x v="1"/>
    <n v="754"/>
    <n v="526.24"/>
  </r>
  <r>
    <d v="9363-01-01T00:00:00"/>
    <x v="0"/>
    <s v="Sep"/>
    <x v="0"/>
    <x v="0"/>
    <s v="Order assembled"/>
    <x v="0"/>
    <x v="0"/>
    <x v="1"/>
    <n v="807"/>
    <n v="526.24"/>
  </r>
  <r>
    <d v="9364-01-01T00:00:00"/>
    <x v="0"/>
    <s v="Sep"/>
    <x v="0"/>
    <x v="0"/>
    <s v="Order assembled"/>
    <x v="0"/>
    <x v="0"/>
    <x v="1"/>
    <n v="211"/>
    <n v="301.73"/>
  </r>
  <r>
    <d v="9363-01-01T00:00:00"/>
    <x v="0"/>
    <s v="Sep"/>
    <x v="0"/>
    <x v="0"/>
    <s v="Order assembled"/>
    <x v="0"/>
    <x v="0"/>
    <x v="1"/>
    <n v="181"/>
    <n v="258.83"/>
  </r>
  <r>
    <d v="9361-01-01T00:00:00"/>
    <x v="0"/>
    <s v="Sep"/>
    <x v="0"/>
    <x v="0"/>
    <s v="Order assembled"/>
    <x v="0"/>
    <x v="0"/>
    <x v="0"/>
    <n v="269"/>
    <n v="384.67"/>
  </r>
  <r>
    <d v="9362-01-01T00:00:00"/>
    <x v="0"/>
    <s v="Sep"/>
    <x v="0"/>
    <x v="0"/>
    <s v="Order assembled"/>
    <x v="0"/>
    <x v="0"/>
    <x v="0"/>
    <n v="263"/>
    <n v="376.09000000000003"/>
  </r>
  <r>
    <d v="9361-01-01T00:00:00"/>
    <x v="0"/>
    <s v="Sep"/>
    <x v="0"/>
    <x v="0"/>
    <s v="Order assembled"/>
    <x v="0"/>
    <x v="0"/>
    <x v="1"/>
    <n v="209"/>
    <n v="298.87"/>
  </r>
  <r>
    <d v="9365-01-01T00:00:00"/>
    <x v="0"/>
    <s v="Sep"/>
    <x v="0"/>
    <x v="0"/>
    <s v="Order assembled"/>
    <x v="0"/>
    <x v="0"/>
    <x v="1"/>
    <n v="257"/>
    <n v="367.51"/>
  </r>
  <r>
    <d v="9361-01-01T00:00:00"/>
    <x v="0"/>
    <s v="Apr"/>
    <x v="1"/>
    <x v="0"/>
    <s v="Order assembled"/>
    <x v="0"/>
    <x v="0"/>
    <x v="0"/>
    <n v="128"/>
    <n v="183.04"/>
  </r>
  <r>
    <d v="9364-01-01T00:00:00"/>
    <x v="0"/>
    <s v="Apr"/>
    <x v="1"/>
    <x v="0"/>
    <s v="Order assembled"/>
    <x v="0"/>
    <x v="0"/>
    <x v="0"/>
    <n v="302"/>
    <n v="431.86"/>
  </r>
  <r>
    <d v="9362-01-01T00:00:00"/>
    <x v="0"/>
    <s v="Apr"/>
    <x v="1"/>
    <x v="0"/>
    <s v="Order assembled"/>
    <x v="0"/>
    <x v="0"/>
    <x v="0"/>
    <n v="328"/>
    <n v="526.24"/>
  </r>
  <r>
    <d v="9361-01-01T00:00:00"/>
    <x v="0"/>
    <s v="Apr"/>
    <x v="1"/>
    <x v="0"/>
    <s v="Order assembled"/>
    <x v="0"/>
    <x v="0"/>
    <x v="0"/>
    <n v="130"/>
    <n v="526.24"/>
  </r>
  <r>
    <d v="9361-01-01T00:00:00"/>
    <x v="0"/>
    <s v="Apr"/>
    <x v="1"/>
    <x v="0"/>
    <s v="Order assembled"/>
    <x v="0"/>
    <x v="0"/>
    <x v="0"/>
    <n v="304"/>
    <n v="526.24"/>
  </r>
  <r>
    <d v="9362-01-01T00:00:00"/>
    <x v="0"/>
    <s v="Apr"/>
    <x v="1"/>
    <x v="0"/>
    <s v="Order assembled"/>
    <x v="0"/>
    <x v="0"/>
    <x v="0"/>
    <n v="989"/>
    <n v="1414.27"/>
  </r>
  <r>
    <d v="9361-01-01T00:00:00"/>
    <x v="0"/>
    <s v="Apr"/>
    <x v="1"/>
    <x v="0"/>
    <s v="Order assembled"/>
    <x v="0"/>
    <x v="0"/>
    <x v="0"/>
    <n v="1022"/>
    <n v="1461.46"/>
  </r>
  <r>
    <d v="9364-01-01T00:00:00"/>
    <x v="0"/>
    <s v="Apr"/>
    <x v="1"/>
    <x v="0"/>
    <s v="Order assembled"/>
    <x v="0"/>
    <x v="0"/>
    <x v="0"/>
    <n v="300"/>
    <n v="429"/>
  </r>
  <r>
    <d v="9364-01-01T00:00:00"/>
    <x v="0"/>
    <s v="Apr"/>
    <x v="1"/>
    <x v="0"/>
    <s v="Order assembled"/>
    <x v="0"/>
    <x v="0"/>
    <x v="0"/>
    <n v="327"/>
    <n v="467.61"/>
  </r>
  <r>
    <d v="9361-01-01T00:00:00"/>
    <x v="0"/>
    <s v="Apr"/>
    <x v="1"/>
    <x v="0"/>
    <s v="Order assembled"/>
    <x v="0"/>
    <x v="0"/>
    <x v="0"/>
    <n v="129"/>
    <n v="184.47"/>
  </r>
  <r>
    <d v="9362-01-01T00:00:00"/>
    <x v="0"/>
    <s v="Apr"/>
    <x v="1"/>
    <x v="0"/>
    <s v="Order assembled"/>
    <x v="0"/>
    <x v="0"/>
    <x v="0"/>
    <n v="303"/>
    <n v="433.28999999999996"/>
  </r>
  <r>
    <d v="9361-01-01T00:00:00"/>
    <x v="0"/>
    <s v="Apr"/>
    <x v="1"/>
    <x v="0"/>
    <s v="Order assembled"/>
    <x v="0"/>
    <x v="0"/>
    <x v="0"/>
    <n v="770"/>
    <n v="1101.0999999999999"/>
  </r>
  <r>
    <d v="9362-01-01T00:00:00"/>
    <x v="0"/>
    <s v="Apr"/>
    <x v="1"/>
    <x v="0"/>
    <s v="Order assembled"/>
    <x v="0"/>
    <x v="0"/>
    <x v="0"/>
    <n v="857"/>
    <n v="1225.51"/>
  </r>
  <r>
    <d v="9364-01-01T00:00:00"/>
    <x v="0"/>
    <s v="Apr"/>
    <x v="1"/>
    <x v="0"/>
    <s v="Order assembled"/>
    <x v="0"/>
    <x v="0"/>
    <x v="0"/>
    <n v="329"/>
    <n v="470.47"/>
  </r>
  <r>
    <d v="9361-01-01T00:00:00"/>
    <x v="0"/>
    <s v="Apr"/>
    <x v="1"/>
    <x v="0"/>
    <s v="Order assembled"/>
    <x v="0"/>
    <x v="0"/>
    <x v="0"/>
    <n v="131"/>
    <n v="187.32999999999998"/>
  </r>
  <r>
    <d v="9364-01-01T00:00:00"/>
    <x v="0"/>
    <s v="Aug"/>
    <x v="1"/>
    <x v="0"/>
    <s v="Order assembled"/>
    <x v="0"/>
    <x v="0"/>
    <x v="0"/>
    <n v="308"/>
    <n v="440.44"/>
  </r>
  <r>
    <d v="9361-01-01T00:00:00"/>
    <x v="0"/>
    <s v="Aug"/>
    <x v="1"/>
    <x v="0"/>
    <s v="Order assembled"/>
    <x v="0"/>
    <x v="0"/>
    <x v="0"/>
    <n v="356"/>
    <n v="509.08"/>
  </r>
  <r>
    <d v="9362-01-01T00:00:00"/>
    <x v="0"/>
    <s v="Aug"/>
    <x v="1"/>
    <x v="0"/>
    <s v="Order assembled"/>
    <x v="0"/>
    <x v="0"/>
    <x v="0"/>
    <n v="310"/>
    <n v="526.24"/>
  </r>
  <r>
    <d v="9362-01-01T00:00:00"/>
    <x v="0"/>
    <s v="Aug"/>
    <x v="1"/>
    <x v="0"/>
    <s v="Order assembled"/>
    <x v="0"/>
    <x v="0"/>
    <x v="0"/>
    <n v="352"/>
    <n v="526.24"/>
  </r>
  <r>
    <d v="9362-01-01T00:00:00"/>
    <x v="0"/>
    <s v="Aug"/>
    <x v="1"/>
    <x v="0"/>
    <s v="Order assembled"/>
    <x v="0"/>
    <x v="0"/>
    <x v="0"/>
    <n v="280"/>
    <n v="526.24"/>
  </r>
  <r>
    <d v="9362-01-01T00:00:00"/>
    <x v="0"/>
    <s v="Aug"/>
    <x v="1"/>
    <x v="0"/>
    <s v="Order assembled"/>
    <x v="0"/>
    <x v="0"/>
    <x v="0"/>
    <n v="993"/>
    <n v="1419.99"/>
  </r>
  <r>
    <d v="9362-01-01T00:00:00"/>
    <x v="0"/>
    <s v="Aug"/>
    <x v="1"/>
    <x v="0"/>
    <s v="Order assembled"/>
    <x v="0"/>
    <x v="0"/>
    <x v="0"/>
    <n v="1026"/>
    <n v="1467.18"/>
  </r>
  <r>
    <d v="9364-01-01T00:00:00"/>
    <x v="0"/>
    <s v="Aug"/>
    <x v="1"/>
    <x v="0"/>
    <s v="Order assembled"/>
    <x v="0"/>
    <x v="0"/>
    <x v="0"/>
    <n v="282"/>
    <n v="403.26"/>
  </r>
  <r>
    <d v="9364-01-01T00:00:00"/>
    <x v="0"/>
    <s v="Aug"/>
    <x v="1"/>
    <x v="0"/>
    <s v="Order assembled"/>
    <x v="0"/>
    <x v="0"/>
    <x v="0"/>
    <n v="309"/>
    <n v="441.87"/>
  </r>
  <r>
    <d v="9361-01-01T00:00:00"/>
    <x v="0"/>
    <s v="Aug"/>
    <x v="1"/>
    <x v="0"/>
    <s v="Order assembled"/>
    <x v="0"/>
    <x v="0"/>
    <x v="0"/>
    <n v="357"/>
    <n v="510.51"/>
  </r>
  <r>
    <d v="9362-01-01T00:00:00"/>
    <x v="0"/>
    <s v="Aug"/>
    <x v="1"/>
    <x v="0"/>
    <s v="Order assembled"/>
    <x v="0"/>
    <x v="0"/>
    <x v="0"/>
    <n v="279"/>
    <n v="398.97"/>
  </r>
  <r>
    <d v="9362-01-01T00:00:00"/>
    <x v="0"/>
    <s v="Aug"/>
    <x v="1"/>
    <x v="0"/>
    <s v="Order assembled"/>
    <x v="0"/>
    <x v="0"/>
    <x v="0"/>
    <n v="774"/>
    <n v="1106.82"/>
  </r>
  <r>
    <d v="9361-01-01T00:00:00"/>
    <x v="0"/>
    <s v="Aug"/>
    <x v="1"/>
    <x v="0"/>
    <s v="Order assembled"/>
    <x v="0"/>
    <x v="0"/>
    <x v="0"/>
    <n v="807"/>
    <n v="1154.01"/>
  </r>
  <r>
    <d v="9362-01-01T00:00:00"/>
    <x v="0"/>
    <s v="Aug"/>
    <x v="1"/>
    <x v="0"/>
    <s v="Order assembled"/>
    <x v="0"/>
    <x v="0"/>
    <x v="0"/>
    <n v="860"/>
    <n v="1229.8"/>
  </r>
  <r>
    <d v="9365-01-01T00:00:00"/>
    <x v="0"/>
    <s v="Aug"/>
    <x v="1"/>
    <x v="0"/>
    <s v="Order assembled"/>
    <x v="0"/>
    <x v="0"/>
    <x v="0"/>
    <n v="353"/>
    <n v="504.78999999999996"/>
  </r>
  <r>
    <d v="9364-01-01T00:00:00"/>
    <x v="0"/>
    <s v="Aug"/>
    <x v="1"/>
    <x v="0"/>
    <s v="Order assembled"/>
    <x v="0"/>
    <x v="0"/>
    <x v="0"/>
    <n v="281"/>
    <n v="401.83"/>
  </r>
  <r>
    <d v="9364-01-01T00:00:00"/>
    <x v="0"/>
    <s v="Dec"/>
    <x v="1"/>
    <x v="0"/>
    <s v="Order assembled"/>
    <x v="0"/>
    <x v="0"/>
    <x v="0"/>
    <n v="284"/>
    <n v="406.12"/>
  </r>
  <r>
    <d v="9362-01-01T00:00:00"/>
    <x v="0"/>
    <s v="Dec"/>
    <x v="1"/>
    <x v="0"/>
    <s v="Order assembled"/>
    <x v="0"/>
    <x v="0"/>
    <x v="0"/>
    <n v="332"/>
    <n v="474.76"/>
  </r>
  <r>
    <d v="9364-01-01T00:00:00"/>
    <x v="0"/>
    <s v="Dec"/>
    <x v="1"/>
    <x v="0"/>
    <s v="Order assembled"/>
    <x v="0"/>
    <x v="0"/>
    <x v="0"/>
    <n v="260"/>
    <n v="371.8"/>
  </r>
  <r>
    <d v="9362-01-01T00:00:00"/>
    <x v="0"/>
    <s v="Dec"/>
    <x v="1"/>
    <x v="0"/>
    <s v="Order assembled"/>
    <x v="0"/>
    <x v="0"/>
    <x v="0"/>
    <n v="286"/>
    <n v="526.24"/>
  </r>
  <r>
    <d v="9361-01-01T00:00:00"/>
    <x v="0"/>
    <s v="Dec"/>
    <x v="1"/>
    <x v="0"/>
    <s v="Order assembled"/>
    <x v="0"/>
    <x v="0"/>
    <x v="0"/>
    <n v="334"/>
    <n v="526.24"/>
  </r>
  <r>
    <d v="9362-01-01T00:00:00"/>
    <x v="0"/>
    <s v="Dec"/>
    <x v="1"/>
    <x v="0"/>
    <s v="Order assembled"/>
    <x v="0"/>
    <x v="0"/>
    <x v="0"/>
    <n v="262"/>
    <n v="526.24"/>
  </r>
  <r>
    <d v="9361-01-01T00:00:00"/>
    <x v="0"/>
    <s v="Dec"/>
    <x v="1"/>
    <x v="0"/>
    <s v="Order assembled"/>
    <x v="0"/>
    <x v="0"/>
    <x v="0"/>
    <n v="996"/>
    <n v="1424.28"/>
  </r>
  <r>
    <d v="9362-01-01T00:00:00"/>
    <x v="0"/>
    <s v="Dec"/>
    <x v="1"/>
    <x v="0"/>
    <s v="Order assembled"/>
    <x v="0"/>
    <x v="0"/>
    <x v="0"/>
    <n v="258"/>
    <n v="368.94"/>
  </r>
  <r>
    <d v="9362-01-01T00:00:00"/>
    <x v="0"/>
    <s v="Dec"/>
    <x v="1"/>
    <x v="0"/>
    <s v="Order assembled"/>
    <x v="0"/>
    <x v="0"/>
    <x v="0"/>
    <n v="285"/>
    <n v="407.55"/>
  </r>
  <r>
    <d v="9361-01-01T00:00:00"/>
    <x v="0"/>
    <s v="Dec"/>
    <x v="1"/>
    <x v="0"/>
    <s v="Order assembled"/>
    <x v="0"/>
    <x v="0"/>
    <x v="0"/>
    <n v="333"/>
    <n v="476.19"/>
  </r>
  <r>
    <d v="9361-01-01T00:00:00"/>
    <x v="0"/>
    <s v="Dec"/>
    <x v="1"/>
    <x v="0"/>
    <s v="Order assembled"/>
    <x v="0"/>
    <x v="0"/>
    <x v="0"/>
    <n v="261"/>
    <n v="373.23"/>
  </r>
  <r>
    <d v="9362-01-01T00:00:00"/>
    <x v="0"/>
    <s v="Dec"/>
    <x v="1"/>
    <x v="0"/>
    <s v="Order assembled"/>
    <x v="0"/>
    <x v="0"/>
    <x v="0"/>
    <n v="777"/>
    <n v="1111.1100000000001"/>
  </r>
  <r>
    <d v="9361-01-01T00:00:00"/>
    <x v="0"/>
    <s v="Dec"/>
    <x v="1"/>
    <x v="0"/>
    <s v="Order assembled"/>
    <x v="0"/>
    <x v="0"/>
    <x v="0"/>
    <n v="811"/>
    <n v="1159.73"/>
  </r>
  <r>
    <d v="9362-01-01T00:00:00"/>
    <x v="0"/>
    <s v="Dec"/>
    <x v="1"/>
    <x v="0"/>
    <s v="Order assembled"/>
    <x v="0"/>
    <x v="0"/>
    <x v="0"/>
    <n v="864"/>
    <n v="1235.52"/>
  </r>
  <r>
    <d v="9364-01-01T00:00:00"/>
    <x v="0"/>
    <s v="Dec"/>
    <x v="1"/>
    <x v="0"/>
    <s v="Order assembled"/>
    <x v="0"/>
    <x v="0"/>
    <x v="0"/>
    <n v="287"/>
    <n v="410.40999999999997"/>
  </r>
  <r>
    <d v="9361-01-01T00:00:00"/>
    <x v="0"/>
    <s v="Dec"/>
    <x v="1"/>
    <x v="0"/>
    <s v="Order assembled"/>
    <x v="0"/>
    <x v="0"/>
    <x v="0"/>
    <n v="335"/>
    <n v="479.05"/>
  </r>
  <r>
    <d v="9364-01-01T00:00:00"/>
    <x v="0"/>
    <s v="Dec"/>
    <x v="1"/>
    <x v="0"/>
    <s v="Order assembled"/>
    <x v="0"/>
    <x v="0"/>
    <x v="0"/>
    <n v="257"/>
    <n v="367.51"/>
  </r>
  <r>
    <d v="9362-01-01T00:00:00"/>
    <x v="0"/>
    <s v="Feb"/>
    <x v="1"/>
    <x v="0"/>
    <s v="Order assembled"/>
    <x v="0"/>
    <x v="0"/>
    <x v="1"/>
    <n v="350"/>
    <n v="500.5"/>
  </r>
  <r>
    <d v="9364-01-01T00:00:00"/>
    <x v="0"/>
    <s v="Feb"/>
    <x v="1"/>
    <x v="0"/>
    <s v="Order assembled"/>
    <x v="0"/>
    <x v="0"/>
    <x v="1"/>
    <n v="344"/>
    <n v="491.91999999999996"/>
  </r>
  <r>
    <d v="9361-01-01T00:00:00"/>
    <x v="0"/>
    <s v="Feb"/>
    <x v="1"/>
    <x v="0"/>
    <s v="Order assembled"/>
    <x v="0"/>
    <x v="0"/>
    <x v="0"/>
    <n v="338"/>
    <n v="483.34000000000003"/>
  </r>
  <r>
    <d v="9361-01-01T00:00:00"/>
    <x v="0"/>
    <s v="Feb"/>
    <x v="1"/>
    <x v="0"/>
    <s v="Order assembled"/>
    <x v="0"/>
    <x v="0"/>
    <x v="0"/>
    <n v="140"/>
    <n v="200.2"/>
  </r>
  <r>
    <d v="9363-01-01T00:00:00"/>
    <x v="0"/>
    <s v="Feb"/>
    <x v="1"/>
    <x v="0"/>
    <s v="Order assembled"/>
    <x v="0"/>
    <x v="0"/>
    <x v="0"/>
    <n v="314"/>
    <n v="449.02"/>
  </r>
  <r>
    <d v="9361-01-01T00:00:00"/>
    <x v="0"/>
    <s v="Feb"/>
    <x v="1"/>
    <x v="0"/>
    <s v="Order assembled"/>
    <x v="0"/>
    <x v="0"/>
    <x v="1"/>
    <n v="352"/>
    <n v="503.36"/>
  </r>
  <r>
    <d v="9361-01-01T00:00:00"/>
    <x v="0"/>
    <s v="Feb"/>
    <x v="1"/>
    <x v="0"/>
    <s v="Order assembled"/>
    <x v="0"/>
    <x v="0"/>
    <x v="1"/>
    <n v="346"/>
    <n v="494.78"/>
  </r>
  <r>
    <d v="9362-01-01T00:00:00"/>
    <x v="0"/>
    <s v="Feb"/>
    <x v="1"/>
    <x v="0"/>
    <s v="Order assembled"/>
    <x v="0"/>
    <x v="0"/>
    <x v="1"/>
    <n v="340"/>
    <n v="486.2"/>
  </r>
  <r>
    <d v="9362-01-01T00:00:00"/>
    <x v="0"/>
    <s v="Feb"/>
    <x v="1"/>
    <x v="0"/>
    <s v="Order assembled"/>
    <x v="0"/>
    <x v="0"/>
    <x v="0"/>
    <n v="340"/>
    <n v="526.24"/>
  </r>
  <r>
    <d v="9361-01-01T00:00:00"/>
    <x v="0"/>
    <s v="Feb"/>
    <x v="1"/>
    <x v="0"/>
    <s v="Order assembled"/>
    <x v="0"/>
    <x v="0"/>
    <x v="0"/>
    <n v="142"/>
    <n v="526.24"/>
  </r>
  <r>
    <d v="9362-01-01T00:00:00"/>
    <x v="0"/>
    <s v="Feb"/>
    <x v="1"/>
    <x v="0"/>
    <s v="Order assembled"/>
    <x v="0"/>
    <x v="0"/>
    <x v="0"/>
    <n v="987"/>
    <n v="1411.4099999999999"/>
  </r>
  <r>
    <d v="9362-01-01T00:00:00"/>
    <x v="0"/>
    <s v="Feb"/>
    <x v="1"/>
    <x v="0"/>
    <s v="Order assembled"/>
    <x v="0"/>
    <x v="0"/>
    <x v="0"/>
    <n v="1021"/>
    <n v="1460.03"/>
  </r>
  <r>
    <d v="9362-01-01T00:00:00"/>
    <x v="0"/>
    <s v="Feb"/>
    <x v="1"/>
    <x v="0"/>
    <s v="Order assembled"/>
    <x v="0"/>
    <x v="0"/>
    <x v="0"/>
    <n v="312"/>
    <n v="446.15999999999997"/>
  </r>
  <r>
    <d v="9362-01-01T00:00:00"/>
    <x v="0"/>
    <s v="Feb"/>
    <x v="1"/>
    <x v="0"/>
    <s v="Order assembled"/>
    <x v="0"/>
    <x v="0"/>
    <x v="0"/>
    <n v="339"/>
    <n v="484.77"/>
  </r>
  <r>
    <d v="9361-01-01T00:00:00"/>
    <x v="0"/>
    <s v="Feb"/>
    <x v="1"/>
    <x v="0"/>
    <s v="Order assembled"/>
    <x v="0"/>
    <x v="0"/>
    <x v="0"/>
    <n v="141"/>
    <n v="201.63"/>
  </r>
  <r>
    <d v="9362-01-01T00:00:00"/>
    <x v="0"/>
    <s v="Feb"/>
    <x v="1"/>
    <x v="0"/>
    <s v="Order assembled"/>
    <x v="0"/>
    <x v="0"/>
    <x v="0"/>
    <n v="315"/>
    <n v="450.45"/>
  </r>
  <r>
    <d v="9362-01-01T00:00:00"/>
    <x v="0"/>
    <s v="Feb"/>
    <x v="1"/>
    <x v="0"/>
    <s v="Order assembled"/>
    <x v="0"/>
    <x v="0"/>
    <x v="0"/>
    <n v="355"/>
    <n v="507.65"/>
  </r>
  <r>
    <d v="9361-01-01T00:00:00"/>
    <x v="0"/>
    <s v="Feb"/>
    <x v="1"/>
    <x v="0"/>
    <s v="Order assembled"/>
    <x v="0"/>
    <x v="0"/>
    <x v="1"/>
    <n v="349"/>
    <n v="499.07"/>
  </r>
  <r>
    <d v="9362-01-01T00:00:00"/>
    <x v="0"/>
    <s v="Feb"/>
    <x v="1"/>
    <x v="0"/>
    <s v="Order assembled"/>
    <x v="0"/>
    <x v="0"/>
    <x v="1"/>
    <n v="343"/>
    <n v="490.49"/>
  </r>
  <r>
    <d v="9362-01-01T00:00:00"/>
    <x v="0"/>
    <s v="Feb"/>
    <x v="1"/>
    <x v="0"/>
    <s v="Order assembled"/>
    <x v="0"/>
    <x v="0"/>
    <x v="0"/>
    <n v="802"/>
    <n v="1146.8600000000001"/>
  </r>
  <r>
    <d v="9362-01-01T00:00:00"/>
    <x v="0"/>
    <s v="Feb"/>
    <x v="1"/>
    <x v="0"/>
    <s v="Order assembled"/>
    <x v="0"/>
    <x v="0"/>
    <x v="0"/>
    <n v="855"/>
    <n v="1222.6500000000001"/>
  </r>
  <r>
    <d v="9362-01-01T00:00:00"/>
    <x v="0"/>
    <s v="Feb"/>
    <x v="1"/>
    <x v="0"/>
    <s v="Order assembled"/>
    <x v="0"/>
    <x v="0"/>
    <x v="1"/>
    <n v="789"/>
    <n v="1128.27"/>
  </r>
  <r>
    <d v="9361-01-01T00:00:00"/>
    <x v="0"/>
    <s v="Feb"/>
    <x v="1"/>
    <x v="0"/>
    <s v="Order assembled"/>
    <x v="0"/>
    <x v="0"/>
    <x v="1"/>
    <n v="790"/>
    <n v="1129.7"/>
  </r>
  <r>
    <d v="9362-01-01T00:00:00"/>
    <x v="0"/>
    <s v="Feb"/>
    <x v="1"/>
    <x v="0"/>
    <s v="Order assembled"/>
    <x v="0"/>
    <x v="0"/>
    <x v="1"/>
    <n v="791"/>
    <n v="1131.1300000000001"/>
  </r>
  <r>
    <d v="9363-01-01T00:00:00"/>
    <x v="0"/>
    <s v="Feb"/>
    <x v="1"/>
    <x v="0"/>
    <s v="Order assembled"/>
    <x v="0"/>
    <x v="0"/>
    <x v="0"/>
    <n v="341"/>
    <n v="487.63"/>
  </r>
  <r>
    <d v="9362-01-01T00:00:00"/>
    <x v="0"/>
    <s v="Feb"/>
    <x v="1"/>
    <x v="0"/>
    <s v="Order assembled"/>
    <x v="0"/>
    <x v="0"/>
    <x v="0"/>
    <n v="143"/>
    <n v="204.49"/>
  </r>
  <r>
    <d v="9361-01-01T00:00:00"/>
    <x v="0"/>
    <s v="Feb"/>
    <x v="1"/>
    <x v="0"/>
    <s v="Order assembled"/>
    <x v="0"/>
    <x v="0"/>
    <x v="0"/>
    <n v="311"/>
    <n v="444.73"/>
  </r>
  <r>
    <d v="9361-01-01T00:00:00"/>
    <x v="0"/>
    <s v="Jan"/>
    <x v="1"/>
    <x v="0"/>
    <s v="Order assembled"/>
    <x v="0"/>
    <x v="0"/>
    <x v="0"/>
    <n v="356"/>
    <n v="509.08"/>
  </r>
  <r>
    <d v="9364-01-01T00:00:00"/>
    <x v="0"/>
    <s v="Jan"/>
    <x v="1"/>
    <x v="0"/>
    <s v="Order assembled"/>
    <x v="0"/>
    <x v="0"/>
    <x v="0"/>
    <n v="344"/>
    <n v="491.91999999999996"/>
  </r>
  <r>
    <d v="9362-01-01T00:00:00"/>
    <x v="0"/>
    <s v="Jan"/>
    <x v="1"/>
    <x v="0"/>
    <s v="Order assembled"/>
    <x v="0"/>
    <x v="0"/>
    <x v="0"/>
    <n v="146"/>
    <n v="208.78"/>
  </r>
  <r>
    <d v="9362-01-01T00:00:00"/>
    <x v="0"/>
    <s v="Jan"/>
    <x v="1"/>
    <x v="0"/>
    <s v="Order assembled"/>
    <x v="0"/>
    <x v="0"/>
    <x v="0"/>
    <n v="320"/>
    <n v="457.6"/>
  </r>
  <r>
    <d v="9362-01-01T00:00:00"/>
    <x v="0"/>
    <s v="Jan"/>
    <x v="1"/>
    <x v="0"/>
    <s v="Order assembled"/>
    <x v="0"/>
    <x v="0"/>
    <x v="0"/>
    <n v="358"/>
    <n v="511.94"/>
  </r>
  <r>
    <d v="9361-01-01T00:00:00"/>
    <x v="0"/>
    <s v="Jan"/>
    <x v="1"/>
    <x v="0"/>
    <s v="Order assembled"/>
    <x v="0"/>
    <x v="0"/>
    <x v="0"/>
    <n v="262"/>
    <n v="374.65999999999997"/>
  </r>
  <r>
    <d v="9364-01-01T00:00:00"/>
    <x v="0"/>
    <s v="Jan"/>
    <x v="1"/>
    <x v="0"/>
    <s v="Order assembled"/>
    <x v="0"/>
    <x v="0"/>
    <x v="0"/>
    <n v="346"/>
    <n v="526.24"/>
  </r>
  <r>
    <d v="9364-01-01T00:00:00"/>
    <x v="0"/>
    <s v="Jan"/>
    <x v="1"/>
    <x v="0"/>
    <s v="Order assembled"/>
    <x v="0"/>
    <x v="0"/>
    <x v="0"/>
    <n v="148"/>
    <n v="526.24"/>
  </r>
  <r>
    <d v="9362-01-01T00:00:00"/>
    <x v="0"/>
    <s v="Jan"/>
    <x v="1"/>
    <x v="0"/>
    <s v="Order assembled"/>
    <x v="0"/>
    <x v="0"/>
    <x v="0"/>
    <n v="316"/>
    <n v="526.24"/>
  </r>
  <r>
    <d v="9364-01-01T00:00:00"/>
    <x v="0"/>
    <s v="Jan"/>
    <x v="1"/>
    <x v="0"/>
    <s v="Order assembled"/>
    <x v="0"/>
    <x v="0"/>
    <x v="0"/>
    <n v="959"/>
    <n v="1371.37"/>
  </r>
  <r>
    <d v="9362-01-01T00:00:00"/>
    <x v="0"/>
    <s v="Jan"/>
    <x v="1"/>
    <x v="0"/>
    <s v="Order assembled"/>
    <x v="0"/>
    <x v="0"/>
    <x v="0"/>
    <n v="1020"/>
    <n v="1458.6"/>
  </r>
  <r>
    <d v="9362-01-01T00:00:00"/>
    <x v="0"/>
    <s v="Jan"/>
    <x v="1"/>
    <x v="0"/>
    <s v="Order assembled"/>
    <x v="0"/>
    <x v="0"/>
    <x v="0"/>
    <n v="318"/>
    <n v="454.74"/>
  </r>
  <r>
    <d v="9362-01-01T00:00:00"/>
    <x v="0"/>
    <s v="Jan"/>
    <x v="1"/>
    <x v="0"/>
    <s v="Order assembled"/>
    <x v="0"/>
    <x v="0"/>
    <x v="0"/>
    <n v="345"/>
    <n v="493.35"/>
  </r>
  <r>
    <d v="9364-01-01T00:00:00"/>
    <x v="0"/>
    <s v="Jan"/>
    <x v="1"/>
    <x v="0"/>
    <s v="Order assembled"/>
    <x v="0"/>
    <x v="0"/>
    <x v="0"/>
    <n v="147"/>
    <n v="210.21"/>
  </r>
  <r>
    <d v="9364-01-01T00:00:00"/>
    <x v="0"/>
    <s v="Jan"/>
    <x v="1"/>
    <x v="0"/>
    <s v="Order assembled"/>
    <x v="0"/>
    <x v="0"/>
    <x v="0"/>
    <n v="265"/>
    <n v="378.95"/>
  </r>
  <r>
    <d v="9362-01-01T00:00:00"/>
    <x v="0"/>
    <s v="Jan"/>
    <x v="1"/>
    <x v="0"/>
    <s v="Order assembled"/>
    <x v="0"/>
    <x v="0"/>
    <x v="0"/>
    <n v="768"/>
    <n v="1098.24"/>
  </r>
  <r>
    <d v="9361-01-01T00:00:00"/>
    <x v="0"/>
    <s v="Jan"/>
    <x v="1"/>
    <x v="0"/>
    <s v="Order assembled"/>
    <x v="0"/>
    <x v="0"/>
    <x v="0"/>
    <n v="801"/>
    <n v="1145.43"/>
  </r>
  <r>
    <d v="9364-01-01T00:00:00"/>
    <x v="0"/>
    <s v="Jan"/>
    <x v="1"/>
    <x v="0"/>
    <s v="Order assembled"/>
    <x v="0"/>
    <x v="0"/>
    <x v="0"/>
    <n v="854"/>
    <n v="1221.22"/>
  </r>
  <r>
    <d v="9361-01-01T00:00:00"/>
    <x v="0"/>
    <s v="Jan"/>
    <x v="1"/>
    <x v="0"/>
    <s v="Order assembled"/>
    <x v="0"/>
    <x v="0"/>
    <x v="0"/>
    <n v="788"/>
    <n v="1126.8399999999999"/>
  </r>
  <r>
    <d v="9362-01-01T00:00:00"/>
    <x v="0"/>
    <s v="Jan"/>
    <x v="1"/>
    <x v="0"/>
    <s v="Order assembled"/>
    <x v="0"/>
    <x v="0"/>
    <x v="0"/>
    <n v="263"/>
    <n v="376.09000000000003"/>
  </r>
  <r>
    <d v="9362-01-01T00:00:00"/>
    <x v="0"/>
    <s v="Jan"/>
    <x v="1"/>
    <x v="0"/>
    <s v="Order assembled"/>
    <x v="0"/>
    <x v="0"/>
    <x v="0"/>
    <n v="347"/>
    <n v="496.21000000000004"/>
  </r>
  <r>
    <d v="9364-01-01T00:00:00"/>
    <x v="0"/>
    <s v="Jan"/>
    <x v="1"/>
    <x v="0"/>
    <s v="Order assembled"/>
    <x v="0"/>
    <x v="0"/>
    <x v="0"/>
    <n v="317"/>
    <n v="453.31"/>
  </r>
  <r>
    <d v="9362-01-01T00:00:00"/>
    <x v="0"/>
    <s v="Jul"/>
    <x v="1"/>
    <x v="0"/>
    <s v="Order assembled"/>
    <x v="0"/>
    <x v="0"/>
    <x v="0"/>
    <n v="314"/>
    <n v="449.02"/>
  </r>
  <r>
    <d v="9364-01-01T00:00:00"/>
    <x v="0"/>
    <s v="Jul"/>
    <x v="1"/>
    <x v="0"/>
    <s v="Order assembled"/>
    <x v="0"/>
    <x v="0"/>
    <x v="0"/>
    <n v="362"/>
    <n v="517.66"/>
  </r>
  <r>
    <d v="9362-01-01T00:00:00"/>
    <x v="0"/>
    <s v="Jul"/>
    <x v="1"/>
    <x v="0"/>
    <s v="Order assembled"/>
    <x v="0"/>
    <x v="0"/>
    <x v="0"/>
    <n v="284"/>
    <n v="406.12"/>
  </r>
  <r>
    <d v="9362-01-01T00:00:00"/>
    <x v="0"/>
    <s v="Jul"/>
    <x v="1"/>
    <x v="0"/>
    <s v="Order assembled"/>
    <x v="0"/>
    <x v="0"/>
    <x v="0"/>
    <n v="358"/>
    <n v="526.24"/>
  </r>
  <r>
    <d v="9362-01-01T00:00:00"/>
    <x v="0"/>
    <s v="Jul"/>
    <x v="1"/>
    <x v="0"/>
    <s v="Order assembled"/>
    <x v="0"/>
    <x v="0"/>
    <x v="0"/>
    <n v="286"/>
    <n v="526.24"/>
  </r>
  <r>
    <d v="9362-01-01T00:00:00"/>
    <x v="0"/>
    <s v="Jul"/>
    <x v="1"/>
    <x v="0"/>
    <s v="Order assembled"/>
    <x v="0"/>
    <x v="0"/>
    <x v="0"/>
    <n v="992"/>
    <n v="1418.56"/>
  </r>
  <r>
    <d v="9362-01-01T00:00:00"/>
    <x v="0"/>
    <s v="Jul"/>
    <x v="1"/>
    <x v="0"/>
    <s v="Order assembled"/>
    <x v="0"/>
    <x v="0"/>
    <x v="0"/>
    <n v="1025"/>
    <n v="1465.75"/>
  </r>
  <r>
    <d v="9361-01-01T00:00:00"/>
    <x v="0"/>
    <s v="Jul"/>
    <x v="1"/>
    <x v="0"/>
    <s v="Order assembled"/>
    <x v="0"/>
    <x v="0"/>
    <x v="0"/>
    <n v="288"/>
    <n v="411.84000000000003"/>
  </r>
  <r>
    <d v="9361-01-01T00:00:00"/>
    <x v="0"/>
    <s v="Jul"/>
    <x v="1"/>
    <x v="0"/>
    <s v="Order assembled"/>
    <x v="0"/>
    <x v="0"/>
    <x v="0"/>
    <n v="315"/>
    <n v="450.45"/>
  </r>
  <r>
    <d v="9362-01-01T00:00:00"/>
    <x v="0"/>
    <s v="Jul"/>
    <x v="1"/>
    <x v="0"/>
    <s v="Order assembled"/>
    <x v="0"/>
    <x v="0"/>
    <x v="0"/>
    <n v="285"/>
    <n v="407.55"/>
  </r>
  <r>
    <d v="9362-01-01T00:00:00"/>
    <x v="0"/>
    <s v="Jul"/>
    <x v="1"/>
    <x v="0"/>
    <s v="Order assembled"/>
    <x v="0"/>
    <x v="0"/>
    <x v="0"/>
    <n v="773"/>
    <n v="1105.3899999999999"/>
  </r>
  <r>
    <d v="9361-01-01T00:00:00"/>
    <x v="0"/>
    <s v="Jul"/>
    <x v="1"/>
    <x v="0"/>
    <s v="Order assembled"/>
    <x v="0"/>
    <x v="0"/>
    <x v="0"/>
    <n v="806"/>
    <n v="1152.58"/>
  </r>
  <r>
    <d v="9362-01-01T00:00:00"/>
    <x v="0"/>
    <s v="Jul"/>
    <x v="1"/>
    <x v="0"/>
    <s v="Order assembled"/>
    <x v="0"/>
    <x v="0"/>
    <x v="0"/>
    <n v="311"/>
    <n v="444.73"/>
  </r>
  <r>
    <d v="9362-01-01T00:00:00"/>
    <x v="0"/>
    <s v="Jul"/>
    <x v="1"/>
    <x v="0"/>
    <s v="Order assembled"/>
    <x v="0"/>
    <x v="0"/>
    <x v="0"/>
    <n v="359"/>
    <n v="513.37"/>
  </r>
  <r>
    <d v="9362-01-01T00:00:00"/>
    <x v="0"/>
    <s v="Jul"/>
    <x v="1"/>
    <x v="0"/>
    <s v="Order assembled"/>
    <x v="0"/>
    <x v="0"/>
    <x v="0"/>
    <n v="287"/>
    <n v="410.40999999999997"/>
  </r>
  <r>
    <d v="9362-01-01T00:00:00"/>
    <x v="0"/>
    <s v="Jun"/>
    <x v="1"/>
    <x v="0"/>
    <s v="Order assembled"/>
    <x v="0"/>
    <x v="0"/>
    <x v="0"/>
    <n v="320"/>
    <n v="457.6"/>
  </r>
  <r>
    <d v="9362-01-01T00:00:00"/>
    <x v="0"/>
    <s v="Jun"/>
    <x v="1"/>
    <x v="0"/>
    <s v="Order assembled"/>
    <x v="0"/>
    <x v="0"/>
    <x v="0"/>
    <n v="290"/>
    <n v="414.7"/>
  </r>
  <r>
    <d v="9365-01-01T00:00:00"/>
    <x v="0"/>
    <s v="Jun"/>
    <x v="1"/>
    <x v="0"/>
    <s v="Order assembled"/>
    <x v="0"/>
    <x v="0"/>
    <x v="0"/>
    <n v="316"/>
    <n v="526.24"/>
  </r>
  <r>
    <d v="9361-01-01T00:00:00"/>
    <x v="0"/>
    <s v="Jun"/>
    <x v="1"/>
    <x v="0"/>
    <s v="Order assembled"/>
    <x v="0"/>
    <x v="0"/>
    <x v="0"/>
    <n v="364"/>
    <n v="526.24"/>
  </r>
  <r>
    <d v="9365-01-01T00:00:00"/>
    <x v="0"/>
    <s v="Jun"/>
    <x v="1"/>
    <x v="0"/>
    <s v="Order assembled"/>
    <x v="0"/>
    <x v="0"/>
    <x v="0"/>
    <n v="292"/>
    <n v="526.24"/>
  </r>
  <r>
    <d v="9362-01-01T00:00:00"/>
    <x v="0"/>
    <s v="Jun"/>
    <x v="1"/>
    <x v="0"/>
    <s v="Order assembled"/>
    <x v="0"/>
    <x v="0"/>
    <x v="0"/>
    <n v="991"/>
    <n v="1417.13"/>
  </r>
  <r>
    <d v="9364-01-01T00:00:00"/>
    <x v="0"/>
    <s v="Jun"/>
    <x v="1"/>
    <x v="0"/>
    <s v="Order assembled"/>
    <x v="0"/>
    <x v="0"/>
    <x v="0"/>
    <n v="1024"/>
    <n v="1464.32"/>
  </r>
  <r>
    <d v="9361-01-01T00:00:00"/>
    <x v="0"/>
    <s v="Jun"/>
    <x v="1"/>
    <x v="0"/>
    <s v="Order assembled"/>
    <x v="0"/>
    <x v="0"/>
    <x v="0"/>
    <n v="294"/>
    <n v="420.42"/>
  </r>
  <r>
    <d v="9361-01-01T00:00:00"/>
    <x v="0"/>
    <s v="Jun"/>
    <x v="1"/>
    <x v="0"/>
    <s v="Order assembled"/>
    <x v="0"/>
    <x v="0"/>
    <x v="0"/>
    <n v="321"/>
    <n v="459.03"/>
  </r>
  <r>
    <d v="9361-01-01T00:00:00"/>
    <x v="0"/>
    <s v="Jun"/>
    <x v="1"/>
    <x v="0"/>
    <s v="Order assembled"/>
    <x v="0"/>
    <x v="0"/>
    <x v="0"/>
    <n v="363"/>
    <n v="519.09"/>
  </r>
  <r>
    <d v="9362-01-01T00:00:00"/>
    <x v="0"/>
    <s v="Jun"/>
    <x v="1"/>
    <x v="0"/>
    <s v="Order assembled"/>
    <x v="0"/>
    <x v="0"/>
    <x v="0"/>
    <n v="291"/>
    <n v="416.13"/>
  </r>
  <r>
    <d v="9365-01-01T00:00:00"/>
    <x v="0"/>
    <s v="Jun"/>
    <x v="1"/>
    <x v="0"/>
    <s v="Order assembled"/>
    <x v="0"/>
    <x v="0"/>
    <x v="0"/>
    <n v="772"/>
    <n v="1103.96"/>
  </r>
  <r>
    <d v="9361-01-01T00:00:00"/>
    <x v="0"/>
    <s v="Jun"/>
    <x v="1"/>
    <x v="0"/>
    <s v="Order assembled"/>
    <x v="0"/>
    <x v="0"/>
    <x v="0"/>
    <n v="805"/>
    <n v="1151.1500000000001"/>
  </r>
  <r>
    <d v="9365-01-01T00:00:00"/>
    <x v="0"/>
    <s v="Jun"/>
    <x v="1"/>
    <x v="0"/>
    <s v="Order assembled"/>
    <x v="0"/>
    <x v="0"/>
    <x v="0"/>
    <n v="859"/>
    <n v="1228.3699999999999"/>
  </r>
  <r>
    <d v="9362-01-01T00:00:00"/>
    <x v="0"/>
    <s v="Jun"/>
    <x v="1"/>
    <x v="0"/>
    <s v="Order assembled"/>
    <x v="0"/>
    <x v="0"/>
    <x v="0"/>
    <n v="317"/>
    <n v="453.31"/>
  </r>
  <r>
    <d v="9362-01-01T00:00:00"/>
    <x v="0"/>
    <s v="Jun"/>
    <x v="1"/>
    <x v="0"/>
    <s v="Order assembled"/>
    <x v="0"/>
    <x v="0"/>
    <x v="0"/>
    <n v="365"/>
    <n v="521.95000000000005"/>
  </r>
  <r>
    <d v="9362-01-01T00:00:00"/>
    <x v="0"/>
    <s v="Jun"/>
    <x v="1"/>
    <x v="0"/>
    <s v="Order assembled"/>
    <x v="0"/>
    <x v="0"/>
    <x v="0"/>
    <n v="293"/>
    <n v="418.99"/>
  </r>
  <r>
    <d v="9364-01-01T00:00:00"/>
    <x v="0"/>
    <s v="Mar"/>
    <x v="1"/>
    <x v="0"/>
    <s v="Order assembled"/>
    <x v="0"/>
    <x v="0"/>
    <x v="0"/>
    <n v="332"/>
    <n v="474.76"/>
  </r>
  <r>
    <d v="9361-01-01T00:00:00"/>
    <x v="0"/>
    <s v="Mar"/>
    <x v="1"/>
    <x v="0"/>
    <s v="Order assembled"/>
    <x v="0"/>
    <x v="0"/>
    <x v="0"/>
    <n v="134"/>
    <n v="191.62"/>
  </r>
  <r>
    <d v="9362-01-01T00:00:00"/>
    <x v="0"/>
    <s v="Mar"/>
    <x v="1"/>
    <x v="0"/>
    <s v="Order assembled"/>
    <x v="0"/>
    <x v="0"/>
    <x v="0"/>
    <n v="308"/>
    <n v="440.44"/>
  </r>
  <r>
    <d v="9364-01-01T00:00:00"/>
    <x v="0"/>
    <s v="Mar"/>
    <x v="1"/>
    <x v="0"/>
    <s v="Order assembled"/>
    <x v="0"/>
    <x v="0"/>
    <x v="0"/>
    <n v="334"/>
    <n v="526.24"/>
  </r>
  <r>
    <d v="9364-01-01T00:00:00"/>
    <x v="0"/>
    <s v="Mar"/>
    <x v="1"/>
    <x v="0"/>
    <s v="Order assembled"/>
    <x v="0"/>
    <x v="0"/>
    <x v="0"/>
    <n v="136"/>
    <n v="526.24"/>
  </r>
  <r>
    <d v="9362-01-01T00:00:00"/>
    <x v="0"/>
    <s v="Mar"/>
    <x v="1"/>
    <x v="0"/>
    <s v="Order assembled"/>
    <x v="0"/>
    <x v="0"/>
    <x v="0"/>
    <n v="310"/>
    <n v="526.24"/>
  </r>
  <r>
    <d v="9362-01-01T00:00:00"/>
    <x v="0"/>
    <s v="Mar"/>
    <x v="1"/>
    <x v="0"/>
    <s v="Order assembled"/>
    <x v="0"/>
    <x v="0"/>
    <x v="0"/>
    <n v="988"/>
    <n v="1412.84"/>
  </r>
  <r>
    <d v="9361-01-01T00:00:00"/>
    <x v="0"/>
    <s v="Mar"/>
    <x v="1"/>
    <x v="0"/>
    <s v="Order assembled"/>
    <x v="0"/>
    <x v="0"/>
    <x v="0"/>
    <n v="306"/>
    <n v="437.58"/>
  </r>
  <r>
    <d v="9361-01-01T00:00:00"/>
    <x v="0"/>
    <s v="Mar"/>
    <x v="1"/>
    <x v="0"/>
    <s v="Order assembled"/>
    <x v="0"/>
    <x v="0"/>
    <x v="0"/>
    <n v="333"/>
    <n v="476.19"/>
  </r>
  <r>
    <d v="9364-01-01T00:00:00"/>
    <x v="0"/>
    <s v="Mar"/>
    <x v="1"/>
    <x v="0"/>
    <s v="Order assembled"/>
    <x v="0"/>
    <x v="0"/>
    <x v="0"/>
    <n v="135"/>
    <n v="193.05"/>
  </r>
  <r>
    <d v="9362-01-01T00:00:00"/>
    <x v="0"/>
    <s v="Mar"/>
    <x v="1"/>
    <x v="0"/>
    <s v="Order assembled"/>
    <x v="0"/>
    <x v="0"/>
    <x v="0"/>
    <n v="309"/>
    <n v="441.87"/>
  </r>
  <r>
    <d v="9362-01-01T00:00:00"/>
    <x v="0"/>
    <s v="Mar"/>
    <x v="1"/>
    <x v="0"/>
    <s v="Order assembled"/>
    <x v="0"/>
    <x v="0"/>
    <x v="0"/>
    <n v="769"/>
    <n v="1099.67"/>
  </r>
  <r>
    <d v="9364-01-01T00:00:00"/>
    <x v="0"/>
    <s v="Mar"/>
    <x v="1"/>
    <x v="0"/>
    <s v="Order assembled"/>
    <x v="0"/>
    <x v="0"/>
    <x v="0"/>
    <n v="803"/>
    <n v="1148.29"/>
  </r>
  <r>
    <d v="9364-01-01T00:00:00"/>
    <x v="0"/>
    <s v="Mar"/>
    <x v="1"/>
    <x v="0"/>
    <s v="Order assembled"/>
    <x v="0"/>
    <x v="0"/>
    <x v="0"/>
    <n v="856"/>
    <n v="1224.08"/>
  </r>
  <r>
    <d v="9362-01-01T00:00:00"/>
    <x v="0"/>
    <s v="Mar"/>
    <x v="1"/>
    <x v="0"/>
    <s v="Order assembled"/>
    <x v="0"/>
    <x v="0"/>
    <x v="0"/>
    <n v="335"/>
    <n v="479.05"/>
  </r>
  <r>
    <d v="9364-01-01T00:00:00"/>
    <x v="0"/>
    <s v="Mar"/>
    <x v="1"/>
    <x v="0"/>
    <s v="Order assembled"/>
    <x v="0"/>
    <x v="0"/>
    <x v="0"/>
    <n v="137"/>
    <n v="195.91"/>
  </r>
  <r>
    <d v="9364-01-01T00:00:00"/>
    <x v="0"/>
    <s v="Mar"/>
    <x v="1"/>
    <x v="0"/>
    <s v="Order assembled"/>
    <x v="0"/>
    <x v="0"/>
    <x v="0"/>
    <n v="305"/>
    <n v="436.15"/>
  </r>
  <r>
    <d v="9361-01-01T00:00:00"/>
    <x v="0"/>
    <s v="May"/>
    <x v="1"/>
    <x v="0"/>
    <s v="Order assembled"/>
    <x v="0"/>
    <x v="0"/>
    <x v="0"/>
    <n v="326"/>
    <n v="466.18"/>
  </r>
  <r>
    <d v="9362-01-01T00:00:00"/>
    <x v="0"/>
    <s v="May"/>
    <x v="1"/>
    <x v="0"/>
    <s v="Order assembled"/>
    <x v="0"/>
    <x v="0"/>
    <x v="0"/>
    <n v="368"/>
    <n v="526.24"/>
  </r>
  <r>
    <d v="9362-01-01T00:00:00"/>
    <x v="0"/>
    <s v="May"/>
    <x v="1"/>
    <x v="0"/>
    <s v="Order assembled"/>
    <x v="0"/>
    <x v="0"/>
    <x v="0"/>
    <n v="296"/>
    <n v="423.28"/>
  </r>
  <r>
    <d v="9362-01-01T00:00:00"/>
    <x v="0"/>
    <s v="May"/>
    <x v="1"/>
    <x v="0"/>
    <s v="Order assembled"/>
    <x v="0"/>
    <x v="0"/>
    <x v="0"/>
    <n v="322"/>
    <n v="526.24"/>
  </r>
  <r>
    <d v="9365-01-01T00:00:00"/>
    <x v="0"/>
    <s v="May"/>
    <x v="1"/>
    <x v="0"/>
    <s v="Order assembled"/>
    <x v="0"/>
    <x v="0"/>
    <x v="0"/>
    <n v="370"/>
    <n v="526.24"/>
  </r>
  <r>
    <d v="9364-01-01T00:00:00"/>
    <x v="0"/>
    <s v="May"/>
    <x v="1"/>
    <x v="0"/>
    <s v="Order assembled"/>
    <x v="0"/>
    <x v="0"/>
    <x v="0"/>
    <n v="298"/>
    <n v="526.24"/>
  </r>
  <r>
    <d v="9364-01-01T00:00:00"/>
    <x v="0"/>
    <s v="May"/>
    <x v="1"/>
    <x v="0"/>
    <s v="Order assembled"/>
    <x v="0"/>
    <x v="0"/>
    <x v="0"/>
    <n v="990"/>
    <n v="1415.7"/>
  </r>
  <r>
    <d v="9361-01-01T00:00:00"/>
    <x v="0"/>
    <s v="May"/>
    <x v="1"/>
    <x v="0"/>
    <s v="Order assembled"/>
    <x v="0"/>
    <x v="0"/>
    <x v="0"/>
    <n v="1023"/>
    <n v="1462.8899999999999"/>
  </r>
  <r>
    <d v="9362-01-01T00:00:00"/>
    <x v="0"/>
    <s v="May"/>
    <x v="1"/>
    <x v="0"/>
    <s v="Order assembled"/>
    <x v="0"/>
    <x v="0"/>
    <x v="0"/>
    <n v="369"/>
    <n v="527.66999999999996"/>
  </r>
  <r>
    <d v="9364-01-01T00:00:00"/>
    <x v="0"/>
    <s v="May"/>
    <x v="1"/>
    <x v="0"/>
    <s v="Order assembled"/>
    <x v="0"/>
    <x v="0"/>
    <x v="0"/>
    <n v="297"/>
    <n v="424.71"/>
  </r>
  <r>
    <d v="9364-01-01T00:00:00"/>
    <x v="0"/>
    <s v="May"/>
    <x v="1"/>
    <x v="0"/>
    <s v="Order assembled"/>
    <x v="0"/>
    <x v="0"/>
    <x v="0"/>
    <n v="771"/>
    <n v="1102.53"/>
  </r>
  <r>
    <d v="9361-01-01T00:00:00"/>
    <x v="0"/>
    <s v="May"/>
    <x v="1"/>
    <x v="0"/>
    <s v="Order assembled"/>
    <x v="0"/>
    <x v="0"/>
    <x v="0"/>
    <n v="804"/>
    <n v="1149.72"/>
  </r>
  <r>
    <d v="9362-01-01T00:00:00"/>
    <x v="0"/>
    <s v="May"/>
    <x v="1"/>
    <x v="0"/>
    <s v="Order assembled"/>
    <x v="0"/>
    <x v="0"/>
    <x v="0"/>
    <n v="858"/>
    <n v="1226.94"/>
  </r>
  <r>
    <d v="9362-01-01T00:00:00"/>
    <x v="0"/>
    <s v="May"/>
    <x v="1"/>
    <x v="0"/>
    <s v="Order assembled"/>
    <x v="0"/>
    <x v="0"/>
    <x v="0"/>
    <n v="323"/>
    <n v="461.89"/>
  </r>
  <r>
    <d v="9361-01-01T00:00:00"/>
    <x v="0"/>
    <s v="May"/>
    <x v="1"/>
    <x v="0"/>
    <s v="Order assembled"/>
    <x v="0"/>
    <x v="0"/>
    <x v="0"/>
    <n v="371"/>
    <n v="530.53"/>
  </r>
  <r>
    <d v="9361-01-01T00:00:00"/>
    <x v="0"/>
    <s v="May"/>
    <x v="1"/>
    <x v="0"/>
    <s v="Order assembled"/>
    <x v="0"/>
    <x v="0"/>
    <x v="0"/>
    <n v="299"/>
    <n v="427.57"/>
  </r>
  <r>
    <d v="9361-01-01T00:00:00"/>
    <x v="0"/>
    <s v="Nov"/>
    <x v="1"/>
    <x v="0"/>
    <s v="Order assembled"/>
    <x v="0"/>
    <x v="0"/>
    <x v="0"/>
    <n v="290"/>
    <n v="414.7"/>
  </r>
  <r>
    <d v="9362-01-01T00:00:00"/>
    <x v="0"/>
    <s v="Nov"/>
    <x v="1"/>
    <x v="0"/>
    <s v="Order assembled"/>
    <x v="0"/>
    <x v="0"/>
    <x v="0"/>
    <n v="338"/>
    <n v="483.34000000000003"/>
  </r>
  <r>
    <d v="9362-01-01T00:00:00"/>
    <x v="0"/>
    <s v="Nov"/>
    <x v="1"/>
    <x v="0"/>
    <s v="Order assembled"/>
    <x v="0"/>
    <x v="0"/>
    <x v="0"/>
    <n v="266"/>
    <n v="380.38"/>
  </r>
  <r>
    <d v="9361-01-01T00:00:00"/>
    <x v="0"/>
    <s v="Nov"/>
    <x v="1"/>
    <x v="0"/>
    <s v="Order assembled"/>
    <x v="0"/>
    <x v="0"/>
    <x v="0"/>
    <n v="292"/>
    <n v="526.24"/>
  </r>
  <r>
    <d v="9361-01-01T00:00:00"/>
    <x v="0"/>
    <s v="Nov"/>
    <x v="1"/>
    <x v="0"/>
    <s v="Order assembled"/>
    <x v="0"/>
    <x v="0"/>
    <x v="0"/>
    <n v="340"/>
    <n v="526.24"/>
  </r>
  <r>
    <d v="9362-01-01T00:00:00"/>
    <x v="0"/>
    <s v="Nov"/>
    <x v="1"/>
    <x v="0"/>
    <s v="Order assembled"/>
    <x v="0"/>
    <x v="0"/>
    <x v="0"/>
    <n v="995"/>
    <n v="1422.85"/>
  </r>
  <r>
    <d v="9364-01-01T00:00:00"/>
    <x v="0"/>
    <s v="Nov"/>
    <x v="1"/>
    <x v="0"/>
    <s v="Order assembled"/>
    <x v="0"/>
    <x v="0"/>
    <x v="0"/>
    <n v="1029"/>
    <n v="1471.47"/>
  </r>
  <r>
    <d v="9362-01-01T00:00:00"/>
    <x v="0"/>
    <s v="Nov"/>
    <x v="1"/>
    <x v="0"/>
    <s v="Order assembled"/>
    <x v="0"/>
    <x v="0"/>
    <x v="0"/>
    <n v="264"/>
    <n v="377.52"/>
  </r>
  <r>
    <d v="9362-01-01T00:00:00"/>
    <x v="0"/>
    <s v="Nov"/>
    <x v="1"/>
    <x v="0"/>
    <s v="Order assembled"/>
    <x v="0"/>
    <x v="0"/>
    <x v="0"/>
    <n v="291"/>
    <n v="416.13"/>
  </r>
  <r>
    <d v="9362-01-01T00:00:00"/>
    <x v="0"/>
    <s v="Nov"/>
    <x v="1"/>
    <x v="0"/>
    <s v="Order assembled"/>
    <x v="0"/>
    <x v="0"/>
    <x v="0"/>
    <n v="339"/>
    <n v="484.77"/>
  </r>
  <r>
    <d v="9362-01-01T00:00:00"/>
    <x v="0"/>
    <s v="Nov"/>
    <x v="1"/>
    <x v="0"/>
    <s v="Order assembled"/>
    <x v="0"/>
    <x v="0"/>
    <x v="0"/>
    <n v="267"/>
    <n v="381.81"/>
  </r>
  <r>
    <d v="9364-01-01T00:00:00"/>
    <x v="0"/>
    <s v="Nov"/>
    <x v="1"/>
    <x v="0"/>
    <s v="Order assembled"/>
    <x v="0"/>
    <x v="0"/>
    <x v="0"/>
    <n v="810"/>
    <n v="1158.3"/>
  </r>
  <r>
    <d v="9361-01-01T00:00:00"/>
    <x v="0"/>
    <s v="Nov"/>
    <x v="1"/>
    <x v="0"/>
    <s v="Order assembled"/>
    <x v="0"/>
    <x v="0"/>
    <x v="0"/>
    <n v="863"/>
    <n v="1234.0899999999999"/>
  </r>
  <r>
    <d v="9362-01-01T00:00:00"/>
    <x v="0"/>
    <s v="Nov"/>
    <x v="1"/>
    <x v="0"/>
    <s v="Order assembled"/>
    <x v="0"/>
    <x v="1"/>
    <x v="0"/>
    <n v="293"/>
    <n v="418.99"/>
  </r>
  <r>
    <d v="9363-01-01T00:00:00"/>
    <x v="0"/>
    <s v="Nov"/>
    <x v="1"/>
    <x v="0"/>
    <s v="Order assembled"/>
    <x v="0"/>
    <x v="1"/>
    <x v="0"/>
    <n v="341"/>
    <n v="487.63"/>
  </r>
  <r>
    <d v="9361-01-01T00:00:00"/>
    <x v="0"/>
    <s v="Nov"/>
    <x v="1"/>
    <x v="0"/>
    <s v="Order assembled"/>
    <x v="0"/>
    <x v="1"/>
    <x v="0"/>
    <n v="263"/>
    <n v="376.09000000000003"/>
  </r>
  <r>
    <d v="9362-01-01T00:00:00"/>
    <x v="0"/>
    <s v="Oct"/>
    <x v="1"/>
    <x v="0"/>
    <s v="Order assembled"/>
    <x v="0"/>
    <x v="1"/>
    <x v="0"/>
    <n v="296"/>
    <n v="423.28"/>
  </r>
  <r>
    <d v="9363-01-01T00:00:00"/>
    <x v="0"/>
    <s v="Oct"/>
    <x v="1"/>
    <x v="0"/>
    <s v="Order assembled"/>
    <x v="0"/>
    <x v="1"/>
    <x v="0"/>
    <n v="344"/>
    <n v="491.91999999999996"/>
  </r>
  <r>
    <d v="9362-01-01T00:00:00"/>
    <x v="0"/>
    <s v="Oct"/>
    <x v="1"/>
    <x v="0"/>
    <s v="Order assembled"/>
    <x v="0"/>
    <x v="1"/>
    <x v="0"/>
    <n v="272"/>
    <n v="388.96"/>
  </r>
  <r>
    <d v="9361-01-01T00:00:00"/>
    <x v="0"/>
    <s v="Oct"/>
    <x v="1"/>
    <x v="0"/>
    <s v="Order assembled"/>
    <x v="0"/>
    <x v="1"/>
    <x v="0"/>
    <n v="298"/>
    <n v="526.24"/>
  </r>
  <r>
    <d v="9363-01-01T00:00:00"/>
    <x v="0"/>
    <s v="Oct"/>
    <x v="1"/>
    <x v="0"/>
    <s v="Order assembled"/>
    <x v="0"/>
    <x v="1"/>
    <x v="0"/>
    <n v="346"/>
    <n v="526.24"/>
  </r>
  <r>
    <d v="9365-01-01T00:00:00"/>
    <x v="0"/>
    <s v="Oct"/>
    <x v="1"/>
    <x v="0"/>
    <s v="Order assembled"/>
    <x v="0"/>
    <x v="1"/>
    <x v="0"/>
    <n v="268"/>
    <n v="526.24"/>
  </r>
  <r>
    <d v="9362-01-01T00:00:00"/>
    <x v="0"/>
    <s v="Oct"/>
    <x v="1"/>
    <x v="0"/>
    <s v="Order assembled"/>
    <x v="0"/>
    <x v="1"/>
    <x v="0"/>
    <n v="1028"/>
    <n v="1470.04"/>
  </r>
  <r>
    <d v="9364-01-01T00:00:00"/>
    <x v="0"/>
    <s v="Oct"/>
    <x v="1"/>
    <x v="0"/>
    <s v="Order assembled"/>
    <x v="0"/>
    <x v="1"/>
    <x v="0"/>
    <n v="270"/>
    <n v="386.1"/>
  </r>
  <r>
    <d v="9364-01-01T00:00:00"/>
    <x v="0"/>
    <s v="Oct"/>
    <x v="1"/>
    <x v="0"/>
    <s v="Order assembled"/>
    <x v="0"/>
    <x v="1"/>
    <x v="0"/>
    <n v="297"/>
    <n v="424.71"/>
  </r>
  <r>
    <d v="9362-01-01T00:00:00"/>
    <x v="0"/>
    <s v="Oct"/>
    <x v="1"/>
    <x v="0"/>
    <s v="Order assembled"/>
    <x v="0"/>
    <x v="1"/>
    <x v="0"/>
    <n v="345"/>
    <n v="493.35"/>
  </r>
  <r>
    <d v="9365-01-01T00:00:00"/>
    <x v="0"/>
    <s v="Oct"/>
    <x v="1"/>
    <x v="0"/>
    <s v="Order assembled"/>
    <x v="0"/>
    <x v="1"/>
    <x v="0"/>
    <n v="776"/>
    <n v="1109.68"/>
  </r>
  <r>
    <d v="9362-01-01T00:00:00"/>
    <x v="0"/>
    <s v="Oct"/>
    <x v="1"/>
    <x v="0"/>
    <s v="Order assembled"/>
    <x v="0"/>
    <x v="1"/>
    <x v="0"/>
    <n v="809"/>
    <n v="1156.8699999999999"/>
  </r>
  <r>
    <d v="9361-01-01T00:00:00"/>
    <x v="0"/>
    <s v="Oct"/>
    <x v="1"/>
    <x v="0"/>
    <s v="Order assembled"/>
    <x v="0"/>
    <x v="1"/>
    <x v="0"/>
    <n v="862"/>
    <n v="1232.6599999999999"/>
  </r>
  <r>
    <d v="9362-01-01T00:00:00"/>
    <x v="0"/>
    <s v="Oct"/>
    <x v="1"/>
    <x v="0"/>
    <s v="Order assembled"/>
    <x v="0"/>
    <x v="1"/>
    <x v="0"/>
    <n v="299"/>
    <n v="427.57"/>
  </r>
  <r>
    <d v="9362-01-01T00:00:00"/>
    <x v="0"/>
    <s v="Oct"/>
    <x v="1"/>
    <x v="0"/>
    <s v="Order assembled"/>
    <x v="0"/>
    <x v="1"/>
    <x v="0"/>
    <n v="269"/>
    <n v="384.67"/>
  </r>
  <r>
    <d v="9362-01-01T00:00:00"/>
    <x v="0"/>
    <s v="Sep"/>
    <x v="1"/>
    <x v="0"/>
    <s v="Order assembled"/>
    <x v="0"/>
    <x v="1"/>
    <x v="0"/>
    <n v="302"/>
    <n v="431.86"/>
  </r>
  <r>
    <d v="9361-01-01T00:00:00"/>
    <x v="0"/>
    <s v="Sep"/>
    <x v="1"/>
    <x v="0"/>
    <s v="Order assembled"/>
    <x v="0"/>
    <x v="1"/>
    <x v="0"/>
    <n v="350"/>
    <n v="500.5"/>
  </r>
  <r>
    <d v="9361-01-01T00:00:00"/>
    <x v="0"/>
    <s v="Sep"/>
    <x v="1"/>
    <x v="0"/>
    <s v="Order assembled"/>
    <x v="0"/>
    <x v="1"/>
    <x v="0"/>
    <n v="278"/>
    <n v="397.53999999999996"/>
  </r>
  <r>
    <d v="9362-01-01T00:00:00"/>
    <x v="0"/>
    <s v="Sep"/>
    <x v="1"/>
    <x v="0"/>
    <s v="Order assembled"/>
    <x v="0"/>
    <x v="1"/>
    <x v="0"/>
    <n v="304"/>
    <n v="526.24"/>
  </r>
  <r>
    <d v="9361-01-01T00:00:00"/>
    <x v="0"/>
    <s v="Sep"/>
    <x v="1"/>
    <x v="0"/>
    <s v="Order assembled"/>
    <x v="0"/>
    <x v="1"/>
    <x v="0"/>
    <n v="274"/>
    <n v="526.24"/>
  </r>
  <r>
    <d v="9363-01-01T00:00:00"/>
    <x v="0"/>
    <s v="Sep"/>
    <x v="1"/>
    <x v="0"/>
    <s v="Order assembled"/>
    <x v="0"/>
    <x v="1"/>
    <x v="0"/>
    <n v="994"/>
    <n v="1421.42"/>
  </r>
  <r>
    <d v="9362-01-01T00:00:00"/>
    <x v="0"/>
    <s v="Sep"/>
    <x v="1"/>
    <x v="0"/>
    <s v="Order assembled"/>
    <x v="0"/>
    <x v="1"/>
    <x v="0"/>
    <n v="1027"/>
    <n v="1468.6100000000001"/>
  </r>
  <r>
    <d v="9361-01-01T00:00:00"/>
    <x v="0"/>
    <s v="Sep"/>
    <x v="1"/>
    <x v="0"/>
    <s v="Order assembled"/>
    <x v="0"/>
    <x v="1"/>
    <x v="0"/>
    <n v="276"/>
    <n v="394.68"/>
  </r>
  <r>
    <d v="9361-01-01T00:00:00"/>
    <x v="0"/>
    <s v="Sep"/>
    <x v="1"/>
    <x v="0"/>
    <s v="Order assembled"/>
    <x v="0"/>
    <x v="1"/>
    <x v="0"/>
    <n v="303"/>
    <n v="433.28999999999996"/>
  </r>
  <r>
    <d v="9361-01-01T00:00:00"/>
    <x v="0"/>
    <s v="Sep"/>
    <x v="1"/>
    <x v="0"/>
    <s v="Order assembled"/>
    <x v="0"/>
    <x v="1"/>
    <x v="0"/>
    <n v="351"/>
    <n v="501.93"/>
  </r>
  <r>
    <d v="9363-01-01T00:00:00"/>
    <x v="0"/>
    <s v="Sep"/>
    <x v="1"/>
    <x v="0"/>
    <s v="Order assembled"/>
    <x v="0"/>
    <x v="1"/>
    <x v="0"/>
    <n v="273"/>
    <n v="390.39"/>
  </r>
  <r>
    <d v="9361-01-01T00:00:00"/>
    <x v="0"/>
    <s v="Sep"/>
    <x v="1"/>
    <x v="0"/>
    <s v="Order assembled"/>
    <x v="0"/>
    <x v="1"/>
    <x v="0"/>
    <n v="775"/>
    <n v="1108.25"/>
  </r>
  <r>
    <d v="9361-01-01T00:00:00"/>
    <x v="0"/>
    <s v="Sep"/>
    <x v="1"/>
    <x v="0"/>
    <s v="Order assembled"/>
    <x v="0"/>
    <x v="1"/>
    <x v="0"/>
    <n v="808"/>
    <n v="1155.44"/>
  </r>
  <r>
    <d v="9362-01-01T00:00:00"/>
    <x v="0"/>
    <s v="Sep"/>
    <x v="1"/>
    <x v="0"/>
    <s v="Order assembled"/>
    <x v="0"/>
    <x v="1"/>
    <x v="0"/>
    <n v="861"/>
    <n v="1231.23"/>
  </r>
  <r>
    <d v="9361-01-01T00:00:00"/>
    <x v="0"/>
    <s v="Sep"/>
    <x v="1"/>
    <x v="0"/>
    <s v="Order assembled"/>
    <x v="0"/>
    <x v="1"/>
    <x v="0"/>
    <n v="305"/>
    <n v="436.15"/>
  </r>
  <r>
    <d v="9361-01-01T00:00:00"/>
    <x v="0"/>
    <s v="Sep"/>
    <x v="1"/>
    <x v="0"/>
    <s v="Order assembled"/>
    <x v="0"/>
    <x v="1"/>
    <x v="0"/>
    <n v="347"/>
    <n v="496.21000000000004"/>
  </r>
  <r>
    <d v="9362-01-01T00:00:00"/>
    <x v="0"/>
    <s v="Sep"/>
    <x v="1"/>
    <x v="0"/>
    <s v="Order assembled"/>
    <x v="0"/>
    <x v="1"/>
    <x v="0"/>
    <n v="1111"/>
    <n v="1588.73"/>
  </r>
  <r>
    <d v="9362-01-01T00:00:00"/>
    <x v="0"/>
    <s v="Apr"/>
    <x v="0"/>
    <x v="1"/>
    <s v="Cancelld"/>
    <x v="1"/>
    <x v="1"/>
    <x v="0"/>
    <n v="352"/>
    <n v="503.36"/>
  </r>
  <r>
    <d v="9362-01-01T00:00:00"/>
    <x v="0"/>
    <s v="Apr"/>
    <x v="0"/>
    <x v="1"/>
    <s v="Cancelld"/>
    <x v="1"/>
    <x v="1"/>
    <x v="0"/>
    <n v="346"/>
    <n v="494.78"/>
  </r>
  <r>
    <d v="9362-01-01T00:00:00"/>
    <x v="0"/>
    <s v="Apr"/>
    <x v="0"/>
    <x v="1"/>
    <s v="Cancelld"/>
    <x v="1"/>
    <x v="1"/>
    <x v="0"/>
    <n v="340"/>
    <n v="486.2"/>
  </r>
  <r>
    <d v="9364-01-01T00:00:00"/>
    <x v="0"/>
    <s v="Apr"/>
    <x v="0"/>
    <x v="1"/>
    <s v="Cancelld"/>
    <x v="1"/>
    <x v="1"/>
    <x v="0"/>
    <n v="349"/>
    <n v="499.07"/>
  </r>
  <r>
    <d v="9361-01-01T00:00:00"/>
    <x v="0"/>
    <s v="Apr"/>
    <x v="0"/>
    <x v="1"/>
    <s v="Cancelld"/>
    <x v="1"/>
    <x v="1"/>
    <x v="0"/>
    <n v="343"/>
    <n v="490.49"/>
  </r>
  <r>
    <d v="9363-01-01T00:00:00"/>
    <x v="0"/>
    <s v="Aug"/>
    <x v="0"/>
    <x v="1"/>
    <s v="Cancelld"/>
    <x v="1"/>
    <x v="1"/>
    <x v="2"/>
    <n v="286"/>
    <n v="408.98"/>
  </r>
  <r>
    <d v="9362-01-01T00:00:00"/>
    <x v="0"/>
    <s v="Aug"/>
    <x v="0"/>
    <x v="1"/>
    <s v="Cancelld"/>
    <x v="1"/>
    <x v="1"/>
    <x v="2"/>
    <n v="280"/>
    <n v="400.4"/>
  </r>
  <r>
    <d v="9361-01-01T00:00:00"/>
    <x v="0"/>
    <s v="Aug"/>
    <x v="0"/>
    <x v="1"/>
    <s v="Cancelld"/>
    <x v="1"/>
    <x v="1"/>
    <x v="2"/>
    <n v="289"/>
    <n v="413.27"/>
  </r>
  <r>
    <d v="9364-01-01T00:00:00"/>
    <x v="0"/>
    <s v="Aug"/>
    <x v="0"/>
    <x v="1"/>
    <s v="Cancelld"/>
    <x v="1"/>
    <x v="1"/>
    <x v="2"/>
    <n v="283"/>
    <n v="404.69"/>
  </r>
  <r>
    <d v="9361-01-01T00:00:00"/>
    <x v="0"/>
    <s v="Aug"/>
    <x v="0"/>
    <x v="1"/>
    <s v="Cancelld"/>
    <x v="1"/>
    <x v="1"/>
    <x v="2"/>
    <n v="277"/>
    <n v="396.11"/>
  </r>
  <r>
    <d v="9362-01-01T00:00:00"/>
    <x v="0"/>
    <s v="Dec"/>
    <x v="0"/>
    <x v="1"/>
    <s v="Cancelld"/>
    <x v="1"/>
    <x v="1"/>
    <x v="0"/>
    <n v="226"/>
    <n v="323.18"/>
  </r>
  <r>
    <d v="9361-01-01T00:00:00"/>
    <x v="0"/>
    <s v="Dec"/>
    <x v="0"/>
    <x v="1"/>
    <s v="Cancelld"/>
    <x v="1"/>
    <x v="0"/>
    <x v="0"/>
    <n v="220"/>
    <n v="314.60000000000002"/>
  </r>
  <r>
    <d v="9364-01-01T00:00:00"/>
    <x v="0"/>
    <s v="Dec"/>
    <x v="0"/>
    <x v="1"/>
    <s v="Cancelld"/>
    <x v="1"/>
    <x v="0"/>
    <x v="0"/>
    <n v="214"/>
    <n v="306.02"/>
  </r>
  <r>
    <d v="9361-01-01T00:00:00"/>
    <x v="0"/>
    <s v="Dec"/>
    <x v="0"/>
    <x v="1"/>
    <s v="Cancelld"/>
    <x v="1"/>
    <x v="0"/>
    <x v="0"/>
    <n v="223"/>
    <n v="318.89"/>
  </r>
  <r>
    <d v="9364-01-01T00:00:00"/>
    <x v="0"/>
    <s v="Dec"/>
    <x v="0"/>
    <x v="1"/>
    <s v="Cancelld"/>
    <x v="1"/>
    <x v="0"/>
    <x v="0"/>
    <n v="217"/>
    <n v="310.31"/>
  </r>
  <r>
    <d v="9361-01-01T00:00:00"/>
    <x v="0"/>
    <s v="Dec"/>
    <x v="0"/>
    <x v="1"/>
    <s v="Cancelld"/>
    <x v="1"/>
    <x v="0"/>
    <x v="0"/>
    <n v="211"/>
    <n v="301.73"/>
  </r>
  <r>
    <d v="9361-01-01T00:00:00"/>
    <x v="0"/>
    <s v="Jul"/>
    <x v="0"/>
    <x v="1"/>
    <s v="Cancelld"/>
    <x v="1"/>
    <x v="0"/>
    <x v="2"/>
    <n v="304"/>
    <n v="434.72"/>
  </r>
  <r>
    <d v="9362-01-01T00:00:00"/>
    <x v="0"/>
    <s v="Jul"/>
    <x v="0"/>
    <x v="1"/>
    <s v="Cancelld"/>
    <x v="1"/>
    <x v="0"/>
    <x v="2"/>
    <n v="298"/>
    <n v="426.14"/>
  </r>
  <r>
    <d v="9362-01-01T00:00:00"/>
    <x v="0"/>
    <s v="Jul"/>
    <x v="0"/>
    <x v="1"/>
    <s v="Cancelld"/>
    <x v="1"/>
    <x v="0"/>
    <x v="2"/>
    <n v="292"/>
    <n v="417.56"/>
  </r>
  <r>
    <d v="9364-01-01T00:00:00"/>
    <x v="0"/>
    <s v="Jul"/>
    <x v="0"/>
    <x v="1"/>
    <s v="Cancelld"/>
    <x v="1"/>
    <x v="0"/>
    <x v="2"/>
    <n v="301"/>
    <n v="430.43"/>
  </r>
  <r>
    <d v="9362-01-01T00:00:00"/>
    <x v="0"/>
    <s v="Jul"/>
    <x v="0"/>
    <x v="1"/>
    <s v="Cancelld"/>
    <x v="1"/>
    <x v="0"/>
    <x v="2"/>
    <n v="295"/>
    <n v="421.85"/>
  </r>
  <r>
    <d v="9362-01-01T00:00:00"/>
    <x v="0"/>
    <s v="Jun"/>
    <x v="0"/>
    <x v="1"/>
    <s v="Cancelld"/>
    <x v="1"/>
    <x v="0"/>
    <x v="0"/>
    <n v="322"/>
    <n v="460.46000000000004"/>
  </r>
  <r>
    <d v="9361-01-01T00:00:00"/>
    <x v="0"/>
    <s v="Jun"/>
    <x v="0"/>
    <x v="1"/>
    <s v="Cancelld"/>
    <x v="1"/>
    <x v="0"/>
    <x v="2"/>
    <n v="316"/>
    <n v="451.88"/>
  </r>
  <r>
    <d v="9364-01-01T00:00:00"/>
    <x v="0"/>
    <s v="Jun"/>
    <x v="0"/>
    <x v="1"/>
    <s v="Cancelld"/>
    <x v="1"/>
    <x v="0"/>
    <x v="2"/>
    <n v="310"/>
    <n v="443.3"/>
  </r>
  <r>
    <d v="9361-01-01T00:00:00"/>
    <x v="0"/>
    <s v="Jun"/>
    <x v="0"/>
    <x v="1"/>
    <s v="Cancelld"/>
    <x v="1"/>
    <x v="0"/>
    <x v="2"/>
    <n v="319"/>
    <n v="456.16999999999996"/>
  </r>
  <r>
    <d v="9362-01-01T00:00:00"/>
    <x v="0"/>
    <s v="Jun"/>
    <x v="0"/>
    <x v="1"/>
    <s v="Cancelld"/>
    <x v="1"/>
    <x v="0"/>
    <x v="2"/>
    <n v="313"/>
    <n v="447.59000000000003"/>
  </r>
  <r>
    <d v="9362-01-01T00:00:00"/>
    <x v="0"/>
    <s v="Jun"/>
    <x v="0"/>
    <x v="1"/>
    <s v="Cancelld"/>
    <x v="1"/>
    <x v="0"/>
    <x v="2"/>
    <n v="307"/>
    <n v="439.01"/>
  </r>
  <r>
    <d v="9361-01-01T00:00:00"/>
    <x v="0"/>
    <s v="May"/>
    <x v="0"/>
    <x v="1"/>
    <s v="Cancelld"/>
    <x v="1"/>
    <x v="0"/>
    <x v="0"/>
    <n v="334"/>
    <n v="477.62"/>
  </r>
  <r>
    <d v="9362-01-01T00:00:00"/>
    <x v="0"/>
    <s v="May"/>
    <x v="0"/>
    <x v="1"/>
    <s v="Cancelld"/>
    <x v="1"/>
    <x v="0"/>
    <x v="0"/>
    <n v="328"/>
    <n v="469.03999999999996"/>
  </r>
  <r>
    <d v="9364-01-01T00:00:00"/>
    <x v="0"/>
    <s v="May"/>
    <x v="0"/>
    <x v="1"/>
    <s v="Cancelld"/>
    <x v="1"/>
    <x v="0"/>
    <x v="0"/>
    <n v="337"/>
    <n v="481.90999999999997"/>
  </r>
  <r>
    <d v="9362-01-01T00:00:00"/>
    <x v="0"/>
    <s v="May"/>
    <x v="0"/>
    <x v="1"/>
    <s v="Cancelld"/>
    <x v="1"/>
    <x v="0"/>
    <x v="0"/>
    <n v="331"/>
    <n v="473.33"/>
  </r>
  <r>
    <d v="9363-01-01T00:00:00"/>
    <x v="0"/>
    <s v="May"/>
    <x v="0"/>
    <x v="1"/>
    <s v="Cancelld"/>
    <x v="1"/>
    <x v="0"/>
    <x v="0"/>
    <n v="325"/>
    <n v="464.75"/>
  </r>
  <r>
    <d v="9361-01-01T00:00:00"/>
    <x v="0"/>
    <s v="Nov"/>
    <x v="0"/>
    <x v="1"/>
    <s v="Cancelld"/>
    <x v="1"/>
    <x v="0"/>
    <x v="0"/>
    <n v="238"/>
    <n v="340.34000000000003"/>
  </r>
  <r>
    <d v="9361-01-01T00:00:00"/>
    <x v="0"/>
    <s v="Nov"/>
    <x v="0"/>
    <x v="1"/>
    <s v="Cancelld"/>
    <x v="1"/>
    <x v="0"/>
    <x v="0"/>
    <n v="232"/>
    <n v="331.76"/>
  </r>
  <r>
    <d v="9365-01-01T00:00:00"/>
    <x v="0"/>
    <s v="Nov"/>
    <x v="0"/>
    <x v="1"/>
    <s v="Cancelld"/>
    <x v="1"/>
    <x v="0"/>
    <x v="0"/>
    <n v="241"/>
    <n v="344.63"/>
  </r>
  <r>
    <d v="9361-01-01T00:00:00"/>
    <x v="0"/>
    <s v="Nov"/>
    <x v="0"/>
    <x v="1"/>
    <s v="Cancelld"/>
    <x v="1"/>
    <x v="0"/>
    <x v="0"/>
    <n v="235"/>
    <n v="336.05"/>
  </r>
  <r>
    <d v="9362-01-01T00:00:00"/>
    <x v="0"/>
    <s v="Nov"/>
    <x v="0"/>
    <x v="1"/>
    <s v="Cancelld"/>
    <x v="1"/>
    <x v="0"/>
    <x v="0"/>
    <n v="229"/>
    <n v="327.47000000000003"/>
  </r>
  <r>
    <d v="9362-01-01T00:00:00"/>
    <x v="0"/>
    <s v="Oct"/>
    <x v="0"/>
    <x v="1"/>
    <s v="Cancelld"/>
    <x v="1"/>
    <x v="0"/>
    <x v="2"/>
    <n v="256"/>
    <n v="366.08"/>
  </r>
  <r>
    <d v="9364-01-01T00:00:00"/>
    <x v="0"/>
    <s v="Oct"/>
    <x v="0"/>
    <x v="1"/>
    <s v="Cancelld"/>
    <x v="1"/>
    <x v="0"/>
    <x v="2"/>
    <n v="250"/>
    <n v="357.5"/>
  </r>
  <r>
    <d v="9361-01-01T00:00:00"/>
    <x v="0"/>
    <s v="Oct"/>
    <x v="0"/>
    <x v="1"/>
    <s v="Cancelld"/>
    <x v="1"/>
    <x v="0"/>
    <x v="0"/>
    <n v="244"/>
    <n v="348.92"/>
  </r>
  <r>
    <d v="9362-01-01T00:00:00"/>
    <x v="0"/>
    <s v="Oct"/>
    <x v="0"/>
    <x v="1"/>
    <s v="Cancelld"/>
    <x v="1"/>
    <x v="0"/>
    <x v="2"/>
    <n v="253"/>
    <n v="361.78999999999996"/>
  </r>
  <r>
    <d v="9361-01-01T00:00:00"/>
    <x v="0"/>
    <s v="Oct"/>
    <x v="0"/>
    <x v="1"/>
    <s v="Cancelld"/>
    <x v="1"/>
    <x v="0"/>
    <x v="2"/>
    <n v="247"/>
    <n v="353.21"/>
  </r>
  <r>
    <d v="9362-01-01T00:00:00"/>
    <x v="0"/>
    <s v="Sep"/>
    <x v="0"/>
    <x v="1"/>
    <s v="Cancelld"/>
    <x v="1"/>
    <x v="0"/>
    <x v="2"/>
    <n v="274"/>
    <n v="391.82"/>
  </r>
  <r>
    <d v="9361-01-01T00:00:00"/>
    <x v="0"/>
    <s v="Sep"/>
    <x v="0"/>
    <x v="1"/>
    <s v="Cancelld"/>
    <x v="1"/>
    <x v="0"/>
    <x v="2"/>
    <n v="268"/>
    <n v="383.24"/>
  </r>
  <r>
    <d v="9364-01-01T00:00:00"/>
    <x v="0"/>
    <s v="Sep"/>
    <x v="0"/>
    <x v="1"/>
    <s v="Cancelld"/>
    <x v="1"/>
    <x v="0"/>
    <x v="2"/>
    <n v="262"/>
    <n v="374.65999999999997"/>
  </r>
  <r>
    <d v="9362-01-01T00:00:00"/>
    <x v="0"/>
    <s v="Sep"/>
    <x v="0"/>
    <x v="1"/>
    <s v="Cancelld"/>
    <x v="1"/>
    <x v="0"/>
    <x v="2"/>
    <n v="271"/>
    <n v="387.53"/>
  </r>
  <r>
    <d v="9364-01-01T00:00:00"/>
    <x v="0"/>
    <s v="Sep"/>
    <x v="0"/>
    <x v="1"/>
    <s v="Cancelld"/>
    <x v="1"/>
    <x v="0"/>
    <x v="2"/>
    <n v="265"/>
    <n v="378.95"/>
  </r>
  <r>
    <d v="9361-01-01T00:00:00"/>
    <x v="0"/>
    <s v="Sep"/>
    <x v="0"/>
    <x v="1"/>
    <s v="Cancelld"/>
    <x v="1"/>
    <x v="0"/>
    <x v="2"/>
    <n v="259"/>
    <n v="370.37"/>
  </r>
  <r>
    <d v="9364-01-01T00:00:00"/>
    <x v="0"/>
    <s v="Apr"/>
    <x v="1"/>
    <x v="1"/>
    <s v="Cancelld"/>
    <x v="1"/>
    <x v="0"/>
    <x v="2"/>
    <n v="158"/>
    <n v="225.94"/>
  </r>
  <r>
    <d v="9361-01-01T00:00:00"/>
    <x v="0"/>
    <s v="Apr"/>
    <x v="1"/>
    <x v="1"/>
    <s v="Cancelld"/>
    <x v="1"/>
    <x v="0"/>
    <x v="2"/>
    <n v="206"/>
    <n v="294.58"/>
  </r>
  <r>
    <d v="9362-01-01T00:00:00"/>
    <x v="0"/>
    <s v="Apr"/>
    <x v="1"/>
    <x v="1"/>
    <s v="Cancelld"/>
    <x v="1"/>
    <x v="0"/>
    <x v="2"/>
    <n v="134"/>
    <n v="191.62"/>
  </r>
  <r>
    <d v="9364-01-01T00:00:00"/>
    <x v="0"/>
    <s v="Apr"/>
    <x v="1"/>
    <x v="1"/>
    <s v="Cancelld"/>
    <x v="1"/>
    <x v="0"/>
    <x v="2"/>
    <n v="160"/>
    <n v="228.8"/>
  </r>
  <r>
    <d v="9364-01-01T00:00:00"/>
    <x v="0"/>
    <s v="Apr"/>
    <x v="1"/>
    <x v="1"/>
    <s v="Cancelld"/>
    <x v="1"/>
    <x v="0"/>
    <x v="2"/>
    <n v="208"/>
    <n v="297.44"/>
  </r>
  <r>
    <d v="9364-01-01T00:00:00"/>
    <x v="0"/>
    <s v="Apr"/>
    <x v="1"/>
    <x v="1"/>
    <s v="Cancelld"/>
    <x v="1"/>
    <x v="0"/>
    <x v="2"/>
    <n v="136"/>
    <n v="194.48"/>
  </r>
  <r>
    <d v="9361-01-01T00:00:00"/>
    <x v="0"/>
    <s v="Apr"/>
    <x v="1"/>
    <x v="1"/>
    <s v="Cancelld"/>
    <x v="1"/>
    <x v="0"/>
    <x v="2"/>
    <n v="812"/>
    <n v="1161.1599999999999"/>
  </r>
  <r>
    <d v="9362-01-01T00:00:00"/>
    <x v="0"/>
    <s v="Apr"/>
    <x v="1"/>
    <x v="1"/>
    <s v="Cancelld"/>
    <x v="1"/>
    <x v="0"/>
    <x v="2"/>
    <n v="899"/>
    <n v="1285.57"/>
  </r>
  <r>
    <d v="9362-01-01T00:00:00"/>
    <x v="0"/>
    <s v="Apr"/>
    <x v="1"/>
    <x v="1"/>
    <s v="Cancelld"/>
    <x v="1"/>
    <x v="0"/>
    <x v="2"/>
    <n v="852"/>
    <n v="526.24"/>
  </r>
  <r>
    <d v="9362-01-01T00:00:00"/>
    <x v="0"/>
    <s v="Apr"/>
    <x v="1"/>
    <x v="1"/>
    <s v="Cancelld"/>
    <x v="1"/>
    <x v="0"/>
    <x v="2"/>
    <n v="885"/>
    <n v="526.24"/>
  </r>
  <r>
    <d v="9361-01-01T00:00:00"/>
    <x v="0"/>
    <s v="Apr"/>
    <x v="1"/>
    <x v="1"/>
    <s v="Cancelld"/>
    <x v="1"/>
    <x v="0"/>
    <x v="2"/>
    <n v="135"/>
    <n v="193.05"/>
  </r>
  <r>
    <d v="9364-01-01T00:00:00"/>
    <x v="0"/>
    <s v="Apr"/>
    <x v="1"/>
    <x v="1"/>
    <s v="Cancelld"/>
    <x v="1"/>
    <x v="0"/>
    <x v="2"/>
    <n v="163"/>
    <n v="233.09"/>
  </r>
  <r>
    <d v="9362-01-01T00:00:00"/>
    <x v="0"/>
    <s v="Apr"/>
    <x v="1"/>
    <x v="1"/>
    <s v="Cancelld"/>
    <x v="1"/>
    <x v="0"/>
    <x v="2"/>
    <n v="205"/>
    <n v="293.14999999999998"/>
  </r>
  <r>
    <d v="9364-01-01T00:00:00"/>
    <x v="0"/>
    <s v="Apr"/>
    <x v="1"/>
    <x v="1"/>
    <s v="Cancelld"/>
    <x v="1"/>
    <x v="0"/>
    <x v="2"/>
    <n v="133"/>
    <n v="190.19"/>
  </r>
  <r>
    <d v="9362-01-01T00:00:00"/>
    <x v="0"/>
    <s v="Apr"/>
    <x v="1"/>
    <x v="1"/>
    <s v="Cancelld"/>
    <x v="1"/>
    <x v="0"/>
    <x v="2"/>
    <n v="821"/>
    <n v="1174.03"/>
  </r>
  <r>
    <d v="9362-01-01T00:00:00"/>
    <x v="0"/>
    <s v="Apr"/>
    <x v="1"/>
    <x v="1"/>
    <s v="Cancelld"/>
    <x v="1"/>
    <x v="0"/>
    <x v="2"/>
    <n v="854"/>
    <n v="1221.22"/>
  </r>
  <r>
    <d v="9364-01-01T00:00:00"/>
    <x v="0"/>
    <s v="Apr"/>
    <x v="1"/>
    <x v="1"/>
    <s v="Cancelld"/>
    <x v="1"/>
    <x v="0"/>
    <x v="2"/>
    <n v="131"/>
    <n v="187.32999999999998"/>
  </r>
  <r>
    <d v="9361-01-01T00:00:00"/>
    <x v="0"/>
    <s v="Aug"/>
    <x v="1"/>
    <x v="1"/>
    <s v="Cancelld"/>
    <x v="1"/>
    <x v="0"/>
    <x v="2"/>
    <n v="140"/>
    <n v="200.2"/>
  </r>
  <r>
    <d v="9361-01-01T00:00:00"/>
    <x v="0"/>
    <s v="Aug"/>
    <x v="1"/>
    <x v="1"/>
    <s v="Cancelld"/>
    <x v="1"/>
    <x v="0"/>
    <x v="2"/>
    <n v="188"/>
    <n v="268.84000000000003"/>
  </r>
  <r>
    <d v="9364-01-01T00:00:00"/>
    <x v="0"/>
    <s v="Aug"/>
    <x v="1"/>
    <x v="1"/>
    <s v="Cancelld"/>
    <x v="1"/>
    <x v="0"/>
    <x v="2"/>
    <n v="356"/>
    <n v="509.08"/>
  </r>
  <r>
    <d v="9361-01-01T00:00:00"/>
    <x v="0"/>
    <s v="Aug"/>
    <x v="1"/>
    <x v="1"/>
    <s v="Cancelld"/>
    <x v="1"/>
    <x v="0"/>
    <x v="2"/>
    <n v="184"/>
    <n v="263.12"/>
  </r>
  <r>
    <d v="9362-01-01T00:00:00"/>
    <x v="0"/>
    <s v="Aug"/>
    <x v="1"/>
    <x v="1"/>
    <s v="Cancelld"/>
    <x v="1"/>
    <x v="0"/>
    <x v="2"/>
    <n v="358"/>
    <n v="511.94"/>
  </r>
  <r>
    <d v="9365-01-01T00:00:00"/>
    <x v="0"/>
    <s v="Aug"/>
    <x v="1"/>
    <x v="1"/>
    <s v="Cancelld"/>
    <x v="1"/>
    <x v="0"/>
    <x v="2"/>
    <n v="816"/>
    <n v="1166.8800000000001"/>
  </r>
  <r>
    <d v="9364-01-01T00:00:00"/>
    <x v="0"/>
    <s v="Aug"/>
    <x v="1"/>
    <x v="1"/>
    <s v="Cancelld"/>
    <x v="1"/>
    <x v="0"/>
    <x v="2"/>
    <n v="849"/>
    <n v="1214.07"/>
  </r>
  <r>
    <d v="9361-01-01T00:00:00"/>
    <x v="0"/>
    <s v="Aug"/>
    <x v="1"/>
    <x v="1"/>
    <s v="Cancelld"/>
    <x v="1"/>
    <x v="0"/>
    <x v="2"/>
    <n v="902"/>
    <n v="1289.8600000000001"/>
  </r>
  <r>
    <d v="9361-01-01T00:00:00"/>
    <x v="0"/>
    <s v="Aug"/>
    <x v="1"/>
    <x v="1"/>
    <s v="Cancelld"/>
    <x v="1"/>
    <x v="0"/>
    <x v="2"/>
    <n v="855"/>
    <n v="526.24"/>
  </r>
  <r>
    <d v="9365-01-01T00:00:00"/>
    <x v="0"/>
    <s v="Aug"/>
    <x v="1"/>
    <x v="1"/>
    <s v="Cancelld"/>
    <x v="1"/>
    <x v="0"/>
    <x v="2"/>
    <n v="357"/>
    <n v="510.51"/>
  </r>
  <r>
    <d v="9362-01-01T00:00:00"/>
    <x v="0"/>
    <s v="Aug"/>
    <x v="1"/>
    <x v="1"/>
    <s v="Cancelld"/>
    <x v="1"/>
    <x v="0"/>
    <x v="2"/>
    <n v="139"/>
    <n v="198.76999999999998"/>
  </r>
  <r>
    <d v="9363-01-01T00:00:00"/>
    <x v="0"/>
    <s v="Aug"/>
    <x v="1"/>
    <x v="1"/>
    <s v="Cancelld"/>
    <x v="1"/>
    <x v="0"/>
    <x v="2"/>
    <n v="187"/>
    <n v="267.40999999999997"/>
  </r>
  <r>
    <d v="9364-01-01T00:00:00"/>
    <x v="0"/>
    <s v="Aug"/>
    <x v="1"/>
    <x v="1"/>
    <s v="Cancelld"/>
    <x v="1"/>
    <x v="0"/>
    <x v="2"/>
    <n v="825"/>
    <n v="1179.75"/>
  </r>
  <r>
    <d v="9362-01-01T00:00:00"/>
    <x v="0"/>
    <s v="Aug"/>
    <x v="1"/>
    <x v="1"/>
    <s v="Cancelld"/>
    <x v="1"/>
    <x v="0"/>
    <x v="2"/>
    <n v="858"/>
    <n v="1226.94"/>
  </r>
  <r>
    <d v="9361-01-01T00:00:00"/>
    <x v="0"/>
    <s v="Aug"/>
    <x v="1"/>
    <x v="1"/>
    <s v="Cancelld"/>
    <x v="1"/>
    <x v="0"/>
    <x v="2"/>
    <n v="359"/>
    <n v="513.37"/>
  </r>
  <r>
    <d v="9365-01-01T00:00:00"/>
    <x v="0"/>
    <s v="Dec"/>
    <x v="1"/>
    <x v="1"/>
    <s v="Cancelld"/>
    <x v="1"/>
    <x v="0"/>
    <x v="2"/>
    <n v="362"/>
    <n v="517.66"/>
  </r>
  <r>
    <d v="9364-01-01T00:00:00"/>
    <x v="0"/>
    <s v="Dec"/>
    <x v="1"/>
    <x v="1"/>
    <s v="Cancelld"/>
    <x v="1"/>
    <x v="0"/>
    <x v="2"/>
    <n v="164"/>
    <n v="234.51999999999998"/>
  </r>
  <r>
    <d v="9362-01-01T00:00:00"/>
    <x v="0"/>
    <s v="Dec"/>
    <x v="1"/>
    <x v="1"/>
    <s v="Cancelld"/>
    <x v="1"/>
    <x v="0"/>
    <x v="2"/>
    <n v="338"/>
    <n v="483.34000000000003"/>
  </r>
  <r>
    <d v="9363-01-01T00:00:00"/>
    <x v="0"/>
    <s v="Dec"/>
    <x v="1"/>
    <x v="1"/>
    <s v="Cancelld"/>
    <x v="1"/>
    <x v="0"/>
    <x v="2"/>
    <n v="364"/>
    <n v="520.52"/>
  </r>
  <r>
    <d v="9361-01-01T00:00:00"/>
    <x v="0"/>
    <s v="Dec"/>
    <x v="1"/>
    <x v="1"/>
    <s v="Cancelld"/>
    <x v="1"/>
    <x v="0"/>
    <x v="2"/>
    <n v="166"/>
    <n v="237.38"/>
  </r>
  <r>
    <d v="9361-01-01T00:00:00"/>
    <x v="0"/>
    <s v="Dec"/>
    <x v="1"/>
    <x v="1"/>
    <s v="Cancelld"/>
    <x v="1"/>
    <x v="0"/>
    <x v="2"/>
    <n v="819"/>
    <n v="1171.17"/>
  </r>
  <r>
    <d v="9361-01-01T00:00:00"/>
    <x v="0"/>
    <s v="Dec"/>
    <x v="1"/>
    <x v="1"/>
    <s v="Cancelld"/>
    <x v="1"/>
    <x v="0"/>
    <x v="2"/>
    <n v="853"/>
    <n v="1219.79"/>
  </r>
  <r>
    <d v="9363-01-01T00:00:00"/>
    <x v="0"/>
    <s v="Dec"/>
    <x v="1"/>
    <x v="1"/>
    <s v="Cancelld"/>
    <x v="1"/>
    <x v="0"/>
    <x v="2"/>
    <n v="906"/>
    <n v="1295.58"/>
  </r>
  <r>
    <d v="9363-01-01T00:00:00"/>
    <x v="0"/>
    <s v="Dec"/>
    <x v="1"/>
    <x v="1"/>
    <s v="Cancelld"/>
    <x v="1"/>
    <x v="0"/>
    <x v="2"/>
    <n v="859"/>
    <n v="526.24"/>
  </r>
  <r>
    <d v="9361-01-01T00:00:00"/>
    <x v="0"/>
    <s v="Dec"/>
    <x v="1"/>
    <x v="1"/>
    <s v="Cancelld"/>
    <x v="1"/>
    <x v="0"/>
    <x v="2"/>
    <n v="165"/>
    <n v="526.24"/>
  </r>
  <r>
    <d v="9361-01-01T00:00:00"/>
    <x v="0"/>
    <s v="Dec"/>
    <x v="1"/>
    <x v="1"/>
    <s v="Cancelld"/>
    <x v="1"/>
    <x v="0"/>
    <x v="2"/>
    <n v="339"/>
    <n v="484.77"/>
  </r>
  <r>
    <d v="9364-01-01T00:00:00"/>
    <x v="0"/>
    <s v="Dec"/>
    <x v="1"/>
    <x v="1"/>
    <s v="Cancelld"/>
    <x v="1"/>
    <x v="0"/>
    <x v="2"/>
    <n v="163"/>
    <n v="233.09"/>
  </r>
  <r>
    <d v="9363-01-01T00:00:00"/>
    <x v="0"/>
    <s v="Dec"/>
    <x v="1"/>
    <x v="1"/>
    <s v="Cancelld"/>
    <x v="1"/>
    <x v="0"/>
    <x v="2"/>
    <n v="337"/>
    <n v="481.90999999999997"/>
  </r>
  <r>
    <d v="9362-01-01T00:00:00"/>
    <x v="0"/>
    <s v="Dec"/>
    <x v="1"/>
    <x v="1"/>
    <s v="Cancelld"/>
    <x v="1"/>
    <x v="0"/>
    <x v="2"/>
    <n v="828"/>
    <n v="1184.04"/>
  </r>
  <r>
    <d v="9362-01-01T00:00:00"/>
    <x v="0"/>
    <s v="Dec"/>
    <x v="1"/>
    <x v="1"/>
    <s v="Cancelld"/>
    <x v="1"/>
    <x v="0"/>
    <x v="2"/>
    <n v="861"/>
    <n v="1231.23"/>
  </r>
  <r>
    <d v="9365-01-01T00:00:00"/>
    <x v="0"/>
    <s v="Dec"/>
    <x v="1"/>
    <x v="1"/>
    <s v="Cancelld"/>
    <x v="1"/>
    <x v="0"/>
    <x v="2"/>
    <n v="335"/>
    <n v="479.05"/>
  </r>
  <r>
    <d v="9361-01-01T00:00:00"/>
    <x v="0"/>
    <s v="Feb"/>
    <x v="1"/>
    <x v="1"/>
    <s v="Cancelld"/>
    <x v="1"/>
    <x v="0"/>
    <x v="2"/>
    <n v="170"/>
    <n v="243.1"/>
  </r>
  <r>
    <d v="9364-01-01T00:00:00"/>
    <x v="0"/>
    <s v="Feb"/>
    <x v="1"/>
    <x v="1"/>
    <s v="Cancelld"/>
    <x v="1"/>
    <x v="0"/>
    <x v="2"/>
    <n v="218"/>
    <n v="311.74"/>
  </r>
  <r>
    <d v="9362-01-01T00:00:00"/>
    <x v="0"/>
    <s v="Feb"/>
    <x v="1"/>
    <x v="1"/>
    <s v="Cancelld"/>
    <x v="1"/>
    <x v="0"/>
    <x v="2"/>
    <n v="146"/>
    <n v="208.78"/>
  </r>
  <r>
    <d v="9364-01-01T00:00:00"/>
    <x v="0"/>
    <s v="Feb"/>
    <x v="1"/>
    <x v="1"/>
    <s v="Cancelld"/>
    <x v="1"/>
    <x v="0"/>
    <x v="2"/>
    <n v="172"/>
    <n v="245.95999999999998"/>
  </r>
  <r>
    <d v="9363-01-01T00:00:00"/>
    <x v="0"/>
    <s v="Feb"/>
    <x v="1"/>
    <x v="1"/>
    <s v="Cancelld"/>
    <x v="1"/>
    <x v="0"/>
    <x v="2"/>
    <n v="220"/>
    <n v="314.60000000000002"/>
  </r>
  <r>
    <d v="9361-01-01T00:00:00"/>
    <x v="0"/>
    <s v="Feb"/>
    <x v="1"/>
    <x v="1"/>
    <s v="Cancelld"/>
    <x v="1"/>
    <x v="0"/>
    <x v="2"/>
    <n v="142"/>
    <n v="203.06"/>
  </r>
  <r>
    <d v="9361-01-01T00:00:00"/>
    <x v="0"/>
    <s v="Feb"/>
    <x v="1"/>
    <x v="1"/>
    <s v="Cancelld"/>
    <x v="1"/>
    <x v="0"/>
    <x v="2"/>
    <n v="844"/>
    <n v="1206.92"/>
  </r>
  <r>
    <d v="9361-01-01T00:00:00"/>
    <x v="0"/>
    <s v="Feb"/>
    <x v="1"/>
    <x v="1"/>
    <s v="Cancelld"/>
    <x v="1"/>
    <x v="0"/>
    <x v="2"/>
    <n v="897"/>
    <n v="1282.71"/>
  </r>
  <r>
    <d v="9361-01-01T00:00:00"/>
    <x v="0"/>
    <s v="Feb"/>
    <x v="1"/>
    <x v="1"/>
    <s v="Cancelld"/>
    <x v="1"/>
    <x v="0"/>
    <x v="2"/>
    <n v="850"/>
    <n v="526.24"/>
  </r>
  <r>
    <d v="9362-01-01T00:00:00"/>
    <x v="0"/>
    <s v="Feb"/>
    <x v="1"/>
    <x v="1"/>
    <s v="Cancelld"/>
    <x v="1"/>
    <x v="0"/>
    <x v="2"/>
    <n v="883"/>
    <n v="526.24"/>
  </r>
  <r>
    <d v="9361-01-01T00:00:00"/>
    <x v="0"/>
    <s v="Feb"/>
    <x v="1"/>
    <x v="1"/>
    <s v="Cancelld"/>
    <x v="1"/>
    <x v="0"/>
    <x v="2"/>
    <n v="169"/>
    <n v="241.67000000000002"/>
  </r>
  <r>
    <d v="9362-01-01T00:00:00"/>
    <x v="0"/>
    <s v="Feb"/>
    <x v="1"/>
    <x v="1"/>
    <s v="Cancelld"/>
    <x v="1"/>
    <x v="0"/>
    <x v="2"/>
    <n v="217"/>
    <n v="310.31"/>
  </r>
  <r>
    <d v="9364-01-01T00:00:00"/>
    <x v="0"/>
    <s v="Feb"/>
    <x v="1"/>
    <x v="1"/>
    <s v="Cancelld"/>
    <x v="1"/>
    <x v="0"/>
    <x v="2"/>
    <n v="145"/>
    <n v="207.35"/>
  </r>
  <r>
    <d v="9362-01-01T00:00:00"/>
    <x v="0"/>
    <s v="Feb"/>
    <x v="1"/>
    <x v="1"/>
    <s v="Cancelld"/>
    <x v="1"/>
    <x v="0"/>
    <x v="2"/>
    <n v="819"/>
    <n v="1171.17"/>
  </r>
  <r>
    <d v="9361-01-01T00:00:00"/>
    <x v="0"/>
    <s v="Feb"/>
    <x v="1"/>
    <x v="1"/>
    <s v="Cancelld"/>
    <x v="1"/>
    <x v="0"/>
    <x v="2"/>
    <n v="143"/>
    <n v="204.49"/>
  </r>
  <r>
    <d v="9365-01-01T00:00:00"/>
    <x v="0"/>
    <s v="Jan"/>
    <x v="1"/>
    <x v="1"/>
    <s v="Cancelld"/>
    <x v="1"/>
    <x v="0"/>
    <x v="2"/>
    <n v="176"/>
    <n v="251.68"/>
  </r>
  <r>
    <d v="9364-01-01T00:00:00"/>
    <x v="0"/>
    <s v="Jan"/>
    <x v="1"/>
    <x v="1"/>
    <s v="Cancelld"/>
    <x v="1"/>
    <x v="0"/>
    <x v="2"/>
    <n v="224"/>
    <n v="320.32"/>
  </r>
  <r>
    <d v="9362-01-01T00:00:00"/>
    <x v="0"/>
    <s v="Jan"/>
    <x v="1"/>
    <x v="1"/>
    <s v="Cancelld"/>
    <x v="1"/>
    <x v="0"/>
    <x v="2"/>
    <n v="178"/>
    <n v="254.54"/>
  </r>
  <r>
    <d v="9361-01-01T00:00:00"/>
    <x v="0"/>
    <s v="Jan"/>
    <x v="1"/>
    <x v="1"/>
    <s v="Cancelld"/>
    <x v="1"/>
    <x v="0"/>
    <x v="2"/>
    <n v="148"/>
    <n v="211.64"/>
  </r>
  <r>
    <d v="9362-01-01T00:00:00"/>
    <x v="0"/>
    <s v="Jan"/>
    <x v="1"/>
    <x v="1"/>
    <s v="Cancelld"/>
    <x v="1"/>
    <x v="0"/>
    <x v="2"/>
    <n v="810"/>
    <n v="1158.3"/>
  </r>
  <r>
    <d v="9364-01-01T00:00:00"/>
    <x v="0"/>
    <s v="Jan"/>
    <x v="1"/>
    <x v="1"/>
    <s v="Cancelld"/>
    <x v="1"/>
    <x v="0"/>
    <x v="2"/>
    <n v="843"/>
    <n v="1205.49"/>
  </r>
  <r>
    <d v="9364-01-01T00:00:00"/>
    <x v="0"/>
    <s v="Jan"/>
    <x v="1"/>
    <x v="1"/>
    <s v="Cancelld"/>
    <x v="1"/>
    <x v="0"/>
    <x v="2"/>
    <n v="896"/>
    <n v="1281.28"/>
  </r>
  <r>
    <d v="9361-01-01T00:00:00"/>
    <x v="0"/>
    <s v="Jan"/>
    <x v="1"/>
    <x v="1"/>
    <s v="Order assembled"/>
    <x v="1"/>
    <x v="0"/>
    <x v="0"/>
    <n v="818"/>
    <n v="526.24"/>
  </r>
  <r>
    <d v="9364-01-01T00:00:00"/>
    <x v="0"/>
    <s v="Jan"/>
    <x v="1"/>
    <x v="1"/>
    <s v="Cancelld"/>
    <x v="1"/>
    <x v="0"/>
    <x v="2"/>
    <n v="849"/>
    <n v="526.24"/>
  </r>
  <r>
    <d v="9361-01-01T00:00:00"/>
    <x v="0"/>
    <s v="Jan"/>
    <x v="1"/>
    <x v="1"/>
    <s v="Cancelld"/>
    <x v="1"/>
    <x v="0"/>
    <x v="2"/>
    <n v="882"/>
    <n v="526.24"/>
  </r>
  <r>
    <d v="9362-01-01T00:00:00"/>
    <x v="0"/>
    <s v="Jan"/>
    <x v="1"/>
    <x v="1"/>
    <s v="Cancelld"/>
    <x v="1"/>
    <x v="0"/>
    <x v="2"/>
    <n v="147"/>
    <n v="210.21"/>
  </r>
  <r>
    <d v="9361-01-01T00:00:00"/>
    <x v="0"/>
    <s v="Jan"/>
    <x v="1"/>
    <x v="1"/>
    <s v="Cancelld"/>
    <x v="1"/>
    <x v="0"/>
    <x v="2"/>
    <n v="175"/>
    <n v="250.25"/>
  </r>
  <r>
    <d v="9363-01-01T00:00:00"/>
    <x v="0"/>
    <s v="Jan"/>
    <x v="1"/>
    <x v="1"/>
    <s v="Cancelld"/>
    <x v="1"/>
    <x v="0"/>
    <x v="2"/>
    <n v="223"/>
    <n v="318.89"/>
  </r>
  <r>
    <d v="9362-01-01T00:00:00"/>
    <x v="0"/>
    <s v="Jan"/>
    <x v="1"/>
    <x v="1"/>
    <s v="Cancelld"/>
    <x v="1"/>
    <x v="0"/>
    <x v="2"/>
    <n v="151"/>
    <n v="215.93"/>
  </r>
  <r>
    <d v="9363-01-01T00:00:00"/>
    <x v="0"/>
    <s v="Jan"/>
    <x v="1"/>
    <x v="1"/>
    <s v="Cancelld"/>
    <x v="1"/>
    <x v="0"/>
    <x v="2"/>
    <n v="852"/>
    <n v="1218.3600000000001"/>
  </r>
  <r>
    <d v="9365-01-01T00:00:00"/>
    <x v="0"/>
    <s v="Jan"/>
    <x v="1"/>
    <x v="1"/>
    <s v="Cancelld"/>
    <x v="1"/>
    <x v="0"/>
    <x v="2"/>
    <n v="149"/>
    <n v="213.07"/>
  </r>
  <r>
    <d v="9362-01-01T00:00:00"/>
    <x v="0"/>
    <s v="Jul"/>
    <x v="1"/>
    <x v="1"/>
    <s v="Cancelld"/>
    <x v="1"/>
    <x v="0"/>
    <x v="2"/>
    <n v="146"/>
    <n v="208.78"/>
  </r>
  <r>
    <d v="9361-01-01T00:00:00"/>
    <x v="0"/>
    <s v="Jul"/>
    <x v="1"/>
    <x v="1"/>
    <s v="Cancelld"/>
    <x v="1"/>
    <x v="0"/>
    <x v="2"/>
    <n v="362"/>
    <n v="517.66"/>
  </r>
  <r>
    <d v="9362-01-01T00:00:00"/>
    <x v="0"/>
    <s v="Jul"/>
    <x v="1"/>
    <x v="1"/>
    <s v="Cancelld"/>
    <x v="1"/>
    <x v="0"/>
    <x v="2"/>
    <n v="142"/>
    <n v="203.06"/>
  </r>
  <r>
    <d v="9362-01-01T00:00:00"/>
    <x v="0"/>
    <s v="Jul"/>
    <x v="1"/>
    <x v="1"/>
    <s v="Cancelld"/>
    <x v="1"/>
    <x v="0"/>
    <x v="2"/>
    <n v="190"/>
    <n v="271.7"/>
  </r>
  <r>
    <d v="9361-01-01T00:00:00"/>
    <x v="0"/>
    <s v="Jul"/>
    <x v="1"/>
    <x v="1"/>
    <s v="Cancelld"/>
    <x v="1"/>
    <x v="0"/>
    <x v="2"/>
    <n v="364"/>
    <n v="520.52"/>
  </r>
  <r>
    <d v="9361-01-01T00:00:00"/>
    <x v="0"/>
    <s v="Jul"/>
    <x v="1"/>
    <x v="1"/>
    <s v="Cancelld"/>
    <x v="1"/>
    <x v="0"/>
    <x v="2"/>
    <n v="815"/>
    <n v="1165.45"/>
  </r>
  <r>
    <d v="9364-01-01T00:00:00"/>
    <x v="0"/>
    <s v="Jul"/>
    <x v="1"/>
    <x v="1"/>
    <s v="Cancelld"/>
    <x v="1"/>
    <x v="0"/>
    <x v="2"/>
    <n v="848"/>
    <n v="1212.6399999999999"/>
  </r>
  <r>
    <d v="9361-01-01T00:00:00"/>
    <x v="0"/>
    <s v="Jul"/>
    <x v="1"/>
    <x v="1"/>
    <s v="Cancelld"/>
    <x v="1"/>
    <x v="0"/>
    <x v="2"/>
    <n v="901"/>
    <n v="1288.43"/>
  </r>
  <r>
    <d v="9361-01-01T00:00:00"/>
    <x v="0"/>
    <s v="Jul"/>
    <x v="1"/>
    <x v="1"/>
    <s v="Cancelld"/>
    <x v="1"/>
    <x v="0"/>
    <x v="2"/>
    <n v="854"/>
    <n v="526.24"/>
  </r>
  <r>
    <d v="9362-01-01T00:00:00"/>
    <x v="0"/>
    <s v="Jul"/>
    <x v="1"/>
    <x v="1"/>
    <s v="Cancelld"/>
    <x v="1"/>
    <x v="0"/>
    <x v="2"/>
    <n v="189"/>
    <n v="526.24"/>
  </r>
  <r>
    <d v="9361-01-01T00:00:00"/>
    <x v="0"/>
    <s v="Jul"/>
    <x v="1"/>
    <x v="1"/>
    <s v="Cancelld"/>
    <x v="1"/>
    <x v="0"/>
    <x v="2"/>
    <n v="363"/>
    <n v="519.09"/>
  </r>
  <r>
    <d v="9361-01-01T00:00:00"/>
    <x v="0"/>
    <s v="Jul"/>
    <x v="1"/>
    <x v="1"/>
    <s v="Cancelld"/>
    <x v="1"/>
    <x v="0"/>
    <x v="2"/>
    <n v="145"/>
    <n v="207.35"/>
  </r>
  <r>
    <d v="9361-01-01T00:00:00"/>
    <x v="0"/>
    <s v="Jul"/>
    <x v="1"/>
    <x v="1"/>
    <s v="Cancelld"/>
    <x v="1"/>
    <x v="0"/>
    <x v="2"/>
    <n v="193"/>
    <n v="275.99"/>
  </r>
  <r>
    <d v="9362-01-01T00:00:00"/>
    <x v="0"/>
    <s v="Jul"/>
    <x v="1"/>
    <x v="1"/>
    <s v="Cancelld"/>
    <x v="1"/>
    <x v="0"/>
    <x v="2"/>
    <n v="361"/>
    <n v="516.23"/>
  </r>
  <r>
    <d v="9361-01-01T00:00:00"/>
    <x v="0"/>
    <s v="Jul"/>
    <x v="1"/>
    <x v="1"/>
    <s v="Cancelld"/>
    <x v="1"/>
    <x v="0"/>
    <x v="2"/>
    <n v="824"/>
    <n v="1178.32"/>
  </r>
  <r>
    <d v="9362-01-01T00:00:00"/>
    <x v="0"/>
    <s v="Jul"/>
    <x v="1"/>
    <x v="1"/>
    <s v="Cancelld"/>
    <x v="1"/>
    <x v="0"/>
    <x v="2"/>
    <n v="857"/>
    <n v="1225.51"/>
  </r>
  <r>
    <d v="9362-01-01T00:00:00"/>
    <x v="0"/>
    <s v="Jul"/>
    <x v="1"/>
    <x v="1"/>
    <s v="Cancelld"/>
    <x v="1"/>
    <x v="0"/>
    <x v="2"/>
    <n v="365"/>
    <n v="521.95000000000005"/>
  </r>
  <r>
    <d v="9362-01-01T00:00:00"/>
    <x v="0"/>
    <s v="Jun"/>
    <x v="1"/>
    <x v="1"/>
    <s v="Cancelld"/>
    <x v="1"/>
    <x v="0"/>
    <x v="2"/>
    <n v="152"/>
    <n v="217.36"/>
  </r>
  <r>
    <d v="9362-01-01T00:00:00"/>
    <x v="0"/>
    <s v="Jun"/>
    <x v="1"/>
    <x v="1"/>
    <s v="Cancelld"/>
    <x v="1"/>
    <x v="0"/>
    <x v="2"/>
    <n v="194"/>
    <n v="277.42"/>
  </r>
  <r>
    <d v="9365-01-01T00:00:00"/>
    <x v="0"/>
    <s v="Jun"/>
    <x v="1"/>
    <x v="1"/>
    <s v="Cancelld"/>
    <x v="1"/>
    <x v="0"/>
    <x v="2"/>
    <n v="368"/>
    <n v="526.24"/>
  </r>
  <r>
    <d v="9364-01-01T00:00:00"/>
    <x v="0"/>
    <s v="Jun"/>
    <x v="1"/>
    <x v="1"/>
    <s v="Cancelld"/>
    <x v="1"/>
    <x v="0"/>
    <x v="2"/>
    <n v="148"/>
    <n v="211.64"/>
  </r>
  <r>
    <d v="9362-01-01T00:00:00"/>
    <x v="0"/>
    <s v="Jun"/>
    <x v="1"/>
    <x v="1"/>
    <s v="Cancelld"/>
    <x v="1"/>
    <x v="0"/>
    <x v="2"/>
    <n v="196"/>
    <n v="280.27999999999997"/>
  </r>
  <r>
    <d v="9365-01-01T00:00:00"/>
    <x v="0"/>
    <s v="Jun"/>
    <x v="1"/>
    <x v="1"/>
    <s v="Cancelld"/>
    <x v="1"/>
    <x v="0"/>
    <x v="2"/>
    <n v="370"/>
    <n v="529.1"/>
  </r>
  <r>
    <d v="9362-01-01T00:00:00"/>
    <x v="0"/>
    <s v="Jun"/>
    <x v="1"/>
    <x v="1"/>
    <s v="Cancelld"/>
    <x v="1"/>
    <x v="0"/>
    <x v="2"/>
    <n v="814"/>
    <n v="1164.02"/>
  </r>
  <r>
    <d v="9361-01-01T00:00:00"/>
    <x v="0"/>
    <s v="Jun"/>
    <x v="1"/>
    <x v="1"/>
    <s v="Cancelld"/>
    <x v="1"/>
    <x v="0"/>
    <x v="2"/>
    <n v="847"/>
    <n v="1211.21"/>
  </r>
  <r>
    <d v="9364-01-01T00:00:00"/>
    <x v="0"/>
    <s v="Jun"/>
    <x v="1"/>
    <x v="1"/>
    <s v="Cancelld"/>
    <x v="1"/>
    <x v="0"/>
    <x v="2"/>
    <n v="195"/>
    <n v="526.24"/>
  </r>
  <r>
    <d v="9362-01-01T00:00:00"/>
    <x v="0"/>
    <s v="Jun"/>
    <x v="1"/>
    <x v="1"/>
    <s v="Cancelld"/>
    <x v="1"/>
    <x v="0"/>
    <x v="2"/>
    <n v="369"/>
    <n v="527.66999999999996"/>
  </r>
  <r>
    <d v="9365-01-01T00:00:00"/>
    <x v="0"/>
    <s v="Jun"/>
    <x v="1"/>
    <x v="1"/>
    <s v="Cancelld"/>
    <x v="1"/>
    <x v="0"/>
    <x v="2"/>
    <n v="151"/>
    <n v="215.93"/>
  </r>
  <r>
    <d v="9362-01-01T00:00:00"/>
    <x v="0"/>
    <s v="Jun"/>
    <x v="1"/>
    <x v="1"/>
    <s v="Cancelld"/>
    <x v="1"/>
    <x v="0"/>
    <x v="2"/>
    <n v="199"/>
    <n v="284.57"/>
  </r>
  <r>
    <d v="9364-01-01T00:00:00"/>
    <x v="0"/>
    <s v="Jun"/>
    <x v="1"/>
    <x v="1"/>
    <s v="Cancelld"/>
    <x v="1"/>
    <x v="0"/>
    <x v="2"/>
    <n v="367"/>
    <n v="524.80999999999995"/>
  </r>
  <r>
    <d v="9365-01-01T00:00:00"/>
    <x v="0"/>
    <s v="Jun"/>
    <x v="1"/>
    <x v="1"/>
    <s v="Cancelld"/>
    <x v="1"/>
    <x v="0"/>
    <x v="2"/>
    <n v="823"/>
    <n v="1176.8899999999999"/>
  </r>
  <r>
    <d v="9361-01-01T00:00:00"/>
    <x v="0"/>
    <s v="Jun"/>
    <x v="1"/>
    <x v="1"/>
    <s v="Cancelld"/>
    <x v="1"/>
    <x v="0"/>
    <x v="2"/>
    <n v="856"/>
    <n v="1224.08"/>
  </r>
  <r>
    <d v="9362-01-01T00:00:00"/>
    <x v="0"/>
    <s v="Jun"/>
    <x v="1"/>
    <x v="1"/>
    <s v="Cancelld"/>
    <x v="1"/>
    <x v="0"/>
    <x v="2"/>
    <n v="371"/>
    <n v="530.53"/>
  </r>
  <r>
    <d v="9362-01-01T00:00:00"/>
    <x v="0"/>
    <s v="Mar"/>
    <x v="1"/>
    <x v="1"/>
    <s v="Cancelld"/>
    <x v="1"/>
    <x v="0"/>
    <x v="2"/>
    <n v="164"/>
    <n v="234.51999999999998"/>
  </r>
  <r>
    <d v="9365-01-01T00:00:00"/>
    <x v="0"/>
    <s v="Mar"/>
    <x v="1"/>
    <x v="1"/>
    <s v="Cancelld"/>
    <x v="1"/>
    <x v="0"/>
    <x v="2"/>
    <n v="212"/>
    <n v="303.15999999999997"/>
  </r>
  <r>
    <d v="9362-01-01T00:00:00"/>
    <x v="0"/>
    <s v="Mar"/>
    <x v="1"/>
    <x v="1"/>
    <s v="Cancelld"/>
    <x v="1"/>
    <x v="0"/>
    <x v="2"/>
    <n v="140"/>
    <n v="200.2"/>
  </r>
  <r>
    <d v="9362-01-01T00:00:00"/>
    <x v="0"/>
    <s v="Mar"/>
    <x v="1"/>
    <x v="1"/>
    <s v="Cancelld"/>
    <x v="1"/>
    <x v="0"/>
    <x v="2"/>
    <n v="166"/>
    <n v="237.38"/>
  </r>
  <r>
    <d v="9361-01-01T00:00:00"/>
    <x v="0"/>
    <s v="Mar"/>
    <x v="1"/>
    <x v="1"/>
    <s v="Cancelld"/>
    <x v="1"/>
    <x v="0"/>
    <x v="2"/>
    <n v="214"/>
    <n v="306.02"/>
  </r>
  <r>
    <d v="9361-01-01T00:00:00"/>
    <x v="0"/>
    <s v="Mar"/>
    <x v="1"/>
    <x v="1"/>
    <s v="Cancelld"/>
    <x v="1"/>
    <x v="0"/>
    <x v="2"/>
    <n v="811"/>
    <n v="1159.73"/>
  </r>
  <r>
    <d v="9361-01-01T00:00:00"/>
    <x v="0"/>
    <s v="Mar"/>
    <x v="1"/>
    <x v="1"/>
    <s v="Cancelld"/>
    <x v="1"/>
    <x v="0"/>
    <x v="2"/>
    <n v="845"/>
    <n v="1208.3499999999999"/>
  </r>
  <r>
    <d v="9362-01-01T00:00:00"/>
    <x v="0"/>
    <s v="Mar"/>
    <x v="1"/>
    <x v="1"/>
    <s v="Cancelld"/>
    <x v="1"/>
    <x v="0"/>
    <x v="2"/>
    <n v="898"/>
    <n v="1284.1399999999999"/>
  </r>
  <r>
    <d v="9362-01-01T00:00:00"/>
    <x v="0"/>
    <s v="Mar"/>
    <x v="1"/>
    <x v="1"/>
    <s v="Cancelld"/>
    <x v="1"/>
    <x v="0"/>
    <x v="2"/>
    <n v="851"/>
    <n v="526.24"/>
  </r>
  <r>
    <d v="9361-01-01T00:00:00"/>
    <x v="0"/>
    <s v="Mar"/>
    <x v="1"/>
    <x v="1"/>
    <s v="Cancelld"/>
    <x v="1"/>
    <x v="0"/>
    <x v="2"/>
    <n v="884"/>
    <n v="526.24"/>
  </r>
  <r>
    <d v="9361-01-01T00:00:00"/>
    <x v="0"/>
    <s v="Mar"/>
    <x v="1"/>
    <x v="1"/>
    <s v="Cancelld"/>
    <x v="1"/>
    <x v="0"/>
    <x v="2"/>
    <n v="141"/>
    <n v="201.63"/>
  </r>
  <r>
    <d v="9362-01-01T00:00:00"/>
    <x v="0"/>
    <s v="Mar"/>
    <x v="1"/>
    <x v="1"/>
    <s v="Cancelld"/>
    <x v="1"/>
    <x v="0"/>
    <x v="2"/>
    <n v="211"/>
    <n v="301.73"/>
  </r>
  <r>
    <d v="9362-01-01T00:00:00"/>
    <x v="0"/>
    <s v="Mar"/>
    <x v="1"/>
    <x v="1"/>
    <s v="Cancelld"/>
    <x v="1"/>
    <x v="0"/>
    <x v="2"/>
    <n v="139"/>
    <n v="198.76999999999998"/>
  </r>
  <r>
    <d v="9362-01-01T00:00:00"/>
    <x v="0"/>
    <s v="Mar"/>
    <x v="1"/>
    <x v="1"/>
    <s v="Cancelld"/>
    <x v="1"/>
    <x v="0"/>
    <x v="2"/>
    <n v="820"/>
    <n v="1172.5999999999999"/>
  </r>
  <r>
    <d v="9362-01-01T00:00:00"/>
    <x v="0"/>
    <s v="Mar"/>
    <x v="1"/>
    <x v="1"/>
    <s v="Cancelld"/>
    <x v="1"/>
    <x v="0"/>
    <x v="2"/>
    <n v="853"/>
    <n v="1219.79"/>
  </r>
  <r>
    <d v="9362-01-01T00:00:00"/>
    <x v="0"/>
    <s v="Mar"/>
    <x v="1"/>
    <x v="1"/>
    <s v="Cancelld"/>
    <x v="1"/>
    <x v="0"/>
    <x v="2"/>
    <n v="137"/>
    <n v="195.91"/>
  </r>
  <r>
    <d v="9363-01-01T00:00:00"/>
    <x v="0"/>
    <s v="May"/>
    <x v="1"/>
    <x v="1"/>
    <s v="Cancelld"/>
    <x v="1"/>
    <x v="0"/>
    <x v="2"/>
    <n v="200"/>
    <n v="286"/>
  </r>
  <r>
    <d v="9362-01-01T00:00:00"/>
    <x v="0"/>
    <s v="May"/>
    <x v="1"/>
    <x v="1"/>
    <s v="Cancelld"/>
    <x v="1"/>
    <x v="0"/>
    <x v="2"/>
    <n v="128"/>
    <n v="183.04"/>
  </r>
  <r>
    <d v="9362-01-01T00:00:00"/>
    <x v="0"/>
    <s v="May"/>
    <x v="1"/>
    <x v="1"/>
    <s v="Cancelld"/>
    <x v="1"/>
    <x v="0"/>
    <x v="2"/>
    <n v="154"/>
    <n v="220.22"/>
  </r>
  <r>
    <d v="9362-01-01T00:00:00"/>
    <x v="0"/>
    <s v="May"/>
    <x v="1"/>
    <x v="1"/>
    <s v="Cancelld"/>
    <x v="1"/>
    <x v="0"/>
    <x v="2"/>
    <n v="202"/>
    <n v="288.86"/>
  </r>
  <r>
    <d v="9362-01-01T00:00:00"/>
    <x v="0"/>
    <s v="May"/>
    <x v="1"/>
    <x v="1"/>
    <s v="Cancelld"/>
    <x v="1"/>
    <x v="0"/>
    <x v="2"/>
    <n v="130"/>
    <n v="185.9"/>
  </r>
  <r>
    <d v="9363-01-01T00:00:00"/>
    <x v="0"/>
    <s v="May"/>
    <x v="1"/>
    <x v="1"/>
    <s v="Cancelld"/>
    <x v="1"/>
    <x v="0"/>
    <x v="2"/>
    <n v="813"/>
    <n v="1162.5899999999999"/>
  </r>
  <r>
    <d v="9364-01-01T00:00:00"/>
    <x v="0"/>
    <s v="May"/>
    <x v="1"/>
    <x v="1"/>
    <s v="Cancelld"/>
    <x v="1"/>
    <x v="0"/>
    <x v="2"/>
    <n v="846"/>
    <n v="1209.78"/>
  </r>
  <r>
    <d v="9361-01-01T00:00:00"/>
    <x v="0"/>
    <s v="May"/>
    <x v="1"/>
    <x v="1"/>
    <s v="Cancelld"/>
    <x v="1"/>
    <x v="0"/>
    <x v="2"/>
    <n v="900"/>
    <n v="1287"/>
  </r>
  <r>
    <d v="9361-01-01T00:00:00"/>
    <x v="0"/>
    <s v="May"/>
    <x v="1"/>
    <x v="1"/>
    <s v="Cancelld"/>
    <x v="1"/>
    <x v="1"/>
    <x v="2"/>
    <n v="853"/>
    <n v="526.24"/>
  </r>
  <r>
    <d v="9362-01-01T00:00:00"/>
    <x v="0"/>
    <s v="May"/>
    <x v="1"/>
    <x v="1"/>
    <s v="Cancelld"/>
    <x v="1"/>
    <x v="1"/>
    <x v="2"/>
    <n v="886"/>
    <n v="526.24"/>
  </r>
  <r>
    <d v="9363-01-01T00:00:00"/>
    <x v="0"/>
    <s v="May"/>
    <x v="1"/>
    <x v="1"/>
    <s v="Cancelld"/>
    <x v="1"/>
    <x v="1"/>
    <x v="2"/>
    <n v="129"/>
    <n v="184.47"/>
  </r>
  <r>
    <d v="9362-01-01T00:00:00"/>
    <x v="0"/>
    <s v="May"/>
    <x v="1"/>
    <x v="1"/>
    <s v="Cancelld"/>
    <x v="1"/>
    <x v="1"/>
    <x v="2"/>
    <n v="157"/>
    <n v="224.51"/>
  </r>
  <r>
    <d v="9362-01-01T00:00:00"/>
    <x v="0"/>
    <s v="May"/>
    <x v="1"/>
    <x v="1"/>
    <s v="Cancelld"/>
    <x v="1"/>
    <x v="1"/>
    <x v="2"/>
    <n v="127"/>
    <n v="181.61"/>
  </r>
  <r>
    <d v="9362-01-01T00:00:00"/>
    <x v="0"/>
    <s v="May"/>
    <x v="1"/>
    <x v="1"/>
    <s v="Cancelld"/>
    <x v="1"/>
    <x v="1"/>
    <x v="2"/>
    <n v="822"/>
    <n v="1175.46"/>
  </r>
  <r>
    <d v="9361-01-01T00:00:00"/>
    <x v="0"/>
    <s v="May"/>
    <x v="1"/>
    <x v="1"/>
    <s v="Cancelld"/>
    <x v="1"/>
    <x v="1"/>
    <x v="2"/>
    <n v="855"/>
    <n v="1222.6500000000001"/>
  </r>
  <r>
    <d v="9361-01-01T00:00:00"/>
    <x v="0"/>
    <s v="Nov"/>
    <x v="1"/>
    <x v="1"/>
    <s v="Cancelld"/>
    <x v="1"/>
    <x v="1"/>
    <x v="2"/>
    <n v="368"/>
    <n v="526.24"/>
  </r>
  <r>
    <d v="9361-01-01T00:00:00"/>
    <x v="0"/>
    <s v="Nov"/>
    <x v="1"/>
    <x v="1"/>
    <s v="Cancelld"/>
    <x v="1"/>
    <x v="1"/>
    <x v="2"/>
    <n v="170"/>
    <n v="243.1"/>
  </r>
  <r>
    <d v="9362-01-01T00:00:00"/>
    <x v="0"/>
    <s v="Nov"/>
    <x v="1"/>
    <x v="1"/>
    <s v="Cancelld"/>
    <x v="1"/>
    <x v="1"/>
    <x v="2"/>
    <n v="344"/>
    <n v="491.91999999999996"/>
  </r>
  <r>
    <d v="9362-01-01T00:00:00"/>
    <x v="0"/>
    <s v="Nov"/>
    <x v="1"/>
    <x v="1"/>
    <s v="Cancelld"/>
    <x v="1"/>
    <x v="1"/>
    <x v="2"/>
    <n v="370"/>
    <n v="529.1"/>
  </r>
  <r>
    <d v="9365-01-01T00:00:00"/>
    <x v="0"/>
    <s v="Nov"/>
    <x v="1"/>
    <x v="1"/>
    <s v="Cancelld"/>
    <x v="1"/>
    <x v="1"/>
    <x v="2"/>
    <n v="172"/>
    <n v="245.95999999999998"/>
  </r>
  <r>
    <d v="9364-01-01T00:00:00"/>
    <x v="0"/>
    <s v="Nov"/>
    <x v="1"/>
    <x v="1"/>
    <s v="Cancelld"/>
    <x v="1"/>
    <x v="1"/>
    <x v="2"/>
    <n v="340"/>
    <n v="486.2"/>
  </r>
  <r>
    <d v="9362-01-01T00:00:00"/>
    <x v="0"/>
    <s v="Nov"/>
    <x v="1"/>
    <x v="1"/>
    <s v="Cancelld"/>
    <x v="1"/>
    <x v="1"/>
    <x v="2"/>
    <n v="852"/>
    <n v="1218.3600000000001"/>
  </r>
  <r>
    <d v="9362-01-01T00:00:00"/>
    <x v="0"/>
    <s v="Nov"/>
    <x v="1"/>
    <x v="1"/>
    <s v="Cancelld"/>
    <x v="1"/>
    <x v="1"/>
    <x v="2"/>
    <n v="905"/>
    <n v="1294.1500000000001"/>
  </r>
  <r>
    <d v="9362-01-01T00:00:00"/>
    <x v="0"/>
    <s v="Nov"/>
    <x v="1"/>
    <x v="1"/>
    <s v="Cancelld"/>
    <x v="1"/>
    <x v="1"/>
    <x v="2"/>
    <n v="858"/>
    <n v="526.24"/>
  </r>
  <r>
    <d v="9361-01-01T00:00:00"/>
    <x v="0"/>
    <s v="Nov"/>
    <x v="1"/>
    <x v="1"/>
    <s v="Cancelld"/>
    <x v="1"/>
    <x v="1"/>
    <x v="2"/>
    <n v="171"/>
    <n v="526.24"/>
  </r>
  <r>
    <d v="9364-01-01T00:00:00"/>
    <x v="0"/>
    <s v="Nov"/>
    <x v="1"/>
    <x v="1"/>
    <s v="Cancelld"/>
    <x v="1"/>
    <x v="1"/>
    <x v="2"/>
    <n v="367"/>
    <n v="524.80999999999995"/>
  </r>
  <r>
    <d v="9361-01-01T00:00:00"/>
    <x v="0"/>
    <s v="Nov"/>
    <x v="1"/>
    <x v="1"/>
    <s v="Cancelld"/>
    <x v="1"/>
    <x v="1"/>
    <x v="2"/>
    <n v="169"/>
    <n v="241.67000000000002"/>
  </r>
  <r>
    <d v="9362-01-01T00:00:00"/>
    <x v="0"/>
    <s v="Nov"/>
    <x v="1"/>
    <x v="1"/>
    <s v="Cancelld"/>
    <x v="1"/>
    <x v="1"/>
    <x v="2"/>
    <n v="343"/>
    <n v="490.49"/>
  </r>
  <r>
    <d v="9362-01-01T00:00:00"/>
    <x v="0"/>
    <s v="Nov"/>
    <x v="1"/>
    <x v="1"/>
    <s v="Cancelld"/>
    <x v="1"/>
    <x v="1"/>
    <x v="2"/>
    <n v="827"/>
    <n v="1182.6100000000001"/>
  </r>
  <r>
    <d v="9361-01-01T00:00:00"/>
    <x v="0"/>
    <s v="Nov"/>
    <x v="1"/>
    <x v="1"/>
    <s v="Cancelld"/>
    <x v="1"/>
    <x v="1"/>
    <x v="2"/>
    <n v="341"/>
    <n v="487.63"/>
  </r>
  <r>
    <d v="9362-01-01T00:00:00"/>
    <x v="0"/>
    <s v="Oct"/>
    <x v="1"/>
    <x v="1"/>
    <s v="Cancelld"/>
    <x v="1"/>
    <x v="1"/>
    <x v="2"/>
    <n v="128"/>
    <n v="183.04"/>
  </r>
  <r>
    <d v="9362-01-01T00:00:00"/>
    <x v="0"/>
    <s v="Oct"/>
    <x v="1"/>
    <x v="1"/>
    <s v="Cancelld"/>
    <x v="1"/>
    <x v="1"/>
    <x v="2"/>
    <n v="176"/>
    <n v="251.68"/>
  </r>
  <r>
    <d v="9362-01-01T00:00:00"/>
    <x v="0"/>
    <s v="Oct"/>
    <x v="1"/>
    <x v="1"/>
    <s v="Cancelld"/>
    <x v="1"/>
    <x v="1"/>
    <x v="2"/>
    <n v="350"/>
    <n v="500.5"/>
  </r>
  <r>
    <d v="9362-01-01T00:00:00"/>
    <x v="0"/>
    <s v="Oct"/>
    <x v="1"/>
    <x v="1"/>
    <s v="Cancelld"/>
    <x v="1"/>
    <x v="1"/>
    <x v="2"/>
    <n v="130"/>
    <n v="185.9"/>
  </r>
  <r>
    <d v="9363-01-01T00:00:00"/>
    <x v="0"/>
    <s v="Oct"/>
    <x v="1"/>
    <x v="1"/>
    <s v="Cancelld"/>
    <x v="1"/>
    <x v="1"/>
    <x v="2"/>
    <n v="346"/>
    <n v="494.78"/>
  </r>
  <r>
    <d v="9362-01-01T00:00:00"/>
    <x v="0"/>
    <s v="Oct"/>
    <x v="1"/>
    <x v="1"/>
    <s v="Cancelld"/>
    <x v="1"/>
    <x v="1"/>
    <x v="2"/>
    <n v="818"/>
    <n v="1169.74"/>
  </r>
  <r>
    <d v="9361-01-01T00:00:00"/>
    <x v="0"/>
    <s v="Oct"/>
    <x v="1"/>
    <x v="1"/>
    <s v="Cancelld"/>
    <x v="1"/>
    <x v="1"/>
    <x v="2"/>
    <n v="851"/>
    <n v="1216.93"/>
  </r>
  <r>
    <d v="9364-01-01T00:00:00"/>
    <x v="0"/>
    <s v="Oct"/>
    <x v="1"/>
    <x v="1"/>
    <s v="Cancelld"/>
    <x v="1"/>
    <x v="1"/>
    <x v="2"/>
    <n v="904"/>
    <n v="1292.72"/>
  </r>
  <r>
    <d v="9364-01-01T00:00:00"/>
    <x v="0"/>
    <s v="Oct"/>
    <x v="1"/>
    <x v="1"/>
    <s v="Cancelld"/>
    <x v="1"/>
    <x v="1"/>
    <x v="2"/>
    <n v="857"/>
    <n v="526.24"/>
  </r>
  <r>
    <d v="9362-01-01T00:00:00"/>
    <x v="0"/>
    <s v="Oct"/>
    <x v="1"/>
    <x v="1"/>
    <s v="Cancelld"/>
    <x v="1"/>
    <x v="1"/>
    <x v="2"/>
    <n v="177"/>
    <n v="526.24"/>
  </r>
  <r>
    <d v="9362-01-01T00:00:00"/>
    <x v="0"/>
    <s v="Oct"/>
    <x v="1"/>
    <x v="1"/>
    <s v="Cancelld"/>
    <x v="1"/>
    <x v="1"/>
    <x v="2"/>
    <n v="345"/>
    <n v="493.35"/>
  </r>
  <r>
    <d v="9363-01-01T00:00:00"/>
    <x v="0"/>
    <s v="Oct"/>
    <x v="1"/>
    <x v="1"/>
    <s v="Cancelld"/>
    <x v="1"/>
    <x v="1"/>
    <x v="2"/>
    <n v="127"/>
    <n v="181.61"/>
  </r>
  <r>
    <d v="9364-01-01T00:00:00"/>
    <x v="0"/>
    <s v="Oct"/>
    <x v="1"/>
    <x v="1"/>
    <s v="Cancelld"/>
    <x v="1"/>
    <x v="1"/>
    <x v="2"/>
    <n v="175"/>
    <n v="250.25"/>
  </r>
  <r>
    <d v="9362-01-01T00:00:00"/>
    <x v="0"/>
    <s v="Oct"/>
    <x v="1"/>
    <x v="1"/>
    <s v="Cancelld"/>
    <x v="1"/>
    <x v="1"/>
    <x v="2"/>
    <n v="349"/>
    <n v="499.07"/>
  </r>
  <r>
    <d v="9362-01-01T00:00:00"/>
    <x v="0"/>
    <s v="Oct"/>
    <x v="1"/>
    <x v="1"/>
    <s v="Cancelld"/>
    <x v="1"/>
    <x v="1"/>
    <x v="2"/>
    <n v="826"/>
    <n v="1181.18"/>
  </r>
  <r>
    <d v="9361-01-01T00:00:00"/>
    <x v="0"/>
    <s v="Oct"/>
    <x v="1"/>
    <x v="1"/>
    <s v="Cancelld"/>
    <x v="1"/>
    <x v="1"/>
    <x v="2"/>
    <n v="860"/>
    <n v="1229.8"/>
  </r>
  <r>
    <d v="9362-01-01T00:00:00"/>
    <x v="0"/>
    <s v="Oct"/>
    <x v="1"/>
    <x v="1"/>
    <s v="Cancelld"/>
    <x v="1"/>
    <x v="1"/>
    <x v="2"/>
    <n v="347"/>
    <n v="496.21000000000004"/>
  </r>
  <r>
    <d v="9363-01-01T00:00:00"/>
    <x v="0"/>
    <s v="Sep"/>
    <x v="1"/>
    <x v="1"/>
    <s v="Cancelld"/>
    <x v="1"/>
    <x v="1"/>
    <x v="2"/>
    <n v="134"/>
    <n v="191.62"/>
  </r>
  <r>
    <d v="9362-01-01T00:00:00"/>
    <x v="0"/>
    <s v="Sep"/>
    <x v="1"/>
    <x v="1"/>
    <s v="Cancelld"/>
    <x v="1"/>
    <x v="1"/>
    <x v="2"/>
    <n v="182"/>
    <n v="260.26"/>
  </r>
  <r>
    <d v="9362-01-01T00:00:00"/>
    <x v="0"/>
    <s v="Sep"/>
    <x v="1"/>
    <x v="1"/>
    <s v="Cancelld"/>
    <x v="1"/>
    <x v="1"/>
    <x v="2"/>
    <n v="136"/>
    <n v="194.48"/>
  </r>
  <r>
    <d v="9361-01-01T00:00:00"/>
    <x v="0"/>
    <s v="Sep"/>
    <x v="1"/>
    <x v="1"/>
    <s v="Cancelld"/>
    <x v="1"/>
    <x v="1"/>
    <x v="2"/>
    <n v="178"/>
    <n v="254.54"/>
  </r>
  <r>
    <d v="9364-01-01T00:00:00"/>
    <x v="0"/>
    <s v="Sep"/>
    <x v="1"/>
    <x v="1"/>
    <s v="Cancelld"/>
    <x v="1"/>
    <x v="1"/>
    <x v="2"/>
    <n v="352"/>
    <n v="503.36"/>
  </r>
  <r>
    <d v="9362-01-01T00:00:00"/>
    <x v="0"/>
    <s v="Sep"/>
    <x v="1"/>
    <x v="1"/>
    <s v="Cancelld"/>
    <x v="1"/>
    <x v="1"/>
    <x v="2"/>
    <n v="817"/>
    <n v="1168.31"/>
  </r>
  <r>
    <d v="9364-01-01T00:00:00"/>
    <x v="0"/>
    <s v="Sep"/>
    <x v="1"/>
    <x v="1"/>
    <s v="Cancelld"/>
    <x v="1"/>
    <x v="1"/>
    <x v="2"/>
    <n v="850"/>
    <n v="1215.5"/>
  </r>
  <r>
    <d v="9364-01-01T00:00:00"/>
    <x v="0"/>
    <s v="Sep"/>
    <x v="1"/>
    <x v="1"/>
    <s v="Cancelld"/>
    <x v="1"/>
    <x v="1"/>
    <x v="2"/>
    <n v="903"/>
    <n v="1291.29"/>
  </r>
  <r>
    <d v="9364-01-01T00:00:00"/>
    <x v="0"/>
    <s v="Sep"/>
    <x v="1"/>
    <x v="1"/>
    <s v="Cancelld"/>
    <x v="1"/>
    <x v="1"/>
    <x v="2"/>
    <n v="856"/>
    <n v="526.24"/>
  </r>
  <r>
    <d v="9362-01-01T00:00:00"/>
    <x v="0"/>
    <s v="Sep"/>
    <x v="1"/>
    <x v="1"/>
    <s v="Cancelld"/>
    <x v="1"/>
    <x v="1"/>
    <x v="2"/>
    <n v="183"/>
    <n v="526.24"/>
  </r>
  <r>
    <d v="9362-01-01T00:00:00"/>
    <x v="0"/>
    <s v="Sep"/>
    <x v="1"/>
    <x v="1"/>
    <s v="Cancelld"/>
    <x v="1"/>
    <x v="1"/>
    <x v="2"/>
    <n v="351"/>
    <n v="501.93"/>
  </r>
  <r>
    <d v="9364-01-01T00:00:00"/>
    <x v="0"/>
    <s v="Sep"/>
    <x v="1"/>
    <x v="1"/>
    <s v="Cancelld"/>
    <x v="1"/>
    <x v="1"/>
    <x v="2"/>
    <n v="133"/>
    <n v="190.19"/>
  </r>
  <r>
    <d v="9361-01-01T00:00:00"/>
    <x v="0"/>
    <s v="Sep"/>
    <x v="1"/>
    <x v="1"/>
    <s v="Cancelld"/>
    <x v="1"/>
    <x v="1"/>
    <x v="2"/>
    <n v="181"/>
    <n v="258.83"/>
  </r>
  <r>
    <d v="9362-01-01T00:00:00"/>
    <x v="0"/>
    <s v="Sep"/>
    <x v="1"/>
    <x v="1"/>
    <s v="Cancelld"/>
    <x v="1"/>
    <x v="1"/>
    <x v="2"/>
    <n v="355"/>
    <n v="507.65"/>
  </r>
  <r>
    <d v="9364-01-01T00:00:00"/>
    <x v="0"/>
    <s v="Sep"/>
    <x v="1"/>
    <x v="1"/>
    <s v="Cancelld"/>
    <x v="1"/>
    <x v="1"/>
    <x v="2"/>
    <n v="859"/>
    <n v="1228.3699999999999"/>
  </r>
  <r>
    <d v="9363-01-01T00:00:00"/>
    <x v="0"/>
    <s v="Sep"/>
    <x v="1"/>
    <x v="1"/>
    <s v="Cancelld"/>
    <x v="1"/>
    <x v="1"/>
    <x v="2"/>
    <n v="353"/>
    <n v="504.78999999999996"/>
  </r>
  <r>
    <d v="9361-01-01T00:00:00"/>
    <x v="0"/>
    <s v="Mar"/>
    <x v="0"/>
    <x v="1"/>
    <s v="Order assembled"/>
    <x v="1"/>
    <x v="1"/>
    <x v="1"/>
    <n v="364"/>
    <n v="520.52"/>
  </r>
  <r>
    <d v="9362-01-01T00:00:00"/>
    <x v="0"/>
    <s v="Mar"/>
    <x v="0"/>
    <x v="1"/>
    <s v="Order assembled"/>
    <x v="1"/>
    <x v="1"/>
    <x v="0"/>
    <n v="358"/>
    <n v="511.94"/>
  </r>
  <r>
    <d v="9361-01-01T00:00:00"/>
    <x v="0"/>
    <s v="Mar"/>
    <x v="0"/>
    <x v="1"/>
    <s v="Order assembled"/>
    <x v="1"/>
    <x v="1"/>
    <x v="1"/>
    <n v="367"/>
    <n v="524.80999999999995"/>
  </r>
  <r>
    <d v="9365-01-01T00:00:00"/>
    <x v="0"/>
    <s v="Mar"/>
    <x v="0"/>
    <x v="1"/>
    <s v="Order assembled"/>
    <x v="1"/>
    <x v="1"/>
    <x v="0"/>
    <n v="361"/>
    <n v="516.23"/>
  </r>
  <r>
    <d v="9361-01-01T00:00:00"/>
    <x v="0"/>
    <s v="Mar"/>
    <x v="0"/>
    <x v="1"/>
    <s v="Cancelld"/>
    <x v="1"/>
    <x v="1"/>
    <x v="0"/>
    <n v="355"/>
    <n v="507.65"/>
  </r>
  <r>
    <d v="9363-01-01T00:00:00"/>
    <x v="0"/>
    <s v="Feb"/>
    <x v="1"/>
    <x v="1"/>
    <s v="Order assembled"/>
    <x v="0"/>
    <x v="1"/>
    <x v="1"/>
    <n v="780"/>
    <n v="1115.4000000000001"/>
  </r>
  <r>
    <d v="9364-01-01T00:00:00"/>
    <x v="0"/>
    <s v="Feb"/>
    <x v="1"/>
    <x v="1"/>
    <s v="Order assembled"/>
    <x v="0"/>
    <x v="1"/>
    <x v="1"/>
    <n v="781"/>
    <n v="1116.83"/>
  </r>
  <r>
    <d v="9361-01-01T00:00:00"/>
    <x v="0"/>
    <s v="Feb"/>
    <x v="1"/>
    <x v="1"/>
    <s v="Order assembled"/>
    <x v="0"/>
    <x v="1"/>
    <x v="1"/>
    <n v="782"/>
    <n v="1118.26"/>
  </r>
  <r>
    <d v="9362-01-01T00:00:00"/>
    <x v="0"/>
    <s v="Feb"/>
    <x v="1"/>
    <x v="1"/>
    <s v="Order assembled"/>
    <x v="0"/>
    <x v="1"/>
    <x v="1"/>
    <n v="820"/>
    <n v="526.24"/>
  </r>
  <r>
    <d v="9362-01-01T00:00:00"/>
    <x v="0"/>
    <s v="Feb"/>
    <x v="1"/>
    <x v="1"/>
    <s v="Order assembled"/>
    <x v="0"/>
    <x v="1"/>
    <x v="1"/>
    <n v="821"/>
    <n v="526.24"/>
  </r>
  <r>
    <d v="9364-01-01T00:00:00"/>
    <x v="0"/>
    <s v="Jan"/>
    <x v="1"/>
    <x v="1"/>
    <s v="Order assembled"/>
    <x v="0"/>
    <x v="1"/>
    <x v="0"/>
    <n v="362"/>
    <n v="517.66"/>
  </r>
  <r>
    <d v="9364-01-01T00:00:00"/>
    <x v="0"/>
    <s v="Jan"/>
    <x v="1"/>
    <x v="1"/>
    <s v="Order assembled"/>
    <x v="0"/>
    <x v="1"/>
    <x v="0"/>
    <n v="779"/>
    <n v="1113.97"/>
  </r>
  <r>
    <d v="9363-01-01T00:00:00"/>
    <x v="0"/>
    <s v="Jan"/>
    <x v="1"/>
    <x v="1"/>
    <s v="Order assembled"/>
    <x v="0"/>
    <x v="1"/>
    <x v="0"/>
    <n v="819"/>
    <n v="526.24"/>
  </r>
  <r>
    <d v="9363-01-01T00:00:00"/>
    <x v="0"/>
    <s v="Jan"/>
    <x v="1"/>
    <x v="1"/>
    <s v="Order assembled"/>
    <x v="0"/>
    <x v="1"/>
    <x v="0"/>
    <n v="361"/>
    <n v="516.23"/>
  </r>
  <r>
    <d v="9362-01-01T00:00:00"/>
    <x v="0"/>
    <s v="Mar"/>
    <x v="1"/>
    <x v="1"/>
    <s v="Order assembled"/>
    <x v="0"/>
    <x v="1"/>
    <x v="1"/>
    <n v="822"/>
    <n v="526.24"/>
  </r>
  <r>
    <d v="9362-01-01T00:00:00"/>
    <x v="1"/>
    <s v="Dec"/>
    <x v="0"/>
    <x v="0"/>
    <s v="Order assembled"/>
    <x v="1"/>
    <x v="0"/>
    <x v="0"/>
    <n v="278"/>
    <n v="397.53999999999996"/>
  </r>
  <r>
    <d v="9361-01-01T00:00:00"/>
    <x v="1"/>
    <s v="Dec"/>
    <x v="0"/>
    <x v="0"/>
    <s v="Order assembled"/>
    <x v="1"/>
    <x v="0"/>
    <x v="0"/>
    <n v="272"/>
    <n v="388.96"/>
  </r>
  <r>
    <d v="9361-01-01T00:00:00"/>
    <x v="1"/>
    <s v="Dec"/>
    <x v="0"/>
    <x v="0"/>
    <s v="Order assembled"/>
    <x v="1"/>
    <x v="0"/>
    <x v="0"/>
    <n v="266"/>
    <n v="380.38"/>
  </r>
  <r>
    <d v="9364-01-01T00:00:00"/>
    <x v="1"/>
    <s v="Dec"/>
    <x v="0"/>
    <x v="0"/>
    <s v="Order assembled"/>
    <x v="1"/>
    <x v="0"/>
    <x v="0"/>
    <n v="276"/>
    <n v="526.24"/>
  </r>
  <r>
    <d v="9362-01-01T00:00:00"/>
    <x v="1"/>
    <s v="Dec"/>
    <x v="0"/>
    <x v="0"/>
    <s v="Order assembled"/>
    <x v="1"/>
    <x v="0"/>
    <x v="0"/>
    <n v="270"/>
    <n v="526.24"/>
  </r>
  <r>
    <d v="9362-01-01T00:00:00"/>
    <x v="1"/>
    <s v="Dec"/>
    <x v="0"/>
    <x v="0"/>
    <s v="Order assembled"/>
    <x v="1"/>
    <x v="0"/>
    <x v="0"/>
    <n v="279"/>
    <n v="398.97"/>
  </r>
  <r>
    <d v="9362-01-01T00:00:00"/>
    <x v="1"/>
    <s v="Dec"/>
    <x v="0"/>
    <x v="0"/>
    <s v="Order assembled"/>
    <x v="1"/>
    <x v="0"/>
    <x v="0"/>
    <n v="273"/>
    <n v="390.39"/>
  </r>
  <r>
    <d v="9361-01-01T00:00:00"/>
    <x v="1"/>
    <s v="Dec"/>
    <x v="0"/>
    <x v="0"/>
    <s v="Order assembled"/>
    <x v="1"/>
    <x v="0"/>
    <x v="0"/>
    <n v="267"/>
    <n v="381.81"/>
  </r>
  <r>
    <d v="9362-01-01T00:00:00"/>
    <x v="1"/>
    <s v="Dec"/>
    <x v="0"/>
    <x v="0"/>
    <s v="Order assembled"/>
    <x v="1"/>
    <x v="0"/>
    <x v="0"/>
    <n v="275"/>
    <n v="393.25"/>
  </r>
  <r>
    <d v="9362-01-01T00:00:00"/>
    <x v="1"/>
    <s v="Dec"/>
    <x v="0"/>
    <x v="0"/>
    <s v="Order assembled"/>
    <x v="1"/>
    <x v="0"/>
    <x v="0"/>
    <n v="269"/>
    <n v="384.67"/>
  </r>
  <r>
    <d v="9364-01-01T00:00:00"/>
    <x v="1"/>
    <s v="Nov"/>
    <x v="0"/>
    <x v="0"/>
    <s v="Order assembled"/>
    <x v="1"/>
    <x v="0"/>
    <x v="0"/>
    <n v="296"/>
    <n v="423.28"/>
  </r>
  <r>
    <d v="9362-01-01T00:00:00"/>
    <x v="1"/>
    <s v="Nov"/>
    <x v="0"/>
    <x v="0"/>
    <s v="Order assembled"/>
    <x v="1"/>
    <x v="0"/>
    <x v="0"/>
    <n v="290"/>
    <n v="414.7"/>
  </r>
  <r>
    <d v="9363-01-01T00:00:00"/>
    <x v="1"/>
    <s v="Nov"/>
    <x v="0"/>
    <x v="0"/>
    <s v="Order assembled"/>
    <x v="1"/>
    <x v="0"/>
    <x v="0"/>
    <n v="284"/>
    <n v="406.12"/>
  </r>
  <r>
    <d v="9365-01-01T00:00:00"/>
    <x v="1"/>
    <s v="Nov"/>
    <x v="0"/>
    <x v="0"/>
    <s v="Order assembled"/>
    <x v="1"/>
    <x v="0"/>
    <x v="0"/>
    <n v="294"/>
    <n v="526.24"/>
  </r>
  <r>
    <d v="9361-01-01T00:00:00"/>
    <x v="1"/>
    <s v="Nov"/>
    <x v="0"/>
    <x v="0"/>
    <s v="Order assembled"/>
    <x v="1"/>
    <x v="0"/>
    <x v="0"/>
    <n v="288"/>
    <n v="526.24"/>
  </r>
  <r>
    <d v="9361-01-01T00:00:00"/>
    <x v="1"/>
    <s v="Nov"/>
    <x v="0"/>
    <x v="0"/>
    <s v="Order assembled"/>
    <x v="1"/>
    <x v="0"/>
    <x v="0"/>
    <n v="282"/>
    <n v="526.24"/>
  </r>
  <r>
    <d v="9361-01-01T00:00:00"/>
    <x v="1"/>
    <s v="Nov"/>
    <x v="0"/>
    <x v="0"/>
    <s v="Order assembled"/>
    <x v="1"/>
    <x v="0"/>
    <x v="0"/>
    <n v="291"/>
    <n v="416.13"/>
  </r>
  <r>
    <d v="9365-01-01T00:00:00"/>
    <x v="1"/>
    <s v="Nov"/>
    <x v="0"/>
    <x v="0"/>
    <s v="Order assembled"/>
    <x v="1"/>
    <x v="0"/>
    <x v="0"/>
    <n v="285"/>
    <n v="407.55"/>
  </r>
  <r>
    <d v="9363-01-01T00:00:00"/>
    <x v="1"/>
    <s v="Nov"/>
    <x v="0"/>
    <x v="0"/>
    <s v="Order assembled"/>
    <x v="1"/>
    <x v="0"/>
    <x v="0"/>
    <n v="293"/>
    <n v="418.99"/>
  </r>
  <r>
    <d v="9364-01-01T00:00:00"/>
    <x v="1"/>
    <s v="Nov"/>
    <x v="0"/>
    <x v="0"/>
    <s v="Order assembled"/>
    <x v="1"/>
    <x v="0"/>
    <x v="0"/>
    <n v="287"/>
    <n v="410.40999999999997"/>
  </r>
  <r>
    <d v="9361-01-01T00:00:00"/>
    <x v="1"/>
    <s v="Nov"/>
    <x v="0"/>
    <x v="0"/>
    <s v="Order assembled"/>
    <x v="1"/>
    <x v="0"/>
    <x v="0"/>
    <n v="281"/>
    <n v="401.83"/>
  </r>
  <r>
    <d v="9364-01-01T00:00:00"/>
    <x v="1"/>
    <s v="Oct"/>
    <x v="0"/>
    <x v="0"/>
    <s v="Order assembled"/>
    <x v="1"/>
    <x v="0"/>
    <x v="0"/>
    <n v="308"/>
    <n v="440.44"/>
  </r>
  <r>
    <d v="9362-01-01T00:00:00"/>
    <x v="1"/>
    <s v="Oct"/>
    <x v="0"/>
    <x v="0"/>
    <s v="Order assembled"/>
    <x v="1"/>
    <x v="0"/>
    <x v="0"/>
    <n v="302"/>
    <n v="431.86"/>
  </r>
  <r>
    <d v="9362-01-01T00:00:00"/>
    <x v="1"/>
    <s v="Oct"/>
    <x v="0"/>
    <x v="0"/>
    <s v="Order assembled"/>
    <x v="1"/>
    <x v="0"/>
    <x v="0"/>
    <n v="306"/>
    <n v="526.24"/>
  </r>
  <r>
    <d v="9363-01-01T00:00:00"/>
    <x v="1"/>
    <s v="Oct"/>
    <x v="0"/>
    <x v="0"/>
    <s v="Order assembled"/>
    <x v="1"/>
    <x v="0"/>
    <x v="0"/>
    <n v="300"/>
    <n v="526.24"/>
  </r>
  <r>
    <d v="9364-01-01T00:00:00"/>
    <x v="1"/>
    <s v="Oct"/>
    <x v="0"/>
    <x v="0"/>
    <s v="Order assembled"/>
    <x v="1"/>
    <x v="0"/>
    <x v="0"/>
    <n v="309"/>
    <n v="441.87"/>
  </r>
  <r>
    <d v="9364-01-01T00:00:00"/>
    <x v="1"/>
    <s v="Oct"/>
    <x v="0"/>
    <x v="0"/>
    <s v="Order assembled"/>
    <x v="1"/>
    <x v="0"/>
    <x v="0"/>
    <n v="303"/>
    <n v="433.28999999999996"/>
  </r>
  <r>
    <d v="9364-01-01T00:00:00"/>
    <x v="1"/>
    <s v="Oct"/>
    <x v="0"/>
    <x v="0"/>
    <s v="Order assembled"/>
    <x v="1"/>
    <x v="0"/>
    <x v="0"/>
    <n v="297"/>
    <n v="424.71"/>
  </r>
  <r>
    <d v="9361-01-01T00:00:00"/>
    <x v="1"/>
    <s v="Oct"/>
    <x v="0"/>
    <x v="0"/>
    <s v="Order assembled"/>
    <x v="1"/>
    <x v="0"/>
    <x v="0"/>
    <n v="305"/>
    <n v="436.15"/>
  </r>
  <r>
    <d v="9361-01-01T00:00:00"/>
    <x v="1"/>
    <s v="Oct"/>
    <x v="0"/>
    <x v="0"/>
    <s v="Order assembled"/>
    <x v="1"/>
    <x v="0"/>
    <x v="0"/>
    <n v="299"/>
    <n v="427.57"/>
  </r>
  <r>
    <d v="9361-01-01T00:00:00"/>
    <x v="1"/>
    <s v="Apr"/>
    <x v="0"/>
    <x v="0"/>
    <s v="Order assembled"/>
    <x v="0"/>
    <x v="0"/>
    <x v="0"/>
    <n v="158"/>
    <n v="526.24"/>
  </r>
  <r>
    <d v="9361-01-01T00:00:00"/>
    <x v="1"/>
    <s v="Apr"/>
    <x v="0"/>
    <x v="0"/>
    <s v="Order assembled"/>
    <x v="0"/>
    <x v="0"/>
    <x v="0"/>
    <n v="152"/>
    <n v="526.24"/>
  </r>
  <r>
    <d v="9362-01-01T00:00:00"/>
    <x v="1"/>
    <s v="Apr"/>
    <x v="0"/>
    <x v="0"/>
    <s v="Order assembled"/>
    <x v="0"/>
    <x v="0"/>
    <x v="1"/>
    <n v="170"/>
    <n v="243.1"/>
  </r>
  <r>
    <d v="9362-01-01T00:00:00"/>
    <x v="1"/>
    <s v="Apr"/>
    <x v="0"/>
    <x v="0"/>
    <s v="Order assembled"/>
    <x v="0"/>
    <x v="0"/>
    <x v="1"/>
    <n v="218"/>
    <n v="311.74"/>
  </r>
  <r>
    <d v="9361-01-01T00:00:00"/>
    <x v="1"/>
    <s v="Apr"/>
    <x v="0"/>
    <x v="0"/>
    <s v="Order assembled"/>
    <x v="0"/>
    <x v="0"/>
    <x v="1"/>
    <n v="146"/>
    <n v="208.78"/>
  </r>
  <r>
    <d v="9364-01-01T00:00:00"/>
    <x v="1"/>
    <s v="Apr"/>
    <x v="0"/>
    <x v="0"/>
    <s v="Order assembled"/>
    <x v="0"/>
    <x v="0"/>
    <x v="1"/>
    <n v="172"/>
    <n v="245.95999999999998"/>
  </r>
  <r>
    <d v="9361-01-01T00:00:00"/>
    <x v="1"/>
    <s v="Apr"/>
    <x v="0"/>
    <x v="0"/>
    <s v="Order assembled"/>
    <x v="0"/>
    <x v="0"/>
    <x v="1"/>
    <n v="220"/>
    <n v="314.60000000000002"/>
  </r>
  <r>
    <d v="9361-01-01T00:00:00"/>
    <x v="1"/>
    <s v="Apr"/>
    <x v="0"/>
    <x v="0"/>
    <s v="Order assembled"/>
    <x v="0"/>
    <x v="0"/>
    <x v="1"/>
    <n v="162"/>
    <n v="526.24"/>
  </r>
  <r>
    <d v="9362-01-01T00:00:00"/>
    <x v="1"/>
    <s v="Apr"/>
    <x v="0"/>
    <x v="0"/>
    <s v="Order assembled"/>
    <x v="0"/>
    <x v="0"/>
    <x v="1"/>
    <n v="156"/>
    <n v="526.24"/>
  </r>
  <r>
    <d v="9362-01-01T00:00:00"/>
    <x v="1"/>
    <s v="Apr"/>
    <x v="0"/>
    <x v="0"/>
    <s v="Order assembled"/>
    <x v="0"/>
    <x v="0"/>
    <x v="1"/>
    <n v="150"/>
    <n v="526.24"/>
  </r>
  <r>
    <d v="9362-01-01T00:00:00"/>
    <x v="1"/>
    <s v="Apr"/>
    <x v="0"/>
    <x v="0"/>
    <s v="Order assembled"/>
    <x v="0"/>
    <x v="0"/>
    <x v="1"/>
    <n v="687"/>
    <n v="982.41"/>
  </r>
  <r>
    <d v="9361-01-01T00:00:00"/>
    <x v="1"/>
    <s v="Apr"/>
    <x v="0"/>
    <x v="0"/>
    <s v="Order assembled"/>
    <x v="0"/>
    <x v="0"/>
    <x v="1"/>
    <n v="721"/>
    <n v="1031.03"/>
  </r>
  <r>
    <d v="9362-01-01T00:00:00"/>
    <x v="1"/>
    <s v="Apr"/>
    <x v="0"/>
    <x v="0"/>
    <s v="Order assembled"/>
    <x v="0"/>
    <x v="0"/>
    <x v="1"/>
    <n v="774"/>
    <n v="1106.82"/>
  </r>
  <r>
    <d v="9361-01-01T00:00:00"/>
    <x v="1"/>
    <s v="Apr"/>
    <x v="0"/>
    <x v="0"/>
    <s v="Order assembled"/>
    <x v="0"/>
    <x v="0"/>
    <x v="1"/>
    <n v="159"/>
    <n v="227.37"/>
  </r>
  <r>
    <d v="9362-01-01T00:00:00"/>
    <x v="1"/>
    <s v="Apr"/>
    <x v="0"/>
    <x v="0"/>
    <s v="Order assembled"/>
    <x v="0"/>
    <x v="0"/>
    <x v="1"/>
    <n v="153"/>
    <n v="218.79"/>
  </r>
  <r>
    <d v="9361-01-01T00:00:00"/>
    <x v="1"/>
    <s v="Apr"/>
    <x v="0"/>
    <x v="0"/>
    <s v="Order assembled"/>
    <x v="0"/>
    <x v="0"/>
    <x v="1"/>
    <n v="147"/>
    <n v="210.21"/>
  </r>
  <r>
    <d v="9362-01-01T00:00:00"/>
    <x v="1"/>
    <s v="Apr"/>
    <x v="0"/>
    <x v="0"/>
    <s v="Order assembled"/>
    <x v="0"/>
    <x v="0"/>
    <x v="1"/>
    <n v="171"/>
    <n v="244.53"/>
  </r>
  <r>
    <d v="9362-01-01T00:00:00"/>
    <x v="1"/>
    <s v="Apr"/>
    <x v="0"/>
    <x v="0"/>
    <s v="Order assembled"/>
    <x v="0"/>
    <x v="0"/>
    <x v="1"/>
    <n v="760"/>
    <n v="526.24"/>
  </r>
  <r>
    <d v="9362-01-01T00:00:00"/>
    <x v="1"/>
    <s v="Apr"/>
    <x v="0"/>
    <x v="0"/>
    <s v="Order assembled"/>
    <x v="0"/>
    <x v="0"/>
    <x v="1"/>
    <n v="813"/>
    <n v="526.24"/>
  </r>
  <r>
    <d v="9362-01-01T00:00:00"/>
    <x v="1"/>
    <s v="Apr"/>
    <x v="0"/>
    <x v="0"/>
    <s v="Order assembled"/>
    <x v="0"/>
    <x v="0"/>
    <x v="1"/>
    <n v="217"/>
    <n v="310.31"/>
  </r>
  <r>
    <d v="9364-01-01T00:00:00"/>
    <x v="1"/>
    <s v="Apr"/>
    <x v="0"/>
    <x v="0"/>
    <s v="Order assembled"/>
    <x v="0"/>
    <x v="0"/>
    <x v="1"/>
    <n v="145"/>
    <n v="207.35"/>
  </r>
  <r>
    <d v="9362-01-01T00:00:00"/>
    <x v="1"/>
    <s v="Apr"/>
    <x v="0"/>
    <x v="0"/>
    <s v="Order assembled"/>
    <x v="0"/>
    <x v="0"/>
    <x v="0"/>
    <n v="161"/>
    <n v="230.23000000000002"/>
  </r>
  <r>
    <d v="9363-01-01T00:00:00"/>
    <x v="1"/>
    <s v="Apr"/>
    <x v="0"/>
    <x v="0"/>
    <s v="Order assembled"/>
    <x v="0"/>
    <x v="0"/>
    <x v="0"/>
    <n v="155"/>
    <n v="221.65"/>
  </r>
  <r>
    <d v="9362-01-01T00:00:00"/>
    <x v="1"/>
    <s v="Apr"/>
    <x v="0"/>
    <x v="0"/>
    <s v="Order assembled"/>
    <x v="0"/>
    <x v="0"/>
    <x v="0"/>
    <n v="149"/>
    <n v="213.07"/>
  </r>
  <r>
    <d v="9361-01-01T00:00:00"/>
    <x v="1"/>
    <s v="Apr"/>
    <x v="0"/>
    <x v="0"/>
    <s v="Order assembled"/>
    <x v="0"/>
    <x v="0"/>
    <x v="1"/>
    <n v="173"/>
    <n v="247.39"/>
  </r>
  <r>
    <d v="9361-01-01T00:00:00"/>
    <x v="1"/>
    <s v="Apr"/>
    <x v="0"/>
    <x v="0"/>
    <s v="Order assembled"/>
    <x v="0"/>
    <x v="0"/>
    <x v="1"/>
    <n v="221"/>
    <n v="316.02999999999997"/>
  </r>
  <r>
    <d v="9362-01-01T00:00:00"/>
    <x v="1"/>
    <s v="Apr"/>
    <x v="0"/>
    <x v="0"/>
    <s v="Order assembled"/>
    <x v="0"/>
    <x v="0"/>
    <x v="1"/>
    <n v="783"/>
    <n v="1119.69"/>
  </r>
  <r>
    <d v="9361-01-01T00:00:00"/>
    <x v="1"/>
    <s v="Aug"/>
    <x v="0"/>
    <x v="0"/>
    <s v="Order assembled"/>
    <x v="0"/>
    <x v="0"/>
    <x v="0"/>
    <n v="344"/>
    <n v="491.91999999999996"/>
  </r>
  <r>
    <d v="9361-01-01T00:00:00"/>
    <x v="1"/>
    <s v="Aug"/>
    <x v="0"/>
    <x v="0"/>
    <s v="Order assembled"/>
    <x v="0"/>
    <x v="0"/>
    <x v="0"/>
    <n v="338"/>
    <n v="483.34000000000003"/>
  </r>
  <r>
    <d v="9361-01-01T00:00:00"/>
    <x v="1"/>
    <s v="Aug"/>
    <x v="0"/>
    <x v="0"/>
    <s v="Order assembled"/>
    <x v="0"/>
    <x v="0"/>
    <x v="0"/>
    <n v="332"/>
    <n v="474.76"/>
  </r>
  <r>
    <d v="9364-01-01T00:00:00"/>
    <x v="1"/>
    <s v="Aug"/>
    <x v="0"/>
    <x v="0"/>
    <s v="Order assembled"/>
    <x v="0"/>
    <x v="0"/>
    <x v="1"/>
    <n v="152"/>
    <n v="206.72"/>
  </r>
  <r>
    <d v="9364-01-01T00:00:00"/>
    <x v="1"/>
    <s v="Aug"/>
    <x v="0"/>
    <x v="0"/>
    <s v="Order assembled"/>
    <x v="0"/>
    <x v="0"/>
    <x v="1"/>
    <n v="368"/>
    <n v="526.24"/>
  </r>
  <r>
    <d v="9365-01-01T00:00:00"/>
    <x v="1"/>
    <s v="Aug"/>
    <x v="0"/>
    <x v="0"/>
    <s v="Order assembled"/>
    <x v="0"/>
    <x v="0"/>
    <x v="1"/>
    <n v="148"/>
    <n v="211.64"/>
  </r>
  <r>
    <d v="9361-01-01T00:00:00"/>
    <x v="1"/>
    <s v="Aug"/>
    <x v="0"/>
    <x v="0"/>
    <s v="Order assembled"/>
    <x v="0"/>
    <x v="0"/>
    <x v="1"/>
    <n v="196"/>
    <n v="280.27999999999997"/>
  </r>
  <r>
    <d v="9361-01-01T00:00:00"/>
    <x v="1"/>
    <s v="Aug"/>
    <x v="0"/>
    <x v="0"/>
    <s v="Order assembled"/>
    <x v="0"/>
    <x v="0"/>
    <x v="1"/>
    <n v="370"/>
    <n v="529.1"/>
  </r>
  <r>
    <d v="9364-01-01T00:00:00"/>
    <x v="1"/>
    <s v="Aug"/>
    <x v="0"/>
    <x v="0"/>
    <s v="Order assembled"/>
    <x v="0"/>
    <x v="0"/>
    <x v="0"/>
    <n v="342"/>
    <n v="526.24"/>
  </r>
  <r>
    <d v="9362-01-01T00:00:00"/>
    <x v="1"/>
    <s v="Aug"/>
    <x v="0"/>
    <x v="0"/>
    <s v="Order assembled"/>
    <x v="0"/>
    <x v="0"/>
    <x v="0"/>
    <n v="336"/>
    <n v="526.24"/>
  </r>
  <r>
    <d v="9361-01-01T00:00:00"/>
    <x v="1"/>
    <s v="Aug"/>
    <x v="0"/>
    <x v="0"/>
    <s v="Order assembled"/>
    <x v="0"/>
    <x v="0"/>
    <x v="0"/>
    <n v="330"/>
    <n v="526.24"/>
  </r>
  <r>
    <d v="9361-01-01T00:00:00"/>
    <x v="1"/>
    <s v="Aug"/>
    <x v="0"/>
    <x v="0"/>
    <s v="Order assembled"/>
    <x v="0"/>
    <x v="0"/>
    <x v="1"/>
    <n v="691"/>
    <n v="988.13"/>
  </r>
  <r>
    <d v="9361-01-01T00:00:00"/>
    <x v="1"/>
    <s v="Aug"/>
    <x v="0"/>
    <x v="0"/>
    <s v="Order assembled"/>
    <x v="0"/>
    <x v="0"/>
    <x v="1"/>
    <n v="724"/>
    <n v="1035.32"/>
  </r>
  <r>
    <d v="9362-01-01T00:00:00"/>
    <x v="1"/>
    <s v="Aug"/>
    <x v="0"/>
    <x v="0"/>
    <s v="Order assembled"/>
    <x v="0"/>
    <x v="0"/>
    <x v="1"/>
    <n v="777"/>
    <n v="1111.1100000000001"/>
  </r>
  <r>
    <d v="9361-01-01T00:00:00"/>
    <x v="1"/>
    <s v="Aug"/>
    <x v="0"/>
    <x v="0"/>
    <s v="Order assembled"/>
    <x v="0"/>
    <x v="0"/>
    <x v="0"/>
    <n v="339"/>
    <n v="484.77"/>
  </r>
  <r>
    <d v="9361-01-01T00:00:00"/>
    <x v="1"/>
    <s v="Aug"/>
    <x v="0"/>
    <x v="0"/>
    <s v="Order assembled"/>
    <x v="0"/>
    <x v="0"/>
    <x v="0"/>
    <n v="333"/>
    <n v="476.19"/>
  </r>
  <r>
    <d v="9362-01-01T00:00:00"/>
    <x v="1"/>
    <s v="Aug"/>
    <x v="0"/>
    <x v="0"/>
    <s v="Order assembled"/>
    <x v="0"/>
    <x v="0"/>
    <x v="1"/>
    <n v="153"/>
    <n v="218.79"/>
  </r>
  <r>
    <d v="9361-01-01T00:00:00"/>
    <x v="1"/>
    <s v="Aug"/>
    <x v="0"/>
    <x v="0"/>
    <s v="Order assembled"/>
    <x v="0"/>
    <x v="0"/>
    <x v="1"/>
    <n v="764"/>
    <n v="526.24"/>
  </r>
  <r>
    <d v="9361-01-01T00:00:00"/>
    <x v="1"/>
    <s v="Aug"/>
    <x v="0"/>
    <x v="0"/>
    <s v="Order assembled"/>
    <x v="0"/>
    <x v="0"/>
    <x v="1"/>
    <n v="817"/>
    <n v="526.24"/>
  </r>
  <r>
    <d v="9361-01-01T00:00:00"/>
    <x v="1"/>
    <s v="Aug"/>
    <x v="0"/>
    <x v="0"/>
    <s v="Order assembled"/>
    <x v="0"/>
    <x v="0"/>
    <x v="1"/>
    <n v="151"/>
    <n v="215.93"/>
  </r>
  <r>
    <d v="9364-01-01T00:00:00"/>
    <x v="1"/>
    <s v="Aug"/>
    <x v="0"/>
    <x v="0"/>
    <s v="Order assembled"/>
    <x v="0"/>
    <x v="0"/>
    <x v="1"/>
    <n v="199"/>
    <n v="284.57"/>
  </r>
  <r>
    <d v="9365-01-01T00:00:00"/>
    <x v="1"/>
    <s v="Aug"/>
    <x v="0"/>
    <x v="0"/>
    <s v="Order assembled"/>
    <x v="0"/>
    <x v="0"/>
    <x v="1"/>
    <n v="367"/>
    <n v="524.80999999999995"/>
  </r>
  <r>
    <d v="9361-01-01T00:00:00"/>
    <x v="1"/>
    <s v="Aug"/>
    <x v="0"/>
    <x v="0"/>
    <s v="Order assembled"/>
    <x v="0"/>
    <x v="0"/>
    <x v="0"/>
    <n v="341"/>
    <n v="487.63"/>
  </r>
  <r>
    <d v="9365-01-01T00:00:00"/>
    <x v="1"/>
    <s v="Aug"/>
    <x v="0"/>
    <x v="0"/>
    <s v="Order assembled"/>
    <x v="0"/>
    <x v="0"/>
    <x v="0"/>
    <n v="335"/>
    <n v="479.05"/>
  </r>
  <r>
    <d v="9362-01-01T00:00:00"/>
    <x v="1"/>
    <s v="Aug"/>
    <x v="0"/>
    <x v="0"/>
    <s v="Order assembled"/>
    <x v="0"/>
    <x v="0"/>
    <x v="0"/>
    <n v="329"/>
    <n v="470.47"/>
  </r>
  <r>
    <d v="9364-01-01T00:00:00"/>
    <x v="1"/>
    <s v="Aug"/>
    <x v="0"/>
    <x v="0"/>
    <s v="Order assembled"/>
    <x v="0"/>
    <x v="0"/>
    <x v="1"/>
    <n v="149"/>
    <n v="213.07"/>
  </r>
  <r>
    <d v="9362-01-01T00:00:00"/>
    <x v="1"/>
    <s v="Aug"/>
    <x v="0"/>
    <x v="0"/>
    <s v="Order assembled"/>
    <x v="0"/>
    <x v="0"/>
    <x v="1"/>
    <n v="197"/>
    <n v="281.70999999999998"/>
  </r>
  <r>
    <d v="9364-01-01T00:00:00"/>
    <x v="1"/>
    <s v="Aug"/>
    <x v="0"/>
    <x v="0"/>
    <s v="Order assembled"/>
    <x v="0"/>
    <x v="0"/>
    <x v="1"/>
    <n v="786"/>
    <n v="1123.98"/>
  </r>
  <r>
    <d v="9361-01-01T00:00:00"/>
    <x v="1"/>
    <s v="Dec"/>
    <x v="0"/>
    <x v="0"/>
    <s v="Order assembled"/>
    <x v="0"/>
    <x v="0"/>
    <x v="1"/>
    <n v="128"/>
    <n v="174.07999999999998"/>
  </r>
  <r>
    <d v="9362-01-01T00:00:00"/>
    <x v="1"/>
    <s v="Dec"/>
    <x v="0"/>
    <x v="0"/>
    <s v="Order assembled"/>
    <x v="0"/>
    <x v="0"/>
    <x v="1"/>
    <n v="176"/>
    <n v="251.68"/>
  </r>
  <r>
    <d v="9361-01-01T00:00:00"/>
    <x v="1"/>
    <s v="Dec"/>
    <x v="0"/>
    <x v="0"/>
    <s v="Order assembled"/>
    <x v="0"/>
    <x v="0"/>
    <x v="1"/>
    <n v="130"/>
    <n v="185.9"/>
  </r>
  <r>
    <d v="9362-01-01T00:00:00"/>
    <x v="1"/>
    <s v="Dec"/>
    <x v="0"/>
    <x v="0"/>
    <s v="Order assembled"/>
    <x v="0"/>
    <x v="0"/>
    <x v="1"/>
    <n v="178"/>
    <n v="254.54"/>
  </r>
  <r>
    <d v="9361-01-01T00:00:00"/>
    <x v="1"/>
    <s v="Dec"/>
    <x v="0"/>
    <x v="0"/>
    <s v="Order assembled"/>
    <x v="0"/>
    <x v="0"/>
    <x v="1"/>
    <n v="728"/>
    <n v="1041.04"/>
  </r>
  <r>
    <d v="9363-01-01T00:00:00"/>
    <x v="1"/>
    <s v="Dec"/>
    <x v="0"/>
    <x v="0"/>
    <s v="Order assembled"/>
    <x v="0"/>
    <x v="0"/>
    <x v="1"/>
    <n v="129"/>
    <n v="184.47"/>
  </r>
  <r>
    <d v="9364-01-01T00:00:00"/>
    <x v="1"/>
    <s v="Dec"/>
    <x v="0"/>
    <x v="0"/>
    <s v="Order assembled"/>
    <x v="0"/>
    <x v="0"/>
    <x v="1"/>
    <n v="767"/>
    <n v="526.24"/>
  </r>
  <r>
    <d v="9362-01-01T00:00:00"/>
    <x v="1"/>
    <s v="Dec"/>
    <x v="0"/>
    <x v="0"/>
    <s v="Order assembled"/>
    <x v="0"/>
    <x v="0"/>
    <x v="1"/>
    <n v="127"/>
    <n v="181.61"/>
  </r>
  <r>
    <d v="9362-01-01T00:00:00"/>
    <x v="1"/>
    <s v="Dec"/>
    <x v="0"/>
    <x v="0"/>
    <s v="Order assembled"/>
    <x v="0"/>
    <x v="0"/>
    <x v="1"/>
    <n v="175"/>
    <n v="250.25"/>
  </r>
  <r>
    <d v="9361-01-01T00:00:00"/>
    <x v="1"/>
    <s v="Dec"/>
    <x v="0"/>
    <x v="0"/>
    <s v="Order assembled"/>
    <x v="0"/>
    <x v="0"/>
    <x v="1"/>
    <n v="131"/>
    <n v="187.32999999999998"/>
  </r>
  <r>
    <d v="9361-01-01T00:00:00"/>
    <x v="1"/>
    <s v="Feb"/>
    <x v="0"/>
    <x v="0"/>
    <s v="Order assembled"/>
    <x v="0"/>
    <x v="0"/>
    <x v="0"/>
    <n v="194"/>
    <n v="526.24"/>
  </r>
  <r>
    <d v="9362-01-01T00:00:00"/>
    <x v="1"/>
    <s v="Feb"/>
    <x v="0"/>
    <x v="0"/>
    <s v="Order assembled"/>
    <x v="0"/>
    <x v="0"/>
    <x v="0"/>
    <n v="188"/>
    <n v="526.24"/>
  </r>
  <r>
    <d v="9361-01-01T00:00:00"/>
    <x v="1"/>
    <s v="Feb"/>
    <x v="0"/>
    <x v="0"/>
    <s v="Order assembled"/>
    <x v="0"/>
    <x v="0"/>
    <x v="0"/>
    <n v="182"/>
    <n v="526.24"/>
  </r>
  <r>
    <d v="9361-01-01T00:00:00"/>
    <x v="1"/>
    <s v="Feb"/>
    <x v="0"/>
    <x v="0"/>
    <s v="Order assembled"/>
    <x v="0"/>
    <x v="0"/>
    <x v="1"/>
    <n v="182"/>
    <n v="260.26"/>
  </r>
  <r>
    <d v="9364-01-01T00:00:00"/>
    <x v="1"/>
    <s v="Feb"/>
    <x v="0"/>
    <x v="0"/>
    <s v="Order assembled"/>
    <x v="0"/>
    <x v="0"/>
    <x v="1"/>
    <n v="230"/>
    <n v="328.9"/>
  </r>
  <r>
    <d v="9365-01-01T00:00:00"/>
    <x v="1"/>
    <s v="Feb"/>
    <x v="0"/>
    <x v="0"/>
    <s v="Order assembled"/>
    <x v="0"/>
    <x v="0"/>
    <x v="1"/>
    <n v="158"/>
    <n v="225.94"/>
  </r>
  <r>
    <d v="9362-01-01T00:00:00"/>
    <x v="1"/>
    <s v="Feb"/>
    <x v="0"/>
    <x v="0"/>
    <s v="Order assembled"/>
    <x v="0"/>
    <x v="0"/>
    <x v="1"/>
    <n v="184"/>
    <n v="263.12"/>
  </r>
  <r>
    <d v="9361-01-01T00:00:00"/>
    <x v="1"/>
    <s v="Feb"/>
    <x v="0"/>
    <x v="0"/>
    <s v="Order assembled"/>
    <x v="0"/>
    <x v="0"/>
    <x v="1"/>
    <n v="154"/>
    <n v="220.22"/>
  </r>
  <r>
    <d v="9362-01-01T00:00:00"/>
    <x v="1"/>
    <s v="Feb"/>
    <x v="0"/>
    <x v="0"/>
    <s v="Order assembled"/>
    <x v="0"/>
    <x v="0"/>
    <x v="0"/>
    <n v="192"/>
    <n v="526.24"/>
  </r>
  <r>
    <d v="9365-01-01T00:00:00"/>
    <x v="1"/>
    <s v="Feb"/>
    <x v="0"/>
    <x v="0"/>
    <s v="Order assembled"/>
    <x v="0"/>
    <x v="0"/>
    <x v="0"/>
    <n v="186"/>
    <n v="526.24"/>
  </r>
  <r>
    <d v="9363-01-01T00:00:00"/>
    <x v="1"/>
    <s v="Feb"/>
    <x v="0"/>
    <x v="0"/>
    <s v="Order assembled"/>
    <x v="0"/>
    <x v="0"/>
    <x v="0"/>
    <n v="180"/>
    <n v="526.24"/>
  </r>
  <r>
    <d v="9361-01-01T00:00:00"/>
    <x v="1"/>
    <s v="Feb"/>
    <x v="0"/>
    <x v="0"/>
    <s v="Order assembled"/>
    <x v="0"/>
    <x v="0"/>
    <x v="1"/>
    <n v="686"/>
    <n v="980.98"/>
  </r>
  <r>
    <d v="9363-01-01T00:00:00"/>
    <x v="1"/>
    <s v="Feb"/>
    <x v="0"/>
    <x v="0"/>
    <s v="Order assembled"/>
    <x v="0"/>
    <x v="0"/>
    <x v="1"/>
    <n v="719"/>
    <n v="1028.17"/>
  </r>
  <r>
    <d v="9362-01-01T00:00:00"/>
    <x v="1"/>
    <s v="Feb"/>
    <x v="0"/>
    <x v="0"/>
    <s v="Order assembled"/>
    <x v="0"/>
    <x v="0"/>
    <x v="1"/>
    <n v="772"/>
    <n v="1103.96"/>
  </r>
  <r>
    <d v="9364-01-01T00:00:00"/>
    <x v="1"/>
    <s v="Feb"/>
    <x v="0"/>
    <x v="0"/>
    <s v="Order assembled"/>
    <x v="0"/>
    <x v="0"/>
    <x v="0"/>
    <n v="189"/>
    <n v="270.27"/>
  </r>
  <r>
    <d v="9363-01-01T00:00:00"/>
    <x v="1"/>
    <s v="Feb"/>
    <x v="0"/>
    <x v="0"/>
    <s v="Order assembled"/>
    <x v="0"/>
    <x v="0"/>
    <x v="0"/>
    <n v="183"/>
    <n v="261.69"/>
  </r>
  <r>
    <d v="9362-01-01T00:00:00"/>
    <x v="1"/>
    <s v="Feb"/>
    <x v="0"/>
    <x v="0"/>
    <s v="Order assembled"/>
    <x v="0"/>
    <x v="0"/>
    <x v="1"/>
    <n v="183"/>
    <n v="261.69"/>
  </r>
  <r>
    <d v="9362-01-01T00:00:00"/>
    <x v="1"/>
    <s v="Feb"/>
    <x v="0"/>
    <x v="0"/>
    <s v="Order assembled"/>
    <x v="0"/>
    <x v="0"/>
    <x v="1"/>
    <n v="758"/>
    <n v="526.24"/>
  </r>
  <r>
    <d v="9361-01-01T00:00:00"/>
    <x v="1"/>
    <s v="Feb"/>
    <x v="0"/>
    <x v="0"/>
    <s v="Order assembled"/>
    <x v="0"/>
    <x v="0"/>
    <x v="1"/>
    <n v="812"/>
    <n v="526.24"/>
  </r>
  <r>
    <d v="9361-01-01T00:00:00"/>
    <x v="1"/>
    <s v="Feb"/>
    <x v="0"/>
    <x v="0"/>
    <s v="Order assembled"/>
    <x v="0"/>
    <x v="0"/>
    <x v="1"/>
    <n v="181"/>
    <n v="258.83"/>
  </r>
  <r>
    <d v="9365-01-01T00:00:00"/>
    <x v="1"/>
    <s v="Feb"/>
    <x v="0"/>
    <x v="0"/>
    <s v="Order assembled"/>
    <x v="0"/>
    <x v="0"/>
    <x v="1"/>
    <n v="229"/>
    <n v="327.47000000000003"/>
  </r>
  <r>
    <d v="9362-01-01T00:00:00"/>
    <x v="1"/>
    <s v="Feb"/>
    <x v="0"/>
    <x v="0"/>
    <s v="Order assembled"/>
    <x v="0"/>
    <x v="0"/>
    <x v="1"/>
    <n v="157"/>
    <n v="224.51"/>
  </r>
  <r>
    <d v="9362-01-01T00:00:00"/>
    <x v="1"/>
    <s v="Feb"/>
    <x v="0"/>
    <x v="0"/>
    <s v="Order assembled"/>
    <x v="0"/>
    <x v="0"/>
    <x v="0"/>
    <n v="191"/>
    <n v="273.13"/>
  </r>
  <r>
    <d v="9362-01-01T00:00:00"/>
    <x v="1"/>
    <s v="Feb"/>
    <x v="0"/>
    <x v="0"/>
    <s v="Order assembled"/>
    <x v="0"/>
    <x v="0"/>
    <x v="0"/>
    <n v="185"/>
    <n v="264.55"/>
  </r>
  <r>
    <d v="9362-01-01T00:00:00"/>
    <x v="1"/>
    <s v="Feb"/>
    <x v="0"/>
    <x v="0"/>
    <s v="Order assembled"/>
    <x v="0"/>
    <x v="0"/>
    <x v="0"/>
    <n v="179"/>
    <n v="255.97"/>
  </r>
  <r>
    <d v="9365-01-01T00:00:00"/>
    <x v="1"/>
    <s v="Feb"/>
    <x v="0"/>
    <x v="0"/>
    <s v="Order assembled"/>
    <x v="0"/>
    <x v="0"/>
    <x v="1"/>
    <n v="185"/>
    <n v="264.55"/>
  </r>
  <r>
    <d v="9363-01-01T00:00:00"/>
    <x v="1"/>
    <s v="Feb"/>
    <x v="0"/>
    <x v="0"/>
    <s v="Order assembled"/>
    <x v="0"/>
    <x v="0"/>
    <x v="1"/>
    <n v="227"/>
    <n v="324.61"/>
  </r>
  <r>
    <d v="9361-01-01T00:00:00"/>
    <x v="1"/>
    <s v="Feb"/>
    <x v="0"/>
    <x v="0"/>
    <s v="Order assembled"/>
    <x v="0"/>
    <x v="0"/>
    <x v="1"/>
    <n v="781"/>
    <n v="1116.83"/>
  </r>
  <r>
    <d v="9364-01-01T00:00:00"/>
    <x v="1"/>
    <s v="Jan"/>
    <x v="0"/>
    <x v="0"/>
    <s v="Order assembled"/>
    <x v="0"/>
    <x v="0"/>
    <x v="0"/>
    <n v="206"/>
    <n v="526.24"/>
  </r>
  <r>
    <d v="9362-01-01T00:00:00"/>
    <x v="1"/>
    <s v="Jan"/>
    <x v="0"/>
    <x v="0"/>
    <s v="Order assembled"/>
    <x v="0"/>
    <x v="0"/>
    <x v="0"/>
    <n v="200"/>
    <n v="526.24"/>
  </r>
  <r>
    <d v="9364-01-01T00:00:00"/>
    <x v="1"/>
    <s v="Jan"/>
    <x v="0"/>
    <x v="0"/>
    <s v="Order assembled"/>
    <x v="0"/>
    <x v="0"/>
    <x v="1"/>
    <n v="188"/>
    <n v="268.84000000000003"/>
  </r>
  <r>
    <d v="9362-01-01T00:00:00"/>
    <x v="1"/>
    <s v="Jan"/>
    <x v="0"/>
    <x v="0"/>
    <s v="Order assembled"/>
    <x v="0"/>
    <x v="0"/>
    <x v="1"/>
    <n v="236"/>
    <n v="337.48"/>
  </r>
  <r>
    <d v="9364-01-01T00:00:00"/>
    <x v="1"/>
    <s v="Jan"/>
    <x v="0"/>
    <x v="0"/>
    <s v="Order assembled"/>
    <x v="0"/>
    <x v="0"/>
    <x v="1"/>
    <n v="190"/>
    <n v="271.7"/>
  </r>
  <r>
    <d v="9361-01-01T00:00:00"/>
    <x v="1"/>
    <s v="Jan"/>
    <x v="0"/>
    <x v="0"/>
    <s v="Order assembled"/>
    <x v="0"/>
    <x v="0"/>
    <x v="1"/>
    <n v="232"/>
    <n v="331.76"/>
  </r>
  <r>
    <d v="9362-01-01T00:00:00"/>
    <x v="1"/>
    <s v="Jan"/>
    <x v="0"/>
    <x v="0"/>
    <s v="Order assembled"/>
    <x v="0"/>
    <x v="0"/>
    <x v="1"/>
    <n v="160"/>
    <n v="228.8"/>
  </r>
  <r>
    <d v="9361-01-01T00:00:00"/>
    <x v="1"/>
    <s v="Jan"/>
    <x v="0"/>
    <x v="0"/>
    <s v="Order assembled"/>
    <x v="0"/>
    <x v="0"/>
    <x v="0"/>
    <n v="210"/>
    <n v="526.24"/>
  </r>
  <r>
    <d v="9362-01-01T00:00:00"/>
    <x v="1"/>
    <s v="Jan"/>
    <x v="0"/>
    <x v="0"/>
    <s v="Order assembled"/>
    <x v="0"/>
    <x v="0"/>
    <x v="0"/>
    <n v="204"/>
    <n v="526.24"/>
  </r>
  <r>
    <d v="9364-01-01T00:00:00"/>
    <x v="1"/>
    <s v="Jan"/>
    <x v="0"/>
    <x v="0"/>
    <s v="Order assembled"/>
    <x v="0"/>
    <x v="0"/>
    <x v="0"/>
    <n v="198"/>
    <n v="526.24"/>
  </r>
  <r>
    <d v="9361-01-01T00:00:00"/>
    <x v="1"/>
    <s v="Jan"/>
    <x v="0"/>
    <x v="0"/>
    <s v="Order assembled"/>
    <x v="0"/>
    <x v="0"/>
    <x v="1"/>
    <n v="685"/>
    <n v="979.55"/>
  </r>
  <r>
    <d v="9361-01-01T00:00:00"/>
    <x v="1"/>
    <s v="Jan"/>
    <x v="0"/>
    <x v="0"/>
    <s v="Order assembled"/>
    <x v="0"/>
    <x v="0"/>
    <x v="1"/>
    <n v="718"/>
    <n v="1026.74"/>
  </r>
  <r>
    <d v="9362-01-01T00:00:00"/>
    <x v="1"/>
    <s v="Jan"/>
    <x v="0"/>
    <x v="0"/>
    <s v="Order assembled"/>
    <x v="0"/>
    <x v="0"/>
    <x v="1"/>
    <n v="771"/>
    <n v="1102.53"/>
  </r>
  <r>
    <d v="9362-01-01T00:00:00"/>
    <x v="1"/>
    <s v="Jan"/>
    <x v="0"/>
    <x v="0"/>
    <s v="Order assembled"/>
    <x v="0"/>
    <x v="0"/>
    <x v="0"/>
    <n v="207"/>
    <n v="296.01"/>
  </r>
  <r>
    <d v="9361-01-01T00:00:00"/>
    <x v="1"/>
    <s v="Jan"/>
    <x v="0"/>
    <x v="0"/>
    <s v="Order assembled"/>
    <x v="0"/>
    <x v="0"/>
    <x v="0"/>
    <n v="201"/>
    <n v="287.43"/>
  </r>
  <r>
    <d v="9361-01-01T00:00:00"/>
    <x v="1"/>
    <s v="Jan"/>
    <x v="0"/>
    <x v="0"/>
    <s v="Order assembled"/>
    <x v="0"/>
    <x v="0"/>
    <x v="0"/>
    <n v="195"/>
    <n v="278.85000000000002"/>
  </r>
  <r>
    <d v="9362-01-01T00:00:00"/>
    <x v="1"/>
    <s v="Jan"/>
    <x v="0"/>
    <x v="0"/>
    <s v="Order assembled"/>
    <x v="0"/>
    <x v="0"/>
    <x v="1"/>
    <n v="189"/>
    <n v="270.27"/>
  </r>
  <r>
    <d v="9361-01-01T00:00:00"/>
    <x v="1"/>
    <s v="Jan"/>
    <x v="0"/>
    <x v="0"/>
    <s v="Order assembled"/>
    <x v="0"/>
    <x v="0"/>
    <x v="1"/>
    <n v="757"/>
    <n v="526.24"/>
  </r>
  <r>
    <d v="9361-01-01T00:00:00"/>
    <x v="1"/>
    <s v="Jan"/>
    <x v="0"/>
    <x v="0"/>
    <s v="Order assembled"/>
    <x v="0"/>
    <x v="0"/>
    <x v="1"/>
    <n v="811"/>
    <n v="526.24"/>
  </r>
  <r>
    <d v="9362-01-01T00:00:00"/>
    <x v="1"/>
    <s v="Jan"/>
    <x v="0"/>
    <x v="0"/>
    <s v="Order assembled"/>
    <x v="0"/>
    <x v="0"/>
    <x v="1"/>
    <n v="187"/>
    <n v="267.40999999999997"/>
  </r>
  <r>
    <d v="9362-01-01T00:00:00"/>
    <x v="1"/>
    <s v="Jan"/>
    <x v="0"/>
    <x v="0"/>
    <s v="Order assembled"/>
    <x v="0"/>
    <x v="0"/>
    <x v="1"/>
    <n v="235"/>
    <n v="336.05"/>
  </r>
  <r>
    <d v="9364-01-01T00:00:00"/>
    <x v="1"/>
    <s v="Jan"/>
    <x v="0"/>
    <x v="0"/>
    <s v="Order assembled"/>
    <x v="0"/>
    <x v="0"/>
    <x v="1"/>
    <n v="163"/>
    <n v="233.09"/>
  </r>
  <r>
    <d v="9363-01-01T00:00:00"/>
    <x v="1"/>
    <s v="Jan"/>
    <x v="0"/>
    <x v="0"/>
    <s v="Order assembled"/>
    <x v="0"/>
    <x v="0"/>
    <x v="0"/>
    <n v="209"/>
    <n v="298.87"/>
  </r>
  <r>
    <d v="9362-01-01T00:00:00"/>
    <x v="1"/>
    <s v="Jan"/>
    <x v="0"/>
    <x v="0"/>
    <s v="Order assembled"/>
    <x v="0"/>
    <x v="0"/>
    <x v="0"/>
    <n v="203"/>
    <n v="290.28999999999996"/>
  </r>
  <r>
    <d v="9361-01-01T00:00:00"/>
    <x v="1"/>
    <s v="Jan"/>
    <x v="0"/>
    <x v="0"/>
    <s v="Order assembled"/>
    <x v="0"/>
    <x v="0"/>
    <x v="0"/>
    <n v="197"/>
    <n v="281.70999999999998"/>
  </r>
  <r>
    <d v="9364-01-01T00:00:00"/>
    <x v="1"/>
    <s v="Jan"/>
    <x v="0"/>
    <x v="0"/>
    <s v="Order assembled"/>
    <x v="0"/>
    <x v="0"/>
    <x v="1"/>
    <n v="233"/>
    <n v="333.19"/>
  </r>
  <r>
    <d v="9364-01-01T00:00:00"/>
    <x v="1"/>
    <s v="Jan"/>
    <x v="0"/>
    <x v="0"/>
    <s v="Order assembled"/>
    <x v="0"/>
    <x v="0"/>
    <x v="1"/>
    <n v="780"/>
    <n v="1115.4000000000001"/>
  </r>
  <r>
    <d v="9361-01-01T00:00:00"/>
    <x v="1"/>
    <s v="Jul"/>
    <x v="0"/>
    <x v="0"/>
    <s v="Order assembled"/>
    <x v="0"/>
    <x v="0"/>
    <x v="0"/>
    <n v="356"/>
    <n v="509.08"/>
  </r>
  <r>
    <d v="9361-01-01T00:00:00"/>
    <x v="1"/>
    <s v="Jul"/>
    <x v="0"/>
    <x v="0"/>
    <s v="Order assembled"/>
    <x v="0"/>
    <x v="0"/>
    <x v="0"/>
    <n v="350"/>
    <n v="500.5"/>
  </r>
  <r>
    <d v="9364-01-01T00:00:00"/>
    <x v="1"/>
    <s v="Jul"/>
    <x v="0"/>
    <x v="0"/>
    <s v="Order assembled"/>
    <x v="0"/>
    <x v="0"/>
    <x v="1"/>
    <n v="158"/>
    <n v="214.88"/>
  </r>
  <r>
    <d v="9362-01-01T00:00:00"/>
    <x v="1"/>
    <s v="Jul"/>
    <x v="0"/>
    <x v="0"/>
    <s v="Order assembled"/>
    <x v="0"/>
    <x v="0"/>
    <x v="1"/>
    <n v="200"/>
    <n v="286"/>
  </r>
  <r>
    <d v="9362-01-01T00:00:00"/>
    <x v="1"/>
    <s v="Jul"/>
    <x v="0"/>
    <x v="0"/>
    <s v="Order assembled"/>
    <x v="0"/>
    <x v="0"/>
    <x v="1"/>
    <n v="128"/>
    <n v="183.04"/>
  </r>
  <r>
    <d v="9363-01-01T00:00:00"/>
    <x v="1"/>
    <s v="Jul"/>
    <x v="0"/>
    <x v="0"/>
    <s v="Order assembled"/>
    <x v="0"/>
    <x v="0"/>
    <x v="1"/>
    <n v="154"/>
    <n v="220.22"/>
  </r>
  <r>
    <d v="9362-01-01T00:00:00"/>
    <x v="1"/>
    <s v="Jul"/>
    <x v="0"/>
    <x v="0"/>
    <s v="Order assembled"/>
    <x v="0"/>
    <x v="0"/>
    <x v="1"/>
    <n v="202"/>
    <n v="288.86"/>
  </r>
  <r>
    <d v="9364-01-01T00:00:00"/>
    <x v="1"/>
    <s v="Jul"/>
    <x v="0"/>
    <x v="0"/>
    <s v="Order assembled"/>
    <x v="0"/>
    <x v="0"/>
    <x v="1"/>
    <n v="130"/>
    <n v="185.9"/>
  </r>
  <r>
    <d v="9362-01-01T00:00:00"/>
    <x v="1"/>
    <s v="Jul"/>
    <x v="0"/>
    <x v="0"/>
    <s v="Order assembled"/>
    <x v="0"/>
    <x v="0"/>
    <x v="1"/>
    <n v="360"/>
    <n v="526.24"/>
  </r>
  <r>
    <d v="9361-01-01T00:00:00"/>
    <x v="1"/>
    <s v="Jul"/>
    <x v="0"/>
    <x v="0"/>
    <s v="Order assembled"/>
    <x v="0"/>
    <x v="0"/>
    <x v="1"/>
    <n v="354"/>
    <n v="526.24"/>
  </r>
  <r>
    <d v="9361-01-01T00:00:00"/>
    <x v="1"/>
    <s v="Jul"/>
    <x v="0"/>
    <x v="0"/>
    <s v="Order assembled"/>
    <x v="0"/>
    <x v="0"/>
    <x v="1"/>
    <n v="348"/>
    <n v="526.24"/>
  </r>
  <r>
    <d v="9361-01-01T00:00:00"/>
    <x v="1"/>
    <s v="Jul"/>
    <x v="0"/>
    <x v="0"/>
    <s v="Order assembled"/>
    <x v="0"/>
    <x v="0"/>
    <x v="1"/>
    <n v="690"/>
    <n v="986.7"/>
  </r>
  <r>
    <d v="9362-01-01T00:00:00"/>
    <x v="1"/>
    <s v="Jul"/>
    <x v="0"/>
    <x v="0"/>
    <s v="Order assembled"/>
    <x v="0"/>
    <x v="0"/>
    <x v="1"/>
    <n v="723"/>
    <n v="1033.8899999999999"/>
  </r>
  <r>
    <d v="9362-01-01T00:00:00"/>
    <x v="1"/>
    <s v="Jul"/>
    <x v="0"/>
    <x v="0"/>
    <s v="Order assembled"/>
    <x v="0"/>
    <x v="0"/>
    <x v="1"/>
    <n v="357"/>
    <n v="510.51"/>
  </r>
  <r>
    <d v="9362-01-01T00:00:00"/>
    <x v="1"/>
    <s v="Jul"/>
    <x v="0"/>
    <x v="0"/>
    <s v="Order assembled"/>
    <x v="0"/>
    <x v="0"/>
    <x v="1"/>
    <n v="351"/>
    <n v="501.93"/>
  </r>
  <r>
    <d v="9362-01-01T00:00:00"/>
    <x v="1"/>
    <s v="Jul"/>
    <x v="0"/>
    <x v="0"/>
    <s v="Order assembled"/>
    <x v="0"/>
    <x v="0"/>
    <x v="1"/>
    <n v="345"/>
    <n v="493.35"/>
  </r>
  <r>
    <d v="9361-01-01T00:00:00"/>
    <x v="1"/>
    <s v="Jul"/>
    <x v="0"/>
    <x v="0"/>
    <s v="Order assembled"/>
    <x v="0"/>
    <x v="0"/>
    <x v="1"/>
    <n v="763"/>
    <n v="526.24"/>
  </r>
  <r>
    <d v="9361-01-01T00:00:00"/>
    <x v="1"/>
    <s v="Jul"/>
    <x v="0"/>
    <x v="0"/>
    <s v="Order assembled"/>
    <x v="0"/>
    <x v="0"/>
    <x v="1"/>
    <n v="816"/>
    <n v="526.24"/>
  </r>
  <r>
    <d v="9364-01-01T00:00:00"/>
    <x v="1"/>
    <s v="Jul"/>
    <x v="0"/>
    <x v="0"/>
    <s v="Order assembled"/>
    <x v="0"/>
    <x v="0"/>
    <x v="1"/>
    <n v="157"/>
    <n v="224.51"/>
  </r>
  <r>
    <d v="9362-01-01T00:00:00"/>
    <x v="1"/>
    <s v="Jul"/>
    <x v="0"/>
    <x v="0"/>
    <s v="Order assembled"/>
    <x v="0"/>
    <x v="0"/>
    <x v="1"/>
    <n v="205"/>
    <n v="293.14999999999998"/>
  </r>
  <r>
    <d v="9363-01-01T00:00:00"/>
    <x v="1"/>
    <s v="Jul"/>
    <x v="0"/>
    <x v="0"/>
    <s v="Order assembled"/>
    <x v="0"/>
    <x v="0"/>
    <x v="1"/>
    <n v="127"/>
    <n v="181.61"/>
  </r>
  <r>
    <d v="9361-01-01T00:00:00"/>
    <x v="1"/>
    <s v="Jul"/>
    <x v="0"/>
    <x v="0"/>
    <s v="Order assembled"/>
    <x v="0"/>
    <x v="0"/>
    <x v="0"/>
    <n v="359"/>
    <n v="513.37"/>
  </r>
  <r>
    <d v="9361-01-01T00:00:00"/>
    <x v="1"/>
    <s v="Jul"/>
    <x v="0"/>
    <x v="0"/>
    <s v="Order assembled"/>
    <x v="0"/>
    <x v="0"/>
    <x v="0"/>
    <n v="353"/>
    <n v="504.78999999999996"/>
  </r>
  <r>
    <d v="9365-01-01T00:00:00"/>
    <x v="1"/>
    <s v="Jul"/>
    <x v="0"/>
    <x v="0"/>
    <s v="Order assembled"/>
    <x v="0"/>
    <x v="0"/>
    <x v="0"/>
    <n v="347"/>
    <n v="496.21000000000004"/>
  </r>
  <r>
    <d v="9362-01-01T00:00:00"/>
    <x v="1"/>
    <s v="Jul"/>
    <x v="0"/>
    <x v="0"/>
    <s v="Order assembled"/>
    <x v="0"/>
    <x v="0"/>
    <x v="1"/>
    <n v="155"/>
    <n v="221.65"/>
  </r>
  <r>
    <d v="9361-01-01T00:00:00"/>
    <x v="1"/>
    <s v="Jul"/>
    <x v="0"/>
    <x v="0"/>
    <s v="Order assembled"/>
    <x v="0"/>
    <x v="0"/>
    <x v="1"/>
    <n v="203"/>
    <n v="290.28999999999996"/>
  </r>
  <r>
    <d v="9364-01-01T00:00:00"/>
    <x v="1"/>
    <s v="Jul"/>
    <x v="0"/>
    <x v="0"/>
    <s v="Order assembled"/>
    <x v="0"/>
    <x v="0"/>
    <x v="1"/>
    <n v="785"/>
    <n v="1122.55"/>
  </r>
  <r>
    <d v="9362-01-01T00:00:00"/>
    <x v="1"/>
    <s v="Jun"/>
    <x v="0"/>
    <x v="0"/>
    <s v="Order assembled"/>
    <x v="0"/>
    <x v="0"/>
    <x v="0"/>
    <n v="128"/>
    <n v="526.24"/>
  </r>
  <r>
    <d v="9364-01-01T00:00:00"/>
    <x v="1"/>
    <s v="Jun"/>
    <x v="0"/>
    <x v="0"/>
    <s v="Order assembled"/>
    <x v="0"/>
    <x v="0"/>
    <x v="0"/>
    <n v="368"/>
    <n v="526.24"/>
  </r>
  <r>
    <d v="9362-01-01T00:00:00"/>
    <x v="1"/>
    <s v="Jun"/>
    <x v="0"/>
    <x v="0"/>
    <s v="Order assembled"/>
    <x v="0"/>
    <x v="0"/>
    <x v="0"/>
    <n v="362"/>
    <n v="517.66"/>
  </r>
  <r>
    <d v="9361-01-01T00:00:00"/>
    <x v="1"/>
    <s v="Jun"/>
    <x v="0"/>
    <x v="0"/>
    <s v="Order assembled"/>
    <x v="0"/>
    <x v="0"/>
    <x v="1"/>
    <n v="206"/>
    <n v="294.58"/>
  </r>
  <r>
    <d v="9361-01-01T00:00:00"/>
    <x v="1"/>
    <s v="Jun"/>
    <x v="0"/>
    <x v="0"/>
    <s v="Order assembled"/>
    <x v="0"/>
    <x v="0"/>
    <x v="1"/>
    <n v="134"/>
    <n v="191.62"/>
  </r>
  <r>
    <d v="9361-01-01T00:00:00"/>
    <x v="1"/>
    <s v="Jun"/>
    <x v="0"/>
    <x v="0"/>
    <s v="Order assembled"/>
    <x v="0"/>
    <x v="0"/>
    <x v="1"/>
    <n v="160"/>
    <n v="228.8"/>
  </r>
  <r>
    <d v="9362-01-01T00:00:00"/>
    <x v="1"/>
    <s v="Jun"/>
    <x v="0"/>
    <x v="0"/>
    <s v="Order assembled"/>
    <x v="0"/>
    <x v="0"/>
    <x v="1"/>
    <n v="208"/>
    <n v="297.44"/>
  </r>
  <r>
    <d v="9361-01-01T00:00:00"/>
    <x v="1"/>
    <s v="Jun"/>
    <x v="0"/>
    <x v="0"/>
    <s v="Order assembled"/>
    <x v="0"/>
    <x v="0"/>
    <x v="1"/>
    <n v="136"/>
    <n v="194.48"/>
  </r>
  <r>
    <d v="9362-01-01T00:00:00"/>
    <x v="1"/>
    <s v="Jun"/>
    <x v="0"/>
    <x v="0"/>
    <s v="Order assembled"/>
    <x v="0"/>
    <x v="0"/>
    <x v="1"/>
    <n v="372"/>
    <n v="526.24"/>
  </r>
  <r>
    <d v="9362-01-01T00:00:00"/>
    <x v="1"/>
    <s v="Jun"/>
    <x v="0"/>
    <x v="0"/>
    <s v="Order assembled"/>
    <x v="0"/>
    <x v="0"/>
    <x v="1"/>
    <n v="366"/>
    <n v="526.24"/>
  </r>
  <r>
    <d v="9361-01-01T00:00:00"/>
    <x v="1"/>
    <s v="Jun"/>
    <x v="0"/>
    <x v="0"/>
    <s v="Order assembled"/>
    <x v="0"/>
    <x v="0"/>
    <x v="1"/>
    <n v="689"/>
    <n v="985.27"/>
  </r>
  <r>
    <d v="9364-01-01T00:00:00"/>
    <x v="1"/>
    <s v="Jun"/>
    <x v="0"/>
    <x v="0"/>
    <s v="Order assembled"/>
    <x v="0"/>
    <x v="0"/>
    <x v="1"/>
    <n v="722"/>
    <n v="1032.46"/>
  </r>
  <r>
    <d v="9362-01-01T00:00:00"/>
    <x v="1"/>
    <s v="Jun"/>
    <x v="0"/>
    <x v="0"/>
    <s v="Order assembled"/>
    <x v="0"/>
    <x v="0"/>
    <x v="1"/>
    <n v="776"/>
    <n v="1109.68"/>
  </r>
  <r>
    <d v="9364-01-01T00:00:00"/>
    <x v="1"/>
    <s v="Jun"/>
    <x v="0"/>
    <x v="0"/>
    <s v="Order assembled"/>
    <x v="0"/>
    <x v="0"/>
    <x v="1"/>
    <n v="129"/>
    <n v="184.47"/>
  </r>
  <r>
    <d v="9362-01-01T00:00:00"/>
    <x v="1"/>
    <s v="Jun"/>
    <x v="0"/>
    <x v="0"/>
    <s v="Order assembled"/>
    <x v="0"/>
    <x v="0"/>
    <x v="1"/>
    <n v="369"/>
    <n v="527.66999999999996"/>
  </r>
  <r>
    <d v="9361-01-01T00:00:00"/>
    <x v="1"/>
    <s v="Jun"/>
    <x v="0"/>
    <x v="0"/>
    <s v="Order assembled"/>
    <x v="0"/>
    <x v="0"/>
    <x v="1"/>
    <n v="363"/>
    <n v="519.09"/>
  </r>
  <r>
    <d v="9362-01-01T00:00:00"/>
    <x v="1"/>
    <s v="Jun"/>
    <x v="0"/>
    <x v="0"/>
    <s v="Order assembled"/>
    <x v="0"/>
    <x v="0"/>
    <x v="1"/>
    <n v="159"/>
    <n v="227.37"/>
  </r>
  <r>
    <d v="9362-01-01T00:00:00"/>
    <x v="1"/>
    <s v="Jun"/>
    <x v="0"/>
    <x v="0"/>
    <s v="Order assembled"/>
    <x v="0"/>
    <x v="0"/>
    <x v="1"/>
    <n v="762"/>
    <n v="526.24"/>
  </r>
  <r>
    <d v="9361-01-01T00:00:00"/>
    <x v="1"/>
    <s v="Jun"/>
    <x v="0"/>
    <x v="0"/>
    <s v="Order assembled"/>
    <x v="0"/>
    <x v="0"/>
    <x v="1"/>
    <n v="815"/>
    <n v="526.24"/>
  </r>
  <r>
    <d v="9361-01-01T00:00:00"/>
    <x v="1"/>
    <s v="Jun"/>
    <x v="0"/>
    <x v="0"/>
    <s v="Order assembled"/>
    <x v="0"/>
    <x v="0"/>
    <x v="1"/>
    <n v="163"/>
    <n v="233.09"/>
  </r>
  <r>
    <d v="9361-01-01T00:00:00"/>
    <x v="1"/>
    <s v="Jun"/>
    <x v="0"/>
    <x v="0"/>
    <s v="Order assembled"/>
    <x v="0"/>
    <x v="0"/>
    <x v="1"/>
    <n v="133"/>
    <n v="190.19"/>
  </r>
  <r>
    <d v="9361-01-01T00:00:00"/>
    <x v="1"/>
    <s v="Jun"/>
    <x v="0"/>
    <x v="0"/>
    <s v="Order assembled"/>
    <x v="0"/>
    <x v="0"/>
    <x v="0"/>
    <n v="371"/>
    <n v="530.53"/>
  </r>
  <r>
    <d v="9364-01-01T00:00:00"/>
    <x v="1"/>
    <s v="Jun"/>
    <x v="0"/>
    <x v="0"/>
    <s v="Order assembled"/>
    <x v="0"/>
    <x v="0"/>
    <x v="0"/>
    <n v="365"/>
    <n v="521.95000000000005"/>
  </r>
  <r>
    <d v="9361-01-01T00:00:00"/>
    <x v="1"/>
    <s v="Jun"/>
    <x v="0"/>
    <x v="0"/>
    <s v="Order assembled"/>
    <x v="0"/>
    <x v="0"/>
    <x v="1"/>
    <n v="161"/>
    <n v="230.23000000000002"/>
  </r>
  <r>
    <d v="9362-01-01T00:00:00"/>
    <x v="1"/>
    <s v="Jun"/>
    <x v="0"/>
    <x v="0"/>
    <s v="Order assembled"/>
    <x v="0"/>
    <x v="0"/>
    <x v="1"/>
    <n v="209"/>
    <n v="298.87"/>
  </r>
  <r>
    <d v="9364-01-01T00:00:00"/>
    <x v="1"/>
    <s v="Mar"/>
    <x v="0"/>
    <x v="0"/>
    <s v="Order assembled"/>
    <x v="0"/>
    <x v="0"/>
    <x v="0"/>
    <n v="176"/>
    <n v="526.24"/>
  </r>
  <r>
    <d v="9361-01-01T00:00:00"/>
    <x v="1"/>
    <s v="Mar"/>
    <x v="0"/>
    <x v="0"/>
    <s v="Order assembled"/>
    <x v="0"/>
    <x v="0"/>
    <x v="0"/>
    <n v="170"/>
    <n v="526.24"/>
  </r>
  <r>
    <d v="9364-01-01T00:00:00"/>
    <x v="1"/>
    <s v="Mar"/>
    <x v="0"/>
    <x v="0"/>
    <s v="Order assembled"/>
    <x v="0"/>
    <x v="0"/>
    <x v="0"/>
    <n v="164"/>
    <n v="526.24"/>
  </r>
  <r>
    <d v="9361-01-01T00:00:00"/>
    <x v="1"/>
    <s v="Mar"/>
    <x v="0"/>
    <x v="0"/>
    <s v="Order assembled"/>
    <x v="0"/>
    <x v="0"/>
    <x v="1"/>
    <n v="176"/>
    <n v="251.68"/>
  </r>
  <r>
    <d v="9361-01-01T00:00:00"/>
    <x v="1"/>
    <s v="Mar"/>
    <x v="0"/>
    <x v="0"/>
    <s v="Order assembled"/>
    <x v="0"/>
    <x v="0"/>
    <x v="1"/>
    <n v="224"/>
    <n v="320.32"/>
  </r>
  <r>
    <d v="9361-01-01T00:00:00"/>
    <x v="1"/>
    <s v="Mar"/>
    <x v="0"/>
    <x v="0"/>
    <s v="Order assembled"/>
    <x v="0"/>
    <x v="0"/>
    <x v="1"/>
    <n v="152"/>
    <n v="217.36"/>
  </r>
  <r>
    <d v="9362-01-01T00:00:00"/>
    <x v="1"/>
    <s v="Mar"/>
    <x v="0"/>
    <x v="0"/>
    <s v="Order assembled"/>
    <x v="0"/>
    <x v="0"/>
    <x v="1"/>
    <n v="178"/>
    <n v="254.54"/>
  </r>
  <r>
    <d v="9361-01-01T00:00:00"/>
    <x v="1"/>
    <s v="Mar"/>
    <x v="0"/>
    <x v="0"/>
    <s v="Order assembled"/>
    <x v="0"/>
    <x v="0"/>
    <x v="1"/>
    <n v="226"/>
    <n v="323.18"/>
  </r>
  <r>
    <d v="9364-01-01T00:00:00"/>
    <x v="1"/>
    <s v="Mar"/>
    <x v="0"/>
    <x v="0"/>
    <s v="Order assembled"/>
    <x v="0"/>
    <x v="0"/>
    <x v="1"/>
    <n v="148"/>
    <n v="211.64"/>
  </r>
  <r>
    <d v="9362-01-01T00:00:00"/>
    <x v="1"/>
    <s v="Mar"/>
    <x v="0"/>
    <x v="0"/>
    <s v="Order assembled"/>
    <x v="0"/>
    <x v="0"/>
    <x v="0"/>
    <n v="174"/>
    <n v="526.24"/>
  </r>
  <r>
    <d v="9362-01-01T00:00:00"/>
    <x v="1"/>
    <s v="Mar"/>
    <x v="0"/>
    <x v="0"/>
    <s v="Order assembled"/>
    <x v="0"/>
    <x v="0"/>
    <x v="0"/>
    <n v="168"/>
    <n v="526.24"/>
  </r>
  <r>
    <d v="9362-01-01T00:00:00"/>
    <x v="1"/>
    <s v="Mar"/>
    <x v="0"/>
    <x v="0"/>
    <s v="Order assembled"/>
    <x v="0"/>
    <x v="0"/>
    <x v="1"/>
    <n v="720"/>
    <n v="1029.5999999999999"/>
  </r>
  <r>
    <d v="9362-01-01T00:00:00"/>
    <x v="1"/>
    <s v="Mar"/>
    <x v="0"/>
    <x v="0"/>
    <s v="Order assembled"/>
    <x v="0"/>
    <x v="0"/>
    <x v="1"/>
    <n v="773"/>
    <n v="1105.3899999999999"/>
  </r>
  <r>
    <d v="9361-01-01T00:00:00"/>
    <x v="1"/>
    <s v="Mar"/>
    <x v="0"/>
    <x v="0"/>
    <s v="Order assembled"/>
    <x v="0"/>
    <x v="0"/>
    <x v="0"/>
    <n v="177"/>
    <n v="253.11"/>
  </r>
  <r>
    <d v="9361-01-01T00:00:00"/>
    <x v="1"/>
    <s v="Mar"/>
    <x v="0"/>
    <x v="0"/>
    <s v="Order assembled"/>
    <x v="0"/>
    <x v="0"/>
    <x v="0"/>
    <n v="171"/>
    <n v="244.53"/>
  </r>
  <r>
    <d v="9362-01-01T00:00:00"/>
    <x v="1"/>
    <s v="Mar"/>
    <x v="0"/>
    <x v="0"/>
    <s v="Order assembled"/>
    <x v="0"/>
    <x v="0"/>
    <x v="0"/>
    <n v="165"/>
    <n v="235.95"/>
  </r>
  <r>
    <d v="9362-01-01T00:00:00"/>
    <x v="1"/>
    <s v="Mar"/>
    <x v="0"/>
    <x v="0"/>
    <s v="Order assembled"/>
    <x v="0"/>
    <x v="0"/>
    <x v="1"/>
    <n v="177"/>
    <n v="253.11"/>
  </r>
  <r>
    <d v="9362-01-01T00:00:00"/>
    <x v="1"/>
    <s v="Mar"/>
    <x v="0"/>
    <x v="0"/>
    <s v="Order assembled"/>
    <x v="0"/>
    <x v="0"/>
    <x v="1"/>
    <n v="759"/>
    <n v="526.24"/>
  </r>
  <r>
    <d v="9364-01-01T00:00:00"/>
    <x v="1"/>
    <s v="Mar"/>
    <x v="0"/>
    <x v="0"/>
    <s v="Order assembled"/>
    <x v="0"/>
    <x v="0"/>
    <x v="1"/>
    <n v="175"/>
    <n v="250.25"/>
  </r>
  <r>
    <d v="9362-01-01T00:00:00"/>
    <x v="1"/>
    <s v="Mar"/>
    <x v="0"/>
    <x v="0"/>
    <s v="Order assembled"/>
    <x v="0"/>
    <x v="0"/>
    <x v="1"/>
    <n v="223"/>
    <n v="318.89"/>
  </r>
  <r>
    <d v="9362-01-01T00:00:00"/>
    <x v="1"/>
    <s v="Mar"/>
    <x v="0"/>
    <x v="0"/>
    <s v="Order assembled"/>
    <x v="0"/>
    <x v="0"/>
    <x v="1"/>
    <n v="151"/>
    <n v="215.93"/>
  </r>
  <r>
    <d v="9364-01-01T00:00:00"/>
    <x v="1"/>
    <s v="Mar"/>
    <x v="0"/>
    <x v="0"/>
    <s v="Order assembled"/>
    <x v="0"/>
    <x v="0"/>
    <x v="0"/>
    <n v="173"/>
    <n v="247.39"/>
  </r>
  <r>
    <d v="9362-01-01T00:00:00"/>
    <x v="1"/>
    <s v="Mar"/>
    <x v="0"/>
    <x v="0"/>
    <s v="Order assembled"/>
    <x v="0"/>
    <x v="0"/>
    <x v="0"/>
    <n v="167"/>
    <n v="238.81"/>
  </r>
  <r>
    <d v="9361-01-01T00:00:00"/>
    <x v="1"/>
    <s v="Mar"/>
    <x v="0"/>
    <x v="0"/>
    <s v="Order assembled"/>
    <x v="0"/>
    <x v="0"/>
    <x v="1"/>
    <n v="179"/>
    <n v="255.97"/>
  </r>
  <r>
    <d v="9361-01-01T00:00:00"/>
    <x v="1"/>
    <s v="Mar"/>
    <x v="0"/>
    <x v="0"/>
    <s v="Order assembled"/>
    <x v="0"/>
    <x v="0"/>
    <x v="1"/>
    <n v="782"/>
    <n v="1118.26"/>
  </r>
  <r>
    <d v="9364-01-01T00:00:00"/>
    <x v="1"/>
    <s v="May"/>
    <x v="0"/>
    <x v="0"/>
    <s v="Order assembled"/>
    <x v="0"/>
    <x v="0"/>
    <x v="0"/>
    <n v="146"/>
    <n v="526.24"/>
  </r>
  <r>
    <d v="9361-01-01T00:00:00"/>
    <x v="1"/>
    <s v="May"/>
    <x v="0"/>
    <x v="0"/>
    <s v="Order assembled"/>
    <x v="0"/>
    <x v="0"/>
    <x v="0"/>
    <n v="140"/>
    <n v="526.24"/>
  </r>
  <r>
    <d v="9361-01-01T00:00:00"/>
    <x v="1"/>
    <s v="May"/>
    <x v="0"/>
    <x v="0"/>
    <s v="Order assembled"/>
    <x v="0"/>
    <x v="0"/>
    <x v="0"/>
    <n v="134"/>
    <n v="526.24"/>
  </r>
  <r>
    <d v="9361-01-01T00:00:00"/>
    <x v="1"/>
    <s v="May"/>
    <x v="0"/>
    <x v="0"/>
    <s v="Order assembled"/>
    <x v="0"/>
    <x v="0"/>
    <x v="1"/>
    <n v="164"/>
    <n v="234.51999999999998"/>
  </r>
  <r>
    <d v="9363-01-01T00:00:00"/>
    <x v="1"/>
    <s v="May"/>
    <x v="0"/>
    <x v="0"/>
    <s v="Order assembled"/>
    <x v="0"/>
    <x v="0"/>
    <x v="1"/>
    <n v="212"/>
    <n v="303.15999999999997"/>
  </r>
  <r>
    <d v="9362-01-01T00:00:00"/>
    <x v="1"/>
    <s v="May"/>
    <x v="0"/>
    <x v="0"/>
    <s v="Order assembled"/>
    <x v="0"/>
    <x v="0"/>
    <x v="1"/>
    <n v="140"/>
    <n v="200.2"/>
  </r>
  <r>
    <d v="9362-01-01T00:00:00"/>
    <x v="1"/>
    <s v="May"/>
    <x v="0"/>
    <x v="0"/>
    <s v="Order assembled"/>
    <x v="0"/>
    <x v="0"/>
    <x v="1"/>
    <n v="166"/>
    <n v="237.38"/>
  </r>
  <r>
    <d v="9362-01-01T00:00:00"/>
    <x v="1"/>
    <s v="May"/>
    <x v="0"/>
    <x v="0"/>
    <s v="Order assembled"/>
    <x v="0"/>
    <x v="0"/>
    <x v="1"/>
    <n v="214"/>
    <n v="306.02"/>
  </r>
  <r>
    <d v="9363-01-01T00:00:00"/>
    <x v="1"/>
    <s v="May"/>
    <x v="0"/>
    <x v="0"/>
    <s v="Order assembled"/>
    <x v="0"/>
    <x v="0"/>
    <x v="1"/>
    <n v="142"/>
    <n v="203.06"/>
  </r>
  <r>
    <d v="9362-01-01T00:00:00"/>
    <x v="1"/>
    <s v="May"/>
    <x v="0"/>
    <x v="0"/>
    <s v="Order assembled"/>
    <x v="0"/>
    <x v="0"/>
    <x v="1"/>
    <n v="144"/>
    <n v="526.24"/>
  </r>
  <r>
    <d v="9362-01-01T00:00:00"/>
    <x v="1"/>
    <s v="May"/>
    <x v="0"/>
    <x v="0"/>
    <s v="Order assembled"/>
    <x v="0"/>
    <x v="0"/>
    <x v="1"/>
    <n v="138"/>
    <n v="526.24"/>
  </r>
  <r>
    <d v="9365-01-01T00:00:00"/>
    <x v="1"/>
    <s v="May"/>
    <x v="0"/>
    <x v="0"/>
    <s v="Order assembled"/>
    <x v="0"/>
    <x v="0"/>
    <x v="1"/>
    <n v="132"/>
    <n v="526.24"/>
  </r>
  <r>
    <d v="9361-01-01T00:00:00"/>
    <x v="1"/>
    <s v="May"/>
    <x v="0"/>
    <x v="0"/>
    <s v="Order assembled"/>
    <x v="0"/>
    <x v="0"/>
    <x v="1"/>
    <n v="688"/>
    <n v="983.83999999999992"/>
  </r>
  <r>
    <d v="9364-01-01T00:00:00"/>
    <x v="1"/>
    <s v="May"/>
    <x v="0"/>
    <x v="0"/>
    <s v="Order assembled"/>
    <x v="0"/>
    <x v="0"/>
    <x v="1"/>
    <n v="775"/>
    <n v="1108.25"/>
  </r>
  <r>
    <d v="9362-01-01T00:00:00"/>
    <x v="1"/>
    <s v="May"/>
    <x v="0"/>
    <x v="0"/>
    <s v="Order assembled"/>
    <x v="0"/>
    <x v="0"/>
    <x v="1"/>
    <n v="141"/>
    <n v="201.63"/>
  </r>
  <r>
    <d v="9363-01-01T00:00:00"/>
    <x v="1"/>
    <s v="May"/>
    <x v="0"/>
    <x v="0"/>
    <s v="Order assembled"/>
    <x v="0"/>
    <x v="0"/>
    <x v="1"/>
    <n v="135"/>
    <n v="193.05"/>
  </r>
  <r>
    <d v="9364-01-01T00:00:00"/>
    <x v="1"/>
    <s v="May"/>
    <x v="0"/>
    <x v="0"/>
    <s v="Order assembled"/>
    <x v="0"/>
    <x v="0"/>
    <x v="1"/>
    <n v="165"/>
    <n v="235.95"/>
  </r>
  <r>
    <d v="9362-01-01T00:00:00"/>
    <x v="1"/>
    <s v="May"/>
    <x v="0"/>
    <x v="0"/>
    <s v="Order assembled"/>
    <x v="0"/>
    <x v="0"/>
    <x v="1"/>
    <n v="761"/>
    <n v="526.24"/>
  </r>
  <r>
    <d v="9361-01-01T00:00:00"/>
    <x v="1"/>
    <s v="May"/>
    <x v="0"/>
    <x v="0"/>
    <s v="Order assembled"/>
    <x v="0"/>
    <x v="0"/>
    <x v="1"/>
    <n v="814"/>
    <n v="526.24"/>
  </r>
  <r>
    <d v="9363-01-01T00:00:00"/>
    <x v="1"/>
    <s v="May"/>
    <x v="0"/>
    <x v="0"/>
    <s v="Order assembled"/>
    <x v="0"/>
    <x v="0"/>
    <x v="1"/>
    <n v="169"/>
    <n v="241.67000000000002"/>
  </r>
  <r>
    <d v="9365-01-01T00:00:00"/>
    <x v="1"/>
    <s v="May"/>
    <x v="0"/>
    <x v="0"/>
    <s v="Order assembled"/>
    <x v="0"/>
    <x v="0"/>
    <x v="1"/>
    <n v="211"/>
    <n v="301.73"/>
  </r>
  <r>
    <d v="9362-01-01T00:00:00"/>
    <x v="1"/>
    <s v="May"/>
    <x v="0"/>
    <x v="0"/>
    <s v="Order assembled"/>
    <x v="0"/>
    <x v="0"/>
    <x v="1"/>
    <n v="139"/>
    <n v="198.76999999999998"/>
  </r>
  <r>
    <d v="9361-01-01T00:00:00"/>
    <x v="1"/>
    <s v="May"/>
    <x v="0"/>
    <x v="0"/>
    <s v="Order assembled"/>
    <x v="0"/>
    <x v="0"/>
    <x v="0"/>
    <n v="143"/>
    <n v="204.49"/>
  </r>
  <r>
    <d v="9362-01-01T00:00:00"/>
    <x v="1"/>
    <s v="May"/>
    <x v="0"/>
    <x v="0"/>
    <s v="Order assembled"/>
    <x v="0"/>
    <x v="0"/>
    <x v="0"/>
    <n v="137"/>
    <n v="195.91"/>
  </r>
  <r>
    <d v="9363-01-01T00:00:00"/>
    <x v="1"/>
    <s v="May"/>
    <x v="0"/>
    <x v="0"/>
    <s v="Order assembled"/>
    <x v="0"/>
    <x v="0"/>
    <x v="0"/>
    <n v="131"/>
    <n v="187.32999999999998"/>
  </r>
  <r>
    <d v="9362-01-01T00:00:00"/>
    <x v="1"/>
    <s v="May"/>
    <x v="0"/>
    <x v="0"/>
    <s v="Order assembled"/>
    <x v="0"/>
    <x v="0"/>
    <x v="1"/>
    <n v="167"/>
    <n v="238.81"/>
  </r>
  <r>
    <d v="9362-01-01T00:00:00"/>
    <x v="1"/>
    <s v="May"/>
    <x v="0"/>
    <x v="0"/>
    <s v="Order assembled"/>
    <x v="0"/>
    <x v="0"/>
    <x v="1"/>
    <n v="215"/>
    <n v="307.45"/>
  </r>
  <r>
    <d v="9361-01-01T00:00:00"/>
    <x v="1"/>
    <s v="May"/>
    <x v="0"/>
    <x v="0"/>
    <s v="Order assembled"/>
    <x v="0"/>
    <x v="0"/>
    <x v="1"/>
    <n v="784"/>
    <n v="1121.1199999999999"/>
  </r>
  <r>
    <d v="9362-01-01T00:00:00"/>
    <x v="1"/>
    <s v="Nov"/>
    <x v="0"/>
    <x v="0"/>
    <s v="Order assembled"/>
    <x v="0"/>
    <x v="0"/>
    <x v="1"/>
    <n v="134"/>
    <n v="182.24"/>
  </r>
  <r>
    <d v="9361-01-01T00:00:00"/>
    <x v="1"/>
    <s v="Nov"/>
    <x v="0"/>
    <x v="0"/>
    <s v="Order assembled"/>
    <x v="0"/>
    <x v="0"/>
    <x v="1"/>
    <n v="182"/>
    <n v="260.26"/>
  </r>
  <r>
    <d v="9361-01-01T00:00:00"/>
    <x v="1"/>
    <s v="Nov"/>
    <x v="0"/>
    <x v="0"/>
    <s v="Order assembled"/>
    <x v="0"/>
    <x v="0"/>
    <x v="1"/>
    <n v="136"/>
    <n v="194.48"/>
  </r>
  <r>
    <d v="9361-01-01T00:00:00"/>
    <x v="1"/>
    <s v="Nov"/>
    <x v="0"/>
    <x v="0"/>
    <s v="Order assembled"/>
    <x v="0"/>
    <x v="0"/>
    <x v="1"/>
    <n v="694"/>
    <n v="992.42000000000007"/>
  </r>
  <r>
    <d v="9365-01-01T00:00:00"/>
    <x v="1"/>
    <s v="Nov"/>
    <x v="0"/>
    <x v="0"/>
    <s v="Order assembled"/>
    <x v="0"/>
    <x v="0"/>
    <x v="1"/>
    <n v="727"/>
    <n v="1039.6100000000001"/>
  </r>
  <r>
    <d v="9362-01-01T00:00:00"/>
    <x v="1"/>
    <s v="Nov"/>
    <x v="0"/>
    <x v="0"/>
    <s v="Order assembled"/>
    <x v="0"/>
    <x v="0"/>
    <x v="1"/>
    <n v="135"/>
    <n v="193.05"/>
  </r>
  <r>
    <d v="9365-01-01T00:00:00"/>
    <x v="1"/>
    <s v="Nov"/>
    <x v="0"/>
    <x v="0"/>
    <s v="Order assembled"/>
    <x v="0"/>
    <x v="0"/>
    <x v="1"/>
    <n v="766"/>
    <n v="526.24"/>
  </r>
  <r>
    <d v="9361-01-01T00:00:00"/>
    <x v="1"/>
    <s v="Nov"/>
    <x v="0"/>
    <x v="0"/>
    <s v="Order assembled"/>
    <x v="0"/>
    <x v="0"/>
    <x v="1"/>
    <n v="133"/>
    <n v="190.19"/>
  </r>
  <r>
    <d v="9361-01-01T00:00:00"/>
    <x v="1"/>
    <s v="Nov"/>
    <x v="0"/>
    <x v="0"/>
    <s v="Order assembled"/>
    <x v="0"/>
    <x v="0"/>
    <x v="1"/>
    <n v="181"/>
    <n v="258.83"/>
  </r>
  <r>
    <d v="9362-01-01T00:00:00"/>
    <x v="1"/>
    <s v="Nov"/>
    <x v="0"/>
    <x v="0"/>
    <s v="Order assembled"/>
    <x v="0"/>
    <x v="0"/>
    <x v="1"/>
    <n v="137"/>
    <n v="195.91"/>
  </r>
  <r>
    <d v="9361-01-01T00:00:00"/>
    <x v="1"/>
    <s v="Nov"/>
    <x v="0"/>
    <x v="0"/>
    <s v="Order assembled"/>
    <x v="0"/>
    <x v="0"/>
    <x v="1"/>
    <n v="179"/>
    <n v="255.97"/>
  </r>
  <r>
    <d v="9362-01-01T00:00:00"/>
    <x v="1"/>
    <s v="Oct"/>
    <x v="0"/>
    <x v="0"/>
    <s v="Order assembled"/>
    <x v="0"/>
    <x v="0"/>
    <x v="1"/>
    <n v="140"/>
    <n v="190.4"/>
  </r>
  <r>
    <d v="9364-01-01T00:00:00"/>
    <x v="1"/>
    <s v="Oct"/>
    <x v="0"/>
    <x v="0"/>
    <s v="Order assembled"/>
    <x v="0"/>
    <x v="0"/>
    <x v="1"/>
    <n v="188"/>
    <n v="268.84000000000003"/>
  </r>
  <r>
    <d v="9362-01-01T00:00:00"/>
    <x v="1"/>
    <s v="Oct"/>
    <x v="0"/>
    <x v="0"/>
    <s v="Order assembled"/>
    <x v="0"/>
    <x v="0"/>
    <x v="1"/>
    <n v="142"/>
    <n v="203.06"/>
  </r>
  <r>
    <d v="9364-01-01T00:00:00"/>
    <x v="1"/>
    <s v="Oct"/>
    <x v="0"/>
    <x v="0"/>
    <s v="Order assembled"/>
    <x v="0"/>
    <x v="0"/>
    <x v="1"/>
    <n v="184"/>
    <n v="263.12"/>
  </r>
  <r>
    <d v="9362-01-01T00:00:00"/>
    <x v="1"/>
    <s v="Oct"/>
    <x v="0"/>
    <x v="0"/>
    <s v="Order assembled"/>
    <x v="0"/>
    <x v="0"/>
    <x v="0"/>
    <n v="312"/>
    <n v="526.24"/>
  </r>
  <r>
    <d v="9365-01-01T00:00:00"/>
    <x v="1"/>
    <s v="Oct"/>
    <x v="0"/>
    <x v="0"/>
    <s v="Order assembled"/>
    <x v="0"/>
    <x v="0"/>
    <x v="1"/>
    <n v="693"/>
    <n v="990.99"/>
  </r>
  <r>
    <d v="9364-01-01T00:00:00"/>
    <x v="1"/>
    <s v="Oct"/>
    <x v="0"/>
    <x v="0"/>
    <s v="Order assembled"/>
    <x v="0"/>
    <x v="0"/>
    <x v="1"/>
    <n v="726"/>
    <n v="1038.18"/>
  </r>
  <r>
    <d v="9364-01-01T00:00:00"/>
    <x v="1"/>
    <s v="Oct"/>
    <x v="0"/>
    <x v="0"/>
    <s v="Order assembled"/>
    <x v="0"/>
    <x v="0"/>
    <x v="1"/>
    <n v="141"/>
    <n v="201.63"/>
  </r>
  <r>
    <d v="9362-01-01T00:00:00"/>
    <x v="1"/>
    <s v="Oct"/>
    <x v="0"/>
    <x v="0"/>
    <s v="Order assembled"/>
    <x v="0"/>
    <x v="0"/>
    <x v="1"/>
    <n v="765"/>
    <n v="526.24"/>
  </r>
  <r>
    <d v="9362-01-01T00:00:00"/>
    <x v="1"/>
    <s v="Oct"/>
    <x v="0"/>
    <x v="0"/>
    <s v="Order assembled"/>
    <x v="0"/>
    <x v="0"/>
    <x v="1"/>
    <n v="139"/>
    <n v="198.76999999999998"/>
  </r>
  <r>
    <d v="9362-01-01T00:00:00"/>
    <x v="1"/>
    <s v="Oct"/>
    <x v="0"/>
    <x v="0"/>
    <s v="Order assembled"/>
    <x v="0"/>
    <x v="0"/>
    <x v="1"/>
    <n v="187"/>
    <n v="267.40999999999997"/>
  </r>
  <r>
    <d v="9362-01-01T00:00:00"/>
    <x v="1"/>
    <s v="Oct"/>
    <x v="0"/>
    <x v="0"/>
    <s v="Order assembled"/>
    <x v="0"/>
    <x v="0"/>
    <x v="0"/>
    <n v="311"/>
    <n v="444.73"/>
  </r>
  <r>
    <d v="9363-01-01T00:00:00"/>
    <x v="1"/>
    <s v="Oct"/>
    <x v="0"/>
    <x v="0"/>
    <s v="Order assembled"/>
    <x v="0"/>
    <x v="0"/>
    <x v="1"/>
    <n v="185"/>
    <n v="264.55"/>
  </r>
  <r>
    <d v="9361-01-01T00:00:00"/>
    <x v="1"/>
    <s v="Sep"/>
    <x v="0"/>
    <x v="0"/>
    <s v="Order assembled"/>
    <x v="0"/>
    <x v="0"/>
    <x v="0"/>
    <n v="326"/>
    <n v="466.18"/>
  </r>
  <r>
    <d v="9364-01-01T00:00:00"/>
    <x v="1"/>
    <s v="Sep"/>
    <x v="0"/>
    <x v="0"/>
    <s v="Order assembled"/>
    <x v="0"/>
    <x v="0"/>
    <x v="0"/>
    <n v="320"/>
    <n v="457.6"/>
  </r>
  <r>
    <d v="9361-01-01T00:00:00"/>
    <x v="1"/>
    <s v="Sep"/>
    <x v="0"/>
    <x v="0"/>
    <s v="Order assembled"/>
    <x v="0"/>
    <x v="0"/>
    <x v="0"/>
    <n v="314"/>
    <n v="449.02"/>
  </r>
  <r>
    <d v="9364-01-01T00:00:00"/>
    <x v="1"/>
    <s v="Sep"/>
    <x v="0"/>
    <x v="0"/>
    <s v="Order assembled"/>
    <x v="0"/>
    <x v="0"/>
    <x v="1"/>
    <n v="146"/>
    <n v="198.56"/>
  </r>
  <r>
    <d v="9361-01-01T00:00:00"/>
    <x v="1"/>
    <s v="Sep"/>
    <x v="0"/>
    <x v="0"/>
    <s v="Order assembled"/>
    <x v="0"/>
    <x v="0"/>
    <x v="1"/>
    <n v="194"/>
    <n v="277.42"/>
  </r>
  <r>
    <d v="9361-01-01T00:00:00"/>
    <x v="1"/>
    <s v="Sep"/>
    <x v="0"/>
    <x v="0"/>
    <s v="Order assembled"/>
    <x v="0"/>
    <x v="0"/>
    <x v="1"/>
    <n v="190"/>
    <n v="271.7"/>
  </r>
  <r>
    <d v="9361-01-01T00:00:00"/>
    <x v="1"/>
    <s v="Sep"/>
    <x v="0"/>
    <x v="0"/>
    <s v="Order assembled"/>
    <x v="0"/>
    <x v="0"/>
    <x v="1"/>
    <n v="364"/>
    <n v="520.52"/>
  </r>
  <r>
    <d v="9361-01-01T00:00:00"/>
    <x v="1"/>
    <s v="Sep"/>
    <x v="0"/>
    <x v="0"/>
    <s v="Order assembled"/>
    <x v="0"/>
    <x v="0"/>
    <x v="0"/>
    <n v="324"/>
    <n v="526.24"/>
  </r>
  <r>
    <d v="9361-01-01T00:00:00"/>
    <x v="1"/>
    <s v="Sep"/>
    <x v="0"/>
    <x v="0"/>
    <s v="Order assembled"/>
    <x v="0"/>
    <x v="0"/>
    <x v="0"/>
    <n v="318"/>
    <n v="526.24"/>
  </r>
  <r>
    <d v="9362-01-01T00:00:00"/>
    <x v="1"/>
    <s v="Sep"/>
    <x v="0"/>
    <x v="0"/>
    <s v="Order assembled"/>
    <x v="0"/>
    <x v="0"/>
    <x v="1"/>
    <n v="692"/>
    <n v="989.56"/>
  </r>
  <r>
    <d v="9364-01-01T00:00:00"/>
    <x v="1"/>
    <s v="Sep"/>
    <x v="0"/>
    <x v="0"/>
    <s v="Order assembled"/>
    <x v="0"/>
    <x v="0"/>
    <x v="1"/>
    <n v="725"/>
    <n v="1036.75"/>
  </r>
  <r>
    <d v="9362-01-01T00:00:00"/>
    <x v="1"/>
    <s v="Sep"/>
    <x v="0"/>
    <x v="0"/>
    <s v="Order assembled"/>
    <x v="0"/>
    <x v="0"/>
    <x v="1"/>
    <n v="778"/>
    <n v="1112.54"/>
  </r>
  <r>
    <d v="9361-01-01T00:00:00"/>
    <x v="1"/>
    <s v="Sep"/>
    <x v="0"/>
    <x v="0"/>
    <s v="Order assembled"/>
    <x v="0"/>
    <x v="0"/>
    <x v="0"/>
    <n v="327"/>
    <n v="467.61"/>
  </r>
  <r>
    <d v="9364-01-01T00:00:00"/>
    <x v="1"/>
    <s v="Sep"/>
    <x v="0"/>
    <x v="0"/>
    <s v="Order assembled"/>
    <x v="0"/>
    <x v="0"/>
    <x v="0"/>
    <n v="321"/>
    <n v="459.03"/>
  </r>
  <r>
    <d v="9361-01-01T00:00:00"/>
    <x v="1"/>
    <s v="Sep"/>
    <x v="0"/>
    <x v="0"/>
    <s v="Order assembled"/>
    <x v="0"/>
    <x v="0"/>
    <x v="0"/>
    <n v="315"/>
    <n v="450.45"/>
  </r>
  <r>
    <d v="9362-01-01T00:00:00"/>
    <x v="1"/>
    <s v="Sep"/>
    <x v="0"/>
    <x v="0"/>
    <s v="Order assembled"/>
    <x v="0"/>
    <x v="0"/>
    <x v="1"/>
    <n v="147"/>
    <n v="210.21"/>
  </r>
  <r>
    <d v="9361-01-01T00:00:00"/>
    <x v="1"/>
    <s v="Sep"/>
    <x v="0"/>
    <x v="0"/>
    <s v="Order assembled"/>
    <x v="0"/>
    <x v="0"/>
    <x v="1"/>
    <n v="145"/>
    <n v="207.35"/>
  </r>
  <r>
    <d v="9361-01-01T00:00:00"/>
    <x v="1"/>
    <s v="Sep"/>
    <x v="0"/>
    <x v="0"/>
    <s v="Order assembled"/>
    <x v="0"/>
    <x v="0"/>
    <x v="1"/>
    <n v="193"/>
    <n v="275.99"/>
  </r>
  <r>
    <d v="9364-01-01T00:00:00"/>
    <x v="1"/>
    <s v="Sep"/>
    <x v="0"/>
    <x v="0"/>
    <s v="Order assembled"/>
    <x v="0"/>
    <x v="0"/>
    <x v="0"/>
    <n v="323"/>
    <n v="461.89"/>
  </r>
  <r>
    <d v="9361-01-01T00:00:00"/>
    <x v="1"/>
    <s v="Sep"/>
    <x v="0"/>
    <x v="0"/>
    <s v="Order assembled"/>
    <x v="0"/>
    <x v="0"/>
    <x v="0"/>
    <n v="317"/>
    <n v="453.31"/>
  </r>
  <r>
    <d v="9364-01-01T00:00:00"/>
    <x v="1"/>
    <s v="Sep"/>
    <x v="0"/>
    <x v="0"/>
    <s v="Order assembled"/>
    <x v="0"/>
    <x v="0"/>
    <x v="1"/>
    <n v="143"/>
    <n v="204.49"/>
  </r>
  <r>
    <d v="9361-01-01T00:00:00"/>
    <x v="1"/>
    <s v="Sep"/>
    <x v="0"/>
    <x v="0"/>
    <s v="Order assembled"/>
    <x v="0"/>
    <x v="0"/>
    <x v="1"/>
    <n v="191"/>
    <n v="273.13"/>
  </r>
  <r>
    <d v="9364-01-01T00:00:00"/>
    <x v="1"/>
    <s v="Sep"/>
    <x v="0"/>
    <x v="0"/>
    <s v="Order assembled"/>
    <x v="0"/>
    <x v="0"/>
    <x v="1"/>
    <n v="787"/>
    <n v="1125.4099999999999"/>
  </r>
  <r>
    <d v="9362-01-01T00:00:00"/>
    <x v="1"/>
    <s v="Apr"/>
    <x v="1"/>
    <x v="0"/>
    <s v="Order assembled"/>
    <x v="0"/>
    <x v="0"/>
    <x v="0"/>
    <n v="266"/>
    <n v="380.38"/>
  </r>
  <r>
    <d v="9362-01-01T00:00:00"/>
    <x v="1"/>
    <s v="Apr"/>
    <x v="1"/>
    <x v="0"/>
    <s v="Order assembled"/>
    <x v="0"/>
    <x v="0"/>
    <x v="0"/>
    <n v="314"/>
    <n v="449.02"/>
  </r>
  <r>
    <d v="9361-01-01T00:00:00"/>
    <x v="1"/>
    <s v="Apr"/>
    <x v="1"/>
    <x v="0"/>
    <s v="Order assembled"/>
    <x v="0"/>
    <x v="0"/>
    <x v="0"/>
    <n v="236"/>
    <n v="337.48"/>
  </r>
  <r>
    <d v="9362-01-01T00:00:00"/>
    <x v="1"/>
    <s v="Apr"/>
    <x v="1"/>
    <x v="0"/>
    <s v="Order assembled"/>
    <x v="0"/>
    <x v="0"/>
    <x v="0"/>
    <n v="310"/>
    <n v="526.24"/>
  </r>
  <r>
    <d v="9364-01-01T00:00:00"/>
    <x v="1"/>
    <s v="Apr"/>
    <x v="1"/>
    <x v="0"/>
    <s v="Order assembled"/>
    <x v="0"/>
    <x v="0"/>
    <x v="0"/>
    <n v="238"/>
    <n v="526.24"/>
  </r>
  <r>
    <d v="9361-01-01T00:00:00"/>
    <x v="1"/>
    <s v="Apr"/>
    <x v="1"/>
    <x v="0"/>
    <s v="Order assembled"/>
    <x v="0"/>
    <x v="0"/>
    <x v="0"/>
    <n v="1000"/>
    <n v="1430"/>
  </r>
  <r>
    <d v="9363-01-01T00:00:00"/>
    <x v="1"/>
    <s v="Apr"/>
    <x v="1"/>
    <x v="0"/>
    <s v="Order assembled"/>
    <x v="0"/>
    <x v="0"/>
    <x v="0"/>
    <n v="1033"/>
    <n v="1477.19"/>
  </r>
  <r>
    <d v="9364-01-01T00:00:00"/>
    <x v="1"/>
    <s v="Apr"/>
    <x v="1"/>
    <x v="0"/>
    <s v="Order assembled"/>
    <x v="0"/>
    <x v="0"/>
    <x v="0"/>
    <n v="240"/>
    <n v="343.2"/>
  </r>
  <r>
    <d v="9364-01-01T00:00:00"/>
    <x v="1"/>
    <s v="Apr"/>
    <x v="1"/>
    <x v="0"/>
    <s v="Order assembled"/>
    <x v="0"/>
    <x v="0"/>
    <x v="0"/>
    <n v="267"/>
    <n v="381.81"/>
  </r>
  <r>
    <d v="9361-01-01T00:00:00"/>
    <x v="1"/>
    <s v="Apr"/>
    <x v="1"/>
    <x v="0"/>
    <s v="Order assembled"/>
    <x v="0"/>
    <x v="0"/>
    <x v="0"/>
    <n v="237"/>
    <n v="338.90999999999997"/>
  </r>
  <r>
    <d v="9364-01-01T00:00:00"/>
    <x v="1"/>
    <s v="Apr"/>
    <x v="1"/>
    <x v="0"/>
    <s v="Order assembled"/>
    <x v="0"/>
    <x v="0"/>
    <x v="0"/>
    <n v="781"/>
    <n v="1116.83"/>
  </r>
  <r>
    <d v="9361-01-01T00:00:00"/>
    <x v="1"/>
    <s v="Apr"/>
    <x v="1"/>
    <x v="0"/>
    <s v="Order assembled"/>
    <x v="0"/>
    <x v="0"/>
    <x v="0"/>
    <n v="814"/>
    <n v="1164.02"/>
  </r>
  <r>
    <d v="9361-01-01T00:00:00"/>
    <x v="1"/>
    <s v="Apr"/>
    <x v="1"/>
    <x v="0"/>
    <s v="Order assembled"/>
    <x v="0"/>
    <x v="0"/>
    <x v="0"/>
    <n v="263"/>
    <n v="376.09000000000003"/>
  </r>
  <r>
    <d v="9361-01-01T00:00:00"/>
    <x v="1"/>
    <s v="Apr"/>
    <x v="1"/>
    <x v="0"/>
    <s v="Order assembled"/>
    <x v="0"/>
    <x v="0"/>
    <x v="0"/>
    <n v="311"/>
    <n v="444.73"/>
  </r>
  <r>
    <d v="9362-01-01T00:00:00"/>
    <x v="1"/>
    <s v="Apr"/>
    <x v="1"/>
    <x v="0"/>
    <s v="Order assembled"/>
    <x v="0"/>
    <x v="0"/>
    <x v="0"/>
    <n v="239"/>
    <n v="341.77"/>
  </r>
  <r>
    <d v="9361-01-01T00:00:00"/>
    <x v="1"/>
    <s v="Aug"/>
    <x v="1"/>
    <x v="0"/>
    <s v="Order assembled"/>
    <x v="0"/>
    <x v="0"/>
    <x v="0"/>
    <n v="242"/>
    <n v="346.06"/>
  </r>
  <r>
    <d v="9365-01-01T00:00:00"/>
    <x v="1"/>
    <s v="Aug"/>
    <x v="1"/>
    <x v="0"/>
    <s v="Order assembled"/>
    <x v="0"/>
    <x v="0"/>
    <x v="0"/>
    <n v="290"/>
    <n v="414.7"/>
  </r>
  <r>
    <d v="9362-01-01T00:00:00"/>
    <x v="1"/>
    <s v="Aug"/>
    <x v="0"/>
    <x v="0"/>
    <s v="Order assembled"/>
    <x v="0"/>
    <x v="0"/>
    <x v="0"/>
    <n v="218"/>
    <n v="311.74"/>
  </r>
  <r>
    <d v="9362-01-01T00:00:00"/>
    <x v="1"/>
    <s v="Aug"/>
    <x v="0"/>
    <x v="0"/>
    <s v="Order assembled"/>
    <x v="0"/>
    <x v="0"/>
    <x v="0"/>
    <n v="244"/>
    <n v="526.24"/>
  </r>
  <r>
    <d v="9361-01-01T00:00:00"/>
    <x v="1"/>
    <s v="Aug"/>
    <x v="0"/>
    <x v="0"/>
    <s v="Order assembled"/>
    <x v="0"/>
    <x v="0"/>
    <x v="0"/>
    <n v="292"/>
    <n v="526.24"/>
  </r>
  <r>
    <d v="9362-01-01T00:00:00"/>
    <x v="1"/>
    <s v="Aug"/>
    <x v="0"/>
    <x v="0"/>
    <s v="Order assembled"/>
    <x v="0"/>
    <x v="0"/>
    <x v="0"/>
    <n v="1003"/>
    <n v="1434.29"/>
  </r>
  <r>
    <d v="9362-01-01T00:00:00"/>
    <x v="1"/>
    <s v="Aug"/>
    <x v="0"/>
    <x v="0"/>
    <s v="Order assembled"/>
    <x v="0"/>
    <x v="0"/>
    <x v="0"/>
    <n v="1037"/>
    <n v="1482.9099999999999"/>
  </r>
  <r>
    <d v="9361-01-01T00:00:00"/>
    <x v="1"/>
    <s v="Aug"/>
    <x v="0"/>
    <x v="0"/>
    <s v="Order assembled"/>
    <x v="0"/>
    <x v="0"/>
    <x v="0"/>
    <n v="216"/>
    <n v="308.88"/>
  </r>
  <r>
    <d v="9361-01-01T00:00:00"/>
    <x v="1"/>
    <s v="Aug"/>
    <x v="0"/>
    <x v="0"/>
    <s v="Order assembled"/>
    <x v="0"/>
    <x v="0"/>
    <x v="0"/>
    <n v="243"/>
    <n v="347.49"/>
  </r>
  <r>
    <d v="9361-01-01T00:00:00"/>
    <x v="1"/>
    <s v="Aug"/>
    <x v="0"/>
    <x v="0"/>
    <s v="Order assembled"/>
    <x v="0"/>
    <x v="0"/>
    <x v="0"/>
    <n v="291"/>
    <n v="416.13"/>
  </r>
  <r>
    <d v="9362-01-01T00:00:00"/>
    <x v="1"/>
    <s v="Aug"/>
    <x v="0"/>
    <x v="0"/>
    <s v="Order assembled"/>
    <x v="0"/>
    <x v="0"/>
    <x v="0"/>
    <n v="219"/>
    <n v="313.17"/>
  </r>
  <r>
    <d v="9361-01-01T00:00:00"/>
    <x v="1"/>
    <s v="Aug"/>
    <x v="0"/>
    <x v="0"/>
    <s v="Order assembled"/>
    <x v="0"/>
    <x v="0"/>
    <x v="0"/>
    <n v="818"/>
    <n v="1169.74"/>
  </r>
  <r>
    <d v="9362-01-01T00:00:00"/>
    <x v="1"/>
    <s v="Aug"/>
    <x v="0"/>
    <x v="0"/>
    <s v="Order assembled"/>
    <x v="0"/>
    <x v="0"/>
    <x v="0"/>
    <n v="871"/>
    <n v="1245.53"/>
  </r>
  <r>
    <d v="9362-01-01T00:00:00"/>
    <x v="1"/>
    <s v="Aug"/>
    <x v="0"/>
    <x v="0"/>
    <s v="Order assembled"/>
    <x v="0"/>
    <x v="0"/>
    <x v="0"/>
    <n v="245"/>
    <n v="350.35"/>
  </r>
  <r>
    <d v="9361-01-01T00:00:00"/>
    <x v="1"/>
    <s v="Aug"/>
    <x v="0"/>
    <x v="0"/>
    <s v="Order assembled"/>
    <x v="0"/>
    <x v="0"/>
    <x v="0"/>
    <n v="293"/>
    <n v="418.99"/>
  </r>
  <r>
    <d v="9361-01-01T00:00:00"/>
    <x v="1"/>
    <s v="Aug"/>
    <x v="0"/>
    <x v="0"/>
    <s v="Order assembled"/>
    <x v="0"/>
    <x v="0"/>
    <x v="0"/>
    <n v="215"/>
    <n v="307.45"/>
  </r>
  <r>
    <d v="9361-01-01T00:00:00"/>
    <x v="1"/>
    <s v="Dec"/>
    <x v="0"/>
    <x v="0"/>
    <s v="Order assembled"/>
    <x v="0"/>
    <x v="0"/>
    <x v="1"/>
    <n v="248"/>
    <n v="354.64"/>
  </r>
  <r>
    <d v="9363-01-01T00:00:00"/>
    <x v="1"/>
    <s v="Dec"/>
    <x v="0"/>
    <x v="0"/>
    <s v="Order assembled"/>
    <x v="0"/>
    <x v="0"/>
    <x v="1"/>
    <n v="242"/>
    <n v="346.06"/>
  </r>
  <r>
    <d v="9362-01-01T00:00:00"/>
    <x v="1"/>
    <s v="Dec"/>
    <x v="0"/>
    <x v="0"/>
    <s v="Order assembled"/>
    <x v="0"/>
    <x v="0"/>
    <x v="1"/>
    <n v="236"/>
    <n v="337.48"/>
  </r>
  <r>
    <d v="9362-01-01T00:00:00"/>
    <x v="1"/>
    <s v="Dec"/>
    <x v="0"/>
    <x v="0"/>
    <s v="Order assembled"/>
    <x v="0"/>
    <x v="0"/>
    <x v="0"/>
    <n v="224"/>
    <n v="320.32"/>
  </r>
  <r>
    <d v="9361-01-01T00:00:00"/>
    <x v="1"/>
    <s v="Dec"/>
    <x v="0"/>
    <x v="0"/>
    <s v="Order assembled"/>
    <x v="0"/>
    <x v="0"/>
    <x v="0"/>
    <n v="250"/>
    <n v="357.5"/>
  </r>
  <r>
    <d v="9364-01-01T00:00:00"/>
    <x v="1"/>
    <s v="Dec"/>
    <x v="0"/>
    <x v="0"/>
    <s v="Order assembled"/>
    <x v="0"/>
    <x v="0"/>
    <x v="0"/>
    <n v="244"/>
    <n v="348.92"/>
  </r>
  <r>
    <d v="9364-01-01T00:00:00"/>
    <x v="1"/>
    <s v="Dec"/>
    <x v="0"/>
    <x v="0"/>
    <s v="Order assembled"/>
    <x v="0"/>
    <x v="0"/>
    <x v="0"/>
    <n v="238"/>
    <n v="340.34000000000003"/>
  </r>
  <r>
    <d v="9362-01-01T00:00:00"/>
    <x v="1"/>
    <s v="Dec"/>
    <x v="0"/>
    <x v="0"/>
    <s v="Order assembled"/>
    <x v="0"/>
    <x v="0"/>
    <x v="0"/>
    <n v="220"/>
    <n v="526.24"/>
  </r>
  <r>
    <d v="9362-01-01T00:00:00"/>
    <x v="1"/>
    <s v="Dec"/>
    <x v="0"/>
    <x v="0"/>
    <s v="Order assembled"/>
    <x v="0"/>
    <x v="0"/>
    <x v="0"/>
    <n v="268"/>
    <n v="526.24"/>
  </r>
  <r>
    <d v="9362-01-01T00:00:00"/>
    <x v="1"/>
    <s v="Dec"/>
    <x v="0"/>
    <x v="0"/>
    <s v="Order assembled"/>
    <x v="0"/>
    <x v="0"/>
    <x v="0"/>
    <n v="1007"/>
    <n v="1440.01"/>
  </r>
  <r>
    <d v="9362-01-01T00:00:00"/>
    <x v="1"/>
    <s v="Dec"/>
    <x v="0"/>
    <x v="0"/>
    <s v="Order assembled"/>
    <x v="0"/>
    <x v="0"/>
    <x v="0"/>
    <n v="1040"/>
    <n v="1487.2"/>
  </r>
  <r>
    <d v="9361-01-01T00:00:00"/>
    <x v="1"/>
    <s v="Dec"/>
    <x v="0"/>
    <x v="0"/>
    <s v="Order assembled"/>
    <x v="0"/>
    <x v="0"/>
    <x v="0"/>
    <n v="225"/>
    <n v="321.75"/>
  </r>
  <r>
    <d v="9361-01-01T00:00:00"/>
    <x v="1"/>
    <s v="Dec"/>
    <x v="0"/>
    <x v="0"/>
    <s v="Order assembled"/>
    <x v="0"/>
    <x v="0"/>
    <x v="0"/>
    <n v="267"/>
    <n v="381.81"/>
  </r>
  <r>
    <d v="9362-01-01T00:00:00"/>
    <x v="1"/>
    <s v="Dec"/>
    <x v="0"/>
    <x v="0"/>
    <s v="Order assembled"/>
    <x v="0"/>
    <x v="0"/>
    <x v="0"/>
    <n v="247"/>
    <n v="353.21"/>
  </r>
  <r>
    <d v="9362-01-01T00:00:00"/>
    <x v="1"/>
    <s v="Dec"/>
    <x v="0"/>
    <x v="0"/>
    <s v="Order assembled"/>
    <x v="0"/>
    <x v="0"/>
    <x v="0"/>
    <n v="241"/>
    <n v="344.63"/>
  </r>
  <r>
    <d v="9362-01-01T00:00:00"/>
    <x v="1"/>
    <s v="Dec"/>
    <x v="0"/>
    <x v="0"/>
    <s v="Order assembled"/>
    <x v="0"/>
    <x v="0"/>
    <x v="0"/>
    <n v="235"/>
    <n v="336.05"/>
  </r>
  <r>
    <d v="9364-01-01T00:00:00"/>
    <x v="1"/>
    <s v="Dec"/>
    <x v="0"/>
    <x v="0"/>
    <s v="Order assembled"/>
    <x v="0"/>
    <x v="0"/>
    <x v="0"/>
    <n v="788"/>
    <n v="1126.8399999999999"/>
  </r>
  <r>
    <d v="9362-01-01T00:00:00"/>
    <x v="1"/>
    <s v="Dec"/>
    <x v="0"/>
    <x v="0"/>
    <s v="Order assembled"/>
    <x v="0"/>
    <x v="0"/>
    <x v="0"/>
    <n v="821"/>
    <n v="1174.03"/>
  </r>
  <r>
    <d v="9361-01-01T00:00:00"/>
    <x v="1"/>
    <s v="Dec"/>
    <x v="0"/>
    <x v="0"/>
    <s v="Order assembled"/>
    <x v="0"/>
    <x v="0"/>
    <x v="1"/>
    <n v="245"/>
    <n v="350.35"/>
  </r>
  <r>
    <d v="9361-01-01T00:00:00"/>
    <x v="1"/>
    <s v="Dec"/>
    <x v="0"/>
    <x v="0"/>
    <s v="Order assembled"/>
    <x v="0"/>
    <x v="0"/>
    <x v="1"/>
    <n v="239"/>
    <n v="341.77"/>
  </r>
  <r>
    <d v="9364-01-01T00:00:00"/>
    <x v="1"/>
    <s v="Dec"/>
    <x v="0"/>
    <x v="0"/>
    <s v="Order assembled"/>
    <x v="0"/>
    <x v="0"/>
    <x v="0"/>
    <n v="221"/>
    <n v="316.02999999999997"/>
  </r>
  <r>
    <d v="9361-01-01T00:00:00"/>
    <x v="1"/>
    <s v="Dec"/>
    <x v="0"/>
    <x v="0"/>
    <s v="Order assembled"/>
    <x v="0"/>
    <x v="0"/>
    <x v="0"/>
    <n v="269"/>
    <n v="384.67"/>
  </r>
  <r>
    <d v="9361-01-01T00:00:00"/>
    <x v="1"/>
    <s v="Feb"/>
    <x v="0"/>
    <x v="0"/>
    <s v="Order assembled"/>
    <x v="0"/>
    <x v="0"/>
    <x v="0"/>
    <n v="278"/>
    <n v="397.53999999999996"/>
  </r>
  <r>
    <d v="9362-01-01T00:00:00"/>
    <x v="1"/>
    <s v="Feb"/>
    <x v="0"/>
    <x v="0"/>
    <s v="Order assembled"/>
    <x v="0"/>
    <x v="0"/>
    <x v="0"/>
    <n v="320"/>
    <n v="457.6"/>
  </r>
  <r>
    <d v="9362-01-01T00:00:00"/>
    <x v="1"/>
    <s v="Feb"/>
    <x v="0"/>
    <x v="0"/>
    <s v="Order assembled"/>
    <x v="0"/>
    <x v="0"/>
    <x v="0"/>
    <n v="248"/>
    <n v="354.64"/>
  </r>
  <r>
    <d v="9361-01-01T00:00:00"/>
    <x v="1"/>
    <s v="Feb"/>
    <x v="0"/>
    <x v="0"/>
    <s v="Order assembled"/>
    <x v="0"/>
    <x v="0"/>
    <x v="0"/>
    <n v="274"/>
    <n v="526.24"/>
  </r>
  <r>
    <d v="9362-01-01T00:00:00"/>
    <x v="1"/>
    <s v="Feb"/>
    <x v="0"/>
    <x v="0"/>
    <s v="Order assembled"/>
    <x v="0"/>
    <x v="0"/>
    <x v="0"/>
    <n v="322"/>
    <n v="526.24"/>
  </r>
  <r>
    <d v="9362-01-01T00:00:00"/>
    <x v="1"/>
    <s v="Feb"/>
    <x v="0"/>
    <x v="0"/>
    <s v="Order assembled"/>
    <x v="0"/>
    <x v="0"/>
    <x v="0"/>
    <n v="250"/>
    <n v="526.24"/>
  </r>
  <r>
    <d v="9365-01-01T00:00:00"/>
    <x v="1"/>
    <s v="Feb"/>
    <x v="0"/>
    <x v="0"/>
    <s v="Order assembled"/>
    <x v="0"/>
    <x v="0"/>
    <x v="0"/>
    <n v="998"/>
    <n v="1427.1399999999999"/>
  </r>
  <r>
    <d v="9362-01-01T00:00:00"/>
    <x v="1"/>
    <s v="Feb"/>
    <x v="0"/>
    <x v="0"/>
    <s v="Order assembled"/>
    <x v="0"/>
    <x v="0"/>
    <x v="0"/>
    <n v="1031"/>
    <n v="1474.33"/>
  </r>
  <r>
    <d v="9361-01-01T00:00:00"/>
    <x v="1"/>
    <s v="Feb"/>
    <x v="0"/>
    <x v="0"/>
    <s v="Order assembled"/>
    <x v="0"/>
    <x v="0"/>
    <x v="0"/>
    <n v="321"/>
    <n v="459.03"/>
  </r>
  <r>
    <d v="9365-01-01T00:00:00"/>
    <x v="1"/>
    <s v="Feb"/>
    <x v="0"/>
    <x v="0"/>
    <s v="Order assembled"/>
    <x v="0"/>
    <x v="0"/>
    <x v="0"/>
    <n v="249"/>
    <n v="356.07"/>
  </r>
  <r>
    <d v="9362-01-01T00:00:00"/>
    <x v="1"/>
    <s v="Feb"/>
    <x v="0"/>
    <x v="0"/>
    <s v="Order assembled"/>
    <x v="0"/>
    <x v="0"/>
    <x v="0"/>
    <n v="779"/>
    <n v="1113.97"/>
  </r>
  <r>
    <d v="9361-01-01T00:00:00"/>
    <x v="1"/>
    <s v="Feb"/>
    <x v="0"/>
    <x v="0"/>
    <s v="Order assembled"/>
    <x v="0"/>
    <x v="0"/>
    <x v="0"/>
    <n v="812"/>
    <n v="1161.1599999999999"/>
  </r>
  <r>
    <d v="9361-01-01T00:00:00"/>
    <x v="1"/>
    <s v="Feb"/>
    <x v="0"/>
    <x v="0"/>
    <s v="Order assembled"/>
    <x v="0"/>
    <x v="0"/>
    <x v="0"/>
    <n v="866"/>
    <n v="1238.3800000000001"/>
  </r>
  <r>
    <d v="9362-01-01T00:00:00"/>
    <x v="1"/>
    <s v="Feb"/>
    <x v="0"/>
    <x v="0"/>
    <s v="Order assembled"/>
    <x v="0"/>
    <x v="0"/>
    <x v="0"/>
    <n v="275"/>
    <n v="393.25"/>
  </r>
  <r>
    <d v="9362-01-01T00:00:00"/>
    <x v="1"/>
    <s v="Feb"/>
    <x v="0"/>
    <x v="0"/>
    <s v="Order assembled"/>
    <x v="0"/>
    <x v="0"/>
    <x v="0"/>
    <n v="323"/>
    <n v="461.89"/>
  </r>
  <r>
    <d v="9361-01-01T00:00:00"/>
    <x v="1"/>
    <s v="Feb"/>
    <x v="0"/>
    <x v="0"/>
    <s v="Order assembled"/>
    <x v="0"/>
    <x v="0"/>
    <x v="0"/>
    <n v="251"/>
    <n v="358.93"/>
  </r>
  <r>
    <d v="9361-01-01T00:00:00"/>
    <x v="1"/>
    <s v="Jan"/>
    <x v="0"/>
    <x v="0"/>
    <s v="Order assembled"/>
    <x v="0"/>
    <x v="0"/>
    <x v="0"/>
    <n v="326"/>
    <n v="466.18"/>
  </r>
  <r>
    <d v="9361-01-01T00:00:00"/>
    <x v="1"/>
    <s v="Jan"/>
    <x v="0"/>
    <x v="0"/>
    <s v="Order assembled"/>
    <x v="0"/>
    <x v="0"/>
    <x v="0"/>
    <n v="254"/>
    <n v="363.22"/>
  </r>
  <r>
    <d v="9364-01-01T00:00:00"/>
    <x v="1"/>
    <s v="Jan"/>
    <x v="0"/>
    <x v="0"/>
    <s v="Order assembled"/>
    <x v="0"/>
    <x v="0"/>
    <x v="0"/>
    <n v="280"/>
    <n v="526.24"/>
  </r>
  <r>
    <d v="9362-01-01T00:00:00"/>
    <x v="1"/>
    <s v="Jan"/>
    <x v="0"/>
    <x v="0"/>
    <s v="Order assembled"/>
    <x v="0"/>
    <x v="0"/>
    <x v="0"/>
    <n v="328"/>
    <n v="526.24"/>
  </r>
  <r>
    <d v="9364-01-01T00:00:00"/>
    <x v="1"/>
    <s v="Jan"/>
    <x v="0"/>
    <x v="0"/>
    <s v="Order assembled"/>
    <x v="0"/>
    <x v="0"/>
    <x v="0"/>
    <n v="256"/>
    <n v="526.24"/>
  </r>
  <r>
    <d v="9364-01-01T00:00:00"/>
    <x v="1"/>
    <s v="Jan"/>
    <x v="0"/>
    <x v="0"/>
    <s v="Order assembled"/>
    <x v="0"/>
    <x v="0"/>
    <x v="0"/>
    <n v="997"/>
    <n v="1425.71"/>
  </r>
  <r>
    <d v="9363-01-01T00:00:00"/>
    <x v="1"/>
    <s v="Jan"/>
    <x v="0"/>
    <x v="0"/>
    <s v="Order assembled"/>
    <x v="0"/>
    <x v="0"/>
    <x v="0"/>
    <n v="1030"/>
    <n v="1472.9"/>
  </r>
  <r>
    <d v="9363-01-01T00:00:00"/>
    <x v="1"/>
    <s v="Jan"/>
    <x v="0"/>
    <x v="0"/>
    <s v="Order assembled"/>
    <x v="0"/>
    <x v="0"/>
    <x v="0"/>
    <n v="252"/>
    <n v="360.36"/>
  </r>
  <r>
    <d v="9363-01-01T00:00:00"/>
    <x v="1"/>
    <s v="Jan"/>
    <x v="0"/>
    <x v="0"/>
    <s v="Order assembled"/>
    <x v="0"/>
    <x v="0"/>
    <x v="0"/>
    <n v="279"/>
    <n v="398.97"/>
  </r>
  <r>
    <d v="9362-01-01T00:00:00"/>
    <x v="1"/>
    <s v="Jan"/>
    <x v="0"/>
    <x v="0"/>
    <s v="Order assembled"/>
    <x v="0"/>
    <x v="0"/>
    <x v="0"/>
    <n v="327"/>
    <n v="467.61"/>
  </r>
  <r>
    <d v="9364-01-01T00:00:00"/>
    <x v="1"/>
    <s v="Jan"/>
    <x v="0"/>
    <x v="0"/>
    <s v="Order assembled"/>
    <x v="0"/>
    <x v="0"/>
    <x v="0"/>
    <n v="255"/>
    <n v="364.65"/>
  </r>
  <r>
    <d v="9364-01-01T00:00:00"/>
    <x v="1"/>
    <s v="Jan"/>
    <x v="0"/>
    <x v="0"/>
    <s v="Order assembled"/>
    <x v="0"/>
    <x v="0"/>
    <x v="0"/>
    <n v="778"/>
    <n v="1112.54"/>
  </r>
  <r>
    <d v="9364-01-01T00:00:00"/>
    <x v="1"/>
    <s v="Jan"/>
    <x v="0"/>
    <x v="0"/>
    <s v="Order assembled"/>
    <x v="0"/>
    <x v="0"/>
    <x v="0"/>
    <n v="865"/>
    <n v="1236.95"/>
  </r>
  <r>
    <d v="9361-01-01T00:00:00"/>
    <x v="1"/>
    <s v="Jan"/>
    <x v="0"/>
    <x v="0"/>
    <s v="Order assembled"/>
    <x v="0"/>
    <x v="0"/>
    <x v="0"/>
    <n v="281"/>
    <n v="401.83"/>
  </r>
  <r>
    <d v="9364-01-01T00:00:00"/>
    <x v="1"/>
    <s v="Jan"/>
    <x v="0"/>
    <x v="0"/>
    <s v="Order assembled"/>
    <x v="0"/>
    <x v="0"/>
    <x v="0"/>
    <n v="329"/>
    <n v="470.47"/>
  </r>
  <r>
    <d v="9361-01-01T00:00:00"/>
    <x v="1"/>
    <s v="Jul"/>
    <x v="0"/>
    <x v="0"/>
    <s v="Order assembled"/>
    <x v="0"/>
    <x v="0"/>
    <x v="0"/>
    <n v="248"/>
    <n v="354.64"/>
  </r>
  <r>
    <d v="9361-01-01T00:00:00"/>
    <x v="1"/>
    <s v="Jul"/>
    <x v="0"/>
    <x v="0"/>
    <s v="Order assembled"/>
    <x v="0"/>
    <x v="0"/>
    <x v="0"/>
    <n v="296"/>
    <n v="423.28"/>
  </r>
  <r>
    <d v="9361-01-01T00:00:00"/>
    <x v="1"/>
    <s v="Jul"/>
    <x v="0"/>
    <x v="0"/>
    <s v="Order assembled"/>
    <x v="0"/>
    <x v="0"/>
    <x v="0"/>
    <n v="224"/>
    <n v="320.32"/>
  </r>
  <r>
    <d v="9361-01-01T00:00:00"/>
    <x v="1"/>
    <s v="Jul"/>
    <x v="0"/>
    <x v="0"/>
    <s v="Order assembled"/>
    <x v="0"/>
    <x v="0"/>
    <x v="0"/>
    <n v="250"/>
    <n v="526.24"/>
  </r>
  <r>
    <d v="9361-01-01T00:00:00"/>
    <x v="1"/>
    <s v="Jul"/>
    <x v="0"/>
    <x v="0"/>
    <s v="Order assembled"/>
    <x v="0"/>
    <x v="0"/>
    <x v="0"/>
    <n v="298"/>
    <n v="526.24"/>
  </r>
  <r>
    <d v="9362-01-01T00:00:00"/>
    <x v="1"/>
    <s v="Jul"/>
    <x v="0"/>
    <x v="0"/>
    <s v="Order assembled"/>
    <x v="0"/>
    <x v="0"/>
    <x v="0"/>
    <n v="220"/>
    <n v="526.24"/>
  </r>
  <r>
    <d v="9365-01-01T00:00:00"/>
    <x v="1"/>
    <s v="Jul"/>
    <x v="0"/>
    <x v="0"/>
    <s v="Order assembled"/>
    <x v="0"/>
    <x v="0"/>
    <x v="0"/>
    <n v="1036"/>
    <n v="1481.48"/>
  </r>
  <r>
    <d v="9363-01-01T00:00:00"/>
    <x v="1"/>
    <s v="Jul"/>
    <x v="0"/>
    <x v="0"/>
    <s v="Order assembled"/>
    <x v="0"/>
    <x v="0"/>
    <x v="0"/>
    <n v="222"/>
    <n v="317.45999999999998"/>
  </r>
  <r>
    <d v="9363-01-01T00:00:00"/>
    <x v="1"/>
    <s v="Jul"/>
    <x v="0"/>
    <x v="0"/>
    <s v="Order assembled"/>
    <x v="0"/>
    <x v="0"/>
    <x v="0"/>
    <n v="249"/>
    <n v="356.07"/>
  </r>
  <r>
    <d v="9361-01-01T00:00:00"/>
    <x v="1"/>
    <s v="Jul"/>
    <x v="0"/>
    <x v="0"/>
    <s v="Order assembled"/>
    <x v="0"/>
    <x v="0"/>
    <x v="0"/>
    <n v="297"/>
    <n v="424.71"/>
  </r>
  <r>
    <d v="9362-01-01T00:00:00"/>
    <x v="1"/>
    <s v="Jul"/>
    <x v="0"/>
    <x v="0"/>
    <s v="Order assembled"/>
    <x v="0"/>
    <x v="0"/>
    <x v="0"/>
    <n v="784"/>
    <n v="1121.1199999999999"/>
  </r>
  <r>
    <d v="9361-01-01T00:00:00"/>
    <x v="1"/>
    <s v="Jul"/>
    <x v="0"/>
    <x v="0"/>
    <s v="Order assembled"/>
    <x v="0"/>
    <x v="0"/>
    <x v="0"/>
    <n v="817"/>
    <n v="1168.31"/>
  </r>
  <r>
    <d v="9361-01-01T00:00:00"/>
    <x v="1"/>
    <s v="Jul"/>
    <x v="0"/>
    <x v="0"/>
    <s v="Order assembled"/>
    <x v="0"/>
    <x v="0"/>
    <x v="0"/>
    <n v="870"/>
    <n v="1244.0999999999999"/>
  </r>
  <r>
    <d v="9361-01-01T00:00:00"/>
    <x v="1"/>
    <s v="Jul"/>
    <x v="0"/>
    <x v="0"/>
    <s v="Order assembled"/>
    <x v="0"/>
    <x v="0"/>
    <x v="0"/>
    <n v="251"/>
    <n v="358.93"/>
  </r>
  <r>
    <d v="9361-01-01T00:00:00"/>
    <x v="1"/>
    <s v="Jul"/>
    <x v="0"/>
    <x v="0"/>
    <s v="Order assembled"/>
    <x v="0"/>
    <x v="0"/>
    <x v="0"/>
    <n v="221"/>
    <n v="316.02999999999997"/>
  </r>
  <r>
    <d v="9362-01-01T00:00:00"/>
    <x v="1"/>
    <s v="Jun"/>
    <x v="0"/>
    <x v="0"/>
    <s v="Order assembled"/>
    <x v="0"/>
    <x v="0"/>
    <x v="0"/>
    <n v="254"/>
    <n v="363.22"/>
  </r>
  <r>
    <d v="9361-01-01T00:00:00"/>
    <x v="1"/>
    <s v="Jun"/>
    <x v="0"/>
    <x v="0"/>
    <s v="Order assembled"/>
    <x v="0"/>
    <x v="0"/>
    <x v="0"/>
    <n v="302"/>
    <n v="431.86"/>
  </r>
  <r>
    <d v="9365-01-01T00:00:00"/>
    <x v="1"/>
    <s v="Jun"/>
    <x v="0"/>
    <x v="0"/>
    <s v="Order assembled"/>
    <x v="0"/>
    <x v="0"/>
    <x v="0"/>
    <n v="230"/>
    <n v="328.9"/>
  </r>
  <r>
    <d v="9362-01-01T00:00:00"/>
    <x v="1"/>
    <s v="Jun"/>
    <x v="0"/>
    <x v="0"/>
    <s v="Order assembled"/>
    <x v="0"/>
    <x v="0"/>
    <x v="0"/>
    <n v="256"/>
    <n v="526.24"/>
  </r>
  <r>
    <d v="9361-01-01T00:00:00"/>
    <x v="1"/>
    <s v="Jun"/>
    <x v="0"/>
    <x v="0"/>
    <s v="Order assembled"/>
    <x v="0"/>
    <x v="0"/>
    <x v="0"/>
    <n v="226"/>
    <n v="526.24"/>
  </r>
  <r>
    <d v="9361-01-01T00:00:00"/>
    <x v="1"/>
    <s v="Jun"/>
    <x v="0"/>
    <x v="0"/>
    <s v="Order assembled"/>
    <x v="0"/>
    <x v="0"/>
    <x v="0"/>
    <n v="1002"/>
    <n v="1432.8600000000001"/>
  </r>
  <r>
    <d v="9364-01-01T00:00:00"/>
    <x v="1"/>
    <s v="Jun"/>
    <x v="0"/>
    <x v="0"/>
    <s v="Order assembled"/>
    <x v="0"/>
    <x v="0"/>
    <x v="0"/>
    <n v="1035"/>
    <n v="1480.05"/>
  </r>
  <r>
    <d v="9361-01-01T00:00:00"/>
    <x v="1"/>
    <s v="Jun"/>
    <x v="0"/>
    <x v="0"/>
    <s v="Order assembled"/>
    <x v="0"/>
    <x v="0"/>
    <x v="0"/>
    <n v="228"/>
    <n v="326.03999999999996"/>
  </r>
  <r>
    <d v="9361-01-01T00:00:00"/>
    <x v="1"/>
    <s v="Jun"/>
    <x v="0"/>
    <x v="0"/>
    <s v="Order assembled"/>
    <x v="0"/>
    <x v="0"/>
    <x v="0"/>
    <n v="255"/>
    <n v="364.65"/>
  </r>
  <r>
    <d v="9362-01-01T00:00:00"/>
    <x v="1"/>
    <s v="Jun"/>
    <x v="0"/>
    <x v="0"/>
    <s v="Order assembled"/>
    <x v="0"/>
    <x v="0"/>
    <x v="0"/>
    <n v="303"/>
    <n v="433.28999999999996"/>
  </r>
  <r>
    <d v="9361-01-01T00:00:00"/>
    <x v="1"/>
    <s v="Jun"/>
    <x v="0"/>
    <x v="0"/>
    <s v="Order assembled"/>
    <x v="0"/>
    <x v="0"/>
    <x v="0"/>
    <n v="225"/>
    <n v="321.75"/>
  </r>
  <r>
    <d v="9361-01-01T00:00:00"/>
    <x v="1"/>
    <s v="Jun"/>
    <x v="0"/>
    <x v="0"/>
    <s v="Order assembled"/>
    <x v="0"/>
    <x v="0"/>
    <x v="0"/>
    <n v="783"/>
    <n v="1119.69"/>
  </r>
  <r>
    <d v="9364-01-01T00:00:00"/>
    <x v="1"/>
    <s v="Jun"/>
    <x v="0"/>
    <x v="0"/>
    <s v="Order assembled"/>
    <x v="0"/>
    <x v="0"/>
    <x v="0"/>
    <n v="816"/>
    <n v="1166.8800000000001"/>
  </r>
  <r>
    <d v="9362-01-01T00:00:00"/>
    <x v="1"/>
    <s v="Jun"/>
    <x v="0"/>
    <x v="0"/>
    <s v="Order assembled"/>
    <x v="0"/>
    <x v="0"/>
    <x v="0"/>
    <n v="869"/>
    <n v="1242.67"/>
  </r>
  <r>
    <d v="9365-01-01T00:00:00"/>
    <x v="1"/>
    <s v="Jun"/>
    <x v="0"/>
    <x v="0"/>
    <s v="Order assembled"/>
    <x v="0"/>
    <x v="0"/>
    <x v="0"/>
    <n v="257"/>
    <n v="367.51"/>
  </r>
  <r>
    <d v="9362-01-01T00:00:00"/>
    <x v="1"/>
    <s v="Jun"/>
    <x v="0"/>
    <x v="0"/>
    <s v="Order assembled"/>
    <x v="0"/>
    <x v="0"/>
    <x v="0"/>
    <n v="299"/>
    <n v="427.57"/>
  </r>
  <r>
    <d v="9362-01-01T00:00:00"/>
    <x v="1"/>
    <s v="Jun"/>
    <x v="0"/>
    <x v="0"/>
    <s v="Order assembled"/>
    <x v="0"/>
    <x v="0"/>
    <x v="0"/>
    <n v="227"/>
    <n v="324.61"/>
  </r>
  <r>
    <d v="9361-01-01T00:00:00"/>
    <x v="1"/>
    <s v="Mar"/>
    <x v="0"/>
    <x v="0"/>
    <s v="Order assembled"/>
    <x v="0"/>
    <x v="0"/>
    <x v="0"/>
    <n v="272"/>
    <n v="388.96"/>
  </r>
  <r>
    <d v="9362-01-01T00:00:00"/>
    <x v="1"/>
    <s v="Mar"/>
    <x v="0"/>
    <x v="0"/>
    <s v="Order assembled"/>
    <x v="0"/>
    <x v="0"/>
    <x v="0"/>
    <n v="242"/>
    <n v="346.06"/>
  </r>
  <r>
    <d v="9362-01-01T00:00:00"/>
    <x v="1"/>
    <s v="Mar"/>
    <x v="0"/>
    <x v="0"/>
    <s v="Order assembled"/>
    <x v="0"/>
    <x v="0"/>
    <x v="0"/>
    <n v="268"/>
    <n v="526.24"/>
  </r>
  <r>
    <d v="9362-01-01T00:00:00"/>
    <x v="1"/>
    <s v="Mar"/>
    <x v="0"/>
    <x v="0"/>
    <s v="Order assembled"/>
    <x v="0"/>
    <x v="0"/>
    <x v="0"/>
    <n v="316"/>
    <n v="526.24"/>
  </r>
  <r>
    <d v="9361-01-01T00:00:00"/>
    <x v="1"/>
    <s v="Mar"/>
    <x v="0"/>
    <x v="0"/>
    <s v="Order assembled"/>
    <x v="0"/>
    <x v="0"/>
    <x v="0"/>
    <n v="244"/>
    <n v="526.24"/>
  </r>
  <r>
    <d v="9362-01-01T00:00:00"/>
    <x v="1"/>
    <s v="Mar"/>
    <x v="0"/>
    <x v="0"/>
    <s v="Order assembled"/>
    <x v="0"/>
    <x v="0"/>
    <x v="0"/>
    <n v="999"/>
    <n v="1428.57"/>
  </r>
  <r>
    <d v="9364-01-01T00:00:00"/>
    <x v="1"/>
    <s v="Mar"/>
    <x v="0"/>
    <x v="0"/>
    <s v="Order assembled"/>
    <x v="0"/>
    <x v="0"/>
    <x v="0"/>
    <n v="1032"/>
    <n v="1475.76"/>
  </r>
  <r>
    <d v="9362-01-01T00:00:00"/>
    <x v="1"/>
    <s v="Mar"/>
    <x v="0"/>
    <x v="0"/>
    <s v="Order assembled"/>
    <x v="0"/>
    <x v="0"/>
    <x v="0"/>
    <n v="246"/>
    <n v="351.78"/>
  </r>
  <r>
    <d v="9362-01-01T00:00:00"/>
    <x v="1"/>
    <s v="Mar"/>
    <x v="0"/>
    <x v="0"/>
    <s v="Order assembled"/>
    <x v="0"/>
    <x v="0"/>
    <x v="0"/>
    <n v="273"/>
    <n v="390.39"/>
  </r>
  <r>
    <d v="9364-01-01T00:00:00"/>
    <x v="1"/>
    <s v="Mar"/>
    <x v="0"/>
    <x v="0"/>
    <s v="Order assembled"/>
    <x v="0"/>
    <x v="0"/>
    <x v="0"/>
    <n v="315"/>
    <n v="450.45"/>
  </r>
  <r>
    <d v="9362-01-01T00:00:00"/>
    <x v="1"/>
    <s v="Mar"/>
    <x v="0"/>
    <x v="0"/>
    <s v="Order assembled"/>
    <x v="0"/>
    <x v="0"/>
    <x v="0"/>
    <n v="243"/>
    <n v="347.49"/>
  </r>
  <r>
    <d v="9361-01-01T00:00:00"/>
    <x v="1"/>
    <s v="Mar"/>
    <x v="0"/>
    <x v="0"/>
    <s v="Order assembled"/>
    <x v="0"/>
    <x v="0"/>
    <x v="0"/>
    <n v="780"/>
    <n v="1115.4000000000001"/>
  </r>
  <r>
    <d v="9364-01-01T00:00:00"/>
    <x v="1"/>
    <s v="Mar"/>
    <x v="0"/>
    <x v="0"/>
    <s v="Order assembled"/>
    <x v="0"/>
    <x v="0"/>
    <x v="0"/>
    <n v="813"/>
    <n v="1162.5899999999999"/>
  </r>
  <r>
    <d v="9362-01-01T00:00:00"/>
    <x v="1"/>
    <s v="Mar"/>
    <x v="0"/>
    <x v="0"/>
    <s v="Order assembled"/>
    <x v="0"/>
    <x v="0"/>
    <x v="0"/>
    <n v="867"/>
    <n v="1239.81"/>
  </r>
  <r>
    <d v="9362-01-01T00:00:00"/>
    <x v="1"/>
    <s v="Mar"/>
    <x v="0"/>
    <x v="0"/>
    <s v="Order assembled"/>
    <x v="0"/>
    <x v="0"/>
    <x v="0"/>
    <n v="269"/>
    <n v="384.67"/>
  </r>
  <r>
    <d v="9361-01-01T00:00:00"/>
    <x v="1"/>
    <s v="Mar"/>
    <x v="0"/>
    <x v="0"/>
    <s v="Order assembled"/>
    <x v="0"/>
    <x v="0"/>
    <x v="0"/>
    <n v="317"/>
    <n v="453.31"/>
  </r>
  <r>
    <d v="9361-01-01T00:00:00"/>
    <x v="1"/>
    <s v="Mar"/>
    <x v="0"/>
    <x v="0"/>
    <s v="Order assembled"/>
    <x v="0"/>
    <x v="0"/>
    <x v="0"/>
    <n v="245"/>
    <n v="350.35"/>
  </r>
  <r>
    <d v="9361-01-01T00:00:00"/>
    <x v="1"/>
    <s v="May"/>
    <x v="0"/>
    <x v="0"/>
    <s v="Order assembled"/>
    <x v="0"/>
    <x v="0"/>
    <x v="0"/>
    <n v="260"/>
    <n v="371.8"/>
  </r>
  <r>
    <d v="9361-01-01T00:00:00"/>
    <x v="1"/>
    <s v="May"/>
    <x v="0"/>
    <x v="0"/>
    <s v="Order assembled"/>
    <x v="0"/>
    <x v="0"/>
    <x v="0"/>
    <n v="308"/>
    <n v="440.44"/>
  </r>
  <r>
    <d v="9364-01-01T00:00:00"/>
    <x v="1"/>
    <s v="May"/>
    <x v="0"/>
    <x v="0"/>
    <s v="Order assembled"/>
    <x v="0"/>
    <x v="0"/>
    <x v="0"/>
    <n v="262"/>
    <n v="526.24"/>
  </r>
  <r>
    <d v="9363-01-01T00:00:00"/>
    <x v="1"/>
    <s v="May"/>
    <x v="0"/>
    <x v="0"/>
    <s v="Order assembled"/>
    <x v="0"/>
    <x v="0"/>
    <x v="0"/>
    <n v="304"/>
    <n v="526.24"/>
  </r>
  <r>
    <d v="9362-01-01T00:00:00"/>
    <x v="1"/>
    <s v="May"/>
    <x v="0"/>
    <x v="0"/>
    <s v="Order assembled"/>
    <x v="0"/>
    <x v="0"/>
    <x v="0"/>
    <n v="232"/>
    <n v="526.24"/>
  </r>
  <r>
    <d v="9362-01-01T00:00:00"/>
    <x v="1"/>
    <s v="May"/>
    <x v="0"/>
    <x v="0"/>
    <s v="Order assembled"/>
    <x v="0"/>
    <x v="0"/>
    <x v="0"/>
    <n v="1001"/>
    <n v="1431.43"/>
  </r>
  <r>
    <d v="9362-01-01T00:00:00"/>
    <x v="1"/>
    <s v="May"/>
    <x v="0"/>
    <x v="0"/>
    <s v="Order assembled"/>
    <x v="0"/>
    <x v="0"/>
    <x v="0"/>
    <n v="1034"/>
    <n v="1478.62"/>
  </r>
  <r>
    <d v="9361-01-01T00:00:00"/>
    <x v="1"/>
    <s v="May"/>
    <x v="0"/>
    <x v="0"/>
    <s v="Order assembled"/>
    <x v="0"/>
    <x v="0"/>
    <x v="0"/>
    <n v="234"/>
    <n v="334.62"/>
  </r>
  <r>
    <d v="9361-01-01T00:00:00"/>
    <x v="1"/>
    <s v="May"/>
    <x v="0"/>
    <x v="0"/>
    <s v="Order assembled"/>
    <x v="0"/>
    <x v="0"/>
    <x v="0"/>
    <n v="261"/>
    <n v="373.23"/>
  </r>
  <r>
    <d v="9364-01-01T00:00:00"/>
    <x v="1"/>
    <s v="May"/>
    <x v="0"/>
    <x v="0"/>
    <s v="Order assembled"/>
    <x v="0"/>
    <x v="0"/>
    <x v="0"/>
    <n v="309"/>
    <n v="441.87"/>
  </r>
  <r>
    <d v="9362-01-01T00:00:00"/>
    <x v="1"/>
    <s v="May"/>
    <x v="0"/>
    <x v="0"/>
    <s v="Order assembled"/>
    <x v="0"/>
    <x v="0"/>
    <x v="0"/>
    <n v="231"/>
    <n v="330.33"/>
  </r>
  <r>
    <d v="9362-01-01T00:00:00"/>
    <x v="1"/>
    <s v="May"/>
    <x v="0"/>
    <x v="0"/>
    <s v="Order assembled"/>
    <x v="0"/>
    <x v="0"/>
    <x v="0"/>
    <n v="782"/>
    <n v="1118.26"/>
  </r>
  <r>
    <d v="9361-01-01T00:00:00"/>
    <x v="1"/>
    <s v="May"/>
    <x v="0"/>
    <x v="0"/>
    <s v="Order assembled"/>
    <x v="0"/>
    <x v="0"/>
    <x v="0"/>
    <n v="815"/>
    <n v="1165.45"/>
  </r>
  <r>
    <d v="9364-01-01T00:00:00"/>
    <x v="1"/>
    <s v="May"/>
    <x v="0"/>
    <x v="0"/>
    <s v="Order assembled"/>
    <x v="0"/>
    <x v="0"/>
    <x v="0"/>
    <n v="868"/>
    <n v="1241.24"/>
  </r>
  <r>
    <d v="9361-01-01T00:00:00"/>
    <x v="1"/>
    <s v="May"/>
    <x v="0"/>
    <x v="0"/>
    <s v="Order assembled"/>
    <x v="0"/>
    <x v="0"/>
    <x v="0"/>
    <n v="305"/>
    <n v="436.15"/>
  </r>
  <r>
    <d v="9361-01-01T00:00:00"/>
    <x v="1"/>
    <s v="May"/>
    <x v="0"/>
    <x v="0"/>
    <s v="Order assembled"/>
    <x v="0"/>
    <x v="0"/>
    <x v="0"/>
    <n v="233"/>
    <n v="333.19"/>
  </r>
  <r>
    <d v="9362-01-01T00:00:00"/>
    <x v="1"/>
    <s v="Nov"/>
    <x v="1"/>
    <x v="0"/>
    <s v="Order assembled"/>
    <x v="0"/>
    <x v="0"/>
    <x v="1"/>
    <n v="266"/>
    <n v="380.38"/>
  </r>
  <r>
    <d v="9362-01-01T00:00:00"/>
    <x v="1"/>
    <s v="Nov"/>
    <x v="1"/>
    <x v="0"/>
    <s v="Order assembled"/>
    <x v="0"/>
    <x v="0"/>
    <x v="1"/>
    <n v="260"/>
    <n v="371.8"/>
  </r>
  <r>
    <d v="9361-01-01T00:00:00"/>
    <x v="1"/>
    <s v="Nov"/>
    <x v="1"/>
    <x v="0"/>
    <s v="Order assembled"/>
    <x v="0"/>
    <x v="0"/>
    <x v="1"/>
    <n v="254"/>
    <n v="363.22"/>
  </r>
  <r>
    <d v="9361-01-01T00:00:00"/>
    <x v="1"/>
    <s v="Nov"/>
    <x v="1"/>
    <x v="0"/>
    <s v="Order assembled"/>
    <x v="0"/>
    <x v="0"/>
    <x v="0"/>
    <n v="230"/>
    <n v="328.9"/>
  </r>
  <r>
    <d v="9361-01-01T00:00:00"/>
    <x v="1"/>
    <s v="Nov"/>
    <x v="1"/>
    <x v="0"/>
    <s v="Order assembled"/>
    <x v="0"/>
    <x v="0"/>
    <x v="0"/>
    <n v="272"/>
    <n v="388.96"/>
  </r>
  <r>
    <d v="9364-01-01T00:00:00"/>
    <x v="1"/>
    <s v="Nov"/>
    <x v="1"/>
    <x v="0"/>
    <s v="Order assembled"/>
    <x v="0"/>
    <x v="0"/>
    <x v="0"/>
    <n v="262"/>
    <n v="374.65999999999997"/>
  </r>
  <r>
    <d v="9362-01-01T00:00:00"/>
    <x v="1"/>
    <s v="Nov"/>
    <x v="1"/>
    <x v="0"/>
    <s v="Order assembled"/>
    <x v="0"/>
    <x v="0"/>
    <x v="0"/>
    <n v="256"/>
    <n v="366.08"/>
  </r>
  <r>
    <d v="9364-01-01T00:00:00"/>
    <x v="1"/>
    <s v="Nov"/>
    <x v="1"/>
    <x v="0"/>
    <s v="Order assembled"/>
    <x v="0"/>
    <x v="0"/>
    <x v="0"/>
    <n v="226"/>
    <n v="526.24"/>
  </r>
  <r>
    <d v="9364-01-01T00:00:00"/>
    <x v="1"/>
    <s v="Nov"/>
    <x v="1"/>
    <x v="0"/>
    <s v="Order assembled"/>
    <x v="0"/>
    <x v="0"/>
    <x v="0"/>
    <n v="274"/>
    <n v="526.24"/>
  </r>
  <r>
    <d v="9365-01-01T00:00:00"/>
    <x v="1"/>
    <s v="Nov"/>
    <x v="1"/>
    <x v="0"/>
    <s v="Order assembled"/>
    <x v="0"/>
    <x v="0"/>
    <x v="0"/>
    <n v="1006"/>
    <n v="1438.58"/>
  </r>
  <r>
    <d v="9363-01-01T00:00:00"/>
    <x v="1"/>
    <s v="Nov"/>
    <x v="1"/>
    <x v="0"/>
    <s v="Order assembled"/>
    <x v="0"/>
    <x v="0"/>
    <x v="0"/>
    <n v="1039"/>
    <n v="1485.77"/>
  </r>
  <r>
    <d v="9363-01-01T00:00:00"/>
    <x v="1"/>
    <s v="Nov"/>
    <x v="1"/>
    <x v="0"/>
    <s v="Order assembled"/>
    <x v="0"/>
    <x v="0"/>
    <x v="0"/>
    <n v="273"/>
    <n v="390.39"/>
  </r>
  <r>
    <d v="9361-01-01T00:00:00"/>
    <x v="1"/>
    <s v="Nov"/>
    <x v="1"/>
    <x v="0"/>
    <s v="Order assembled"/>
    <x v="0"/>
    <x v="0"/>
    <x v="0"/>
    <n v="265"/>
    <n v="378.95"/>
  </r>
  <r>
    <d v="9365-01-01T00:00:00"/>
    <x v="1"/>
    <s v="Nov"/>
    <x v="1"/>
    <x v="0"/>
    <s v="Order assembled"/>
    <x v="0"/>
    <x v="0"/>
    <x v="0"/>
    <n v="259"/>
    <n v="370.37"/>
  </r>
  <r>
    <d v="9364-01-01T00:00:00"/>
    <x v="1"/>
    <s v="Nov"/>
    <x v="1"/>
    <x v="0"/>
    <s v="Order assembled"/>
    <x v="0"/>
    <x v="0"/>
    <x v="0"/>
    <n v="253"/>
    <n v="361.78999999999996"/>
  </r>
  <r>
    <d v="9364-01-01T00:00:00"/>
    <x v="1"/>
    <s v="Nov"/>
    <x v="1"/>
    <x v="0"/>
    <s v="Order assembled"/>
    <x v="0"/>
    <x v="0"/>
    <x v="0"/>
    <n v="787"/>
    <n v="1125.4099999999999"/>
  </r>
  <r>
    <d v="9364-01-01T00:00:00"/>
    <x v="1"/>
    <s v="Nov"/>
    <x v="1"/>
    <x v="0"/>
    <s v="Order assembled"/>
    <x v="0"/>
    <x v="0"/>
    <x v="0"/>
    <n v="820"/>
    <n v="1172.5999999999999"/>
  </r>
  <r>
    <d v="9361-01-01T00:00:00"/>
    <x v="1"/>
    <s v="Nov"/>
    <x v="1"/>
    <x v="0"/>
    <s v="Order assembled"/>
    <x v="0"/>
    <x v="0"/>
    <x v="1"/>
    <n v="263"/>
    <n v="376.09000000000003"/>
  </r>
  <r>
    <d v="9362-01-01T00:00:00"/>
    <x v="1"/>
    <s v="Nov"/>
    <x v="1"/>
    <x v="0"/>
    <s v="Order assembled"/>
    <x v="0"/>
    <x v="0"/>
    <x v="1"/>
    <n v="257"/>
    <n v="367.51"/>
  </r>
  <r>
    <d v="9361-01-01T00:00:00"/>
    <x v="1"/>
    <s v="Nov"/>
    <x v="1"/>
    <x v="0"/>
    <s v="Order assembled"/>
    <x v="0"/>
    <x v="0"/>
    <x v="1"/>
    <n v="251"/>
    <n v="358.93"/>
  </r>
  <r>
    <d v="9362-01-01T00:00:00"/>
    <x v="1"/>
    <s v="Nov"/>
    <x v="1"/>
    <x v="0"/>
    <s v="Order assembled"/>
    <x v="0"/>
    <x v="0"/>
    <x v="0"/>
    <n v="227"/>
    <n v="324.61"/>
  </r>
  <r>
    <d v="9362-01-01T00:00:00"/>
    <x v="1"/>
    <s v="Nov"/>
    <x v="1"/>
    <x v="0"/>
    <s v="Order assembled"/>
    <x v="0"/>
    <x v="0"/>
    <x v="0"/>
    <n v="275"/>
    <n v="393.25"/>
  </r>
  <r>
    <d v="9364-01-01T00:00:00"/>
    <x v="1"/>
    <s v="Oct"/>
    <x v="1"/>
    <x v="0"/>
    <s v="Order assembled"/>
    <x v="0"/>
    <x v="0"/>
    <x v="1"/>
    <n v="278"/>
    <n v="397.53999999999996"/>
  </r>
  <r>
    <d v="9362-01-01T00:00:00"/>
    <x v="1"/>
    <s v="Oct"/>
    <x v="1"/>
    <x v="0"/>
    <s v="Order assembled"/>
    <x v="0"/>
    <x v="0"/>
    <x v="1"/>
    <n v="272"/>
    <n v="388.96"/>
  </r>
  <r>
    <d v="9361-01-01T00:00:00"/>
    <x v="1"/>
    <s v="Oct"/>
    <x v="1"/>
    <x v="0"/>
    <s v="Order assembled"/>
    <x v="0"/>
    <x v="0"/>
    <x v="0"/>
    <n v="278"/>
    <n v="397.53999999999996"/>
  </r>
  <r>
    <d v="9362-01-01T00:00:00"/>
    <x v="1"/>
    <s v="Oct"/>
    <x v="1"/>
    <x v="0"/>
    <s v="Order assembled"/>
    <x v="0"/>
    <x v="0"/>
    <x v="0"/>
    <n v="280"/>
    <n v="400.4"/>
  </r>
  <r>
    <d v="9362-01-01T00:00:00"/>
    <x v="1"/>
    <s v="Oct"/>
    <x v="1"/>
    <x v="0"/>
    <s v="Order assembled"/>
    <x v="0"/>
    <x v="0"/>
    <x v="0"/>
    <n v="274"/>
    <n v="391.82"/>
  </r>
  <r>
    <d v="9361-01-01T00:00:00"/>
    <x v="1"/>
    <s v="Oct"/>
    <x v="1"/>
    <x v="0"/>
    <s v="Order assembled"/>
    <x v="0"/>
    <x v="0"/>
    <x v="0"/>
    <n v="268"/>
    <n v="383.24"/>
  </r>
  <r>
    <d v="9364-01-01T00:00:00"/>
    <x v="1"/>
    <s v="Oct"/>
    <x v="1"/>
    <x v="0"/>
    <s v="Order assembled"/>
    <x v="0"/>
    <x v="0"/>
    <x v="0"/>
    <n v="232"/>
    <n v="526.24"/>
  </r>
  <r>
    <d v="9361-01-01T00:00:00"/>
    <x v="1"/>
    <s v="Oct"/>
    <x v="1"/>
    <x v="0"/>
    <s v="Order assembled"/>
    <x v="0"/>
    <x v="0"/>
    <x v="0"/>
    <n v="280"/>
    <n v="526.24"/>
  </r>
  <r>
    <d v="9363-01-01T00:00:00"/>
    <x v="1"/>
    <s v="Oct"/>
    <x v="1"/>
    <x v="0"/>
    <s v="Order assembled"/>
    <x v="0"/>
    <x v="0"/>
    <x v="0"/>
    <n v="1005"/>
    <n v="1437.15"/>
  </r>
  <r>
    <d v="9362-01-01T00:00:00"/>
    <x v="1"/>
    <s v="Oct"/>
    <x v="1"/>
    <x v="0"/>
    <s v="Order assembled"/>
    <x v="0"/>
    <x v="0"/>
    <x v="0"/>
    <n v="1038"/>
    <n v="1484.34"/>
  </r>
  <r>
    <d v="9361-01-01T00:00:00"/>
    <x v="1"/>
    <s v="Oct"/>
    <x v="1"/>
    <x v="0"/>
    <s v="Order assembled"/>
    <x v="0"/>
    <x v="0"/>
    <x v="0"/>
    <n v="231"/>
    <n v="330.33"/>
  </r>
  <r>
    <d v="9362-01-01T00:00:00"/>
    <x v="1"/>
    <s v="Oct"/>
    <x v="1"/>
    <x v="0"/>
    <s v="Order assembled"/>
    <x v="0"/>
    <x v="0"/>
    <x v="0"/>
    <n v="279"/>
    <n v="398.97"/>
  </r>
  <r>
    <d v="9363-01-01T00:00:00"/>
    <x v="1"/>
    <s v="Oct"/>
    <x v="1"/>
    <x v="0"/>
    <s v="Order assembled"/>
    <x v="0"/>
    <x v="0"/>
    <x v="0"/>
    <n v="277"/>
    <n v="396.11"/>
  </r>
  <r>
    <d v="9364-01-01T00:00:00"/>
    <x v="1"/>
    <s v="Oct"/>
    <x v="1"/>
    <x v="0"/>
    <s v="Order assembled"/>
    <x v="0"/>
    <x v="0"/>
    <x v="0"/>
    <n v="271"/>
    <n v="387.53"/>
  </r>
  <r>
    <d v="9362-01-01T00:00:00"/>
    <x v="1"/>
    <s v="Oct"/>
    <x v="1"/>
    <x v="0"/>
    <s v="Order assembled"/>
    <x v="0"/>
    <x v="0"/>
    <x v="0"/>
    <n v="786"/>
    <n v="1123.98"/>
  </r>
  <r>
    <d v="9362-01-01T00:00:00"/>
    <x v="1"/>
    <s v="Oct"/>
    <x v="1"/>
    <x v="0"/>
    <s v="Order assembled"/>
    <x v="0"/>
    <x v="0"/>
    <x v="1"/>
    <n v="281"/>
    <n v="401.83"/>
  </r>
  <r>
    <d v="9362-01-01T00:00:00"/>
    <x v="1"/>
    <s v="Oct"/>
    <x v="1"/>
    <x v="0"/>
    <s v="Order assembled"/>
    <x v="0"/>
    <x v="0"/>
    <x v="1"/>
    <n v="275"/>
    <n v="393.25"/>
  </r>
  <r>
    <d v="9365-01-01T00:00:00"/>
    <x v="1"/>
    <s v="Oct"/>
    <x v="1"/>
    <x v="0"/>
    <s v="Order assembled"/>
    <x v="0"/>
    <x v="0"/>
    <x v="1"/>
    <n v="269"/>
    <n v="384.67"/>
  </r>
  <r>
    <d v="9362-01-01T00:00:00"/>
    <x v="1"/>
    <s v="Oct"/>
    <x v="1"/>
    <x v="0"/>
    <s v="Order assembled"/>
    <x v="0"/>
    <x v="0"/>
    <x v="0"/>
    <n v="233"/>
    <n v="333.19"/>
  </r>
  <r>
    <d v="9364-01-01T00:00:00"/>
    <x v="1"/>
    <s v="Oct"/>
    <x v="1"/>
    <x v="0"/>
    <s v="Order assembled"/>
    <x v="0"/>
    <x v="0"/>
    <x v="0"/>
    <n v="281"/>
    <n v="401.83"/>
  </r>
  <r>
    <d v="9364-01-01T00:00:00"/>
    <x v="1"/>
    <s v="Sep"/>
    <x v="1"/>
    <x v="0"/>
    <s v="Order assembled"/>
    <x v="0"/>
    <x v="0"/>
    <x v="1"/>
    <n v="284"/>
    <n v="406.12"/>
  </r>
  <r>
    <d v="9361-01-01T00:00:00"/>
    <x v="1"/>
    <s v="Sep"/>
    <x v="1"/>
    <x v="0"/>
    <s v="Order assembled"/>
    <x v="0"/>
    <x v="0"/>
    <x v="0"/>
    <n v="236"/>
    <n v="337.48"/>
  </r>
  <r>
    <d v="9361-01-01T00:00:00"/>
    <x v="1"/>
    <s v="Sep"/>
    <x v="1"/>
    <x v="0"/>
    <s v="Order assembled"/>
    <x v="0"/>
    <x v="0"/>
    <x v="0"/>
    <n v="284"/>
    <n v="406.12"/>
  </r>
  <r>
    <d v="9362-01-01T00:00:00"/>
    <x v="1"/>
    <s v="Sep"/>
    <x v="1"/>
    <x v="0"/>
    <s v="Order assembled"/>
    <x v="0"/>
    <x v="0"/>
    <x v="0"/>
    <n v="212"/>
    <n v="303.15999999999997"/>
  </r>
  <r>
    <d v="9364-01-01T00:00:00"/>
    <x v="1"/>
    <s v="Sep"/>
    <x v="1"/>
    <x v="0"/>
    <s v="Order assembled"/>
    <x v="0"/>
    <x v="0"/>
    <x v="0"/>
    <n v="286"/>
    <n v="408.98"/>
  </r>
  <r>
    <d v="9364-01-01T00:00:00"/>
    <x v="1"/>
    <s v="Sep"/>
    <x v="1"/>
    <x v="0"/>
    <s v="Order assembled"/>
    <x v="0"/>
    <x v="0"/>
    <x v="0"/>
    <n v="238"/>
    <n v="526.24"/>
  </r>
  <r>
    <d v="9364-01-01T00:00:00"/>
    <x v="1"/>
    <s v="Sep"/>
    <x v="1"/>
    <x v="0"/>
    <s v="Order assembled"/>
    <x v="0"/>
    <x v="0"/>
    <x v="0"/>
    <n v="286"/>
    <n v="526.24"/>
  </r>
  <r>
    <d v="9361-01-01T00:00:00"/>
    <x v="1"/>
    <s v="Sep"/>
    <x v="1"/>
    <x v="0"/>
    <s v="Order assembled"/>
    <x v="0"/>
    <x v="0"/>
    <x v="0"/>
    <n v="214"/>
    <n v="526.24"/>
  </r>
  <r>
    <d v="9361-01-01T00:00:00"/>
    <x v="1"/>
    <s v="Sep"/>
    <x v="1"/>
    <x v="0"/>
    <s v="Order assembled"/>
    <x v="0"/>
    <x v="0"/>
    <x v="0"/>
    <n v="1004"/>
    <n v="1435.72"/>
  </r>
  <r>
    <d v="9364-01-01T00:00:00"/>
    <x v="1"/>
    <s v="Sep"/>
    <x v="1"/>
    <x v="0"/>
    <s v="Order assembled"/>
    <x v="0"/>
    <x v="0"/>
    <x v="0"/>
    <n v="237"/>
    <n v="338.90999999999997"/>
  </r>
  <r>
    <d v="9364-01-01T00:00:00"/>
    <x v="1"/>
    <s v="Sep"/>
    <x v="1"/>
    <x v="0"/>
    <s v="Order assembled"/>
    <x v="0"/>
    <x v="1"/>
    <x v="0"/>
    <n v="285"/>
    <n v="407.55"/>
  </r>
  <r>
    <d v="9361-01-01T00:00:00"/>
    <x v="1"/>
    <s v="Sep"/>
    <x v="1"/>
    <x v="0"/>
    <s v="Order assembled"/>
    <x v="0"/>
    <x v="1"/>
    <x v="0"/>
    <n v="213"/>
    <n v="304.59000000000003"/>
  </r>
  <r>
    <d v="9361-01-01T00:00:00"/>
    <x v="1"/>
    <s v="Sep"/>
    <x v="1"/>
    <x v="0"/>
    <s v="Order assembled"/>
    <x v="0"/>
    <x v="1"/>
    <x v="0"/>
    <n v="283"/>
    <n v="404.69"/>
  </r>
  <r>
    <d v="9361-01-01T00:00:00"/>
    <x v="1"/>
    <s v="Sep"/>
    <x v="1"/>
    <x v="0"/>
    <s v="Order assembled"/>
    <x v="0"/>
    <x v="1"/>
    <x v="0"/>
    <n v="785"/>
    <n v="1122.55"/>
  </r>
  <r>
    <d v="9361-01-01T00:00:00"/>
    <x v="1"/>
    <s v="Sep"/>
    <x v="1"/>
    <x v="0"/>
    <s v="Order assembled"/>
    <x v="0"/>
    <x v="1"/>
    <x v="0"/>
    <n v="819"/>
    <n v="1171.17"/>
  </r>
  <r>
    <d v="9364-01-01T00:00:00"/>
    <x v="1"/>
    <s v="Sep"/>
    <x v="1"/>
    <x v="0"/>
    <s v="Order assembled"/>
    <x v="0"/>
    <x v="1"/>
    <x v="0"/>
    <n v="872"/>
    <n v="1246.96"/>
  </r>
  <r>
    <d v="9362-01-01T00:00:00"/>
    <x v="1"/>
    <s v="Sep"/>
    <x v="1"/>
    <x v="0"/>
    <s v="Order assembled"/>
    <x v="0"/>
    <x v="1"/>
    <x v="1"/>
    <n v="287"/>
    <n v="410.40999999999997"/>
  </r>
  <r>
    <d v="9362-01-01T00:00:00"/>
    <x v="1"/>
    <s v="Sep"/>
    <x v="1"/>
    <x v="0"/>
    <s v="Order assembled"/>
    <x v="0"/>
    <x v="1"/>
    <x v="0"/>
    <n v="239"/>
    <n v="341.77"/>
  </r>
  <r>
    <d v="9361-01-01T00:00:00"/>
    <x v="1"/>
    <s v="Sep"/>
    <x v="1"/>
    <x v="0"/>
    <s v="Order assembled"/>
    <x v="0"/>
    <x v="1"/>
    <x v="0"/>
    <n v="287"/>
    <n v="410.40999999999997"/>
  </r>
  <r>
    <d v="9362-01-01T00:00:00"/>
    <x v="1"/>
    <s v="Apr"/>
    <x v="0"/>
    <x v="1"/>
    <s v="Cancelld"/>
    <x v="1"/>
    <x v="1"/>
    <x v="2"/>
    <n v="160"/>
    <n v="228.8"/>
  </r>
  <r>
    <d v="9361-01-01T00:00:00"/>
    <x v="1"/>
    <s v="Apr"/>
    <x v="0"/>
    <x v="1"/>
    <s v="Cancelld"/>
    <x v="1"/>
    <x v="1"/>
    <x v="2"/>
    <n v="154"/>
    <n v="220.22"/>
  </r>
  <r>
    <d v="9362-01-01T00:00:00"/>
    <x v="1"/>
    <s v="Apr"/>
    <x v="0"/>
    <x v="1"/>
    <s v="Cancelld"/>
    <x v="1"/>
    <x v="1"/>
    <x v="2"/>
    <n v="148"/>
    <n v="211.64"/>
  </r>
  <r>
    <d v="9362-01-01T00:00:00"/>
    <x v="1"/>
    <s v="Apr"/>
    <x v="0"/>
    <x v="1"/>
    <s v="Cancelld"/>
    <x v="1"/>
    <x v="1"/>
    <x v="2"/>
    <n v="157"/>
    <n v="224.51"/>
  </r>
  <r>
    <d v="9362-01-01T00:00:00"/>
    <x v="1"/>
    <s v="Apr"/>
    <x v="0"/>
    <x v="1"/>
    <s v="Cancelld"/>
    <x v="1"/>
    <x v="1"/>
    <x v="2"/>
    <n v="151"/>
    <n v="215.93"/>
  </r>
  <r>
    <d v="9362-01-01T00:00:00"/>
    <x v="1"/>
    <s v="Aug"/>
    <x v="0"/>
    <x v="1"/>
    <s v="Cancelld"/>
    <x v="1"/>
    <x v="1"/>
    <x v="2"/>
    <n v="343"/>
    <n v="490.49"/>
  </r>
  <r>
    <d v="9364-01-01T00:00:00"/>
    <x v="1"/>
    <s v="Dec"/>
    <x v="0"/>
    <x v="1"/>
    <s v="Cancelld"/>
    <x v="1"/>
    <x v="1"/>
    <x v="0"/>
    <n v="280"/>
    <n v="400.4"/>
  </r>
  <r>
    <d v="9362-01-01T00:00:00"/>
    <x v="1"/>
    <s v="Dec"/>
    <x v="0"/>
    <x v="1"/>
    <s v="Cancelld"/>
    <x v="1"/>
    <x v="1"/>
    <x v="0"/>
    <n v="274"/>
    <n v="391.82"/>
  </r>
  <r>
    <d v="9362-01-01T00:00:00"/>
    <x v="1"/>
    <s v="Dec"/>
    <x v="0"/>
    <x v="1"/>
    <s v="Cancelld"/>
    <x v="1"/>
    <x v="1"/>
    <x v="0"/>
    <n v="268"/>
    <n v="383.24"/>
  </r>
  <r>
    <d v="9362-01-01T00:00:00"/>
    <x v="1"/>
    <s v="Dec"/>
    <x v="0"/>
    <x v="1"/>
    <s v="Cancelld"/>
    <x v="1"/>
    <x v="1"/>
    <x v="0"/>
    <n v="277"/>
    <n v="396.11"/>
  </r>
  <r>
    <d v="9362-01-01T00:00:00"/>
    <x v="1"/>
    <s v="Dec"/>
    <x v="0"/>
    <x v="1"/>
    <s v="Cancelld"/>
    <x v="1"/>
    <x v="1"/>
    <x v="0"/>
    <n v="271"/>
    <n v="387.53"/>
  </r>
  <r>
    <d v="9361-01-01T00:00:00"/>
    <x v="1"/>
    <s v="Dec"/>
    <x v="0"/>
    <x v="1"/>
    <s v="Cancelld"/>
    <x v="1"/>
    <x v="0"/>
    <x v="0"/>
    <n v="265"/>
    <n v="378.95"/>
  </r>
  <r>
    <d v="9364-01-01T00:00:00"/>
    <x v="1"/>
    <s v="Feb"/>
    <x v="0"/>
    <x v="1"/>
    <s v="Cancelld"/>
    <x v="1"/>
    <x v="0"/>
    <x v="0"/>
    <n v="190"/>
    <n v="271.7"/>
  </r>
  <r>
    <d v="9361-01-01T00:00:00"/>
    <x v="1"/>
    <s v="Feb"/>
    <x v="0"/>
    <x v="1"/>
    <s v="Cancelld"/>
    <x v="1"/>
    <x v="0"/>
    <x v="0"/>
    <n v="184"/>
    <n v="263.12"/>
  </r>
  <r>
    <d v="9364-01-01T00:00:00"/>
    <x v="1"/>
    <s v="Feb"/>
    <x v="0"/>
    <x v="1"/>
    <s v="Cancelld"/>
    <x v="1"/>
    <x v="0"/>
    <x v="0"/>
    <n v="193"/>
    <n v="275.99"/>
  </r>
  <r>
    <d v="9364-01-01T00:00:00"/>
    <x v="1"/>
    <s v="Feb"/>
    <x v="0"/>
    <x v="1"/>
    <s v="Cancelld"/>
    <x v="1"/>
    <x v="0"/>
    <x v="0"/>
    <n v="187"/>
    <n v="267.40999999999997"/>
  </r>
  <r>
    <d v="9361-01-01T00:00:00"/>
    <x v="1"/>
    <s v="Feb"/>
    <x v="0"/>
    <x v="1"/>
    <s v="Cancelld"/>
    <x v="1"/>
    <x v="0"/>
    <x v="0"/>
    <n v="181"/>
    <n v="258.83"/>
  </r>
  <r>
    <d v="9362-01-01T00:00:00"/>
    <x v="1"/>
    <s v="Jan"/>
    <x v="0"/>
    <x v="1"/>
    <s v="Cancelld"/>
    <x v="1"/>
    <x v="0"/>
    <x v="0"/>
    <n v="208"/>
    <n v="297.44"/>
  </r>
  <r>
    <d v="9361-01-01T00:00:00"/>
    <x v="1"/>
    <s v="Jan"/>
    <x v="0"/>
    <x v="1"/>
    <s v="Cancelld"/>
    <x v="1"/>
    <x v="0"/>
    <x v="0"/>
    <n v="202"/>
    <n v="288.86"/>
  </r>
  <r>
    <d v="9364-01-01T00:00:00"/>
    <x v="1"/>
    <s v="Jan"/>
    <x v="0"/>
    <x v="1"/>
    <s v="Cancelld"/>
    <x v="1"/>
    <x v="0"/>
    <x v="0"/>
    <n v="196"/>
    <n v="280.27999999999997"/>
  </r>
  <r>
    <d v="9362-01-01T00:00:00"/>
    <x v="1"/>
    <s v="Jan"/>
    <x v="0"/>
    <x v="1"/>
    <s v="Cancelld"/>
    <x v="1"/>
    <x v="0"/>
    <x v="0"/>
    <n v="205"/>
    <n v="293.14999999999998"/>
  </r>
  <r>
    <d v="9361-01-01T00:00:00"/>
    <x v="1"/>
    <s v="Jan"/>
    <x v="0"/>
    <x v="1"/>
    <s v="Cancelld"/>
    <x v="1"/>
    <x v="0"/>
    <x v="0"/>
    <n v="199"/>
    <n v="284.57"/>
  </r>
  <r>
    <d v="9363-01-01T00:00:00"/>
    <x v="1"/>
    <s v="Jul"/>
    <x v="0"/>
    <x v="1"/>
    <s v="Cancelld"/>
    <x v="1"/>
    <x v="0"/>
    <x v="2"/>
    <n v="358"/>
    <n v="511.94"/>
  </r>
  <r>
    <d v="9361-01-01T00:00:00"/>
    <x v="1"/>
    <s v="Jul"/>
    <x v="0"/>
    <x v="1"/>
    <s v="Cancelld"/>
    <x v="1"/>
    <x v="0"/>
    <x v="2"/>
    <n v="352"/>
    <n v="503.36"/>
  </r>
  <r>
    <d v="9362-01-01T00:00:00"/>
    <x v="1"/>
    <s v="Jul"/>
    <x v="0"/>
    <x v="1"/>
    <s v="Cancelld"/>
    <x v="1"/>
    <x v="0"/>
    <x v="2"/>
    <n v="346"/>
    <n v="494.78"/>
  </r>
  <r>
    <d v="9362-01-01T00:00:00"/>
    <x v="1"/>
    <s v="Jul"/>
    <x v="0"/>
    <x v="1"/>
    <s v="Cancelld"/>
    <x v="1"/>
    <x v="0"/>
    <x v="2"/>
    <n v="355"/>
    <n v="507.65"/>
  </r>
  <r>
    <d v="9364-01-01T00:00:00"/>
    <x v="1"/>
    <s v="Jul"/>
    <x v="0"/>
    <x v="1"/>
    <s v="Cancelld"/>
    <x v="1"/>
    <x v="0"/>
    <x v="2"/>
    <n v="349"/>
    <n v="499.07"/>
  </r>
  <r>
    <d v="9362-01-01T00:00:00"/>
    <x v="1"/>
    <s v="Jun"/>
    <x v="0"/>
    <x v="1"/>
    <s v="Cancelld"/>
    <x v="1"/>
    <x v="0"/>
    <x v="2"/>
    <n v="130"/>
    <n v="185.9"/>
  </r>
  <r>
    <d v="9362-01-01T00:00:00"/>
    <x v="1"/>
    <s v="Jun"/>
    <x v="0"/>
    <x v="1"/>
    <s v="Cancelld"/>
    <x v="1"/>
    <x v="0"/>
    <x v="2"/>
    <n v="370"/>
    <n v="529.1"/>
  </r>
  <r>
    <d v="9361-01-01T00:00:00"/>
    <x v="1"/>
    <s v="Jun"/>
    <x v="0"/>
    <x v="1"/>
    <s v="Cancelld"/>
    <x v="1"/>
    <x v="0"/>
    <x v="2"/>
    <n v="364"/>
    <n v="520.52"/>
  </r>
  <r>
    <d v="9361-01-01T00:00:00"/>
    <x v="1"/>
    <s v="Jun"/>
    <x v="0"/>
    <x v="1"/>
    <s v="Cancelld"/>
    <x v="1"/>
    <x v="0"/>
    <x v="2"/>
    <n v="127"/>
    <n v="181.61"/>
  </r>
  <r>
    <d v="9362-01-01T00:00:00"/>
    <x v="1"/>
    <s v="Jun"/>
    <x v="0"/>
    <x v="1"/>
    <s v="Cancelld"/>
    <x v="1"/>
    <x v="0"/>
    <x v="2"/>
    <n v="367"/>
    <n v="524.80999999999995"/>
  </r>
  <r>
    <d v="9361-01-01T00:00:00"/>
    <x v="1"/>
    <s v="Jun"/>
    <x v="0"/>
    <x v="1"/>
    <s v="Cancelld"/>
    <x v="1"/>
    <x v="0"/>
    <x v="2"/>
    <n v="361"/>
    <n v="516.23"/>
  </r>
  <r>
    <d v="9362-01-01T00:00:00"/>
    <x v="1"/>
    <s v="Mar"/>
    <x v="0"/>
    <x v="1"/>
    <s v="Cancelld"/>
    <x v="1"/>
    <x v="0"/>
    <x v="0"/>
    <n v="178"/>
    <n v="254.54"/>
  </r>
  <r>
    <d v="9362-01-01T00:00:00"/>
    <x v="1"/>
    <s v="Mar"/>
    <x v="0"/>
    <x v="1"/>
    <s v="Cancelld"/>
    <x v="1"/>
    <x v="0"/>
    <x v="0"/>
    <n v="172"/>
    <n v="245.95999999999998"/>
  </r>
  <r>
    <d v="9363-01-01T00:00:00"/>
    <x v="1"/>
    <s v="Mar"/>
    <x v="0"/>
    <x v="1"/>
    <s v="Cancelld"/>
    <x v="1"/>
    <x v="0"/>
    <x v="0"/>
    <n v="166"/>
    <n v="237.38"/>
  </r>
  <r>
    <d v="9362-01-01T00:00:00"/>
    <x v="1"/>
    <s v="Mar"/>
    <x v="0"/>
    <x v="1"/>
    <s v="Cancelld"/>
    <x v="1"/>
    <x v="0"/>
    <x v="0"/>
    <n v="175"/>
    <n v="250.25"/>
  </r>
  <r>
    <d v="9361-01-01T00:00:00"/>
    <x v="1"/>
    <s v="Mar"/>
    <x v="0"/>
    <x v="1"/>
    <s v="Cancelld"/>
    <x v="1"/>
    <x v="0"/>
    <x v="0"/>
    <n v="169"/>
    <n v="241.67000000000002"/>
  </r>
  <r>
    <d v="9362-01-01T00:00:00"/>
    <x v="1"/>
    <s v="Mar"/>
    <x v="0"/>
    <x v="1"/>
    <s v="Cancelld"/>
    <x v="1"/>
    <x v="0"/>
    <x v="2"/>
    <n v="163"/>
    <n v="233.09"/>
  </r>
  <r>
    <d v="9363-01-01T00:00:00"/>
    <x v="1"/>
    <s v="May"/>
    <x v="0"/>
    <x v="1"/>
    <s v="Cancelld"/>
    <x v="1"/>
    <x v="0"/>
    <x v="2"/>
    <n v="142"/>
    <n v="203.06"/>
  </r>
  <r>
    <d v="9362-01-01T00:00:00"/>
    <x v="1"/>
    <s v="May"/>
    <x v="0"/>
    <x v="1"/>
    <s v="Cancelld"/>
    <x v="1"/>
    <x v="0"/>
    <x v="2"/>
    <n v="136"/>
    <n v="194.48"/>
  </r>
  <r>
    <d v="9361-01-01T00:00:00"/>
    <x v="1"/>
    <s v="May"/>
    <x v="0"/>
    <x v="1"/>
    <s v="Cancelld"/>
    <x v="1"/>
    <x v="0"/>
    <x v="2"/>
    <n v="145"/>
    <n v="207.35"/>
  </r>
  <r>
    <d v="9361-01-01T00:00:00"/>
    <x v="1"/>
    <s v="May"/>
    <x v="0"/>
    <x v="1"/>
    <s v="Cancelld"/>
    <x v="1"/>
    <x v="0"/>
    <x v="2"/>
    <n v="139"/>
    <n v="198.76999999999998"/>
  </r>
  <r>
    <d v="9361-01-01T00:00:00"/>
    <x v="1"/>
    <s v="May"/>
    <x v="0"/>
    <x v="1"/>
    <s v="Cancelld"/>
    <x v="1"/>
    <x v="0"/>
    <x v="2"/>
    <n v="133"/>
    <n v="190.19"/>
  </r>
  <r>
    <d v="9362-01-01T00:00:00"/>
    <x v="1"/>
    <s v="Nov"/>
    <x v="0"/>
    <x v="1"/>
    <s v="Cancelld"/>
    <x v="1"/>
    <x v="0"/>
    <x v="0"/>
    <n v="292"/>
    <n v="417.56"/>
  </r>
  <r>
    <d v="9362-01-01T00:00:00"/>
    <x v="1"/>
    <s v="Nov"/>
    <x v="0"/>
    <x v="1"/>
    <s v="Cancelld"/>
    <x v="1"/>
    <x v="0"/>
    <x v="0"/>
    <n v="286"/>
    <n v="408.98"/>
  </r>
  <r>
    <d v="9362-01-01T00:00:00"/>
    <x v="1"/>
    <s v="Nov"/>
    <x v="0"/>
    <x v="1"/>
    <s v="Cancelld"/>
    <x v="1"/>
    <x v="0"/>
    <x v="0"/>
    <n v="295"/>
    <n v="421.85"/>
  </r>
  <r>
    <d v="9361-01-01T00:00:00"/>
    <x v="1"/>
    <s v="Nov"/>
    <x v="0"/>
    <x v="1"/>
    <s v="Cancelld"/>
    <x v="1"/>
    <x v="0"/>
    <x v="0"/>
    <n v="289"/>
    <n v="413.27"/>
  </r>
  <r>
    <d v="9362-01-01T00:00:00"/>
    <x v="1"/>
    <s v="Nov"/>
    <x v="0"/>
    <x v="1"/>
    <s v="Cancelld"/>
    <x v="1"/>
    <x v="0"/>
    <x v="0"/>
    <n v="283"/>
    <n v="404.69"/>
  </r>
  <r>
    <d v="9362-01-01T00:00:00"/>
    <x v="1"/>
    <s v="Oct"/>
    <x v="0"/>
    <x v="1"/>
    <s v="Cancelld"/>
    <x v="1"/>
    <x v="0"/>
    <x v="0"/>
    <n v="310"/>
    <n v="443.3"/>
  </r>
  <r>
    <d v="9364-01-01T00:00:00"/>
    <x v="1"/>
    <s v="Oct"/>
    <x v="0"/>
    <x v="1"/>
    <s v="Cancelld"/>
    <x v="1"/>
    <x v="0"/>
    <x v="0"/>
    <n v="304"/>
    <n v="434.72"/>
  </r>
  <r>
    <d v="9361-01-01T00:00:00"/>
    <x v="1"/>
    <s v="Oct"/>
    <x v="0"/>
    <x v="1"/>
    <s v="Cancelld"/>
    <x v="1"/>
    <x v="0"/>
    <x v="0"/>
    <n v="298"/>
    <n v="426.14"/>
  </r>
  <r>
    <d v="9361-01-01T00:00:00"/>
    <x v="1"/>
    <s v="Oct"/>
    <x v="0"/>
    <x v="1"/>
    <s v="Cancelld"/>
    <x v="1"/>
    <x v="0"/>
    <x v="0"/>
    <n v="307"/>
    <n v="439.01"/>
  </r>
  <r>
    <d v="9365-01-01T00:00:00"/>
    <x v="1"/>
    <s v="Oct"/>
    <x v="0"/>
    <x v="1"/>
    <s v="Cancelld"/>
    <x v="1"/>
    <x v="0"/>
    <x v="0"/>
    <n v="301"/>
    <n v="430.43"/>
  </r>
  <r>
    <d v="9361-01-01T00:00:00"/>
    <x v="1"/>
    <s v="Apr"/>
    <x v="1"/>
    <x v="1"/>
    <s v="Cancelld"/>
    <x v="1"/>
    <x v="0"/>
    <x v="2"/>
    <n v="344"/>
    <n v="491.91999999999996"/>
  </r>
  <r>
    <d v="9362-01-01T00:00:00"/>
    <x v="1"/>
    <s v="Apr"/>
    <x v="1"/>
    <x v="1"/>
    <s v="Cancelld"/>
    <x v="1"/>
    <x v="0"/>
    <x v="2"/>
    <n v="314"/>
    <n v="449.02"/>
  </r>
  <r>
    <d v="9361-01-01T00:00:00"/>
    <x v="1"/>
    <s v="Apr"/>
    <x v="1"/>
    <x v="1"/>
    <s v="Cancelld"/>
    <x v="1"/>
    <x v="0"/>
    <x v="2"/>
    <n v="340"/>
    <n v="486.2"/>
  </r>
  <r>
    <d v="9362-01-01T00:00:00"/>
    <x v="1"/>
    <s v="Apr"/>
    <x v="1"/>
    <x v="1"/>
    <s v="Cancelld"/>
    <x v="1"/>
    <x v="0"/>
    <x v="2"/>
    <n v="142"/>
    <n v="203.06"/>
  </r>
  <r>
    <d v="9362-01-01T00:00:00"/>
    <x v="1"/>
    <s v="Apr"/>
    <x v="1"/>
    <x v="1"/>
    <s v="Cancelld"/>
    <x v="1"/>
    <x v="0"/>
    <x v="2"/>
    <n v="316"/>
    <n v="451.88"/>
  </r>
  <r>
    <d v="9364-01-01T00:00:00"/>
    <x v="1"/>
    <s v="Apr"/>
    <x v="1"/>
    <x v="1"/>
    <s v="Cancelld"/>
    <x v="1"/>
    <x v="0"/>
    <x v="2"/>
    <n v="823"/>
    <n v="1176.8899999999999"/>
  </r>
  <r>
    <d v="9362-01-01T00:00:00"/>
    <x v="1"/>
    <s v="Apr"/>
    <x v="1"/>
    <x v="1"/>
    <s v="Cancelld"/>
    <x v="1"/>
    <x v="0"/>
    <x v="2"/>
    <n v="856"/>
    <n v="1224.08"/>
  </r>
  <r>
    <d v="9362-01-01T00:00:00"/>
    <x v="1"/>
    <s v="Apr"/>
    <x v="1"/>
    <x v="1"/>
    <s v="Cancelld"/>
    <x v="1"/>
    <x v="0"/>
    <x v="2"/>
    <n v="909"/>
    <n v="1299.8699999999999"/>
  </r>
  <r>
    <d v="9362-01-01T00:00:00"/>
    <x v="1"/>
    <s v="Apr"/>
    <x v="1"/>
    <x v="1"/>
    <s v="Cancelld"/>
    <x v="1"/>
    <x v="0"/>
    <x v="2"/>
    <n v="862"/>
    <n v="526.24"/>
  </r>
  <r>
    <d v="9362-01-01T00:00:00"/>
    <x v="1"/>
    <s v="Apr"/>
    <x v="1"/>
    <x v="1"/>
    <s v="Cancelld"/>
    <x v="1"/>
    <x v="0"/>
    <x v="2"/>
    <n v="141"/>
    <n v="526.24"/>
  </r>
  <r>
    <d v="9364-01-01T00:00:00"/>
    <x v="1"/>
    <s v="Apr"/>
    <x v="1"/>
    <x v="1"/>
    <s v="Cancelld"/>
    <x v="1"/>
    <x v="0"/>
    <x v="2"/>
    <n v="315"/>
    <n v="450.45"/>
  </r>
  <r>
    <d v="9362-01-01T00:00:00"/>
    <x v="1"/>
    <s v="Apr"/>
    <x v="1"/>
    <x v="1"/>
    <s v="Cancelld"/>
    <x v="1"/>
    <x v="0"/>
    <x v="2"/>
    <n v="343"/>
    <n v="490.49"/>
  </r>
  <r>
    <d v="9362-01-01T00:00:00"/>
    <x v="1"/>
    <s v="Apr"/>
    <x v="1"/>
    <x v="1"/>
    <s v="Cancelld"/>
    <x v="1"/>
    <x v="0"/>
    <x v="2"/>
    <n v="145"/>
    <n v="207.35"/>
  </r>
  <r>
    <d v="9361-01-01T00:00:00"/>
    <x v="1"/>
    <s v="Apr"/>
    <x v="1"/>
    <x v="1"/>
    <s v="Cancelld"/>
    <x v="1"/>
    <x v="0"/>
    <x v="2"/>
    <n v="313"/>
    <n v="447.59000000000003"/>
  </r>
  <r>
    <d v="9362-01-01T00:00:00"/>
    <x v="1"/>
    <s v="Apr"/>
    <x v="1"/>
    <x v="1"/>
    <s v="Cancelld"/>
    <x v="1"/>
    <x v="0"/>
    <x v="2"/>
    <n v="832"/>
    <n v="1189.76"/>
  </r>
  <r>
    <d v="9361-01-01T00:00:00"/>
    <x v="1"/>
    <s v="Apr"/>
    <x v="1"/>
    <x v="1"/>
    <s v="Cancelld"/>
    <x v="1"/>
    <x v="0"/>
    <x v="2"/>
    <n v="865"/>
    <n v="1236.95"/>
  </r>
  <r>
    <d v="9361-01-01T00:00:00"/>
    <x v="1"/>
    <s v="Apr"/>
    <x v="1"/>
    <x v="1"/>
    <s v="Cancelld"/>
    <x v="1"/>
    <x v="0"/>
    <x v="2"/>
    <n v="317"/>
    <n v="453.31"/>
  </r>
  <r>
    <d v="9361-01-01T00:00:00"/>
    <x v="1"/>
    <s v="Aug"/>
    <x v="1"/>
    <x v="1"/>
    <s v="Cancelld"/>
    <x v="1"/>
    <x v="0"/>
    <x v="2"/>
    <n v="320"/>
    <n v="457.6"/>
  </r>
  <r>
    <d v="9362-01-01T00:00:00"/>
    <x v="1"/>
    <s v="Aug"/>
    <x v="1"/>
    <x v="1"/>
    <s v="Cancelld"/>
    <x v="1"/>
    <x v="0"/>
    <x v="2"/>
    <n v="368"/>
    <n v="526.24"/>
  </r>
  <r>
    <d v="9362-01-01T00:00:00"/>
    <x v="1"/>
    <s v="Aug"/>
    <x v="1"/>
    <x v="1"/>
    <s v="Cancelld"/>
    <x v="1"/>
    <x v="0"/>
    <x v="2"/>
    <n v="296"/>
    <n v="423.28"/>
  </r>
  <r>
    <d v="9365-01-01T00:00:00"/>
    <x v="1"/>
    <s v="Aug"/>
    <x v="0"/>
    <x v="1"/>
    <s v="Cancelld"/>
    <x v="1"/>
    <x v="0"/>
    <x v="2"/>
    <n v="322"/>
    <n v="460.46000000000004"/>
  </r>
  <r>
    <d v="9362-01-01T00:00:00"/>
    <x v="1"/>
    <s v="Aug"/>
    <x v="0"/>
    <x v="1"/>
    <s v="Cancelld"/>
    <x v="1"/>
    <x v="0"/>
    <x v="2"/>
    <n v="370"/>
    <n v="529.1"/>
  </r>
  <r>
    <d v="9362-01-01T00:00:00"/>
    <x v="1"/>
    <s v="Aug"/>
    <x v="0"/>
    <x v="1"/>
    <s v="Cancelld"/>
    <x v="1"/>
    <x v="0"/>
    <x v="2"/>
    <n v="292"/>
    <n v="417.56"/>
  </r>
  <r>
    <d v="9364-01-01T00:00:00"/>
    <x v="1"/>
    <s v="Aug"/>
    <x v="0"/>
    <x v="1"/>
    <s v="Cancelld"/>
    <x v="1"/>
    <x v="1"/>
    <x v="2"/>
    <n v="860"/>
    <n v="1229.8"/>
  </r>
  <r>
    <d v="9362-01-01T00:00:00"/>
    <x v="1"/>
    <s v="Aug"/>
    <x v="0"/>
    <x v="1"/>
    <s v="Cancelld"/>
    <x v="1"/>
    <x v="1"/>
    <x v="2"/>
    <n v="913"/>
    <n v="1305.5899999999999"/>
  </r>
  <r>
    <d v="9362-01-01T00:00:00"/>
    <x v="1"/>
    <s v="Aug"/>
    <x v="0"/>
    <x v="1"/>
    <s v="Cancelld"/>
    <x v="1"/>
    <x v="1"/>
    <x v="2"/>
    <n v="866"/>
    <n v="526.24"/>
  </r>
  <r>
    <d v="9364-01-01T00:00:00"/>
    <x v="1"/>
    <s v="Aug"/>
    <x v="0"/>
    <x v="1"/>
    <s v="Cancelld"/>
    <x v="1"/>
    <x v="1"/>
    <x v="2"/>
    <n v="369"/>
    <n v="526.24"/>
  </r>
  <r>
    <d v="9362-01-01T00:00:00"/>
    <x v="1"/>
    <s v="Aug"/>
    <x v="0"/>
    <x v="1"/>
    <s v="Cancelld"/>
    <x v="1"/>
    <x v="1"/>
    <x v="2"/>
    <n v="319"/>
    <n v="456.16999999999996"/>
  </r>
  <r>
    <d v="9362-01-01T00:00:00"/>
    <x v="1"/>
    <s v="Aug"/>
    <x v="0"/>
    <x v="1"/>
    <s v="Cancelld"/>
    <x v="1"/>
    <x v="1"/>
    <x v="2"/>
    <n v="367"/>
    <n v="524.80999999999995"/>
  </r>
  <r>
    <d v="9365-01-01T00:00:00"/>
    <x v="1"/>
    <s v="Aug"/>
    <x v="0"/>
    <x v="1"/>
    <s v="Cancelld"/>
    <x v="1"/>
    <x v="1"/>
    <x v="2"/>
    <n v="295"/>
    <n v="421.85"/>
  </r>
  <r>
    <d v="9362-01-01T00:00:00"/>
    <x v="1"/>
    <s v="Aug"/>
    <x v="0"/>
    <x v="1"/>
    <s v="Cancelld"/>
    <x v="1"/>
    <x v="1"/>
    <x v="2"/>
    <n v="835"/>
    <n v="1194.05"/>
  </r>
  <r>
    <d v="9361-01-01T00:00:00"/>
    <x v="1"/>
    <s v="Aug"/>
    <x v="0"/>
    <x v="1"/>
    <s v="Cancelld"/>
    <x v="1"/>
    <x v="1"/>
    <x v="2"/>
    <n v="293"/>
    <n v="418.99"/>
  </r>
  <r>
    <d v="9364-01-01T00:00:00"/>
    <x v="1"/>
    <s v="Dec"/>
    <x v="0"/>
    <x v="1"/>
    <s v="Cancelld"/>
    <x v="1"/>
    <x v="1"/>
    <x v="2"/>
    <n v="302"/>
    <n v="431.86"/>
  </r>
  <r>
    <d v="9361-01-01T00:00:00"/>
    <x v="1"/>
    <s v="Dec"/>
    <x v="0"/>
    <x v="1"/>
    <s v="Cancelld"/>
    <x v="1"/>
    <x v="1"/>
    <x v="2"/>
    <n v="344"/>
    <n v="491.91999999999996"/>
  </r>
  <r>
    <d v="9363-01-01T00:00:00"/>
    <x v="1"/>
    <s v="Dec"/>
    <x v="0"/>
    <x v="1"/>
    <s v="Cancelld"/>
    <x v="1"/>
    <x v="1"/>
    <x v="2"/>
    <n v="298"/>
    <n v="426.14"/>
  </r>
  <r>
    <d v="9362-01-01T00:00:00"/>
    <x v="1"/>
    <s v="Dec"/>
    <x v="0"/>
    <x v="1"/>
    <s v="Cancelld"/>
    <x v="1"/>
    <x v="1"/>
    <x v="2"/>
    <n v="346"/>
    <n v="494.78"/>
  </r>
  <r>
    <d v="9361-01-01T00:00:00"/>
    <x v="1"/>
    <s v="Dec"/>
    <x v="0"/>
    <x v="1"/>
    <s v="Cancelld"/>
    <x v="1"/>
    <x v="1"/>
    <x v="2"/>
    <n v="830"/>
    <n v="1186.9000000000001"/>
  </r>
  <r>
    <d v="9362-01-01T00:00:00"/>
    <x v="1"/>
    <s v="Dec"/>
    <x v="0"/>
    <x v="1"/>
    <s v="Cancelld"/>
    <x v="1"/>
    <x v="1"/>
    <x v="2"/>
    <n v="863"/>
    <n v="1234.0899999999999"/>
  </r>
  <r>
    <d v="9364-01-01T00:00:00"/>
    <x v="1"/>
    <s v="Dec"/>
    <x v="0"/>
    <x v="1"/>
    <s v="Cancelld"/>
    <x v="1"/>
    <x v="1"/>
    <x v="2"/>
    <n v="921"/>
    <n v="1317.03"/>
  </r>
  <r>
    <d v="9362-01-01T00:00:00"/>
    <x v="1"/>
    <s v="Dec"/>
    <x v="0"/>
    <x v="1"/>
    <s v="Cancelld"/>
    <x v="1"/>
    <x v="1"/>
    <x v="2"/>
    <n v="922"/>
    <n v="1318.46"/>
  </r>
  <r>
    <d v="9362-01-01T00:00:00"/>
    <x v="1"/>
    <s v="Dec"/>
    <x v="0"/>
    <x v="1"/>
    <s v="Cancelld"/>
    <x v="1"/>
    <x v="1"/>
    <x v="2"/>
    <n v="345"/>
    <n v="493.35"/>
  </r>
  <r>
    <d v="9364-01-01T00:00:00"/>
    <x v="1"/>
    <s v="Dec"/>
    <x v="0"/>
    <x v="1"/>
    <s v="Cancelld"/>
    <x v="1"/>
    <x v="1"/>
    <x v="2"/>
    <n v="249"/>
    <n v="356.07"/>
  </r>
  <r>
    <d v="9361-01-01T00:00:00"/>
    <x v="1"/>
    <s v="Dec"/>
    <x v="0"/>
    <x v="1"/>
    <s v="Cancelld"/>
    <x v="1"/>
    <x v="1"/>
    <x v="2"/>
    <n v="243"/>
    <n v="347.49"/>
  </r>
  <r>
    <d v="9363-01-01T00:00:00"/>
    <x v="1"/>
    <s v="Dec"/>
    <x v="0"/>
    <x v="1"/>
    <s v="Cancelld"/>
    <x v="1"/>
    <x v="1"/>
    <x v="2"/>
    <n v="237"/>
    <n v="338.90999999999997"/>
  </r>
  <r>
    <d v="9364-01-01T00:00:00"/>
    <x v="1"/>
    <s v="Dec"/>
    <x v="0"/>
    <x v="1"/>
    <s v="Cancelld"/>
    <x v="1"/>
    <x v="1"/>
    <x v="2"/>
    <n v="301"/>
    <n v="430.43"/>
  </r>
  <r>
    <d v="9364-01-01T00:00:00"/>
    <x v="1"/>
    <s v="Dec"/>
    <x v="0"/>
    <x v="1"/>
    <s v="Cancelld"/>
    <x v="1"/>
    <x v="1"/>
    <x v="2"/>
    <n v="349"/>
    <n v="499.07"/>
  </r>
  <r>
    <d v="9362-01-01T00:00:00"/>
    <x v="1"/>
    <s v="Dec"/>
    <x v="0"/>
    <x v="1"/>
    <s v="Cancelld"/>
    <x v="1"/>
    <x v="1"/>
    <x v="2"/>
    <n v="839"/>
    <n v="1199.77"/>
  </r>
  <r>
    <d v="9362-01-01T00:00:00"/>
    <x v="1"/>
    <s v="Dec"/>
    <x v="0"/>
    <x v="1"/>
    <s v="Cancelld"/>
    <x v="1"/>
    <x v="1"/>
    <x v="2"/>
    <n v="872"/>
    <n v="1246.96"/>
  </r>
  <r>
    <d v="9361-01-01T00:00:00"/>
    <x v="1"/>
    <s v="Feb"/>
    <x v="0"/>
    <x v="1"/>
    <s v="Cancelld"/>
    <x v="1"/>
    <x v="1"/>
    <x v="2"/>
    <n v="152"/>
    <n v="217.36"/>
  </r>
  <r>
    <d v="9361-01-01T00:00:00"/>
    <x v="1"/>
    <s v="Feb"/>
    <x v="0"/>
    <x v="1"/>
    <s v="Cancelld"/>
    <x v="1"/>
    <x v="1"/>
    <x v="2"/>
    <n v="326"/>
    <n v="466.18"/>
  </r>
  <r>
    <d v="9362-01-01T00:00:00"/>
    <x v="1"/>
    <s v="Feb"/>
    <x v="0"/>
    <x v="1"/>
    <s v="Cancelld"/>
    <x v="1"/>
    <x v="1"/>
    <x v="2"/>
    <n v="352"/>
    <n v="503.36"/>
  </r>
  <r>
    <d v="9364-01-01T00:00:00"/>
    <x v="1"/>
    <s v="Feb"/>
    <x v="0"/>
    <x v="1"/>
    <s v="Cancelld"/>
    <x v="1"/>
    <x v="1"/>
    <x v="2"/>
    <n v="154"/>
    <n v="220.22"/>
  </r>
  <r>
    <d v="9361-01-01T00:00:00"/>
    <x v="1"/>
    <s v="Feb"/>
    <x v="0"/>
    <x v="1"/>
    <s v="Cancelld"/>
    <x v="1"/>
    <x v="1"/>
    <x v="2"/>
    <n v="328"/>
    <n v="469.03999999999996"/>
  </r>
  <r>
    <d v="9362-01-01T00:00:00"/>
    <x v="1"/>
    <s v="Feb"/>
    <x v="0"/>
    <x v="1"/>
    <s v="Cancelld"/>
    <x v="1"/>
    <x v="1"/>
    <x v="2"/>
    <n v="821"/>
    <n v="1174.03"/>
  </r>
  <r>
    <d v="9364-01-01T00:00:00"/>
    <x v="1"/>
    <s v="Feb"/>
    <x v="0"/>
    <x v="1"/>
    <s v="Cancelld"/>
    <x v="1"/>
    <x v="1"/>
    <x v="2"/>
    <n v="854"/>
    <n v="1221.22"/>
  </r>
  <r>
    <d v="9363-01-01T00:00:00"/>
    <x v="1"/>
    <s v="Feb"/>
    <x v="0"/>
    <x v="1"/>
    <s v="Cancelld"/>
    <x v="1"/>
    <x v="1"/>
    <x v="2"/>
    <n v="908"/>
    <n v="1298.44"/>
  </r>
  <r>
    <d v="9363-01-01T00:00:00"/>
    <x v="1"/>
    <s v="Feb"/>
    <x v="0"/>
    <x v="1"/>
    <s v="Cancelld"/>
    <x v="1"/>
    <x v="1"/>
    <x v="2"/>
    <n v="861"/>
    <n v="526.24"/>
  </r>
  <r>
    <d v="9361-01-01T00:00:00"/>
    <x v="1"/>
    <s v="Feb"/>
    <x v="0"/>
    <x v="1"/>
    <s v="Cancelld"/>
    <x v="1"/>
    <x v="1"/>
    <x v="2"/>
    <n v="153"/>
    <n v="526.24"/>
  </r>
  <r>
    <d v="9362-01-01T00:00:00"/>
    <x v="1"/>
    <s v="Feb"/>
    <x v="0"/>
    <x v="1"/>
    <s v="Cancelld"/>
    <x v="1"/>
    <x v="1"/>
    <x v="2"/>
    <n v="327"/>
    <n v="467.61"/>
  </r>
  <r>
    <d v="9361-01-01T00:00:00"/>
    <x v="1"/>
    <s v="Feb"/>
    <x v="0"/>
    <x v="1"/>
    <s v="Cancelld"/>
    <x v="1"/>
    <x v="1"/>
    <x v="2"/>
    <n v="355"/>
    <n v="507.65"/>
  </r>
  <r>
    <d v="9362-01-01T00:00:00"/>
    <x v="1"/>
    <s v="Feb"/>
    <x v="0"/>
    <x v="1"/>
    <s v="Cancelld"/>
    <x v="1"/>
    <x v="0"/>
    <x v="2"/>
    <n v="325"/>
    <n v="464.75"/>
  </r>
  <r>
    <d v="9361-01-01T00:00:00"/>
    <x v="1"/>
    <s v="Feb"/>
    <x v="0"/>
    <x v="1"/>
    <s v="Cancelld"/>
    <x v="1"/>
    <x v="0"/>
    <x v="2"/>
    <n v="830"/>
    <n v="1186.9000000000001"/>
  </r>
  <r>
    <d v="9364-01-01T00:00:00"/>
    <x v="1"/>
    <s v="Feb"/>
    <x v="0"/>
    <x v="1"/>
    <s v="Cancelld"/>
    <x v="1"/>
    <x v="0"/>
    <x v="2"/>
    <n v="863"/>
    <n v="1234.0899999999999"/>
  </r>
  <r>
    <d v="9362-01-01T00:00:00"/>
    <x v="1"/>
    <s v="Jan"/>
    <x v="0"/>
    <x v="1"/>
    <s v="Cancelld"/>
    <x v="1"/>
    <x v="0"/>
    <x v="2"/>
    <n v="356"/>
    <n v="509.08"/>
  </r>
  <r>
    <d v="9361-01-01T00:00:00"/>
    <x v="1"/>
    <s v="Jan"/>
    <x v="0"/>
    <x v="1"/>
    <s v="Cancelld"/>
    <x v="1"/>
    <x v="0"/>
    <x v="2"/>
    <n v="158"/>
    <n v="225.94"/>
  </r>
  <r>
    <d v="9362-01-01T00:00:00"/>
    <x v="1"/>
    <s v="Jan"/>
    <x v="0"/>
    <x v="1"/>
    <s v="Cancelld"/>
    <x v="1"/>
    <x v="0"/>
    <x v="2"/>
    <n v="332"/>
    <n v="474.76"/>
  </r>
  <r>
    <d v="9362-01-01T00:00:00"/>
    <x v="1"/>
    <s v="Jan"/>
    <x v="0"/>
    <x v="1"/>
    <s v="Cancelld"/>
    <x v="1"/>
    <x v="0"/>
    <x v="2"/>
    <n v="358"/>
    <n v="511.94"/>
  </r>
  <r>
    <d v="9362-01-01T00:00:00"/>
    <x v="1"/>
    <s v="Jan"/>
    <x v="0"/>
    <x v="1"/>
    <s v="Cancelld"/>
    <x v="1"/>
    <x v="0"/>
    <x v="2"/>
    <n v="160"/>
    <n v="228.8"/>
  </r>
  <r>
    <d v="9363-01-01T00:00:00"/>
    <x v="1"/>
    <s v="Jan"/>
    <x v="0"/>
    <x v="1"/>
    <s v="Cancelld"/>
    <x v="1"/>
    <x v="0"/>
    <x v="2"/>
    <n v="334"/>
    <n v="477.62"/>
  </r>
  <r>
    <d v="9362-01-01T00:00:00"/>
    <x v="1"/>
    <s v="Jan"/>
    <x v="0"/>
    <x v="1"/>
    <s v="Cancelld"/>
    <x v="1"/>
    <x v="0"/>
    <x v="2"/>
    <n v="820"/>
    <n v="1172.5999999999999"/>
  </r>
  <r>
    <d v="9362-01-01T00:00:00"/>
    <x v="1"/>
    <s v="Jan"/>
    <x v="0"/>
    <x v="1"/>
    <s v="Cancelld"/>
    <x v="1"/>
    <x v="0"/>
    <x v="2"/>
    <n v="907"/>
    <n v="1297.01"/>
  </r>
  <r>
    <d v="9362-01-01T00:00:00"/>
    <x v="1"/>
    <s v="Jan"/>
    <x v="0"/>
    <x v="1"/>
    <s v="Cancelld"/>
    <x v="1"/>
    <x v="0"/>
    <x v="2"/>
    <n v="860"/>
    <n v="526.24"/>
  </r>
  <r>
    <d v="9361-01-01T00:00:00"/>
    <x v="1"/>
    <s v="Jan"/>
    <x v="0"/>
    <x v="1"/>
    <s v="Cancelld"/>
    <x v="1"/>
    <x v="0"/>
    <x v="2"/>
    <n v="159"/>
    <n v="526.24"/>
  </r>
  <r>
    <d v="9362-01-01T00:00:00"/>
    <x v="1"/>
    <s v="Jan"/>
    <x v="0"/>
    <x v="1"/>
    <s v="Cancelld"/>
    <x v="1"/>
    <x v="0"/>
    <x v="2"/>
    <n v="333"/>
    <n v="476.19"/>
  </r>
  <r>
    <d v="9363-01-01T00:00:00"/>
    <x v="1"/>
    <s v="Jan"/>
    <x v="0"/>
    <x v="1"/>
    <s v="Cancelld"/>
    <x v="1"/>
    <x v="0"/>
    <x v="2"/>
    <n v="361"/>
    <n v="516.23"/>
  </r>
  <r>
    <d v="9364-01-01T00:00:00"/>
    <x v="1"/>
    <s v="Jan"/>
    <x v="0"/>
    <x v="1"/>
    <s v="Cancelld"/>
    <x v="1"/>
    <x v="0"/>
    <x v="2"/>
    <n v="157"/>
    <n v="224.51"/>
  </r>
  <r>
    <d v="9362-01-01T00:00:00"/>
    <x v="1"/>
    <s v="Jan"/>
    <x v="0"/>
    <x v="1"/>
    <s v="Cancelld"/>
    <x v="1"/>
    <x v="0"/>
    <x v="2"/>
    <n v="331"/>
    <n v="473.33"/>
  </r>
  <r>
    <d v="9362-01-01T00:00:00"/>
    <x v="1"/>
    <s v="Jan"/>
    <x v="0"/>
    <x v="1"/>
    <s v="Cancelld"/>
    <x v="1"/>
    <x v="0"/>
    <x v="2"/>
    <n v="829"/>
    <n v="1185.47"/>
  </r>
  <r>
    <d v="9362-01-01T00:00:00"/>
    <x v="1"/>
    <s v="Jan"/>
    <x v="0"/>
    <x v="1"/>
    <s v="Cancelld"/>
    <x v="1"/>
    <x v="0"/>
    <x v="2"/>
    <n v="862"/>
    <n v="1232.6599999999999"/>
  </r>
  <r>
    <d v="9362-01-01T00:00:00"/>
    <x v="1"/>
    <s v="Jan"/>
    <x v="0"/>
    <x v="1"/>
    <s v="Cancelld"/>
    <x v="1"/>
    <x v="0"/>
    <x v="2"/>
    <n v="329"/>
    <n v="470.47"/>
  </r>
  <r>
    <d v="9362-01-01T00:00:00"/>
    <x v="1"/>
    <s v="Jul"/>
    <x v="0"/>
    <x v="1"/>
    <s v="Cancelld"/>
    <x v="1"/>
    <x v="0"/>
    <x v="2"/>
    <n v="326"/>
    <n v="466.18"/>
  </r>
  <r>
    <d v="9362-01-01T00:00:00"/>
    <x v="1"/>
    <s v="Jul"/>
    <x v="0"/>
    <x v="1"/>
    <s v="Cancelld"/>
    <x v="1"/>
    <x v="0"/>
    <x v="2"/>
    <n v="128"/>
    <n v="183.04"/>
  </r>
  <r>
    <d v="9361-01-01T00:00:00"/>
    <x v="1"/>
    <s v="Jul"/>
    <x v="0"/>
    <x v="1"/>
    <s v="Cancelld"/>
    <x v="1"/>
    <x v="0"/>
    <x v="2"/>
    <n v="302"/>
    <n v="431.86"/>
  </r>
  <r>
    <d v="9362-01-01T00:00:00"/>
    <x v="1"/>
    <s v="Jul"/>
    <x v="0"/>
    <x v="1"/>
    <s v="Cancelld"/>
    <x v="1"/>
    <x v="0"/>
    <x v="2"/>
    <n v="328"/>
    <n v="469.03999999999996"/>
  </r>
  <r>
    <d v="9364-01-01T00:00:00"/>
    <x v="1"/>
    <s v="Jul"/>
    <x v="0"/>
    <x v="1"/>
    <s v="Cancelld"/>
    <x v="1"/>
    <x v="0"/>
    <x v="2"/>
    <n v="298"/>
    <n v="426.14"/>
  </r>
  <r>
    <d v="9362-01-01T00:00:00"/>
    <x v="1"/>
    <s v="Jul"/>
    <x v="0"/>
    <x v="1"/>
    <s v="Cancelld"/>
    <x v="1"/>
    <x v="0"/>
    <x v="2"/>
    <n v="826"/>
    <n v="1181.18"/>
  </r>
  <r>
    <d v="9364-01-01T00:00:00"/>
    <x v="1"/>
    <s v="Jul"/>
    <x v="0"/>
    <x v="1"/>
    <s v="Cancelld"/>
    <x v="1"/>
    <x v="0"/>
    <x v="2"/>
    <n v="859"/>
    <n v="1228.3699999999999"/>
  </r>
  <r>
    <d v="9364-01-01T00:00:00"/>
    <x v="1"/>
    <s v="Jul"/>
    <x v="0"/>
    <x v="1"/>
    <s v="Cancelld"/>
    <x v="1"/>
    <x v="0"/>
    <x v="2"/>
    <n v="912"/>
    <n v="1304.1599999999999"/>
  </r>
  <r>
    <d v="9364-01-01T00:00:00"/>
    <x v="1"/>
    <s v="Jul"/>
    <x v="0"/>
    <x v="1"/>
    <s v="Cancelld"/>
    <x v="1"/>
    <x v="0"/>
    <x v="2"/>
    <n v="865"/>
    <n v="526.24"/>
  </r>
  <r>
    <d v="9363-01-01T00:00:00"/>
    <x v="1"/>
    <s v="Jul"/>
    <x v="0"/>
    <x v="1"/>
    <s v="Cancelld"/>
    <x v="1"/>
    <x v="0"/>
    <x v="2"/>
    <n v="129"/>
    <n v="526.24"/>
  </r>
  <r>
    <d v="9362-01-01T00:00:00"/>
    <x v="1"/>
    <s v="Jul"/>
    <x v="0"/>
    <x v="1"/>
    <s v="Cancelld"/>
    <x v="1"/>
    <x v="0"/>
    <x v="2"/>
    <n v="297"/>
    <n v="424.71"/>
  </r>
  <r>
    <d v="9364-01-01T00:00:00"/>
    <x v="1"/>
    <s v="Jul"/>
    <x v="0"/>
    <x v="1"/>
    <s v="Cancelld"/>
    <x v="1"/>
    <x v="0"/>
    <x v="2"/>
    <n v="325"/>
    <n v="464.75"/>
  </r>
  <r>
    <d v="9361-01-01T00:00:00"/>
    <x v="1"/>
    <s v="Jul"/>
    <x v="0"/>
    <x v="1"/>
    <s v="Cancelld"/>
    <x v="1"/>
    <x v="0"/>
    <x v="2"/>
    <n v="127"/>
    <n v="181.61"/>
  </r>
  <r>
    <d v="9362-01-01T00:00:00"/>
    <x v="1"/>
    <s v="Jul"/>
    <x v="0"/>
    <x v="1"/>
    <s v="Cancelld"/>
    <x v="1"/>
    <x v="0"/>
    <x v="2"/>
    <n v="301"/>
    <n v="430.43"/>
  </r>
  <r>
    <d v="9361-01-01T00:00:00"/>
    <x v="1"/>
    <s v="Jul"/>
    <x v="0"/>
    <x v="1"/>
    <s v="Cancelld"/>
    <x v="1"/>
    <x v="0"/>
    <x v="2"/>
    <n v="834"/>
    <n v="1192.6199999999999"/>
  </r>
  <r>
    <d v="9362-01-01T00:00:00"/>
    <x v="1"/>
    <s v="Jul"/>
    <x v="0"/>
    <x v="1"/>
    <s v="Cancelld"/>
    <x v="1"/>
    <x v="0"/>
    <x v="2"/>
    <n v="868"/>
    <n v="1241.24"/>
  </r>
  <r>
    <d v="9362-01-01T00:00:00"/>
    <x v="1"/>
    <s v="Jul"/>
    <x v="0"/>
    <x v="1"/>
    <s v="Cancelld"/>
    <x v="1"/>
    <x v="0"/>
    <x v="2"/>
    <n v="299"/>
    <n v="427.57"/>
  </r>
  <r>
    <d v="9365-01-01T00:00:00"/>
    <x v="1"/>
    <s v="Jun"/>
    <x v="0"/>
    <x v="1"/>
    <s v="Cancelld"/>
    <x v="1"/>
    <x v="0"/>
    <x v="2"/>
    <n v="332"/>
    <n v="474.76"/>
  </r>
  <r>
    <d v="9361-01-01T00:00:00"/>
    <x v="1"/>
    <s v="Jun"/>
    <x v="0"/>
    <x v="1"/>
    <s v="Cancelld"/>
    <x v="1"/>
    <x v="0"/>
    <x v="2"/>
    <n v="134"/>
    <n v="191.62"/>
  </r>
  <r>
    <d v="9363-01-01T00:00:00"/>
    <x v="1"/>
    <s v="Jun"/>
    <x v="0"/>
    <x v="1"/>
    <s v="Cancelld"/>
    <x v="1"/>
    <x v="0"/>
    <x v="2"/>
    <n v="334"/>
    <n v="477.62"/>
  </r>
  <r>
    <d v="9361-01-01T00:00:00"/>
    <x v="1"/>
    <s v="Jun"/>
    <x v="0"/>
    <x v="1"/>
    <s v="Cancelld"/>
    <x v="1"/>
    <x v="0"/>
    <x v="2"/>
    <n v="130"/>
    <n v="185.9"/>
  </r>
  <r>
    <d v="9362-01-01T00:00:00"/>
    <x v="1"/>
    <s v="Jun"/>
    <x v="0"/>
    <x v="1"/>
    <s v="Cancelld"/>
    <x v="1"/>
    <x v="0"/>
    <x v="2"/>
    <n v="304"/>
    <n v="434.72"/>
  </r>
  <r>
    <d v="9364-01-01T00:00:00"/>
    <x v="1"/>
    <s v="Jun"/>
    <x v="0"/>
    <x v="1"/>
    <s v="Cancelld"/>
    <x v="1"/>
    <x v="0"/>
    <x v="2"/>
    <n v="825"/>
    <n v="1179.75"/>
  </r>
  <r>
    <d v="9362-01-01T00:00:00"/>
    <x v="1"/>
    <s v="Jun"/>
    <x v="0"/>
    <x v="1"/>
    <s v="Cancelld"/>
    <x v="1"/>
    <x v="0"/>
    <x v="2"/>
    <n v="858"/>
    <n v="1226.94"/>
  </r>
  <r>
    <d v="9361-01-01T00:00:00"/>
    <x v="1"/>
    <s v="Jun"/>
    <x v="0"/>
    <x v="1"/>
    <s v="Cancelld"/>
    <x v="1"/>
    <x v="0"/>
    <x v="2"/>
    <n v="911"/>
    <n v="1302.73"/>
  </r>
  <r>
    <d v="9361-01-01T00:00:00"/>
    <x v="1"/>
    <s v="Jun"/>
    <x v="0"/>
    <x v="1"/>
    <s v="Cancelld"/>
    <x v="1"/>
    <x v="0"/>
    <x v="2"/>
    <n v="864"/>
    <n v="526.24"/>
  </r>
  <r>
    <d v="9362-01-01T00:00:00"/>
    <x v="1"/>
    <s v="Jun"/>
    <x v="0"/>
    <x v="1"/>
    <s v="Cancelld"/>
    <x v="1"/>
    <x v="0"/>
    <x v="2"/>
    <n v="135"/>
    <n v="526.24"/>
  </r>
  <r>
    <d v="9364-01-01T00:00:00"/>
    <x v="1"/>
    <s v="Jun"/>
    <x v="0"/>
    <x v="1"/>
    <s v="Cancelld"/>
    <x v="1"/>
    <x v="0"/>
    <x v="2"/>
    <n v="303"/>
    <n v="433.28999999999996"/>
  </r>
  <r>
    <d v="9362-01-01T00:00:00"/>
    <x v="1"/>
    <s v="Jun"/>
    <x v="0"/>
    <x v="1"/>
    <s v="Cancelld"/>
    <x v="1"/>
    <x v="0"/>
    <x v="2"/>
    <n v="331"/>
    <n v="473.33"/>
  </r>
  <r>
    <d v="9362-01-01T00:00:00"/>
    <x v="1"/>
    <s v="Jun"/>
    <x v="0"/>
    <x v="1"/>
    <s v="Cancelld"/>
    <x v="1"/>
    <x v="0"/>
    <x v="2"/>
    <n v="133"/>
    <n v="190.19"/>
  </r>
  <r>
    <d v="9363-01-01T00:00:00"/>
    <x v="1"/>
    <s v="Jun"/>
    <x v="0"/>
    <x v="1"/>
    <s v="Cancelld"/>
    <x v="1"/>
    <x v="0"/>
    <x v="2"/>
    <n v="307"/>
    <n v="439.01"/>
  </r>
  <r>
    <d v="9361-01-01T00:00:00"/>
    <x v="1"/>
    <s v="Jun"/>
    <x v="0"/>
    <x v="1"/>
    <s v="Cancelld"/>
    <x v="1"/>
    <x v="0"/>
    <x v="2"/>
    <n v="867"/>
    <n v="1239.81"/>
  </r>
  <r>
    <d v="9365-01-01T00:00:00"/>
    <x v="1"/>
    <s v="Jun"/>
    <x v="0"/>
    <x v="1"/>
    <s v="Cancelld"/>
    <x v="1"/>
    <x v="0"/>
    <x v="2"/>
    <n v="305"/>
    <n v="436.15"/>
  </r>
  <r>
    <d v="9365-01-01T00:00:00"/>
    <x v="1"/>
    <s v="Mar"/>
    <x v="0"/>
    <x v="1"/>
    <s v="Cancelld"/>
    <x v="1"/>
    <x v="0"/>
    <x v="2"/>
    <n v="350"/>
    <n v="500.5"/>
  </r>
  <r>
    <d v="9362-01-01T00:00:00"/>
    <x v="1"/>
    <s v="Mar"/>
    <x v="0"/>
    <x v="1"/>
    <s v="Cancelld"/>
    <x v="1"/>
    <x v="0"/>
    <x v="2"/>
    <n v="146"/>
    <n v="208.78"/>
  </r>
  <r>
    <d v="9364-01-01T00:00:00"/>
    <x v="1"/>
    <s v="Mar"/>
    <x v="0"/>
    <x v="1"/>
    <s v="Cancelld"/>
    <x v="1"/>
    <x v="0"/>
    <x v="2"/>
    <n v="320"/>
    <n v="457.6"/>
  </r>
  <r>
    <d v="9361-01-01T00:00:00"/>
    <x v="1"/>
    <s v="Mar"/>
    <x v="0"/>
    <x v="1"/>
    <s v="Cancelld"/>
    <x v="1"/>
    <x v="0"/>
    <x v="2"/>
    <n v="346"/>
    <n v="494.78"/>
  </r>
  <r>
    <d v="9361-01-01T00:00:00"/>
    <x v="1"/>
    <s v="Mar"/>
    <x v="0"/>
    <x v="1"/>
    <s v="Cancelld"/>
    <x v="1"/>
    <x v="0"/>
    <x v="2"/>
    <n v="148"/>
    <n v="211.64"/>
  </r>
  <r>
    <d v="9362-01-01T00:00:00"/>
    <x v="1"/>
    <s v="Mar"/>
    <x v="0"/>
    <x v="1"/>
    <s v="Cancelld"/>
    <x v="1"/>
    <x v="0"/>
    <x v="2"/>
    <n v="322"/>
    <n v="460.46000000000004"/>
  </r>
  <r>
    <d v="9362-01-01T00:00:00"/>
    <x v="1"/>
    <s v="Mar"/>
    <x v="0"/>
    <x v="1"/>
    <s v="Cancelld"/>
    <x v="1"/>
    <x v="1"/>
    <x v="2"/>
    <n v="822"/>
    <n v="1175.46"/>
  </r>
  <r>
    <d v="9362-01-01T00:00:00"/>
    <x v="1"/>
    <s v="Mar"/>
    <x v="0"/>
    <x v="1"/>
    <s v="Cancelld"/>
    <x v="1"/>
    <x v="1"/>
    <x v="2"/>
    <n v="855"/>
    <n v="1222.6500000000001"/>
  </r>
  <r>
    <d v="9363-01-01T00:00:00"/>
    <x v="1"/>
    <s v="Mar"/>
    <x v="0"/>
    <x v="1"/>
    <s v="Cancelld"/>
    <x v="1"/>
    <x v="1"/>
    <x v="2"/>
    <n v="147"/>
    <n v="526.24"/>
  </r>
  <r>
    <d v="9362-01-01T00:00:00"/>
    <x v="1"/>
    <s v="Mar"/>
    <x v="0"/>
    <x v="1"/>
    <s v="Cancelld"/>
    <x v="1"/>
    <x v="1"/>
    <x v="2"/>
    <n v="321"/>
    <n v="459.03"/>
  </r>
  <r>
    <d v="9362-01-01T00:00:00"/>
    <x v="1"/>
    <s v="Mar"/>
    <x v="0"/>
    <x v="1"/>
    <s v="Cancelld"/>
    <x v="1"/>
    <x v="1"/>
    <x v="2"/>
    <n v="349"/>
    <n v="499.07"/>
  </r>
  <r>
    <d v="9362-01-01T00:00:00"/>
    <x v="1"/>
    <s v="Mar"/>
    <x v="0"/>
    <x v="1"/>
    <s v="Cancelld"/>
    <x v="1"/>
    <x v="1"/>
    <x v="2"/>
    <n v="151"/>
    <n v="215.93"/>
  </r>
  <r>
    <d v="9361-01-01T00:00:00"/>
    <x v="1"/>
    <s v="Mar"/>
    <x v="0"/>
    <x v="1"/>
    <s v="Cancelld"/>
    <x v="1"/>
    <x v="1"/>
    <x v="2"/>
    <n v="319"/>
    <n v="456.16999999999996"/>
  </r>
  <r>
    <d v="9364-01-01T00:00:00"/>
    <x v="1"/>
    <s v="Mar"/>
    <x v="0"/>
    <x v="1"/>
    <s v="Cancelld"/>
    <x v="1"/>
    <x v="1"/>
    <x v="2"/>
    <n v="831"/>
    <n v="1188.33"/>
  </r>
  <r>
    <d v="9362-01-01T00:00:00"/>
    <x v="1"/>
    <s v="Mar"/>
    <x v="0"/>
    <x v="1"/>
    <s v="Cancelld"/>
    <x v="1"/>
    <x v="1"/>
    <x v="2"/>
    <n v="864"/>
    <n v="1235.52"/>
  </r>
  <r>
    <d v="9365-01-01T00:00:00"/>
    <x v="1"/>
    <s v="Mar"/>
    <x v="0"/>
    <x v="1"/>
    <s v="Cancelld"/>
    <x v="1"/>
    <x v="1"/>
    <x v="2"/>
    <n v="323"/>
    <n v="461.89"/>
  </r>
  <r>
    <d v="9362-01-01T00:00:00"/>
    <x v="1"/>
    <s v="May"/>
    <x v="0"/>
    <x v="1"/>
    <s v="Cancelld"/>
    <x v="1"/>
    <x v="1"/>
    <x v="2"/>
    <n v="338"/>
    <n v="483.34000000000003"/>
  </r>
  <r>
    <d v="9361-01-01T00:00:00"/>
    <x v="1"/>
    <s v="May"/>
    <x v="0"/>
    <x v="1"/>
    <s v="Cancelld"/>
    <x v="1"/>
    <x v="1"/>
    <x v="2"/>
    <n v="140"/>
    <n v="200.2"/>
  </r>
  <r>
    <d v="9361-01-01T00:00:00"/>
    <x v="1"/>
    <s v="May"/>
    <x v="0"/>
    <x v="1"/>
    <s v="Cancelld"/>
    <x v="1"/>
    <x v="1"/>
    <x v="2"/>
    <n v="308"/>
    <n v="440.44"/>
  </r>
  <r>
    <d v="9361-01-01T00:00:00"/>
    <x v="1"/>
    <s v="May"/>
    <x v="0"/>
    <x v="1"/>
    <s v="Cancelld"/>
    <x v="1"/>
    <x v="1"/>
    <x v="2"/>
    <n v="136"/>
    <n v="194.48"/>
  </r>
  <r>
    <d v="9364-01-01T00:00:00"/>
    <x v="1"/>
    <s v="May"/>
    <x v="0"/>
    <x v="1"/>
    <s v="Cancelld"/>
    <x v="1"/>
    <x v="1"/>
    <x v="2"/>
    <n v="310"/>
    <n v="443.3"/>
  </r>
  <r>
    <d v="9364-01-01T00:00:00"/>
    <x v="1"/>
    <s v="May"/>
    <x v="0"/>
    <x v="1"/>
    <s v="Cancelld"/>
    <x v="1"/>
    <x v="1"/>
    <x v="2"/>
    <n v="824"/>
    <n v="1178.32"/>
  </r>
  <r>
    <d v="9361-01-01T00:00:00"/>
    <x v="1"/>
    <s v="May"/>
    <x v="0"/>
    <x v="1"/>
    <s v="Cancelld"/>
    <x v="1"/>
    <x v="1"/>
    <x v="2"/>
    <n v="857"/>
    <n v="1225.51"/>
  </r>
  <r>
    <d v="9362-01-01T00:00:00"/>
    <x v="1"/>
    <s v="May"/>
    <x v="0"/>
    <x v="1"/>
    <s v="Cancelld"/>
    <x v="1"/>
    <x v="1"/>
    <x v="2"/>
    <n v="910"/>
    <n v="1301.3"/>
  </r>
  <r>
    <d v="9362-01-01T00:00:00"/>
    <x v="1"/>
    <s v="May"/>
    <x v="0"/>
    <x v="1"/>
    <s v="Cancelld"/>
    <x v="1"/>
    <x v="1"/>
    <x v="2"/>
    <n v="863"/>
    <n v="526.24"/>
  </r>
  <r>
    <d v="9364-01-01T00:00:00"/>
    <x v="1"/>
    <s v="May"/>
    <x v="0"/>
    <x v="1"/>
    <s v="Cancelld"/>
    <x v="1"/>
    <x v="1"/>
    <x v="2"/>
    <n v="309"/>
    <n v="441.87"/>
  </r>
  <r>
    <d v="9364-01-01T00:00:00"/>
    <x v="1"/>
    <s v="May"/>
    <x v="0"/>
    <x v="1"/>
    <s v="Cancelld"/>
    <x v="1"/>
    <x v="1"/>
    <x v="2"/>
    <n v="337"/>
    <n v="481.90999999999997"/>
  </r>
  <r>
    <d v="9363-01-01T00:00:00"/>
    <x v="1"/>
    <s v="May"/>
    <x v="0"/>
    <x v="1"/>
    <s v="Cancelld"/>
    <x v="1"/>
    <x v="1"/>
    <x v="2"/>
    <n v="139"/>
    <n v="198.76999999999998"/>
  </r>
  <r>
    <d v="9361-01-01T00:00:00"/>
    <x v="1"/>
    <s v="May"/>
    <x v="0"/>
    <x v="1"/>
    <s v="Cancelld"/>
    <x v="1"/>
    <x v="1"/>
    <x v="2"/>
    <n v="833"/>
    <n v="1191.19"/>
  </r>
  <r>
    <d v="9362-01-01T00:00:00"/>
    <x v="1"/>
    <s v="May"/>
    <x v="0"/>
    <x v="1"/>
    <s v="Cancelld"/>
    <x v="1"/>
    <x v="1"/>
    <x v="2"/>
    <n v="866"/>
    <n v="1238.3800000000001"/>
  </r>
  <r>
    <d v="9362-01-01T00:00:00"/>
    <x v="1"/>
    <s v="May"/>
    <x v="0"/>
    <x v="1"/>
    <s v="Cancelld"/>
    <x v="1"/>
    <x v="1"/>
    <x v="2"/>
    <n v="311"/>
    <n v="444.73"/>
  </r>
  <r>
    <d v="9362-01-01T00:00:00"/>
    <x v="1"/>
    <s v="Nov"/>
    <x v="1"/>
    <x v="1"/>
    <s v="Cancelld"/>
    <x v="1"/>
    <x v="1"/>
    <x v="2"/>
    <n v="350"/>
    <n v="500.5"/>
  </r>
  <r>
    <d v="9361-01-01T00:00:00"/>
    <x v="1"/>
    <s v="Nov"/>
    <x v="1"/>
    <x v="1"/>
    <s v="Cancelld"/>
    <x v="1"/>
    <x v="1"/>
    <x v="2"/>
    <n v="304"/>
    <n v="434.72"/>
  </r>
  <r>
    <d v="9361-01-01T00:00:00"/>
    <x v="1"/>
    <s v="Nov"/>
    <x v="1"/>
    <x v="1"/>
    <s v="Cancelld"/>
    <x v="1"/>
    <x v="1"/>
    <x v="2"/>
    <n v="352"/>
    <n v="503.36"/>
  </r>
  <r>
    <d v="9361-01-01T00:00:00"/>
    <x v="1"/>
    <s v="Nov"/>
    <x v="1"/>
    <x v="1"/>
    <s v="Cancelld"/>
    <x v="1"/>
    <x v="1"/>
    <x v="2"/>
    <n v="829"/>
    <n v="1185.47"/>
  </r>
  <r>
    <d v="9362-01-01T00:00:00"/>
    <x v="1"/>
    <s v="Nov"/>
    <x v="1"/>
    <x v="1"/>
    <s v="Cancelld"/>
    <x v="1"/>
    <x v="1"/>
    <x v="2"/>
    <n v="862"/>
    <n v="1232.6599999999999"/>
  </r>
  <r>
    <d v="9361-01-01T00:00:00"/>
    <x v="1"/>
    <s v="Nov"/>
    <x v="1"/>
    <x v="1"/>
    <s v="Cancelld"/>
    <x v="1"/>
    <x v="1"/>
    <x v="2"/>
    <n v="918"/>
    <n v="1312.74"/>
  </r>
  <r>
    <d v="9361-01-01T00:00:00"/>
    <x v="1"/>
    <s v="Nov"/>
    <x v="1"/>
    <x v="1"/>
    <s v="Cancelld"/>
    <x v="1"/>
    <x v="1"/>
    <x v="2"/>
    <n v="919"/>
    <n v="1314.17"/>
  </r>
  <r>
    <d v="9362-01-01T00:00:00"/>
    <x v="1"/>
    <s v="Nov"/>
    <x v="1"/>
    <x v="1"/>
    <s v="Cancelld"/>
    <x v="1"/>
    <x v="1"/>
    <x v="2"/>
    <n v="920"/>
    <n v="1315.6"/>
  </r>
  <r>
    <d v="9362-01-01T00:00:00"/>
    <x v="1"/>
    <s v="Nov"/>
    <x v="1"/>
    <x v="1"/>
    <s v="Cancelld"/>
    <x v="1"/>
    <x v="1"/>
    <x v="2"/>
    <n v="869"/>
    <n v="526.24"/>
  </r>
  <r>
    <d v="9362-01-01T00:00:00"/>
    <x v="1"/>
    <s v="Nov"/>
    <x v="1"/>
    <x v="1"/>
    <s v="Cancelld"/>
    <x v="1"/>
    <x v="1"/>
    <x v="2"/>
    <n v="351"/>
    <n v="501.93"/>
  </r>
  <r>
    <d v="9361-01-01T00:00:00"/>
    <x v="1"/>
    <s v="Nov"/>
    <x v="1"/>
    <x v="1"/>
    <s v="Cancelld"/>
    <x v="1"/>
    <x v="1"/>
    <x v="2"/>
    <n v="261"/>
    <n v="373.23"/>
  </r>
  <r>
    <d v="9361-01-01T00:00:00"/>
    <x v="1"/>
    <s v="Nov"/>
    <x v="1"/>
    <x v="1"/>
    <s v="Cancelld"/>
    <x v="1"/>
    <x v="1"/>
    <x v="2"/>
    <n v="255"/>
    <n v="364.65"/>
  </r>
  <r>
    <d v="9361-01-01T00:00:00"/>
    <x v="1"/>
    <s v="Nov"/>
    <x v="1"/>
    <x v="1"/>
    <s v="Cancelld"/>
    <x v="1"/>
    <x v="1"/>
    <x v="2"/>
    <n v="307"/>
    <n v="439.01"/>
  </r>
  <r>
    <d v="9361-01-01T00:00:00"/>
    <x v="1"/>
    <s v="Nov"/>
    <x v="1"/>
    <x v="1"/>
    <s v="Cancelld"/>
    <x v="1"/>
    <x v="1"/>
    <x v="2"/>
    <n v="838"/>
    <n v="1198.3399999999999"/>
  </r>
  <r>
    <d v="9362-01-01T00:00:00"/>
    <x v="1"/>
    <s v="Nov"/>
    <x v="1"/>
    <x v="1"/>
    <s v="Cancelld"/>
    <x v="1"/>
    <x v="1"/>
    <x v="2"/>
    <n v="871"/>
    <n v="1245.53"/>
  </r>
  <r>
    <d v="9362-01-01T00:00:00"/>
    <x v="1"/>
    <s v="Oct"/>
    <x v="1"/>
    <x v="1"/>
    <s v="Cancelld"/>
    <x v="1"/>
    <x v="1"/>
    <x v="2"/>
    <n v="308"/>
    <n v="440.44"/>
  </r>
  <r>
    <d v="9365-01-01T00:00:00"/>
    <x v="1"/>
    <s v="Oct"/>
    <x v="1"/>
    <x v="1"/>
    <s v="Cancelld"/>
    <x v="1"/>
    <x v="1"/>
    <x v="2"/>
    <n v="356"/>
    <n v="509.08"/>
  </r>
  <r>
    <d v="9362-01-01T00:00:00"/>
    <x v="1"/>
    <s v="Oct"/>
    <x v="1"/>
    <x v="1"/>
    <s v="Cancelld"/>
    <x v="1"/>
    <x v="1"/>
    <x v="2"/>
    <n v="310"/>
    <n v="443.3"/>
  </r>
  <r>
    <d v="9361-01-01T00:00:00"/>
    <x v="1"/>
    <s v="Oct"/>
    <x v="1"/>
    <x v="1"/>
    <s v="Cancelld"/>
    <x v="1"/>
    <x v="1"/>
    <x v="2"/>
    <n v="358"/>
    <n v="511.94"/>
  </r>
  <r>
    <d v="9361-01-01T00:00:00"/>
    <x v="1"/>
    <s v="Oct"/>
    <x v="1"/>
    <x v="1"/>
    <s v="Cancelld"/>
    <x v="1"/>
    <x v="1"/>
    <x v="2"/>
    <n v="828"/>
    <n v="1184.04"/>
  </r>
  <r>
    <d v="9363-01-01T00:00:00"/>
    <x v="1"/>
    <s v="Oct"/>
    <x v="1"/>
    <x v="1"/>
    <s v="Cancelld"/>
    <x v="1"/>
    <x v="1"/>
    <x v="2"/>
    <n v="915"/>
    <n v="1308.45"/>
  </r>
  <r>
    <d v="9362-01-01T00:00:00"/>
    <x v="1"/>
    <s v="Oct"/>
    <x v="1"/>
    <x v="1"/>
    <s v="Cancelld"/>
    <x v="1"/>
    <x v="1"/>
    <x v="2"/>
    <n v="916"/>
    <n v="1309.8800000000001"/>
  </r>
  <r>
    <d v="9362-01-01T00:00:00"/>
    <x v="1"/>
    <s v="Oct"/>
    <x v="1"/>
    <x v="1"/>
    <s v="Cancelld"/>
    <x v="1"/>
    <x v="1"/>
    <x v="2"/>
    <n v="917"/>
    <n v="1311.31"/>
  </r>
  <r>
    <d v="9362-01-01T00:00:00"/>
    <x v="1"/>
    <s v="Oct"/>
    <x v="1"/>
    <x v="1"/>
    <s v="Cancelld"/>
    <x v="1"/>
    <x v="1"/>
    <x v="2"/>
    <n v="868"/>
    <n v="526.24"/>
  </r>
  <r>
    <d v="9364-01-01T00:00:00"/>
    <x v="1"/>
    <s v="Oct"/>
    <x v="1"/>
    <x v="1"/>
    <s v="Cancelld"/>
    <x v="1"/>
    <x v="1"/>
    <x v="2"/>
    <n v="357"/>
    <n v="526.24"/>
  </r>
  <r>
    <d v="9361-01-01T00:00:00"/>
    <x v="1"/>
    <s v="Oct"/>
    <x v="1"/>
    <x v="1"/>
    <s v="Cancelld"/>
    <x v="1"/>
    <x v="1"/>
    <x v="2"/>
    <n v="279"/>
    <n v="398.97"/>
  </r>
  <r>
    <d v="9362-01-01T00:00:00"/>
    <x v="1"/>
    <s v="Oct"/>
    <x v="1"/>
    <x v="1"/>
    <s v="Cancelld"/>
    <x v="1"/>
    <x v="1"/>
    <x v="2"/>
    <n v="273"/>
    <n v="390.39"/>
  </r>
  <r>
    <d v="9362-01-01T00:00:00"/>
    <x v="1"/>
    <s v="Oct"/>
    <x v="1"/>
    <x v="1"/>
    <s v="Cancelld"/>
    <x v="1"/>
    <x v="1"/>
    <x v="2"/>
    <n v="267"/>
    <n v="381.81"/>
  </r>
  <r>
    <d v="9363-01-01T00:00:00"/>
    <x v="1"/>
    <s v="Oct"/>
    <x v="1"/>
    <x v="1"/>
    <s v="Cancelld"/>
    <x v="1"/>
    <x v="1"/>
    <x v="2"/>
    <n v="313"/>
    <n v="447.59000000000003"/>
  </r>
  <r>
    <d v="9361-01-01T00:00:00"/>
    <x v="1"/>
    <s v="Oct"/>
    <x v="1"/>
    <x v="1"/>
    <s v="Cancelld"/>
    <x v="1"/>
    <x v="1"/>
    <x v="2"/>
    <n v="355"/>
    <n v="507.65"/>
  </r>
  <r>
    <d v="9362-01-01T00:00:00"/>
    <x v="1"/>
    <s v="Oct"/>
    <x v="1"/>
    <x v="1"/>
    <s v="Cancelld"/>
    <x v="1"/>
    <x v="1"/>
    <x v="2"/>
    <n v="837"/>
    <n v="1196.9099999999999"/>
  </r>
  <r>
    <d v="9362-01-01T00:00:00"/>
    <x v="1"/>
    <s v="Oct"/>
    <x v="1"/>
    <x v="1"/>
    <s v="Cancelld"/>
    <x v="1"/>
    <x v="1"/>
    <x v="2"/>
    <n v="870"/>
    <n v="1244.0999999999999"/>
  </r>
  <r>
    <d v="9361-01-01T00:00:00"/>
    <x v="1"/>
    <s v="Sep"/>
    <x v="1"/>
    <x v="1"/>
    <s v="Cancelld"/>
    <x v="1"/>
    <x v="1"/>
    <x v="2"/>
    <n v="314"/>
    <n v="449.02"/>
  </r>
  <r>
    <d v="9364-01-01T00:00:00"/>
    <x v="1"/>
    <s v="Sep"/>
    <x v="1"/>
    <x v="1"/>
    <s v="Cancelld"/>
    <x v="1"/>
    <x v="1"/>
    <x v="2"/>
    <n v="362"/>
    <n v="517.66"/>
  </r>
  <r>
    <d v="9361-01-01T00:00:00"/>
    <x v="1"/>
    <s v="Sep"/>
    <x v="1"/>
    <x v="1"/>
    <s v="Cancelld"/>
    <x v="1"/>
    <x v="1"/>
    <x v="2"/>
    <n v="290"/>
    <n v="414.7"/>
  </r>
  <r>
    <d v="9361-01-01T00:00:00"/>
    <x v="1"/>
    <s v="Sep"/>
    <x v="1"/>
    <x v="1"/>
    <s v="Cancelld"/>
    <x v="1"/>
    <x v="1"/>
    <x v="2"/>
    <n v="316"/>
    <n v="451.88"/>
  </r>
  <r>
    <d v="9362-01-01T00:00:00"/>
    <x v="1"/>
    <s v="Sep"/>
    <x v="1"/>
    <x v="1"/>
    <s v="Cancelld"/>
    <x v="1"/>
    <x v="1"/>
    <x v="2"/>
    <n v="364"/>
    <n v="520.52"/>
  </r>
  <r>
    <d v="9362-01-01T00:00:00"/>
    <x v="1"/>
    <s v="Sep"/>
    <x v="1"/>
    <x v="1"/>
    <s v="Cancelld"/>
    <x v="1"/>
    <x v="1"/>
    <x v="2"/>
    <n v="827"/>
    <n v="1182.6100000000001"/>
  </r>
  <r>
    <d v="9361-01-01T00:00:00"/>
    <x v="1"/>
    <s v="Sep"/>
    <x v="1"/>
    <x v="1"/>
    <s v="Cancelld"/>
    <x v="1"/>
    <x v="1"/>
    <x v="2"/>
    <n v="861"/>
    <n v="1231.23"/>
  </r>
  <r>
    <d v="9361-01-01T00:00:00"/>
    <x v="1"/>
    <s v="Sep"/>
    <x v="1"/>
    <x v="1"/>
    <s v="Cancelld"/>
    <x v="1"/>
    <x v="1"/>
    <x v="2"/>
    <n v="914"/>
    <n v="1307.02"/>
  </r>
  <r>
    <d v="9361-01-01T00:00:00"/>
    <x v="1"/>
    <s v="Sep"/>
    <x v="1"/>
    <x v="1"/>
    <s v="Cancelld"/>
    <x v="1"/>
    <x v="1"/>
    <x v="2"/>
    <n v="867"/>
    <n v="526.24"/>
  </r>
  <r>
    <d v="9362-01-01T00:00:00"/>
    <x v="1"/>
    <s v="Sep"/>
    <x v="1"/>
    <x v="1"/>
    <s v="Cancelld"/>
    <x v="1"/>
    <x v="1"/>
    <x v="2"/>
    <n v="363"/>
    <n v="526.24"/>
  </r>
  <r>
    <d v="9362-01-01T00:00:00"/>
    <x v="1"/>
    <s v="Sep"/>
    <x v="1"/>
    <x v="1"/>
    <s v="Cancelld"/>
    <x v="1"/>
    <x v="1"/>
    <x v="2"/>
    <n v="291"/>
    <n v="416.13"/>
  </r>
  <r>
    <d v="9361-01-01T00:00:00"/>
    <x v="1"/>
    <s v="Sep"/>
    <x v="1"/>
    <x v="1"/>
    <s v="Cancelld"/>
    <x v="1"/>
    <x v="1"/>
    <x v="2"/>
    <n v="285"/>
    <n v="407.55"/>
  </r>
  <r>
    <d v="9361-01-01T00:00:00"/>
    <x v="1"/>
    <s v="Sep"/>
    <x v="1"/>
    <x v="1"/>
    <s v="Cancelld"/>
    <x v="1"/>
    <x v="1"/>
    <x v="2"/>
    <n v="361"/>
    <n v="516.23"/>
  </r>
  <r>
    <d v="9361-01-01T00:00:00"/>
    <x v="1"/>
    <s v="Sep"/>
    <x v="1"/>
    <x v="1"/>
    <s v="Cancelld"/>
    <x v="1"/>
    <x v="1"/>
    <x v="2"/>
    <n v="289"/>
    <n v="413.27"/>
  </r>
  <r>
    <d v="9361-01-01T00:00:00"/>
    <x v="1"/>
    <s v="Sep"/>
    <x v="1"/>
    <x v="1"/>
    <s v="Cancelld"/>
    <x v="1"/>
    <x v="1"/>
    <x v="2"/>
    <n v="836"/>
    <n v="1195.48"/>
  </r>
  <r>
    <d v="9361-01-01T00:00:00"/>
    <x v="1"/>
    <s v="Sep"/>
    <x v="1"/>
    <x v="1"/>
    <s v="Cancelld"/>
    <x v="1"/>
    <x v="1"/>
    <x v="2"/>
    <n v="869"/>
    <n v="1242.67"/>
  </r>
  <r>
    <d v="9364-01-01T00:00:00"/>
    <x v="1"/>
    <s v="Aug"/>
    <x v="0"/>
    <x v="1"/>
    <s v="Cancelld"/>
    <x v="0"/>
    <x v="1"/>
    <x v="0"/>
    <n v="340"/>
    <n v="486.2"/>
  </r>
  <r>
    <d v="9362-01-01T00:00:00"/>
    <x v="1"/>
    <s v="Aug"/>
    <x v="0"/>
    <x v="1"/>
    <s v="Cancelld"/>
    <x v="0"/>
    <x v="1"/>
    <x v="0"/>
    <n v="334"/>
    <n v="477.62"/>
  </r>
  <r>
    <d v="9362-01-01T00:00:00"/>
    <x v="1"/>
    <s v="Aug"/>
    <x v="0"/>
    <x v="1"/>
    <s v="Cancelld"/>
    <x v="0"/>
    <x v="1"/>
    <x v="0"/>
    <n v="337"/>
    <n v="481.90999999999997"/>
  </r>
  <r>
    <d v="9364-01-01T00:00:00"/>
    <x v="1"/>
    <s v="Aug"/>
    <x v="0"/>
    <x v="1"/>
    <s v="Cancelld"/>
    <x v="0"/>
    <x v="1"/>
    <x v="0"/>
    <n v="331"/>
    <n v="473.33"/>
  </r>
  <r>
    <d v="9361-01-01T00:00:00"/>
    <x v="1"/>
    <s v="Sep"/>
    <x v="0"/>
    <x v="1"/>
    <s v="Cancelld"/>
    <x v="0"/>
    <x v="1"/>
    <x v="0"/>
    <n v="328"/>
    <n v="469.03999999999996"/>
  </r>
  <r>
    <d v="9362-01-01T00:00:00"/>
    <x v="1"/>
    <s v="Sep"/>
    <x v="0"/>
    <x v="1"/>
    <s v="Cancelld"/>
    <x v="0"/>
    <x v="1"/>
    <x v="0"/>
    <n v="322"/>
    <n v="460.46000000000004"/>
  </r>
  <r>
    <d v="9361-01-01T00:00:00"/>
    <x v="1"/>
    <s v="Sep"/>
    <x v="0"/>
    <x v="1"/>
    <s v="Cancelld"/>
    <x v="0"/>
    <x v="1"/>
    <x v="0"/>
    <n v="316"/>
    <n v="451.88"/>
  </r>
  <r>
    <d v="9362-01-01T00:00:00"/>
    <x v="1"/>
    <s v="Sep"/>
    <x v="0"/>
    <x v="1"/>
    <s v="Cancelld"/>
    <x v="0"/>
    <x v="1"/>
    <x v="0"/>
    <n v="325"/>
    <n v="464.75"/>
  </r>
  <r>
    <d v="9364-01-01T00:00:00"/>
    <x v="1"/>
    <s v="Sep"/>
    <x v="0"/>
    <x v="1"/>
    <s v="Cancelld"/>
    <x v="0"/>
    <x v="1"/>
    <x v="0"/>
    <n v="319"/>
    <n v="456.16999999999996"/>
  </r>
  <r>
    <d v="9361-01-01T00:00:00"/>
    <x v="1"/>
    <s v="Sep"/>
    <x v="0"/>
    <x v="1"/>
    <s v="Cancelld"/>
    <x v="0"/>
    <x v="1"/>
    <x v="0"/>
    <n v="313"/>
    <n v="447.59000000000003"/>
  </r>
  <r>
    <d v="9364-01-01T00:00:00"/>
    <x v="2"/>
    <s v="Apr"/>
    <x v="0"/>
    <x v="0"/>
    <s v="Order assembled"/>
    <x v="1"/>
    <x v="0"/>
    <x v="0"/>
    <n v="212"/>
    <n v="303.15999999999997"/>
  </r>
  <r>
    <d v="9362-01-01T00:00:00"/>
    <x v="2"/>
    <s v="Apr"/>
    <x v="0"/>
    <x v="0"/>
    <s v="Order assembled"/>
    <x v="1"/>
    <x v="0"/>
    <x v="0"/>
    <n v="206"/>
    <n v="294.58"/>
  </r>
  <r>
    <d v="9364-01-01T00:00:00"/>
    <x v="2"/>
    <s v="Apr"/>
    <x v="0"/>
    <x v="0"/>
    <s v="Order assembled"/>
    <x v="1"/>
    <x v="0"/>
    <x v="1"/>
    <n v="216"/>
    <n v="308.88"/>
  </r>
  <r>
    <d v="9362-01-01T00:00:00"/>
    <x v="2"/>
    <s v="Apr"/>
    <x v="0"/>
    <x v="0"/>
    <s v="Order assembled"/>
    <x v="1"/>
    <x v="0"/>
    <x v="1"/>
    <n v="210"/>
    <n v="300.3"/>
  </r>
  <r>
    <d v="9364-01-01T00:00:00"/>
    <x v="2"/>
    <s v="Apr"/>
    <x v="0"/>
    <x v="0"/>
    <s v="Order assembled"/>
    <x v="1"/>
    <x v="0"/>
    <x v="1"/>
    <n v="204"/>
    <n v="291.72000000000003"/>
  </r>
  <r>
    <d v="9364-01-01T00:00:00"/>
    <x v="2"/>
    <s v="Apr"/>
    <x v="0"/>
    <x v="0"/>
    <s v="Order assembled"/>
    <x v="1"/>
    <x v="0"/>
    <x v="1"/>
    <n v="213"/>
    <n v="304.59000000000003"/>
  </r>
  <r>
    <d v="9361-01-01T00:00:00"/>
    <x v="2"/>
    <s v="Apr"/>
    <x v="0"/>
    <x v="0"/>
    <s v="Order assembled"/>
    <x v="1"/>
    <x v="0"/>
    <x v="1"/>
    <n v="207"/>
    <n v="296.01"/>
  </r>
  <r>
    <d v="9362-01-01T00:00:00"/>
    <x v="2"/>
    <s v="Apr"/>
    <x v="0"/>
    <x v="0"/>
    <s v="Order assembled"/>
    <x v="1"/>
    <x v="0"/>
    <x v="1"/>
    <n v="201"/>
    <n v="287.43"/>
  </r>
  <r>
    <d v="9362-01-01T00:00:00"/>
    <x v="2"/>
    <s v="Apr"/>
    <x v="0"/>
    <x v="0"/>
    <s v="Order assembled"/>
    <x v="1"/>
    <x v="0"/>
    <x v="0"/>
    <n v="215"/>
    <n v="307.45"/>
  </r>
  <r>
    <d v="9362-01-01T00:00:00"/>
    <x v="2"/>
    <s v="Apr"/>
    <x v="0"/>
    <x v="0"/>
    <s v="Order assembled"/>
    <x v="1"/>
    <x v="0"/>
    <x v="0"/>
    <n v="209"/>
    <n v="298.87"/>
  </r>
  <r>
    <d v="9363-01-01T00:00:00"/>
    <x v="2"/>
    <s v="Apr"/>
    <x v="0"/>
    <x v="0"/>
    <s v="Order assembled"/>
    <x v="1"/>
    <x v="0"/>
    <x v="0"/>
    <n v="203"/>
    <n v="290.28999999999996"/>
  </r>
  <r>
    <d v="9362-01-01T00:00:00"/>
    <x v="2"/>
    <s v="Aug"/>
    <x v="0"/>
    <x v="0"/>
    <s v="Order assembled"/>
    <x v="1"/>
    <x v="0"/>
    <x v="1"/>
    <n v="158"/>
    <n v="225.94"/>
  </r>
  <r>
    <d v="9362-01-01T00:00:00"/>
    <x v="2"/>
    <s v="Aug"/>
    <x v="0"/>
    <x v="0"/>
    <s v="Order assembled"/>
    <x v="1"/>
    <x v="0"/>
    <x v="1"/>
    <n v="160"/>
    <n v="228.8"/>
  </r>
  <r>
    <d v="9365-01-01T00:00:00"/>
    <x v="2"/>
    <s v="Aug"/>
    <x v="0"/>
    <x v="0"/>
    <s v="Order assembled"/>
    <x v="1"/>
    <x v="0"/>
    <x v="1"/>
    <n v="162"/>
    <n v="231.66"/>
  </r>
  <r>
    <d v="9361-01-01T00:00:00"/>
    <x v="2"/>
    <s v="Aug"/>
    <x v="0"/>
    <x v="0"/>
    <s v="Order assembled"/>
    <x v="1"/>
    <x v="0"/>
    <x v="1"/>
    <n v="159"/>
    <n v="227.37"/>
  </r>
  <r>
    <d v="9362-01-01T00:00:00"/>
    <x v="2"/>
    <s v="Aug"/>
    <x v="0"/>
    <x v="0"/>
    <s v="Order assembled"/>
    <x v="1"/>
    <x v="0"/>
    <x v="1"/>
    <n v="161"/>
    <n v="230.23000000000002"/>
  </r>
  <r>
    <d v="9363-01-01T00:00:00"/>
    <x v="2"/>
    <s v="Feb"/>
    <x v="0"/>
    <x v="0"/>
    <s v="Order assembled"/>
    <x v="1"/>
    <x v="0"/>
    <x v="0"/>
    <n v="248"/>
    <n v="354.64"/>
  </r>
  <r>
    <d v="9362-01-01T00:00:00"/>
    <x v="2"/>
    <s v="Feb"/>
    <x v="0"/>
    <x v="0"/>
    <s v="Order assembled"/>
    <x v="1"/>
    <x v="0"/>
    <x v="0"/>
    <n v="242"/>
    <n v="346.06"/>
  </r>
  <r>
    <d v="9364-01-01T00:00:00"/>
    <x v="2"/>
    <s v="Feb"/>
    <x v="0"/>
    <x v="0"/>
    <s v="Order assembled"/>
    <x v="1"/>
    <x v="0"/>
    <x v="0"/>
    <n v="236"/>
    <n v="337.48"/>
  </r>
  <r>
    <d v="9364-01-01T00:00:00"/>
    <x v="2"/>
    <s v="Feb"/>
    <x v="0"/>
    <x v="0"/>
    <s v="Order assembled"/>
    <x v="1"/>
    <x v="0"/>
    <x v="1"/>
    <n v="246"/>
    <n v="351.78"/>
  </r>
  <r>
    <d v="9361-01-01T00:00:00"/>
    <x v="2"/>
    <s v="Feb"/>
    <x v="0"/>
    <x v="0"/>
    <s v="Order assembled"/>
    <x v="1"/>
    <x v="0"/>
    <x v="1"/>
    <n v="240"/>
    <n v="343.2"/>
  </r>
  <r>
    <d v="9364-01-01T00:00:00"/>
    <x v="2"/>
    <s v="Feb"/>
    <x v="0"/>
    <x v="0"/>
    <s v="Order assembled"/>
    <x v="1"/>
    <x v="0"/>
    <x v="1"/>
    <n v="234"/>
    <n v="334.62"/>
  </r>
  <r>
    <d v="9361-01-01T00:00:00"/>
    <x v="2"/>
    <s v="Feb"/>
    <x v="0"/>
    <x v="0"/>
    <s v="Order assembled"/>
    <x v="1"/>
    <x v="0"/>
    <x v="1"/>
    <n v="243"/>
    <n v="347.49"/>
  </r>
  <r>
    <d v="9362-01-01T00:00:00"/>
    <x v="2"/>
    <s v="Feb"/>
    <x v="0"/>
    <x v="0"/>
    <s v="Order assembled"/>
    <x v="1"/>
    <x v="0"/>
    <x v="1"/>
    <n v="237"/>
    <n v="338.90999999999997"/>
  </r>
  <r>
    <d v="9364-01-01T00:00:00"/>
    <x v="2"/>
    <s v="Feb"/>
    <x v="0"/>
    <x v="0"/>
    <s v="Order assembled"/>
    <x v="1"/>
    <x v="0"/>
    <x v="0"/>
    <n v="245"/>
    <n v="350.35"/>
  </r>
  <r>
    <d v="9362-01-01T00:00:00"/>
    <x v="2"/>
    <s v="Feb"/>
    <x v="0"/>
    <x v="0"/>
    <s v="Order assembled"/>
    <x v="1"/>
    <x v="0"/>
    <x v="0"/>
    <n v="239"/>
    <n v="341.77"/>
  </r>
  <r>
    <d v="9362-01-01T00:00:00"/>
    <x v="2"/>
    <s v="Feb"/>
    <x v="0"/>
    <x v="0"/>
    <s v="Order assembled"/>
    <x v="1"/>
    <x v="0"/>
    <x v="0"/>
    <n v="233"/>
    <n v="333.19"/>
  </r>
  <r>
    <d v="9362-01-01T00:00:00"/>
    <x v="2"/>
    <s v="Jan"/>
    <x v="0"/>
    <x v="0"/>
    <s v="Order assembled"/>
    <x v="1"/>
    <x v="0"/>
    <x v="0"/>
    <n v="260"/>
    <n v="371.8"/>
  </r>
  <r>
    <d v="9364-01-01T00:00:00"/>
    <x v="2"/>
    <s v="Jan"/>
    <x v="0"/>
    <x v="0"/>
    <s v="Order assembled"/>
    <x v="1"/>
    <x v="0"/>
    <x v="0"/>
    <n v="254"/>
    <n v="363.22"/>
  </r>
  <r>
    <d v="9361-01-01T00:00:00"/>
    <x v="2"/>
    <s v="Jan"/>
    <x v="0"/>
    <x v="0"/>
    <s v="Order assembled"/>
    <x v="1"/>
    <x v="0"/>
    <x v="0"/>
    <n v="264"/>
    <n v="526.24"/>
  </r>
  <r>
    <d v="9364-01-01T00:00:00"/>
    <x v="2"/>
    <s v="Jan"/>
    <x v="0"/>
    <x v="0"/>
    <s v="Order assembled"/>
    <x v="1"/>
    <x v="0"/>
    <x v="1"/>
    <n v="258"/>
    <n v="526.24"/>
  </r>
  <r>
    <d v="9362-01-01T00:00:00"/>
    <x v="2"/>
    <s v="Jan"/>
    <x v="0"/>
    <x v="0"/>
    <s v="Order assembled"/>
    <x v="1"/>
    <x v="0"/>
    <x v="1"/>
    <n v="252"/>
    <n v="360.36"/>
  </r>
  <r>
    <d v="9361-01-01T00:00:00"/>
    <x v="2"/>
    <s v="Jan"/>
    <x v="0"/>
    <x v="0"/>
    <s v="Order assembled"/>
    <x v="1"/>
    <x v="0"/>
    <x v="0"/>
    <n v="261"/>
    <n v="373.23"/>
  </r>
  <r>
    <d v="9362-01-01T00:00:00"/>
    <x v="2"/>
    <s v="Jan"/>
    <x v="0"/>
    <x v="0"/>
    <s v="Order assembled"/>
    <x v="1"/>
    <x v="0"/>
    <x v="1"/>
    <n v="255"/>
    <n v="364.65"/>
  </r>
  <r>
    <d v="9361-01-01T00:00:00"/>
    <x v="2"/>
    <s v="Jan"/>
    <x v="0"/>
    <x v="0"/>
    <s v="Order assembled"/>
    <x v="1"/>
    <x v="0"/>
    <x v="1"/>
    <n v="249"/>
    <n v="356.07"/>
  </r>
  <r>
    <d v="9363-01-01T00:00:00"/>
    <x v="2"/>
    <s v="Jan"/>
    <x v="0"/>
    <x v="0"/>
    <s v="Order assembled"/>
    <x v="1"/>
    <x v="0"/>
    <x v="0"/>
    <n v="263"/>
    <n v="376.09000000000003"/>
  </r>
  <r>
    <d v="9362-01-01T00:00:00"/>
    <x v="2"/>
    <s v="Jan"/>
    <x v="0"/>
    <x v="0"/>
    <s v="Order assembled"/>
    <x v="1"/>
    <x v="0"/>
    <x v="0"/>
    <n v="257"/>
    <n v="367.51"/>
  </r>
  <r>
    <d v="9361-01-01T00:00:00"/>
    <x v="2"/>
    <s v="Jan"/>
    <x v="0"/>
    <x v="0"/>
    <s v="Order assembled"/>
    <x v="1"/>
    <x v="0"/>
    <x v="0"/>
    <n v="251"/>
    <n v="358.93"/>
  </r>
  <r>
    <d v="9365-01-01T00:00:00"/>
    <x v="2"/>
    <s v="Jul"/>
    <x v="0"/>
    <x v="0"/>
    <s v="Order assembled"/>
    <x v="1"/>
    <x v="0"/>
    <x v="1"/>
    <n v="164"/>
    <n v="234.51999999999998"/>
  </r>
  <r>
    <d v="9362-01-01T00:00:00"/>
    <x v="2"/>
    <s v="Jul"/>
    <x v="0"/>
    <x v="0"/>
    <s v="Order assembled"/>
    <x v="1"/>
    <x v="0"/>
    <x v="1"/>
    <n v="166"/>
    <n v="237.38"/>
  </r>
  <r>
    <d v="9362-01-01T00:00:00"/>
    <x v="2"/>
    <s v="Jul"/>
    <x v="0"/>
    <x v="0"/>
    <s v="Order assembled"/>
    <x v="1"/>
    <x v="0"/>
    <x v="1"/>
    <n v="168"/>
    <n v="240.24"/>
  </r>
  <r>
    <d v="9364-01-01T00:00:00"/>
    <x v="2"/>
    <s v="Jul"/>
    <x v="0"/>
    <x v="0"/>
    <s v="Order assembled"/>
    <x v="1"/>
    <x v="0"/>
    <x v="1"/>
    <n v="165"/>
    <n v="235.95"/>
  </r>
  <r>
    <d v="9362-01-01T00:00:00"/>
    <x v="2"/>
    <s v="Jul"/>
    <x v="0"/>
    <x v="0"/>
    <s v="Order assembled"/>
    <x v="1"/>
    <x v="0"/>
    <x v="1"/>
    <n v="163"/>
    <n v="233.09"/>
  </r>
  <r>
    <d v="9365-01-01T00:00:00"/>
    <x v="2"/>
    <s v="Jul"/>
    <x v="0"/>
    <x v="0"/>
    <s v="Order assembled"/>
    <x v="1"/>
    <x v="0"/>
    <x v="1"/>
    <n v="167"/>
    <n v="238.81"/>
  </r>
  <r>
    <d v="9362-01-01T00:00:00"/>
    <x v="2"/>
    <s v="Jun"/>
    <x v="0"/>
    <x v="0"/>
    <s v="Order assembled"/>
    <x v="1"/>
    <x v="0"/>
    <x v="0"/>
    <n v="182"/>
    <n v="260.26"/>
  </r>
  <r>
    <d v="9362-01-01T00:00:00"/>
    <x v="2"/>
    <s v="Jun"/>
    <x v="0"/>
    <x v="0"/>
    <s v="Order assembled"/>
    <x v="1"/>
    <x v="0"/>
    <x v="0"/>
    <n v="176"/>
    <n v="251.68"/>
  </r>
  <r>
    <d v="9362-01-01T00:00:00"/>
    <x v="2"/>
    <s v="Jun"/>
    <x v="0"/>
    <x v="0"/>
    <s v="Order assembled"/>
    <x v="1"/>
    <x v="0"/>
    <x v="0"/>
    <n v="170"/>
    <n v="243.1"/>
  </r>
  <r>
    <d v="9362-01-01T00:00:00"/>
    <x v="2"/>
    <s v="Jun"/>
    <x v="0"/>
    <x v="0"/>
    <s v="Order assembled"/>
    <x v="1"/>
    <x v="0"/>
    <x v="1"/>
    <n v="180"/>
    <n v="257.39999999999998"/>
  </r>
  <r>
    <d v="9361-01-01T00:00:00"/>
    <x v="2"/>
    <s v="Jun"/>
    <x v="0"/>
    <x v="0"/>
    <s v="Order assembled"/>
    <x v="1"/>
    <x v="0"/>
    <x v="1"/>
    <n v="174"/>
    <n v="248.82"/>
  </r>
  <r>
    <d v="9361-01-01T00:00:00"/>
    <x v="2"/>
    <s v="Jun"/>
    <x v="0"/>
    <x v="0"/>
    <s v="Order assembled"/>
    <x v="1"/>
    <x v="0"/>
    <x v="1"/>
    <n v="183"/>
    <n v="261.69"/>
  </r>
  <r>
    <d v="9362-01-01T00:00:00"/>
    <x v="2"/>
    <s v="Jun"/>
    <x v="0"/>
    <x v="0"/>
    <s v="Order assembled"/>
    <x v="1"/>
    <x v="0"/>
    <x v="1"/>
    <n v="177"/>
    <n v="253.11"/>
  </r>
  <r>
    <d v="9362-01-01T00:00:00"/>
    <x v="2"/>
    <s v="Jun"/>
    <x v="0"/>
    <x v="0"/>
    <s v="Order assembled"/>
    <x v="1"/>
    <x v="0"/>
    <x v="1"/>
    <n v="171"/>
    <n v="244.53"/>
  </r>
  <r>
    <d v="9363-01-01T00:00:00"/>
    <x v="2"/>
    <s v="Jun"/>
    <x v="0"/>
    <x v="0"/>
    <s v="Order assembled"/>
    <x v="1"/>
    <x v="0"/>
    <x v="0"/>
    <n v="179"/>
    <n v="255.97"/>
  </r>
  <r>
    <d v="9361-01-01T00:00:00"/>
    <x v="2"/>
    <s v="Jun"/>
    <x v="0"/>
    <x v="0"/>
    <s v="Order assembled"/>
    <x v="1"/>
    <x v="0"/>
    <x v="0"/>
    <n v="173"/>
    <n v="247.39"/>
  </r>
  <r>
    <d v="9361-01-01T00:00:00"/>
    <x v="2"/>
    <s v="Mar"/>
    <x v="0"/>
    <x v="0"/>
    <s v="Order assembled"/>
    <x v="1"/>
    <x v="0"/>
    <x v="0"/>
    <n v="230"/>
    <n v="328.9"/>
  </r>
  <r>
    <d v="9362-01-01T00:00:00"/>
    <x v="2"/>
    <s v="Mar"/>
    <x v="0"/>
    <x v="0"/>
    <s v="Order assembled"/>
    <x v="1"/>
    <x v="0"/>
    <x v="0"/>
    <n v="224"/>
    <n v="320.32"/>
  </r>
  <r>
    <d v="9363-01-01T00:00:00"/>
    <x v="2"/>
    <s v="Mar"/>
    <x v="0"/>
    <x v="0"/>
    <s v="Order assembled"/>
    <x v="1"/>
    <x v="0"/>
    <x v="0"/>
    <n v="218"/>
    <n v="311.74"/>
  </r>
  <r>
    <d v="9362-01-01T00:00:00"/>
    <x v="2"/>
    <s v="Mar"/>
    <x v="0"/>
    <x v="0"/>
    <s v="Order assembled"/>
    <x v="1"/>
    <x v="0"/>
    <x v="1"/>
    <n v="228"/>
    <n v="326.03999999999996"/>
  </r>
  <r>
    <d v="9362-01-01T00:00:00"/>
    <x v="2"/>
    <s v="Mar"/>
    <x v="0"/>
    <x v="0"/>
    <s v="Order assembled"/>
    <x v="1"/>
    <x v="0"/>
    <x v="1"/>
    <n v="222"/>
    <n v="317.45999999999998"/>
  </r>
  <r>
    <d v="9363-01-01T00:00:00"/>
    <x v="2"/>
    <s v="Mar"/>
    <x v="0"/>
    <x v="0"/>
    <s v="Order assembled"/>
    <x v="1"/>
    <x v="0"/>
    <x v="1"/>
    <n v="231"/>
    <n v="330.33"/>
  </r>
  <r>
    <d v="9364-01-01T00:00:00"/>
    <x v="2"/>
    <s v="Mar"/>
    <x v="0"/>
    <x v="0"/>
    <s v="Order assembled"/>
    <x v="1"/>
    <x v="0"/>
    <x v="1"/>
    <n v="225"/>
    <n v="321.75"/>
  </r>
  <r>
    <d v="9365-01-01T00:00:00"/>
    <x v="2"/>
    <s v="Mar"/>
    <x v="0"/>
    <x v="0"/>
    <s v="Order assembled"/>
    <x v="1"/>
    <x v="0"/>
    <x v="1"/>
    <n v="219"/>
    <n v="526.24"/>
  </r>
  <r>
    <d v="9361-01-01T00:00:00"/>
    <x v="2"/>
    <s v="Mar"/>
    <x v="0"/>
    <x v="0"/>
    <s v="Order assembled"/>
    <x v="1"/>
    <x v="0"/>
    <x v="0"/>
    <n v="227"/>
    <n v="324.61"/>
  </r>
  <r>
    <d v="9361-01-01T00:00:00"/>
    <x v="2"/>
    <s v="Mar"/>
    <x v="0"/>
    <x v="0"/>
    <s v="Order assembled"/>
    <x v="1"/>
    <x v="0"/>
    <x v="0"/>
    <n v="221"/>
    <n v="316.02999999999997"/>
  </r>
  <r>
    <d v="9361-01-01T00:00:00"/>
    <x v="2"/>
    <s v="May"/>
    <x v="0"/>
    <x v="0"/>
    <s v="Order assembled"/>
    <x v="1"/>
    <x v="0"/>
    <x v="0"/>
    <n v="200"/>
    <n v="286"/>
  </r>
  <r>
    <d v="9362-01-01T00:00:00"/>
    <x v="2"/>
    <s v="May"/>
    <x v="0"/>
    <x v="0"/>
    <s v="Order assembled"/>
    <x v="1"/>
    <x v="0"/>
    <x v="0"/>
    <n v="194"/>
    <n v="277.42"/>
  </r>
  <r>
    <d v="9362-01-01T00:00:00"/>
    <x v="2"/>
    <s v="May"/>
    <x v="0"/>
    <x v="0"/>
    <s v="Order assembled"/>
    <x v="1"/>
    <x v="0"/>
    <x v="0"/>
    <n v="188"/>
    <n v="268.84000000000003"/>
  </r>
  <r>
    <d v="9362-01-01T00:00:00"/>
    <x v="2"/>
    <s v="May"/>
    <x v="0"/>
    <x v="0"/>
    <s v="Order assembled"/>
    <x v="1"/>
    <x v="0"/>
    <x v="1"/>
    <n v="198"/>
    <n v="283.14"/>
  </r>
  <r>
    <d v="9362-01-01T00:00:00"/>
    <x v="2"/>
    <s v="May"/>
    <x v="0"/>
    <x v="0"/>
    <s v="Order assembled"/>
    <x v="1"/>
    <x v="0"/>
    <x v="1"/>
    <n v="192"/>
    <n v="274.56"/>
  </r>
  <r>
    <d v="9362-01-01T00:00:00"/>
    <x v="2"/>
    <s v="May"/>
    <x v="0"/>
    <x v="0"/>
    <s v="Order assembled"/>
    <x v="1"/>
    <x v="0"/>
    <x v="1"/>
    <n v="186"/>
    <n v="265.98"/>
  </r>
  <r>
    <d v="9361-01-01T00:00:00"/>
    <x v="2"/>
    <s v="May"/>
    <x v="0"/>
    <x v="0"/>
    <s v="Order assembled"/>
    <x v="1"/>
    <x v="0"/>
    <x v="1"/>
    <n v="195"/>
    <n v="278.85000000000002"/>
  </r>
  <r>
    <d v="9364-01-01T00:00:00"/>
    <x v="2"/>
    <s v="May"/>
    <x v="0"/>
    <x v="0"/>
    <s v="Order assembled"/>
    <x v="1"/>
    <x v="0"/>
    <x v="1"/>
    <n v="189"/>
    <n v="270.27"/>
  </r>
  <r>
    <d v="9364-01-01T00:00:00"/>
    <x v="2"/>
    <s v="May"/>
    <x v="0"/>
    <x v="0"/>
    <s v="Order assembled"/>
    <x v="1"/>
    <x v="0"/>
    <x v="0"/>
    <n v="197"/>
    <n v="281.70999999999998"/>
  </r>
  <r>
    <d v="9364-01-01T00:00:00"/>
    <x v="2"/>
    <s v="May"/>
    <x v="0"/>
    <x v="0"/>
    <s v="Order assembled"/>
    <x v="1"/>
    <x v="0"/>
    <x v="0"/>
    <n v="191"/>
    <n v="273.13"/>
  </r>
  <r>
    <d v="9364-01-01T00:00:00"/>
    <x v="2"/>
    <s v="May"/>
    <x v="0"/>
    <x v="0"/>
    <s v="Order assembled"/>
    <x v="1"/>
    <x v="0"/>
    <x v="0"/>
    <n v="185"/>
    <n v="264.55"/>
  </r>
  <r>
    <d v="9361-01-01T00:00:00"/>
    <x v="2"/>
    <s v="Sep"/>
    <x v="0"/>
    <x v="0"/>
    <s v="Order assembled"/>
    <x v="1"/>
    <x v="0"/>
    <x v="1"/>
    <n v="154"/>
    <n v="220.22"/>
  </r>
  <r>
    <d v="9362-01-01T00:00:00"/>
    <x v="2"/>
    <s v="Sep"/>
    <x v="0"/>
    <x v="0"/>
    <s v="Order assembled"/>
    <x v="1"/>
    <x v="0"/>
    <x v="1"/>
    <n v="156"/>
    <n v="223.07999999999998"/>
  </r>
  <r>
    <d v="9362-01-01T00:00:00"/>
    <x v="2"/>
    <s v="Sep"/>
    <x v="0"/>
    <x v="0"/>
    <s v="Order assembled"/>
    <x v="1"/>
    <x v="0"/>
    <x v="1"/>
    <n v="153"/>
    <n v="218.79"/>
  </r>
  <r>
    <d v="9361-01-01T00:00:00"/>
    <x v="2"/>
    <s v="Sep"/>
    <x v="0"/>
    <x v="0"/>
    <s v="Order assembled"/>
    <x v="1"/>
    <x v="0"/>
    <x v="1"/>
    <n v="157"/>
    <n v="224.51"/>
  </r>
  <r>
    <d v="9363-01-01T00:00:00"/>
    <x v="2"/>
    <s v="Sep"/>
    <x v="0"/>
    <x v="0"/>
    <s v="Order assembled"/>
    <x v="1"/>
    <x v="0"/>
    <x v="1"/>
    <n v="155"/>
    <n v="221.65"/>
  </r>
  <r>
    <d v="9361-01-01T00:00:00"/>
    <x v="2"/>
    <s v="Sep"/>
    <x v="0"/>
    <x v="0"/>
    <s v="Order assembled"/>
    <x v="1"/>
    <x v="0"/>
    <x v="0"/>
    <n v="341"/>
    <n v="487.63"/>
  </r>
  <r>
    <d v="9361-01-01T00:00:00"/>
    <x v="2"/>
    <s v="Aug"/>
    <x v="1"/>
    <x v="0"/>
    <s v="Order assembled"/>
    <x v="1"/>
    <x v="0"/>
    <x v="0"/>
    <n v="254"/>
    <n v="363.22"/>
  </r>
  <r>
    <d v="9362-01-01T00:00:00"/>
    <x v="2"/>
    <s v="Aug"/>
    <x v="1"/>
    <x v="0"/>
    <s v="Order assembled"/>
    <x v="1"/>
    <x v="0"/>
    <x v="0"/>
    <n v="256"/>
    <n v="366.08"/>
  </r>
  <r>
    <d v="9362-01-01T00:00:00"/>
    <x v="2"/>
    <s v="Aug"/>
    <x v="1"/>
    <x v="0"/>
    <s v="Order assembled"/>
    <x v="1"/>
    <x v="0"/>
    <x v="0"/>
    <n v="961"/>
    <n v="1374.23"/>
  </r>
  <r>
    <d v="9362-01-01T00:00:00"/>
    <x v="2"/>
    <s v="Aug"/>
    <x v="1"/>
    <x v="0"/>
    <s v="Order assembled"/>
    <x v="1"/>
    <x v="0"/>
    <x v="0"/>
    <n v="255"/>
    <n v="364.65"/>
  </r>
  <r>
    <d v="9364-01-01T00:00:00"/>
    <x v="2"/>
    <s v="Aug"/>
    <x v="1"/>
    <x v="0"/>
    <s v="Order assembled"/>
    <x v="1"/>
    <x v="0"/>
    <x v="0"/>
    <n v="253"/>
    <n v="361.78999999999996"/>
  </r>
  <r>
    <d v="9364-01-01T00:00:00"/>
    <x v="2"/>
    <s v="Aug"/>
    <x v="1"/>
    <x v="0"/>
    <s v="Order assembled"/>
    <x v="1"/>
    <x v="0"/>
    <x v="0"/>
    <n v="251"/>
    <n v="358.93"/>
  </r>
  <r>
    <d v="9362-01-01T00:00:00"/>
    <x v="2"/>
    <s v="Jul"/>
    <x v="1"/>
    <x v="0"/>
    <s v="Order assembled"/>
    <x v="1"/>
    <x v="0"/>
    <x v="0"/>
    <n v="260"/>
    <n v="371.8"/>
  </r>
  <r>
    <d v="9362-01-01T00:00:00"/>
    <x v="2"/>
    <s v="Jul"/>
    <x v="1"/>
    <x v="0"/>
    <s v="Order assembled"/>
    <x v="1"/>
    <x v="0"/>
    <x v="0"/>
    <n v="960"/>
    <n v="1372.8"/>
  </r>
  <r>
    <d v="9363-01-01T00:00:00"/>
    <x v="2"/>
    <s v="Jul"/>
    <x v="1"/>
    <x v="0"/>
    <s v="Order assembled"/>
    <x v="1"/>
    <x v="0"/>
    <x v="0"/>
    <n v="261"/>
    <n v="373.23"/>
  </r>
  <r>
    <d v="9362-01-01T00:00:00"/>
    <x v="2"/>
    <s v="Jul"/>
    <x v="1"/>
    <x v="0"/>
    <s v="Order assembled"/>
    <x v="1"/>
    <x v="0"/>
    <x v="0"/>
    <n v="259"/>
    <n v="370.37"/>
  </r>
  <r>
    <d v="9362-01-01T00:00:00"/>
    <x v="2"/>
    <s v="Jul"/>
    <x v="1"/>
    <x v="0"/>
    <s v="Order assembled"/>
    <x v="1"/>
    <x v="0"/>
    <x v="0"/>
    <n v="257"/>
    <n v="367.51"/>
  </r>
  <r>
    <d v="9361-01-01T00:00:00"/>
    <x v="2"/>
    <s v="Sep"/>
    <x v="1"/>
    <x v="0"/>
    <s v="Order assembled"/>
    <x v="1"/>
    <x v="0"/>
    <x v="0"/>
    <n v="248"/>
    <n v="354.64"/>
  </r>
  <r>
    <d v="9364-01-01T00:00:00"/>
    <x v="2"/>
    <s v="Sep"/>
    <x v="1"/>
    <x v="0"/>
    <s v="Order assembled"/>
    <x v="1"/>
    <x v="0"/>
    <x v="0"/>
    <n v="250"/>
    <n v="526.24"/>
  </r>
  <r>
    <d v="9362-01-01T00:00:00"/>
    <x v="2"/>
    <s v="Sep"/>
    <x v="1"/>
    <x v="0"/>
    <s v="Order assembled"/>
    <x v="1"/>
    <x v="0"/>
    <x v="0"/>
    <n v="249"/>
    <n v="356.07"/>
  </r>
  <r>
    <d v="9361-01-01T00:00:00"/>
    <x v="2"/>
    <s v="Sep"/>
    <x v="1"/>
    <x v="0"/>
    <s v="Order assembled"/>
    <x v="1"/>
    <x v="0"/>
    <x v="0"/>
    <n v="247"/>
    <n v="353.21"/>
  </r>
  <r>
    <d v="9361-01-01T00:00:00"/>
    <x v="2"/>
    <s v="Apr"/>
    <x v="0"/>
    <x v="0"/>
    <s v="Order assembled"/>
    <x v="0"/>
    <x v="0"/>
    <x v="1"/>
    <n v="356"/>
    <n v="484.15999999999997"/>
  </r>
  <r>
    <d v="9362-01-01T00:00:00"/>
    <x v="2"/>
    <s v="Apr"/>
    <x v="0"/>
    <x v="0"/>
    <s v="Order assembled"/>
    <x v="0"/>
    <x v="0"/>
    <x v="1"/>
    <n v="152"/>
    <n v="217.36"/>
  </r>
  <r>
    <d v="9364-01-01T00:00:00"/>
    <x v="2"/>
    <s v="Apr"/>
    <x v="0"/>
    <x v="1"/>
    <s v="Order assembled"/>
    <x v="0"/>
    <x v="0"/>
    <x v="1"/>
    <n v="352"/>
    <n v="503.36"/>
  </r>
  <r>
    <d v="9361-01-01T00:00:00"/>
    <x v="2"/>
    <s v="Apr"/>
    <x v="0"/>
    <x v="1"/>
    <s v="Order assembled"/>
    <x v="0"/>
    <x v="0"/>
    <x v="1"/>
    <n v="154"/>
    <n v="220.22"/>
  </r>
  <r>
    <d v="9365-01-01T00:00:00"/>
    <x v="2"/>
    <s v="Apr"/>
    <x v="0"/>
    <x v="1"/>
    <s v="Order assembled"/>
    <x v="0"/>
    <x v="0"/>
    <x v="1"/>
    <n v="698"/>
    <n v="998.14"/>
  </r>
  <r>
    <d v="9364-01-01T00:00:00"/>
    <x v="2"/>
    <s v="Apr"/>
    <x v="0"/>
    <x v="1"/>
    <s v="Order assembled"/>
    <x v="0"/>
    <x v="0"/>
    <x v="1"/>
    <n v="731"/>
    <n v="1045.33"/>
  </r>
  <r>
    <d v="9364-01-01T00:00:00"/>
    <x v="2"/>
    <s v="Apr"/>
    <x v="0"/>
    <x v="1"/>
    <s v="Order assembled"/>
    <x v="0"/>
    <x v="0"/>
    <x v="1"/>
    <n v="771"/>
    <n v="526.24"/>
  </r>
  <r>
    <d v="9364-01-01T00:00:00"/>
    <x v="2"/>
    <s v="Apr"/>
    <x v="0"/>
    <x v="1"/>
    <s v="Order assembled"/>
    <x v="0"/>
    <x v="0"/>
    <x v="1"/>
    <n v="355"/>
    <n v="507.65"/>
  </r>
  <r>
    <d v="9364-01-01T00:00:00"/>
    <x v="2"/>
    <s v="Apr"/>
    <x v="0"/>
    <x v="1"/>
    <s v="Order assembled"/>
    <x v="0"/>
    <x v="0"/>
    <x v="1"/>
    <n v="157"/>
    <n v="224.51"/>
  </r>
  <r>
    <d v="9362-01-01T00:00:00"/>
    <x v="2"/>
    <s v="Apr"/>
    <x v="0"/>
    <x v="1"/>
    <s v="Order assembled"/>
    <x v="0"/>
    <x v="0"/>
    <x v="1"/>
    <n v="353"/>
    <n v="504.78999999999996"/>
  </r>
  <r>
    <d v="9362-01-01T00:00:00"/>
    <x v="2"/>
    <s v="Apr"/>
    <x v="0"/>
    <x v="1"/>
    <s v="Order assembled"/>
    <x v="0"/>
    <x v="0"/>
    <x v="1"/>
    <n v="155"/>
    <n v="221.65"/>
  </r>
  <r>
    <d v="9362-01-01T00:00:00"/>
    <x v="2"/>
    <s v="Aug"/>
    <x v="0"/>
    <x v="1"/>
    <s v="Order assembled"/>
    <x v="0"/>
    <x v="0"/>
    <x v="1"/>
    <n v="332"/>
    <n v="451.52"/>
  </r>
  <r>
    <d v="9362-01-01T00:00:00"/>
    <x v="2"/>
    <s v="Aug"/>
    <x v="0"/>
    <x v="1"/>
    <s v="Order assembled"/>
    <x v="0"/>
    <x v="0"/>
    <x v="1"/>
    <n v="134"/>
    <n v="191.62"/>
  </r>
  <r>
    <d v="9361-01-01T00:00:00"/>
    <x v="2"/>
    <s v="Aug"/>
    <x v="0"/>
    <x v="1"/>
    <s v="Order assembled"/>
    <x v="0"/>
    <x v="0"/>
    <x v="1"/>
    <n v="334"/>
    <n v="477.62"/>
  </r>
  <r>
    <d v="9362-01-01T00:00:00"/>
    <x v="2"/>
    <s v="Aug"/>
    <x v="0"/>
    <x v="1"/>
    <s v="Order assembled"/>
    <x v="0"/>
    <x v="0"/>
    <x v="1"/>
    <n v="702"/>
    <n v="1003.86"/>
  </r>
  <r>
    <d v="9361-01-01T00:00:00"/>
    <x v="2"/>
    <s v="Aug"/>
    <x v="0"/>
    <x v="1"/>
    <s v="Order assembled"/>
    <x v="0"/>
    <x v="0"/>
    <x v="1"/>
    <n v="735"/>
    <n v="1051.05"/>
  </r>
  <r>
    <d v="9362-01-01T00:00:00"/>
    <x v="2"/>
    <s v="Aug"/>
    <x v="0"/>
    <x v="1"/>
    <s v="Order assembled"/>
    <x v="0"/>
    <x v="0"/>
    <x v="1"/>
    <n v="333"/>
    <n v="526.24"/>
  </r>
  <r>
    <d v="9365-01-01T00:00:00"/>
    <x v="2"/>
    <s v="Aug"/>
    <x v="0"/>
    <x v="1"/>
    <s v="Order assembled"/>
    <x v="0"/>
    <x v="0"/>
    <x v="1"/>
    <n v="774"/>
    <n v="526.24"/>
  </r>
  <r>
    <d v="9362-01-01T00:00:00"/>
    <x v="2"/>
    <s v="Aug"/>
    <x v="0"/>
    <x v="1"/>
    <s v="Order assembled"/>
    <x v="0"/>
    <x v="0"/>
    <x v="1"/>
    <n v="331"/>
    <n v="473.33"/>
  </r>
  <r>
    <d v="9362-01-01T00:00:00"/>
    <x v="2"/>
    <s v="Aug"/>
    <x v="0"/>
    <x v="1"/>
    <s v="Order assembled"/>
    <x v="0"/>
    <x v="0"/>
    <x v="1"/>
    <n v="133"/>
    <n v="190.19"/>
  </r>
  <r>
    <d v="9363-01-01T00:00:00"/>
    <x v="2"/>
    <s v="Aug"/>
    <x v="0"/>
    <x v="1"/>
    <s v="Order assembled"/>
    <x v="0"/>
    <x v="0"/>
    <x v="1"/>
    <n v="335"/>
    <n v="479.05"/>
  </r>
  <r>
    <d v="9362-01-01T00:00:00"/>
    <x v="2"/>
    <s v="Aug"/>
    <x v="0"/>
    <x v="1"/>
    <s v="Order assembled"/>
    <x v="0"/>
    <x v="0"/>
    <x v="1"/>
    <n v="131"/>
    <n v="187.32999999999998"/>
  </r>
  <r>
    <d v="9363-01-01T00:00:00"/>
    <x v="2"/>
    <s v="Dec"/>
    <x v="0"/>
    <x v="1"/>
    <s v="Order assembled"/>
    <x v="0"/>
    <x v="0"/>
    <x v="1"/>
    <n v="140"/>
    <n v="200.2"/>
  </r>
  <r>
    <d v="9362-01-01T00:00:00"/>
    <x v="2"/>
    <s v="Dec"/>
    <x v="0"/>
    <x v="1"/>
    <s v="Order assembled"/>
    <x v="0"/>
    <x v="0"/>
    <x v="1"/>
    <n v="356"/>
    <n v="509.08"/>
  </r>
  <r>
    <d v="9362-01-01T00:00:00"/>
    <x v="2"/>
    <s v="Dec"/>
    <x v="0"/>
    <x v="1"/>
    <s v="Order assembled"/>
    <x v="0"/>
    <x v="0"/>
    <x v="1"/>
    <n v="310"/>
    <n v="443.3"/>
  </r>
  <r>
    <d v="9361-01-01T00:00:00"/>
    <x v="2"/>
    <s v="Dec"/>
    <x v="0"/>
    <x v="1"/>
    <s v="Order assembled"/>
    <x v="0"/>
    <x v="0"/>
    <x v="1"/>
    <n v="358"/>
    <n v="511.94"/>
  </r>
  <r>
    <d v="9365-01-01T00:00:00"/>
    <x v="2"/>
    <s v="Dec"/>
    <x v="0"/>
    <x v="1"/>
    <s v="Order assembled"/>
    <x v="0"/>
    <x v="0"/>
    <x v="1"/>
    <n v="138"/>
    <n v="197.34"/>
  </r>
  <r>
    <d v="9364-01-01T00:00:00"/>
    <x v="2"/>
    <s v="Dec"/>
    <x v="0"/>
    <x v="1"/>
    <s v="Order assembled"/>
    <x v="0"/>
    <x v="0"/>
    <x v="1"/>
    <n v="705"/>
    <n v="1008.15"/>
  </r>
  <r>
    <d v="9361-01-01T00:00:00"/>
    <x v="2"/>
    <s v="Dec"/>
    <x v="0"/>
    <x v="1"/>
    <s v="Order assembled"/>
    <x v="0"/>
    <x v="0"/>
    <x v="1"/>
    <n v="738"/>
    <n v="1055.3399999999999"/>
  </r>
  <r>
    <d v="9361-01-01T00:00:00"/>
    <x v="2"/>
    <s v="Dec"/>
    <x v="0"/>
    <x v="1"/>
    <s v="Order assembled"/>
    <x v="0"/>
    <x v="0"/>
    <x v="1"/>
    <n v="141"/>
    <n v="201.63"/>
  </r>
  <r>
    <d v="9364-01-01T00:00:00"/>
    <x v="2"/>
    <s v="Dec"/>
    <x v="0"/>
    <x v="1"/>
    <s v="Order assembled"/>
    <x v="0"/>
    <x v="0"/>
    <x v="1"/>
    <n v="309"/>
    <n v="526.24"/>
  </r>
  <r>
    <d v="9365-01-01T00:00:00"/>
    <x v="2"/>
    <s v="Dec"/>
    <x v="0"/>
    <x v="1"/>
    <s v="Order assembled"/>
    <x v="0"/>
    <x v="0"/>
    <x v="1"/>
    <n v="778"/>
    <n v="526.24"/>
  </r>
  <r>
    <d v="9361-01-01T00:00:00"/>
    <x v="2"/>
    <s v="Dec"/>
    <x v="0"/>
    <x v="1"/>
    <s v="Order assembled"/>
    <x v="0"/>
    <x v="0"/>
    <x v="1"/>
    <n v="139"/>
    <n v="198.76999999999998"/>
  </r>
  <r>
    <d v="9362-01-01T00:00:00"/>
    <x v="2"/>
    <s v="Dec"/>
    <x v="0"/>
    <x v="1"/>
    <s v="Order assembled"/>
    <x v="0"/>
    <x v="0"/>
    <x v="1"/>
    <n v="313"/>
    <n v="447.59000000000003"/>
  </r>
  <r>
    <d v="9362-01-01T00:00:00"/>
    <x v="2"/>
    <s v="Dec"/>
    <x v="0"/>
    <x v="1"/>
    <s v="Order assembled"/>
    <x v="0"/>
    <x v="0"/>
    <x v="1"/>
    <n v="137"/>
    <n v="195.91"/>
  </r>
  <r>
    <d v="9361-01-01T00:00:00"/>
    <x v="2"/>
    <s v="Dec"/>
    <x v="0"/>
    <x v="1"/>
    <s v="Order assembled"/>
    <x v="0"/>
    <x v="0"/>
    <x v="1"/>
    <n v="311"/>
    <n v="444.73"/>
  </r>
  <r>
    <d v="9363-01-01T00:00:00"/>
    <x v="2"/>
    <s v="Dec"/>
    <x v="0"/>
    <x v="1"/>
    <s v="Order assembled"/>
    <x v="0"/>
    <x v="0"/>
    <x v="1"/>
    <n v="747"/>
    <n v="1068.21"/>
  </r>
  <r>
    <d v="9361-01-01T00:00:00"/>
    <x v="2"/>
    <s v="Feb"/>
    <x v="0"/>
    <x v="1"/>
    <s v="Order assembled"/>
    <x v="0"/>
    <x v="0"/>
    <x v="1"/>
    <n v="362"/>
    <n v="492.32"/>
  </r>
  <r>
    <d v="9362-01-01T00:00:00"/>
    <x v="2"/>
    <s v="Feb"/>
    <x v="0"/>
    <x v="1"/>
    <s v="Order assembled"/>
    <x v="0"/>
    <x v="0"/>
    <x v="1"/>
    <n v="164"/>
    <n v="234.51999999999998"/>
  </r>
  <r>
    <d v="9364-01-01T00:00:00"/>
    <x v="2"/>
    <s v="Feb"/>
    <x v="0"/>
    <x v="1"/>
    <s v="Order assembled"/>
    <x v="0"/>
    <x v="0"/>
    <x v="1"/>
    <n v="364"/>
    <n v="520.52"/>
  </r>
  <r>
    <d v="9361-01-01T00:00:00"/>
    <x v="2"/>
    <s v="Feb"/>
    <x v="0"/>
    <x v="1"/>
    <s v="Order assembled"/>
    <x v="0"/>
    <x v="0"/>
    <x v="1"/>
    <n v="166"/>
    <n v="237.38"/>
  </r>
  <r>
    <d v="9361-01-01T00:00:00"/>
    <x v="2"/>
    <s v="Feb"/>
    <x v="0"/>
    <x v="1"/>
    <s v="Order assembled"/>
    <x v="0"/>
    <x v="0"/>
    <x v="1"/>
    <n v="696"/>
    <n v="995.28"/>
  </r>
  <r>
    <d v="9364-01-01T00:00:00"/>
    <x v="2"/>
    <s v="Feb"/>
    <x v="0"/>
    <x v="1"/>
    <s v="Order assembled"/>
    <x v="0"/>
    <x v="0"/>
    <x v="1"/>
    <n v="363"/>
    <n v="519.09"/>
  </r>
  <r>
    <d v="9361-01-01T00:00:00"/>
    <x v="2"/>
    <s v="Feb"/>
    <x v="0"/>
    <x v="1"/>
    <s v="Order assembled"/>
    <x v="0"/>
    <x v="0"/>
    <x v="1"/>
    <n v="769"/>
    <n v="526.24"/>
  </r>
  <r>
    <d v="9361-01-01T00:00:00"/>
    <x v="2"/>
    <s v="Feb"/>
    <x v="0"/>
    <x v="1"/>
    <s v="Order assembled"/>
    <x v="0"/>
    <x v="0"/>
    <x v="1"/>
    <n v="367"/>
    <n v="524.80999999999995"/>
  </r>
  <r>
    <d v="9364-01-01T00:00:00"/>
    <x v="2"/>
    <s v="Feb"/>
    <x v="0"/>
    <x v="1"/>
    <s v="Order assembled"/>
    <x v="0"/>
    <x v="0"/>
    <x v="1"/>
    <n v="163"/>
    <n v="233.09"/>
  </r>
  <r>
    <d v="9362-01-01T00:00:00"/>
    <x v="2"/>
    <s v="Feb"/>
    <x v="0"/>
    <x v="1"/>
    <s v="Order assembled"/>
    <x v="0"/>
    <x v="0"/>
    <x v="1"/>
    <n v="365"/>
    <n v="521.95000000000005"/>
  </r>
  <r>
    <d v="9364-01-01T00:00:00"/>
    <x v="2"/>
    <s v="Feb"/>
    <x v="0"/>
    <x v="1"/>
    <s v="Order assembled"/>
    <x v="0"/>
    <x v="0"/>
    <x v="1"/>
    <n v="167"/>
    <n v="238.81"/>
  </r>
  <r>
    <d v="9361-01-01T00:00:00"/>
    <x v="2"/>
    <s v="Jan"/>
    <x v="0"/>
    <x v="1"/>
    <s v="Order assembled"/>
    <x v="0"/>
    <x v="0"/>
    <x v="1"/>
    <n v="368"/>
    <n v="500.48"/>
  </r>
  <r>
    <d v="9362-01-01T00:00:00"/>
    <x v="2"/>
    <s v="Jan"/>
    <x v="0"/>
    <x v="1"/>
    <s v="Order assembled"/>
    <x v="0"/>
    <x v="0"/>
    <x v="1"/>
    <n v="170"/>
    <n v="243.1"/>
  </r>
  <r>
    <d v="9362-01-01T00:00:00"/>
    <x v="2"/>
    <s v="Jan"/>
    <x v="0"/>
    <x v="1"/>
    <s v="Order assembled"/>
    <x v="0"/>
    <x v="0"/>
    <x v="1"/>
    <n v="370"/>
    <n v="529.1"/>
  </r>
  <r>
    <d v="9361-01-01T00:00:00"/>
    <x v="2"/>
    <s v="Jan"/>
    <x v="0"/>
    <x v="1"/>
    <s v="Order assembled"/>
    <x v="0"/>
    <x v="0"/>
    <x v="1"/>
    <n v="172"/>
    <n v="245.95999999999998"/>
  </r>
  <r>
    <d v="9362-01-01T00:00:00"/>
    <x v="2"/>
    <s v="Jan"/>
    <x v="0"/>
    <x v="1"/>
    <s v="Order assembled"/>
    <x v="0"/>
    <x v="0"/>
    <x v="1"/>
    <n v="695"/>
    <n v="993.85"/>
  </r>
  <r>
    <d v="9361-01-01T00:00:00"/>
    <x v="2"/>
    <s v="Jan"/>
    <x v="0"/>
    <x v="1"/>
    <s v="Order assembled"/>
    <x v="0"/>
    <x v="0"/>
    <x v="1"/>
    <n v="729"/>
    <n v="1042.47"/>
  </r>
  <r>
    <d v="9361-01-01T00:00:00"/>
    <x v="2"/>
    <s v="Jan"/>
    <x v="0"/>
    <x v="1"/>
    <s v="Order assembled"/>
    <x v="0"/>
    <x v="0"/>
    <x v="1"/>
    <n v="369"/>
    <n v="527.66999999999996"/>
  </r>
  <r>
    <d v="9364-01-01T00:00:00"/>
    <x v="2"/>
    <s v="Jan"/>
    <x v="0"/>
    <x v="1"/>
    <s v="Order assembled"/>
    <x v="0"/>
    <x v="0"/>
    <x v="1"/>
    <n v="768"/>
    <n v="526.24"/>
  </r>
  <r>
    <d v="9362-01-01T00:00:00"/>
    <x v="2"/>
    <s v="Jan"/>
    <x v="0"/>
    <x v="1"/>
    <s v="Order assembled"/>
    <x v="0"/>
    <x v="0"/>
    <x v="1"/>
    <n v="169"/>
    <n v="241.67000000000002"/>
  </r>
  <r>
    <d v="9362-01-01T00:00:00"/>
    <x v="2"/>
    <s v="Jan"/>
    <x v="0"/>
    <x v="1"/>
    <s v="Order assembled"/>
    <x v="0"/>
    <x v="0"/>
    <x v="1"/>
    <n v="371"/>
    <n v="530.53"/>
  </r>
  <r>
    <d v="9361-01-01T00:00:00"/>
    <x v="2"/>
    <s v="Jan"/>
    <x v="0"/>
    <x v="1"/>
    <s v="Order assembled"/>
    <x v="0"/>
    <x v="0"/>
    <x v="1"/>
    <n v="173"/>
    <n v="247.39"/>
  </r>
  <r>
    <d v="9361-01-01T00:00:00"/>
    <x v="2"/>
    <s v="Jul"/>
    <x v="0"/>
    <x v="1"/>
    <s v="Order assembled"/>
    <x v="0"/>
    <x v="0"/>
    <x v="1"/>
    <n v="338"/>
    <n v="459.68"/>
  </r>
  <r>
    <d v="9365-01-01T00:00:00"/>
    <x v="2"/>
    <s v="Jul"/>
    <x v="0"/>
    <x v="1"/>
    <s v="Order assembled"/>
    <x v="0"/>
    <x v="0"/>
    <x v="1"/>
    <n v="140"/>
    <n v="200.2"/>
  </r>
  <r>
    <d v="9362-01-01T00:00:00"/>
    <x v="2"/>
    <s v="Jul"/>
    <x v="0"/>
    <x v="1"/>
    <s v="Order assembled"/>
    <x v="0"/>
    <x v="0"/>
    <x v="1"/>
    <n v="340"/>
    <n v="486.2"/>
  </r>
  <r>
    <d v="9362-01-01T00:00:00"/>
    <x v="2"/>
    <s v="Jul"/>
    <x v="0"/>
    <x v="1"/>
    <s v="Order assembled"/>
    <x v="0"/>
    <x v="0"/>
    <x v="1"/>
    <n v="136"/>
    <n v="194.48"/>
  </r>
  <r>
    <d v="9361-01-01T00:00:00"/>
    <x v="2"/>
    <s v="Jul"/>
    <x v="0"/>
    <x v="1"/>
    <s v="Order assembled"/>
    <x v="0"/>
    <x v="0"/>
    <x v="1"/>
    <n v="701"/>
    <n v="1002.4300000000001"/>
  </r>
  <r>
    <d v="9364-01-01T00:00:00"/>
    <x v="2"/>
    <s v="Jul"/>
    <x v="0"/>
    <x v="1"/>
    <s v="Order assembled"/>
    <x v="0"/>
    <x v="0"/>
    <x v="1"/>
    <n v="734"/>
    <n v="1049.6199999999999"/>
  </r>
  <r>
    <d v="9361-01-01T00:00:00"/>
    <x v="2"/>
    <s v="Jul"/>
    <x v="0"/>
    <x v="1"/>
    <s v="Order assembled"/>
    <x v="0"/>
    <x v="0"/>
    <x v="1"/>
    <n v="339"/>
    <n v="526.24"/>
  </r>
  <r>
    <d v="9362-01-01T00:00:00"/>
    <x v="2"/>
    <s v="Jul"/>
    <x v="0"/>
    <x v="1"/>
    <s v="Order assembled"/>
    <x v="0"/>
    <x v="0"/>
    <x v="1"/>
    <n v="773"/>
    <n v="526.24"/>
  </r>
  <r>
    <d v="9361-01-01T00:00:00"/>
    <x v="2"/>
    <s v="Jul"/>
    <x v="0"/>
    <x v="1"/>
    <s v="Order assembled"/>
    <x v="0"/>
    <x v="0"/>
    <x v="1"/>
    <n v="337"/>
    <n v="481.90999999999997"/>
  </r>
  <r>
    <d v="9362-01-01T00:00:00"/>
    <x v="2"/>
    <s v="Jul"/>
    <x v="0"/>
    <x v="1"/>
    <s v="Order assembled"/>
    <x v="0"/>
    <x v="0"/>
    <x v="1"/>
    <n v="139"/>
    <n v="198.76999999999998"/>
  </r>
  <r>
    <d v="9365-01-01T00:00:00"/>
    <x v="2"/>
    <s v="Jul"/>
    <x v="0"/>
    <x v="1"/>
    <s v="Order assembled"/>
    <x v="0"/>
    <x v="0"/>
    <x v="1"/>
    <n v="137"/>
    <n v="195.91"/>
  </r>
  <r>
    <d v="9365-01-01T00:00:00"/>
    <x v="2"/>
    <s v="Jun"/>
    <x v="0"/>
    <x v="1"/>
    <s v="Order assembled"/>
    <x v="0"/>
    <x v="0"/>
    <x v="1"/>
    <n v="344"/>
    <n v="467.84"/>
  </r>
  <r>
    <d v="9361-01-01T00:00:00"/>
    <x v="2"/>
    <s v="Jun"/>
    <x v="0"/>
    <x v="1"/>
    <s v="Order assembled"/>
    <x v="0"/>
    <x v="0"/>
    <x v="1"/>
    <n v="146"/>
    <n v="208.78"/>
  </r>
  <r>
    <d v="9362-01-01T00:00:00"/>
    <x v="2"/>
    <s v="Jun"/>
    <x v="0"/>
    <x v="1"/>
    <s v="Order assembled"/>
    <x v="0"/>
    <x v="0"/>
    <x v="1"/>
    <n v="142"/>
    <n v="203.06"/>
  </r>
  <r>
    <d v="9361-01-01T00:00:00"/>
    <x v="2"/>
    <s v="Jun"/>
    <x v="0"/>
    <x v="1"/>
    <s v="Order assembled"/>
    <x v="0"/>
    <x v="0"/>
    <x v="1"/>
    <n v="700"/>
    <n v="1001"/>
  </r>
  <r>
    <d v="9362-01-01T00:00:00"/>
    <x v="2"/>
    <s v="Jun"/>
    <x v="0"/>
    <x v="1"/>
    <s v="Order assembled"/>
    <x v="0"/>
    <x v="0"/>
    <x v="1"/>
    <n v="733"/>
    <n v="1048.19"/>
  </r>
  <r>
    <d v="9362-01-01T00:00:00"/>
    <x v="2"/>
    <s v="Jun"/>
    <x v="0"/>
    <x v="1"/>
    <s v="Order assembled"/>
    <x v="0"/>
    <x v="0"/>
    <x v="1"/>
    <n v="345"/>
    <n v="526.24"/>
  </r>
  <r>
    <d v="9362-01-01T00:00:00"/>
    <x v="2"/>
    <s v="Jun"/>
    <x v="0"/>
    <x v="1"/>
    <s v="Order assembled"/>
    <x v="0"/>
    <x v="0"/>
    <x v="1"/>
    <n v="343"/>
    <n v="490.49"/>
  </r>
  <r>
    <d v="9362-01-01T00:00:00"/>
    <x v="2"/>
    <s v="Jun"/>
    <x v="0"/>
    <x v="1"/>
    <s v="Order assembled"/>
    <x v="0"/>
    <x v="0"/>
    <x v="1"/>
    <n v="145"/>
    <n v="207.35"/>
  </r>
  <r>
    <d v="9362-01-01T00:00:00"/>
    <x v="2"/>
    <s v="Jun"/>
    <x v="0"/>
    <x v="1"/>
    <s v="Order assembled"/>
    <x v="0"/>
    <x v="0"/>
    <x v="1"/>
    <n v="341"/>
    <n v="487.63"/>
  </r>
  <r>
    <d v="9361-01-01T00:00:00"/>
    <x v="2"/>
    <s v="Jun"/>
    <x v="0"/>
    <x v="1"/>
    <s v="Order assembled"/>
    <x v="0"/>
    <x v="0"/>
    <x v="1"/>
    <n v="143"/>
    <n v="204.49"/>
  </r>
  <r>
    <d v="9365-01-01T00:00:00"/>
    <x v="2"/>
    <s v="Mar"/>
    <x v="0"/>
    <x v="1"/>
    <s v="Order assembled"/>
    <x v="0"/>
    <x v="0"/>
    <x v="1"/>
    <n v="158"/>
    <n v="225.94"/>
  </r>
  <r>
    <d v="9364-01-01T00:00:00"/>
    <x v="2"/>
    <s v="Mar"/>
    <x v="0"/>
    <x v="1"/>
    <s v="Order assembled"/>
    <x v="0"/>
    <x v="0"/>
    <x v="1"/>
    <n v="358"/>
    <n v="511.94"/>
  </r>
  <r>
    <d v="9364-01-01T00:00:00"/>
    <x v="2"/>
    <s v="Mar"/>
    <x v="0"/>
    <x v="1"/>
    <s v="Order assembled"/>
    <x v="0"/>
    <x v="0"/>
    <x v="1"/>
    <n v="160"/>
    <n v="228.8"/>
  </r>
  <r>
    <d v="9363-01-01T00:00:00"/>
    <x v="2"/>
    <s v="Mar"/>
    <x v="0"/>
    <x v="1"/>
    <s v="Order assembled"/>
    <x v="0"/>
    <x v="0"/>
    <x v="1"/>
    <n v="697"/>
    <n v="996.71"/>
  </r>
  <r>
    <d v="9363-01-01T00:00:00"/>
    <x v="2"/>
    <s v="Mar"/>
    <x v="0"/>
    <x v="1"/>
    <s v="Order assembled"/>
    <x v="0"/>
    <x v="0"/>
    <x v="1"/>
    <n v="730"/>
    <n v="1043.9000000000001"/>
  </r>
  <r>
    <d v="9361-01-01T00:00:00"/>
    <x v="2"/>
    <s v="Mar"/>
    <x v="0"/>
    <x v="1"/>
    <s v="Order assembled"/>
    <x v="0"/>
    <x v="0"/>
    <x v="1"/>
    <n v="357"/>
    <n v="510.51"/>
  </r>
  <r>
    <d v="9362-01-01T00:00:00"/>
    <x v="2"/>
    <s v="Mar"/>
    <x v="0"/>
    <x v="1"/>
    <s v="Order assembled"/>
    <x v="0"/>
    <x v="0"/>
    <x v="1"/>
    <n v="770"/>
    <n v="526.24"/>
  </r>
  <r>
    <d v="9362-01-01T00:00:00"/>
    <x v="2"/>
    <s v="Mar"/>
    <x v="0"/>
    <x v="1"/>
    <s v="Order assembled"/>
    <x v="0"/>
    <x v="0"/>
    <x v="1"/>
    <n v="361"/>
    <n v="516.23"/>
  </r>
  <r>
    <d v="9362-01-01T00:00:00"/>
    <x v="2"/>
    <s v="Mar"/>
    <x v="0"/>
    <x v="1"/>
    <s v="Order assembled"/>
    <x v="0"/>
    <x v="0"/>
    <x v="1"/>
    <n v="359"/>
    <n v="513.37"/>
  </r>
  <r>
    <d v="9362-01-01T00:00:00"/>
    <x v="2"/>
    <s v="Mar"/>
    <x v="0"/>
    <x v="1"/>
    <s v="Order assembled"/>
    <x v="0"/>
    <x v="0"/>
    <x v="1"/>
    <n v="161"/>
    <n v="230.23000000000002"/>
  </r>
  <r>
    <d v="9362-01-01T00:00:00"/>
    <x v="2"/>
    <s v="May"/>
    <x v="0"/>
    <x v="1"/>
    <s v="Order assembled"/>
    <x v="0"/>
    <x v="0"/>
    <x v="1"/>
    <n v="350"/>
    <n v="476"/>
  </r>
  <r>
    <d v="9362-01-01T00:00:00"/>
    <x v="2"/>
    <s v="May"/>
    <x v="0"/>
    <x v="1"/>
    <s v="Order assembled"/>
    <x v="0"/>
    <x v="0"/>
    <x v="1"/>
    <n v="346"/>
    <n v="494.78"/>
  </r>
  <r>
    <d v="9364-01-01T00:00:00"/>
    <x v="2"/>
    <s v="May"/>
    <x v="0"/>
    <x v="1"/>
    <s v="Order assembled"/>
    <x v="0"/>
    <x v="0"/>
    <x v="1"/>
    <n v="148"/>
    <n v="211.64"/>
  </r>
  <r>
    <d v="9362-01-01T00:00:00"/>
    <x v="2"/>
    <s v="May"/>
    <x v="0"/>
    <x v="1"/>
    <s v="Order assembled"/>
    <x v="0"/>
    <x v="0"/>
    <x v="1"/>
    <n v="699"/>
    <n v="999.56999999999994"/>
  </r>
  <r>
    <d v="9361-01-01T00:00:00"/>
    <x v="2"/>
    <s v="May"/>
    <x v="0"/>
    <x v="1"/>
    <s v="Order assembled"/>
    <x v="0"/>
    <x v="0"/>
    <x v="1"/>
    <n v="732"/>
    <n v="1046.76"/>
  </r>
  <r>
    <d v="9361-01-01T00:00:00"/>
    <x v="2"/>
    <s v="May"/>
    <x v="0"/>
    <x v="1"/>
    <s v="Order assembled"/>
    <x v="0"/>
    <x v="0"/>
    <x v="1"/>
    <n v="351"/>
    <n v="526.24"/>
  </r>
  <r>
    <d v="9362-01-01T00:00:00"/>
    <x v="2"/>
    <s v="May"/>
    <x v="0"/>
    <x v="1"/>
    <s v="Order assembled"/>
    <x v="0"/>
    <x v="0"/>
    <x v="1"/>
    <n v="772"/>
    <n v="526.24"/>
  </r>
  <r>
    <d v="9364-01-01T00:00:00"/>
    <x v="2"/>
    <s v="May"/>
    <x v="0"/>
    <x v="1"/>
    <s v="Order assembled"/>
    <x v="0"/>
    <x v="0"/>
    <x v="1"/>
    <n v="349"/>
    <n v="499.07"/>
  </r>
  <r>
    <d v="9362-01-01T00:00:00"/>
    <x v="2"/>
    <s v="May"/>
    <x v="0"/>
    <x v="1"/>
    <s v="Order assembled"/>
    <x v="0"/>
    <x v="0"/>
    <x v="1"/>
    <n v="151"/>
    <n v="215.93"/>
  </r>
  <r>
    <d v="9364-01-01T00:00:00"/>
    <x v="2"/>
    <s v="May"/>
    <x v="0"/>
    <x v="1"/>
    <s v="Order assembled"/>
    <x v="0"/>
    <x v="0"/>
    <x v="1"/>
    <n v="347"/>
    <n v="496.21000000000004"/>
  </r>
  <r>
    <d v="9362-01-01T00:00:00"/>
    <x v="2"/>
    <s v="May"/>
    <x v="0"/>
    <x v="1"/>
    <s v="Order assembled"/>
    <x v="0"/>
    <x v="0"/>
    <x v="1"/>
    <n v="149"/>
    <n v="213.07"/>
  </r>
  <r>
    <d v="9364-01-01T00:00:00"/>
    <x v="2"/>
    <s v="Nov"/>
    <x v="0"/>
    <x v="1"/>
    <s v="Order assembled"/>
    <x v="0"/>
    <x v="0"/>
    <x v="1"/>
    <n v="146"/>
    <n v="208.78"/>
  </r>
  <r>
    <d v="9365-01-01T00:00:00"/>
    <x v="2"/>
    <s v="Nov"/>
    <x v="0"/>
    <x v="1"/>
    <s v="Order assembled"/>
    <x v="0"/>
    <x v="0"/>
    <x v="1"/>
    <n v="314"/>
    <n v="449.02"/>
  </r>
  <r>
    <d v="9361-01-01T00:00:00"/>
    <x v="2"/>
    <s v="Nov"/>
    <x v="0"/>
    <x v="1"/>
    <s v="Order assembled"/>
    <x v="0"/>
    <x v="0"/>
    <x v="1"/>
    <n v="362"/>
    <n v="517.66"/>
  </r>
  <r>
    <d v="9364-01-01T00:00:00"/>
    <x v="2"/>
    <s v="Nov"/>
    <x v="0"/>
    <x v="1"/>
    <s v="Order assembled"/>
    <x v="0"/>
    <x v="0"/>
    <x v="1"/>
    <n v="142"/>
    <n v="203.06"/>
  </r>
  <r>
    <d v="9361-01-01T00:00:00"/>
    <x v="2"/>
    <s v="Nov"/>
    <x v="0"/>
    <x v="1"/>
    <s v="Order assembled"/>
    <x v="0"/>
    <x v="0"/>
    <x v="1"/>
    <n v="316"/>
    <n v="451.88"/>
  </r>
  <r>
    <d v="9362-01-01T00:00:00"/>
    <x v="2"/>
    <s v="Nov"/>
    <x v="0"/>
    <x v="1"/>
    <s v="Order assembled"/>
    <x v="0"/>
    <x v="0"/>
    <x v="1"/>
    <n v="364"/>
    <n v="520.52"/>
  </r>
  <r>
    <d v="9361-01-01T00:00:00"/>
    <x v="2"/>
    <s v="Nov"/>
    <x v="0"/>
    <x v="1"/>
    <s v="Order assembled"/>
    <x v="0"/>
    <x v="0"/>
    <x v="1"/>
    <n v="144"/>
    <n v="205.92000000000002"/>
  </r>
  <r>
    <d v="9364-01-01T00:00:00"/>
    <x v="2"/>
    <s v="Nov"/>
    <x v="0"/>
    <x v="1"/>
    <s v="Order assembled"/>
    <x v="0"/>
    <x v="0"/>
    <x v="1"/>
    <n v="704"/>
    <n v="1006.72"/>
  </r>
  <r>
    <d v="9364-01-01T00:00:00"/>
    <x v="2"/>
    <s v="Nov"/>
    <x v="0"/>
    <x v="1"/>
    <s v="Order assembled"/>
    <x v="0"/>
    <x v="0"/>
    <x v="1"/>
    <n v="315"/>
    <n v="526.24"/>
  </r>
  <r>
    <d v="9361-01-01T00:00:00"/>
    <x v="2"/>
    <s v="Nov"/>
    <x v="0"/>
    <x v="1"/>
    <s v="Order assembled"/>
    <x v="0"/>
    <x v="0"/>
    <x v="1"/>
    <n v="777"/>
    <n v="526.24"/>
  </r>
  <r>
    <d v="9362-01-01T00:00:00"/>
    <x v="2"/>
    <s v="Nov"/>
    <x v="0"/>
    <x v="1"/>
    <s v="Order assembled"/>
    <x v="0"/>
    <x v="0"/>
    <x v="1"/>
    <n v="145"/>
    <n v="207.35"/>
  </r>
  <r>
    <d v="9362-01-01T00:00:00"/>
    <x v="2"/>
    <s v="Nov"/>
    <x v="0"/>
    <x v="1"/>
    <s v="Order assembled"/>
    <x v="0"/>
    <x v="0"/>
    <x v="1"/>
    <n v="319"/>
    <n v="456.16999999999996"/>
  </r>
  <r>
    <d v="9364-01-01T00:00:00"/>
    <x v="2"/>
    <s v="Nov"/>
    <x v="0"/>
    <x v="1"/>
    <s v="Order assembled"/>
    <x v="0"/>
    <x v="0"/>
    <x v="1"/>
    <n v="361"/>
    <n v="516.23"/>
  </r>
  <r>
    <d v="9361-01-01T00:00:00"/>
    <x v="2"/>
    <s v="Nov"/>
    <x v="0"/>
    <x v="1"/>
    <s v="Order assembled"/>
    <x v="0"/>
    <x v="0"/>
    <x v="1"/>
    <n v="143"/>
    <n v="204.49"/>
  </r>
  <r>
    <d v="9361-01-01T00:00:00"/>
    <x v="2"/>
    <s v="Nov"/>
    <x v="0"/>
    <x v="1"/>
    <s v="Order assembled"/>
    <x v="0"/>
    <x v="0"/>
    <x v="1"/>
    <n v="317"/>
    <n v="453.31"/>
  </r>
  <r>
    <d v="9364-01-01T00:00:00"/>
    <x v="2"/>
    <s v="Nov"/>
    <x v="0"/>
    <x v="1"/>
    <s v="Order assembled"/>
    <x v="0"/>
    <x v="0"/>
    <x v="1"/>
    <n v="746"/>
    <n v="1066.78"/>
  </r>
  <r>
    <d v="9362-01-01T00:00:00"/>
    <x v="2"/>
    <s v="Oct"/>
    <x v="0"/>
    <x v="1"/>
    <s v="Order assembled"/>
    <x v="0"/>
    <x v="0"/>
    <x v="1"/>
    <n v="152"/>
    <n v="217.36"/>
  </r>
  <r>
    <d v="9363-01-01T00:00:00"/>
    <x v="2"/>
    <s v="Oct"/>
    <x v="0"/>
    <x v="1"/>
    <s v="Order assembled"/>
    <x v="0"/>
    <x v="0"/>
    <x v="1"/>
    <n v="320"/>
    <n v="457.6"/>
  </r>
  <r>
    <d v="9364-01-01T00:00:00"/>
    <x v="2"/>
    <s v="Oct"/>
    <x v="0"/>
    <x v="1"/>
    <s v="Order assembled"/>
    <x v="0"/>
    <x v="0"/>
    <x v="1"/>
    <n v="368"/>
    <n v="526.24"/>
  </r>
  <r>
    <d v="9361-01-01T00:00:00"/>
    <x v="2"/>
    <s v="Oct"/>
    <x v="0"/>
    <x v="1"/>
    <s v="Order assembled"/>
    <x v="0"/>
    <x v="0"/>
    <x v="1"/>
    <n v="148"/>
    <n v="211.64"/>
  </r>
  <r>
    <d v="9361-01-01T00:00:00"/>
    <x v="2"/>
    <s v="Oct"/>
    <x v="0"/>
    <x v="1"/>
    <s v="Order assembled"/>
    <x v="0"/>
    <x v="0"/>
    <x v="1"/>
    <n v="322"/>
    <n v="460.46000000000004"/>
  </r>
  <r>
    <d v="9362-01-01T00:00:00"/>
    <x v="2"/>
    <s v="Oct"/>
    <x v="0"/>
    <x v="1"/>
    <s v="Order assembled"/>
    <x v="0"/>
    <x v="0"/>
    <x v="1"/>
    <n v="370"/>
    <n v="529.1"/>
  </r>
  <r>
    <d v="9361-01-01T00:00:00"/>
    <x v="2"/>
    <s v="Oct"/>
    <x v="0"/>
    <x v="1"/>
    <s v="Order assembled"/>
    <x v="0"/>
    <x v="0"/>
    <x v="1"/>
    <n v="150"/>
    <n v="214.5"/>
  </r>
  <r>
    <d v="9364-01-01T00:00:00"/>
    <x v="2"/>
    <s v="Oct"/>
    <x v="0"/>
    <x v="1"/>
    <s v="Order assembled"/>
    <x v="0"/>
    <x v="0"/>
    <x v="1"/>
    <n v="703"/>
    <n v="1005.29"/>
  </r>
  <r>
    <d v="9365-01-01T00:00:00"/>
    <x v="2"/>
    <s v="Oct"/>
    <x v="0"/>
    <x v="1"/>
    <s v="Order assembled"/>
    <x v="0"/>
    <x v="0"/>
    <x v="1"/>
    <n v="737"/>
    <n v="1053.9099999999999"/>
  </r>
  <r>
    <d v="9365-01-01T00:00:00"/>
    <x v="2"/>
    <s v="Oct"/>
    <x v="0"/>
    <x v="1"/>
    <s v="Order assembled"/>
    <x v="0"/>
    <x v="0"/>
    <x v="1"/>
    <n v="147"/>
    <n v="210.21"/>
  </r>
  <r>
    <d v="9362-01-01T00:00:00"/>
    <x v="2"/>
    <s v="Oct"/>
    <x v="0"/>
    <x v="1"/>
    <s v="Order assembled"/>
    <x v="0"/>
    <x v="0"/>
    <x v="1"/>
    <n v="321"/>
    <n v="526.24"/>
  </r>
  <r>
    <d v="9361-01-01T00:00:00"/>
    <x v="2"/>
    <s v="Oct"/>
    <x v="0"/>
    <x v="1"/>
    <s v="Order assembled"/>
    <x v="0"/>
    <x v="0"/>
    <x v="1"/>
    <n v="776"/>
    <n v="526.24"/>
  </r>
  <r>
    <d v="9362-01-01T00:00:00"/>
    <x v="2"/>
    <s v="Oct"/>
    <x v="0"/>
    <x v="1"/>
    <s v="Order assembled"/>
    <x v="0"/>
    <x v="0"/>
    <x v="1"/>
    <n v="151"/>
    <n v="215.93"/>
  </r>
  <r>
    <d v="9361-01-01T00:00:00"/>
    <x v="2"/>
    <s v="Oct"/>
    <x v="0"/>
    <x v="1"/>
    <s v="Order assembled"/>
    <x v="0"/>
    <x v="0"/>
    <x v="1"/>
    <n v="367"/>
    <n v="524.80999999999995"/>
  </r>
  <r>
    <d v="9364-01-01T00:00:00"/>
    <x v="2"/>
    <s v="Oct"/>
    <x v="0"/>
    <x v="1"/>
    <s v="Order assembled"/>
    <x v="0"/>
    <x v="0"/>
    <x v="1"/>
    <n v="149"/>
    <n v="213.07"/>
  </r>
  <r>
    <d v="9364-01-01T00:00:00"/>
    <x v="2"/>
    <s v="Oct"/>
    <x v="0"/>
    <x v="1"/>
    <s v="Order assembled"/>
    <x v="0"/>
    <x v="0"/>
    <x v="1"/>
    <n v="323"/>
    <n v="461.89"/>
  </r>
  <r>
    <d v="9362-01-01T00:00:00"/>
    <x v="2"/>
    <s v="Oct"/>
    <x v="0"/>
    <x v="1"/>
    <s v="Order assembled"/>
    <x v="0"/>
    <x v="0"/>
    <x v="1"/>
    <n v="371"/>
    <n v="530.53"/>
  </r>
  <r>
    <d v="9361-01-01T00:00:00"/>
    <x v="2"/>
    <s v="Sep"/>
    <x v="0"/>
    <x v="1"/>
    <s v="Order assembled"/>
    <x v="0"/>
    <x v="0"/>
    <x v="1"/>
    <n v="326"/>
    <n v="443.36"/>
  </r>
  <r>
    <d v="9363-01-01T00:00:00"/>
    <x v="2"/>
    <s v="Sep"/>
    <x v="0"/>
    <x v="1"/>
    <s v="Order assembled"/>
    <x v="0"/>
    <x v="0"/>
    <x v="1"/>
    <n v="128"/>
    <n v="183.04"/>
  </r>
  <r>
    <d v="9361-01-01T00:00:00"/>
    <x v="2"/>
    <s v="Sep"/>
    <x v="0"/>
    <x v="1"/>
    <s v="Order assembled"/>
    <x v="0"/>
    <x v="0"/>
    <x v="1"/>
    <n v="328"/>
    <n v="469.03999999999996"/>
  </r>
  <r>
    <d v="9361-01-01T00:00:00"/>
    <x v="2"/>
    <s v="Sep"/>
    <x v="0"/>
    <x v="1"/>
    <s v="Order assembled"/>
    <x v="0"/>
    <x v="0"/>
    <x v="1"/>
    <n v="130"/>
    <n v="185.9"/>
  </r>
  <r>
    <d v="9362-01-01T00:00:00"/>
    <x v="2"/>
    <s v="Sep"/>
    <x v="0"/>
    <x v="1"/>
    <s v="Order assembled"/>
    <x v="0"/>
    <x v="0"/>
    <x v="1"/>
    <n v="736"/>
    <n v="1052.48"/>
  </r>
  <r>
    <d v="9361-01-01T00:00:00"/>
    <x v="2"/>
    <s v="Sep"/>
    <x v="0"/>
    <x v="1"/>
    <s v="Order assembled"/>
    <x v="0"/>
    <x v="0"/>
    <x v="1"/>
    <n v="327"/>
    <n v="526.24"/>
  </r>
  <r>
    <d v="9362-01-01T00:00:00"/>
    <x v="2"/>
    <s v="Sep"/>
    <x v="0"/>
    <x v="1"/>
    <s v="Order assembled"/>
    <x v="0"/>
    <x v="0"/>
    <x v="1"/>
    <n v="775"/>
    <n v="526.24"/>
  </r>
  <r>
    <d v="9362-01-01T00:00:00"/>
    <x v="2"/>
    <s v="Sep"/>
    <x v="0"/>
    <x v="1"/>
    <s v="Order assembled"/>
    <x v="0"/>
    <x v="0"/>
    <x v="1"/>
    <n v="325"/>
    <n v="464.75"/>
  </r>
  <r>
    <d v="9361-01-01T00:00:00"/>
    <x v="2"/>
    <s v="Sep"/>
    <x v="0"/>
    <x v="1"/>
    <s v="Order assembled"/>
    <x v="0"/>
    <x v="0"/>
    <x v="1"/>
    <n v="127"/>
    <n v="181.61"/>
  </r>
  <r>
    <d v="9361-01-01T00:00:00"/>
    <x v="2"/>
    <s v="Sep"/>
    <x v="0"/>
    <x v="1"/>
    <s v="Order assembled"/>
    <x v="0"/>
    <x v="0"/>
    <x v="1"/>
    <n v="329"/>
    <n v="470.47"/>
  </r>
  <r>
    <d v="9364-01-01T00:00:00"/>
    <x v="2"/>
    <s v="Apr"/>
    <x v="1"/>
    <x v="0"/>
    <s v="Order assembled"/>
    <x v="0"/>
    <x v="0"/>
    <x v="1"/>
    <n v="182"/>
    <n v="260.26"/>
  </r>
  <r>
    <d v="9362-01-01T00:00:00"/>
    <x v="2"/>
    <s v="Apr"/>
    <x v="1"/>
    <x v="0"/>
    <s v="Order assembled"/>
    <x v="0"/>
    <x v="0"/>
    <x v="1"/>
    <n v="176"/>
    <n v="251.68"/>
  </r>
  <r>
    <d v="9361-01-01T00:00:00"/>
    <x v="2"/>
    <s v="Apr"/>
    <x v="1"/>
    <x v="0"/>
    <s v="Order assembled"/>
    <x v="0"/>
    <x v="0"/>
    <x v="0"/>
    <n v="200"/>
    <n v="286"/>
  </r>
  <r>
    <d v="9362-01-01T00:00:00"/>
    <x v="2"/>
    <s v="Apr"/>
    <x v="1"/>
    <x v="0"/>
    <s v="Order assembled"/>
    <x v="0"/>
    <x v="0"/>
    <x v="0"/>
    <n v="248"/>
    <n v="354.64"/>
  </r>
  <r>
    <d v="9361-01-01T00:00:00"/>
    <x v="2"/>
    <s v="Apr"/>
    <x v="1"/>
    <x v="0"/>
    <s v="Order assembled"/>
    <x v="0"/>
    <x v="0"/>
    <x v="0"/>
    <n v="184"/>
    <n v="263.12"/>
  </r>
  <r>
    <d v="9361-01-01T00:00:00"/>
    <x v="2"/>
    <s v="Apr"/>
    <x v="1"/>
    <x v="0"/>
    <s v="Order assembled"/>
    <x v="0"/>
    <x v="0"/>
    <x v="0"/>
    <n v="178"/>
    <n v="254.54"/>
  </r>
  <r>
    <d v="9362-01-01T00:00:00"/>
    <x v="2"/>
    <s v="Apr"/>
    <x v="1"/>
    <x v="0"/>
    <s v="Order assembled"/>
    <x v="0"/>
    <x v="0"/>
    <x v="0"/>
    <n v="172"/>
    <n v="245.95999999999998"/>
  </r>
  <r>
    <d v="9361-01-01T00:00:00"/>
    <x v="2"/>
    <s v="Apr"/>
    <x v="1"/>
    <x v="0"/>
    <s v="Order assembled"/>
    <x v="0"/>
    <x v="0"/>
    <x v="0"/>
    <n v="202"/>
    <n v="526.24"/>
  </r>
  <r>
    <d v="9362-01-01T00:00:00"/>
    <x v="2"/>
    <s v="Apr"/>
    <x v="1"/>
    <x v="0"/>
    <s v="Order assembled"/>
    <x v="0"/>
    <x v="0"/>
    <x v="0"/>
    <n v="250"/>
    <n v="526.24"/>
  </r>
  <r>
    <d v="9363-01-01T00:00:00"/>
    <x v="2"/>
    <s v="Apr"/>
    <x v="1"/>
    <x v="0"/>
    <s v="Order assembled"/>
    <x v="0"/>
    <x v="0"/>
    <x v="0"/>
    <n v="246"/>
    <n v="351.78"/>
  </r>
  <r>
    <d v="9361-01-01T00:00:00"/>
    <x v="2"/>
    <s v="Apr"/>
    <x v="1"/>
    <x v="0"/>
    <s v="Order assembled"/>
    <x v="0"/>
    <x v="0"/>
    <x v="0"/>
    <n v="201"/>
    <n v="287.43"/>
  </r>
  <r>
    <d v="9364-01-01T00:00:00"/>
    <x v="2"/>
    <s v="Apr"/>
    <x v="1"/>
    <x v="0"/>
    <s v="Order assembled"/>
    <x v="0"/>
    <x v="0"/>
    <x v="0"/>
    <n v="249"/>
    <n v="356.07"/>
  </r>
  <r>
    <d v="9361-01-01T00:00:00"/>
    <x v="2"/>
    <s v="Apr"/>
    <x v="1"/>
    <x v="0"/>
    <s v="Order assembled"/>
    <x v="0"/>
    <x v="0"/>
    <x v="0"/>
    <n v="181"/>
    <n v="258.83"/>
  </r>
  <r>
    <d v="9361-01-01T00:00:00"/>
    <x v="2"/>
    <s v="Apr"/>
    <x v="1"/>
    <x v="0"/>
    <s v="Order assembled"/>
    <x v="0"/>
    <x v="0"/>
    <x v="0"/>
    <n v="175"/>
    <n v="250.25"/>
  </r>
  <r>
    <d v="9362-01-01T00:00:00"/>
    <x v="2"/>
    <s v="Apr"/>
    <x v="1"/>
    <x v="0"/>
    <s v="Order assembled"/>
    <x v="0"/>
    <x v="0"/>
    <x v="0"/>
    <n v="792"/>
    <n v="1132.56"/>
  </r>
  <r>
    <d v="9362-01-01T00:00:00"/>
    <x v="2"/>
    <s v="Apr"/>
    <x v="1"/>
    <x v="0"/>
    <s v="Order assembled"/>
    <x v="0"/>
    <x v="0"/>
    <x v="0"/>
    <n v="825"/>
    <n v="1179.75"/>
  </r>
  <r>
    <d v="9361-01-01T00:00:00"/>
    <x v="2"/>
    <s v="Apr"/>
    <x v="1"/>
    <x v="0"/>
    <s v="Order assembled"/>
    <x v="0"/>
    <x v="0"/>
    <x v="1"/>
    <n v="185"/>
    <n v="264.55"/>
  </r>
  <r>
    <d v="9365-01-01T00:00:00"/>
    <x v="2"/>
    <s v="Apr"/>
    <x v="1"/>
    <x v="0"/>
    <s v="Order assembled"/>
    <x v="0"/>
    <x v="0"/>
    <x v="1"/>
    <n v="179"/>
    <n v="255.97"/>
  </r>
  <r>
    <d v="9364-01-01T00:00:00"/>
    <x v="2"/>
    <s v="Apr"/>
    <x v="1"/>
    <x v="0"/>
    <s v="Order assembled"/>
    <x v="0"/>
    <x v="0"/>
    <x v="1"/>
    <n v="173"/>
    <n v="247.39"/>
  </r>
  <r>
    <d v="9361-01-01T00:00:00"/>
    <x v="2"/>
    <s v="Apr"/>
    <x v="1"/>
    <x v="0"/>
    <s v="Order assembled"/>
    <x v="0"/>
    <x v="0"/>
    <x v="0"/>
    <n v="203"/>
    <n v="290.28999999999996"/>
  </r>
  <r>
    <d v="9363-01-01T00:00:00"/>
    <x v="2"/>
    <s v="Aug"/>
    <x v="1"/>
    <x v="0"/>
    <s v="Order assembled"/>
    <x v="0"/>
    <x v="0"/>
    <x v="1"/>
    <n v="368"/>
    <n v="526.24"/>
  </r>
  <r>
    <d v="9362-01-01T00:00:00"/>
    <x v="2"/>
    <s v="Aug"/>
    <x v="1"/>
    <x v="0"/>
    <s v="Order assembled"/>
    <x v="0"/>
    <x v="0"/>
    <x v="1"/>
    <n v="362"/>
    <n v="517.66"/>
  </r>
  <r>
    <d v="9362-01-01T00:00:00"/>
    <x v="2"/>
    <s v="Aug"/>
    <x v="1"/>
    <x v="0"/>
    <s v="Order assembled"/>
    <x v="0"/>
    <x v="0"/>
    <x v="1"/>
    <n v="356"/>
    <n v="509.08"/>
  </r>
  <r>
    <d v="9362-01-01T00:00:00"/>
    <x v="2"/>
    <s v="Aug"/>
    <x v="1"/>
    <x v="0"/>
    <s v="Order assembled"/>
    <x v="0"/>
    <x v="0"/>
    <x v="0"/>
    <n v="182"/>
    <n v="260.26"/>
  </r>
  <r>
    <d v="9364-01-01T00:00:00"/>
    <x v="2"/>
    <s v="Aug"/>
    <x v="1"/>
    <x v="0"/>
    <s v="Order assembled"/>
    <x v="0"/>
    <x v="0"/>
    <x v="0"/>
    <n v="224"/>
    <n v="320.32"/>
  </r>
  <r>
    <d v="9364-01-01T00:00:00"/>
    <x v="2"/>
    <s v="Aug"/>
    <x v="1"/>
    <x v="0"/>
    <s v="Order assembled"/>
    <x v="0"/>
    <x v="0"/>
    <x v="0"/>
    <n v="364"/>
    <n v="520.52"/>
  </r>
  <r>
    <d v="9362-01-01T00:00:00"/>
    <x v="2"/>
    <s v="Aug"/>
    <x v="1"/>
    <x v="0"/>
    <s v="Order assembled"/>
    <x v="0"/>
    <x v="0"/>
    <x v="0"/>
    <n v="358"/>
    <n v="511.94"/>
  </r>
  <r>
    <d v="9365-01-01T00:00:00"/>
    <x v="2"/>
    <s v="Aug"/>
    <x v="1"/>
    <x v="0"/>
    <s v="Order assembled"/>
    <x v="0"/>
    <x v="0"/>
    <x v="0"/>
    <n v="178"/>
    <n v="526.24"/>
  </r>
  <r>
    <d v="9364-01-01T00:00:00"/>
    <x v="2"/>
    <s v="Aug"/>
    <x v="1"/>
    <x v="0"/>
    <s v="Order assembled"/>
    <x v="0"/>
    <x v="0"/>
    <x v="0"/>
    <n v="226"/>
    <n v="526.24"/>
  </r>
  <r>
    <d v="9362-01-01T00:00:00"/>
    <x v="2"/>
    <s v="Aug"/>
    <x v="1"/>
    <x v="0"/>
    <s v="Order assembled"/>
    <x v="0"/>
    <x v="0"/>
    <x v="0"/>
    <n v="1014"/>
    <n v="1450.02"/>
  </r>
  <r>
    <d v="9362-01-01T00:00:00"/>
    <x v="2"/>
    <s v="Aug"/>
    <x v="1"/>
    <x v="0"/>
    <s v="Order assembled"/>
    <x v="0"/>
    <x v="0"/>
    <x v="0"/>
    <n v="228"/>
    <n v="326.03999999999996"/>
  </r>
  <r>
    <d v="9362-01-01T00:00:00"/>
    <x v="2"/>
    <s v="Aug"/>
    <x v="1"/>
    <x v="0"/>
    <s v="Order assembled"/>
    <x v="0"/>
    <x v="0"/>
    <x v="0"/>
    <n v="225"/>
    <n v="321.75"/>
  </r>
  <r>
    <d v="9362-01-01T00:00:00"/>
    <x v="2"/>
    <s v="Aug"/>
    <x v="1"/>
    <x v="0"/>
    <s v="Order assembled"/>
    <x v="0"/>
    <x v="0"/>
    <x v="0"/>
    <n v="367"/>
    <n v="524.80999999999995"/>
  </r>
  <r>
    <d v="9362-01-01T00:00:00"/>
    <x v="2"/>
    <s v="Aug"/>
    <x v="1"/>
    <x v="0"/>
    <s v="Order assembled"/>
    <x v="0"/>
    <x v="0"/>
    <x v="0"/>
    <n v="361"/>
    <n v="516.23"/>
  </r>
  <r>
    <d v="9365-01-01T00:00:00"/>
    <x v="2"/>
    <s v="Aug"/>
    <x v="1"/>
    <x v="0"/>
    <s v="Order assembled"/>
    <x v="0"/>
    <x v="0"/>
    <x v="0"/>
    <n v="355"/>
    <n v="507.65"/>
  </r>
  <r>
    <d v="9364-01-01T00:00:00"/>
    <x v="2"/>
    <s v="Aug"/>
    <x v="1"/>
    <x v="0"/>
    <s v="Order assembled"/>
    <x v="0"/>
    <x v="0"/>
    <x v="0"/>
    <n v="795"/>
    <n v="1136.8499999999999"/>
  </r>
  <r>
    <d v="9362-01-01T00:00:00"/>
    <x v="2"/>
    <s v="Aug"/>
    <x v="1"/>
    <x v="0"/>
    <s v="Order assembled"/>
    <x v="0"/>
    <x v="0"/>
    <x v="0"/>
    <n v="828"/>
    <n v="1184.04"/>
  </r>
  <r>
    <d v="9361-01-01T00:00:00"/>
    <x v="2"/>
    <s v="Aug"/>
    <x v="1"/>
    <x v="0"/>
    <s v="Order assembled"/>
    <x v="0"/>
    <x v="0"/>
    <x v="1"/>
    <n v="365"/>
    <n v="521.95000000000005"/>
  </r>
  <r>
    <d v="9362-01-01T00:00:00"/>
    <x v="2"/>
    <s v="Aug"/>
    <x v="1"/>
    <x v="0"/>
    <s v="Order assembled"/>
    <x v="0"/>
    <x v="0"/>
    <x v="1"/>
    <n v="359"/>
    <n v="513.37"/>
  </r>
  <r>
    <d v="9362-01-01T00:00:00"/>
    <x v="2"/>
    <s v="Aug"/>
    <x v="1"/>
    <x v="0"/>
    <s v="Order assembled"/>
    <x v="0"/>
    <x v="0"/>
    <x v="1"/>
    <n v="353"/>
    <n v="504.78999999999996"/>
  </r>
  <r>
    <d v="9362-01-01T00:00:00"/>
    <x v="2"/>
    <s v="Aug"/>
    <x v="1"/>
    <x v="0"/>
    <s v="Order assembled"/>
    <x v="0"/>
    <x v="0"/>
    <x v="0"/>
    <n v="179"/>
    <n v="255.97"/>
  </r>
  <r>
    <d v="9361-01-01T00:00:00"/>
    <x v="2"/>
    <s v="Aug"/>
    <x v="1"/>
    <x v="0"/>
    <s v="Order assembled"/>
    <x v="0"/>
    <x v="0"/>
    <x v="0"/>
    <n v="227"/>
    <n v="324.61"/>
  </r>
  <r>
    <d v="9362-01-01T00:00:00"/>
    <x v="2"/>
    <s v="Dec"/>
    <x v="1"/>
    <x v="0"/>
    <s v="Order assembled"/>
    <x v="0"/>
    <x v="0"/>
    <x v="1"/>
    <n v="302"/>
    <n v="431.86"/>
  </r>
  <r>
    <d v="9361-01-01T00:00:00"/>
    <x v="2"/>
    <s v="Dec"/>
    <x v="1"/>
    <x v="0"/>
    <s v="Order assembled"/>
    <x v="0"/>
    <x v="0"/>
    <x v="1"/>
    <n v="296"/>
    <n v="423.28"/>
  </r>
  <r>
    <d v="9364-01-01T00:00:00"/>
    <x v="2"/>
    <s v="Dec"/>
    <x v="1"/>
    <x v="0"/>
    <s v="Order assembled"/>
    <x v="0"/>
    <x v="0"/>
    <x v="1"/>
    <n v="290"/>
    <n v="414.7"/>
  </r>
  <r>
    <d v="9362-01-01T00:00:00"/>
    <x v="2"/>
    <s v="Dec"/>
    <x v="1"/>
    <x v="0"/>
    <s v="Order assembled"/>
    <x v="0"/>
    <x v="0"/>
    <x v="0"/>
    <n v="230"/>
    <n v="328.9"/>
  </r>
  <r>
    <d v="9364-01-01T00:00:00"/>
    <x v="2"/>
    <s v="Dec"/>
    <x v="1"/>
    <x v="0"/>
    <s v="Order assembled"/>
    <x v="0"/>
    <x v="0"/>
    <x v="0"/>
    <n v="158"/>
    <n v="225.94"/>
  </r>
  <r>
    <d v="9361-01-01T00:00:00"/>
    <x v="2"/>
    <s v="Dec"/>
    <x v="1"/>
    <x v="0"/>
    <s v="Order assembled"/>
    <x v="0"/>
    <x v="0"/>
    <x v="0"/>
    <n v="206"/>
    <n v="294.58"/>
  </r>
  <r>
    <d v="9361-01-01T00:00:00"/>
    <x v="2"/>
    <s v="Dec"/>
    <x v="1"/>
    <x v="0"/>
    <s v="Order assembled"/>
    <x v="0"/>
    <x v="0"/>
    <x v="0"/>
    <n v="304"/>
    <n v="434.72"/>
  </r>
  <r>
    <d v="9362-01-01T00:00:00"/>
    <x v="2"/>
    <s v="Dec"/>
    <x v="1"/>
    <x v="0"/>
    <s v="Order assembled"/>
    <x v="0"/>
    <x v="0"/>
    <x v="0"/>
    <n v="298"/>
    <n v="426.14"/>
  </r>
  <r>
    <d v="9364-01-01T00:00:00"/>
    <x v="2"/>
    <s v="Dec"/>
    <x v="1"/>
    <x v="0"/>
    <s v="Order assembled"/>
    <x v="0"/>
    <x v="0"/>
    <x v="0"/>
    <n v="292"/>
    <n v="417.56"/>
  </r>
  <r>
    <d v="9362-01-01T00:00:00"/>
    <x v="2"/>
    <s v="Dec"/>
    <x v="1"/>
    <x v="0"/>
    <s v="Order assembled"/>
    <x v="0"/>
    <x v="0"/>
    <x v="0"/>
    <n v="232"/>
    <n v="526.24"/>
  </r>
  <r>
    <d v="9361-01-01T00:00:00"/>
    <x v="2"/>
    <s v="Dec"/>
    <x v="1"/>
    <x v="0"/>
    <s v="Order assembled"/>
    <x v="0"/>
    <x v="0"/>
    <x v="0"/>
    <n v="160"/>
    <n v="526.24"/>
  </r>
  <r>
    <d v="9362-01-01T00:00:00"/>
    <x v="2"/>
    <s v="Dec"/>
    <x v="1"/>
    <x v="0"/>
    <s v="Order assembled"/>
    <x v="0"/>
    <x v="0"/>
    <x v="0"/>
    <n v="964"/>
    <n v="1378.52"/>
  </r>
  <r>
    <d v="9361-01-01T00:00:00"/>
    <x v="2"/>
    <s v="Dec"/>
    <x v="1"/>
    <x v="0"/>
    <s v="Order assembled"/>
    <x v="0"/>
    <x v="0"/>
    <x v="0"/>
    <n v="1018"/>
    <n v="1455.74"/>
  </r>
  <r>
    <d v="9364-01-01T00:00:00"/>
    <x v="2"/>
    <s v="Dec"/>
    <x v="1"/>
    <x v="0"/>
    <s v="Order assembled"/>
    <x v="0"/>
    <x v="0"/>
    <x v="0"/>
    <n v="204"/>
    <n v="291.72000000000003"/>
  </r>
  <r>
    <d v="9364-01-01T00:00:00"/>
    <x v="2"/>
    <s v="Dec"/>
    <x v="1"/>
    <x v="0"/>
    <s v="Order assembled"/>
    <x v="0"/>
    <x v="0"/>
    <x v="0"/>
    <n v="231"/>
    <n v="330.33"/>
  </r>
  <r>
    <d v="9362-01-01T00:00:00"/>
    <x v="2"/>
    <s v="Dec"/>
    <x v="1"/>
    <x v="0"/>
    <s v="Order assembled"/>
    <x v="0"/>
    <x v="0"/>
    <x v="0"/>
    <n v="159"/>
    <n v="227.37"/>
  </r>
  <r>
    <d v="9362-01-01T00:00:00"/>
    <x v="2"/>
    <s v="Dec"/>
    <x v="1"/>
    <x v="0"/>
    <s v="Order assembled"/>
    <x v="0"/>
    <x v="0"/>
    <x v="0"/>
    <n v="207"/>
    <n v="296.01"/>
  </r>
  <r>
    <d v="9361-01-01T00:00:00"/>
    <x v="2"/>
    <s v="Dec"/>
    <x v="1"/>
    <x v="0"/>
    <s v="Order assembled"/>
    <x v="0"/>
    <x v="0"/>
    <x v="0"/>
    <n v="301"/>
    <n v="430.43"/>
  </r>
  <r>
    <d v="9364-01-01T00:00:00"/>
    <x v="2"/>
    <s v="Dec"/>
    <x v="1"/>
    <x v="0"/>
    <s v="Order assembled"/>
    <x v="0"/>
    <x v="0"/>
    <x v="0"/>
    <n v="295"/>
    <n v="421.85"/>
  </r>
  <r>
    <d v="9361-01-01T00:00:00"/>
    <x v="2"/>
    <s v="Dec"/>
    <x v="1"/>
    <x v="0"/>
    <s v="Order assembled"/>
    <x v="0"/>
    <x v="0"/>
    <x v="0"/>
    <n v="289"/>
    <n v="413.27"/>
  </r>
  <r>
    <d v="9364-01-01T00:00:00"/>
    <x v="2"/>
    <s v="Dec"/>
    <x v="1"/>
    <x v="0"/>
    <s v="Order assembled"/>
    <x v="0"/>
    <x v="0"/>
    <x v="0"/>
    <n v="799"/>
    <n v="1142.57"/>
  </r>
  <r>
    <d v="9362-01-01T00:00:00"/>
    <x v="2"/>
    <s v="Dec"/>
    <x v="1"/>
    <x v="0"/>
    <s v="Order assembled"/>
    <x v="0"/>
    <x v="0"/>
    <x v="0"/>
    <n v="832"/>
    <n v="1189.76"/>
  </r>
  <r>
    <d v="9364-01-01T00:00:00"/>
    <x v="2"/>
    <s v="Dec"/>
    <x v="1"/>
    <x v="0"/>
    <s v="Order assembled"/>
    <x v="0"/>
    <x v="0"/>
    <x v="1"/>
    <n v="299"/>
    <n v="427.57"/>
  </r>
  <r>
    <d v="9362-01-01T00:00:00"/>
    <x v="2"/>
    <s v="Dec"/>
    <x v="1"/>
    <x v="0"/>
    <s v="Order assembled"/>
    <x v="0"/>
    <x v="0"/>
    <x v="1"/>
    <n v="293"/>
    <n v="418.99"/>
  </r>
  <r>
    <d v="9361-01-01T00:00:00"/>
    <x v="2"/>
    <s v="Dec"/>
    <x v="1"/>
    <x v="0"/>
    <s v="Order assembled"/>
    <x v="0"/>
    <x v="0"/>
    <x v="0"/>
    <n v="233"/>
    <n v="333.19"/>
  </r>
  <r>
    <d v="9361-01-01T00:00:00"/>
    <x v="2"/>
    <s v="Dec"/>
    <x v="1"/>
    <x v="0"/>
    <s v="Order assembled"/>
    <x v="0"/>
    <x v="0"/>
    <x v="0"/>
    <n v="161"/>
    <n v="230.23000000000002"/>
  </r>
  <r>
    <d v="9362-01-01T00:00:00"/>
    <x v="2"/>
    <s v="Dec"/>
    <x v="1"/>
    <x v="0"/>
    <s v="Order assembled"/>
    <x v="0"/>
    <x v="0"/>
    <x v="0"/>
    <n v="203"/>
    <n v="290.28999999999996"/>
  </r>
  <r>
    <d v="9361-01-01T00:00:00"/>
    <x v="2"/>
    <s v="Feb"/>
    <x v="1"/>
    <x v="0"/>
    <s v="Order assembled"/>
    <x v="0"/>
    <x v="0"/>
    <x v="1"/>
    <n v="218"/>
    <n v="311.74"/>
  </r>
  <r>
    <d v="9362-01-01T00:00:00"/>
    <x v="2"/>
    <s v="Feb"/>
    <x v="1"/>
    <x v="0"/>
    <s v="Order assembled"/>
    <x v="0"/>
    <x v="0"/>
    <x v="1"/>
    <n v="212"/>
    <n v="303.15999999999997"/>
  </r>
  <r>
    <d v="9364-01-01T00:00:00"/>
    <x v="2"/>
    <s v="Feb"/>
    <x v="1"/>
    <x v="0"/>
    <s v="Order assembled"/>
    <x v="0"/>
    <x v="0"/>
    <x v="1"/>
    <n v="206"/>
    <n v="294.58"/>
  </r>
  <r>
    <d v="9361-01-01T00:00:00"/>
    <x v="2"/>
    <s v="Feb"/>
    <x v="1"/>
    <x v="0"/>
    <s v="Order assembled"/>
    <x v="0"/>
    <x v="0"/>
    <x v="0"/>
    <n v="212"/>
    <n v="303.15999999999997"/>
  </r>
  <r>
    <d v="9364-01-01T00:00:00"/>
    <x v="2"/>
    <s v="Feb"/>
    <x v="1"/>
    <x v="0"/>
    <s v="Order assembled"/>
    <x v="0"/>
    <x v="0"/>
    <x v="0"/>
    <n v="260"/>
    <n v="371.8"/>
  </r>
  <r>
    <d v="9361-01-01T00:00:00"/>
    <x v="2"/>
    <s v="Feb"/>
    <x v="1"/>
    <x v="0"/>
    <s v="Order assembled"/>
    <x v="0"/>
    <x v="0"/>
    <x v="0"/>
    <n v="214"/>
    <n v="306.02"/>
  </r>
  <r>
    <d v="9361-01-01T00:00:00"/>
    <x v="2"/>
    <s v="Feb"/>
    <x v="1"/>
    <x v="0"/>
    <s v="Order assembled"/>
    <x v="0"/>
    <x v="0"/>
    <x v="0"/>
    <n v="208"/>
    <n v="297.44"/>
  </r>
  <r>
    <d v="9362-01-01T00:00:00"/>
    <x v="2"/>
    <s v="Feb"/>
    <x v="1"/>
    <x v="0"/>
    <s v="Order assembled"/>
    <x v="0"/>
    <x v="0"/>
    <x v="0"/>
    <n v="214"/>
    <n v="526.24"/>
  </r>
  <r>
    <d v="9362-01-01T00:00:00"/>
    <x v="2"/>
    <s v="Feb"/>
    <x v="1"/>
    <x v="0"/>
    <s v="Order assembled"/>
    <x v="0"/>
    <x v="0"/>
    <x v="0"/>
    <n v="256"/>
    <n v="526.24"/>
  </r>
  <r>
    <d v="9361-01-01T00:00:00"/>
    <x v="2"/>
    <s v="Feb"/>
    <x v="1"/>
    <x v="0"/>
    <s v="Order assembled"/>
    <x v="0"/>
    <x v="0"/>
    <x v="0"/>
    <n v="1009"/>
    <n v="1442.87"/>
  </r>
  <r>
    <d v="9362-01-01T00:00:00"/>
    <x v="2"/>
    <s v="Feb"/>
    <x v="1"/>
    <x v="0"/>
    <s v="Order assembled"/>
    <x v="0"/>
    <x v="0"/>
    <x v="0"/>
    <n v="258"/>
    <n v="368.94"/>
  </r>
  <r>
    <d v="9361-01-01T00:00:00"/>
    <x v="2"/>
    <s v="Feb"/>
    <x v="1"/>
    <x v="0"/>
    <s v="Order assembled"/>
    <x v="0"/>
    <x v="0"/>
    <x v="0"/>
    <n v="213"/>
    <n v="304.59000000000003"/>
  </r>
  <r>
    <d v="9363-01-01T00:00:00"/>
    <x v="2"/>
    <s v="Feb"/>
    <x v="1"/>
    <x v="0"/>
    <s v="Order assembled"/>
    <x v="0"/>
    <x v="0"/>
    <x v="0"/>
    <n v="261"/>
    <n v="373.23"/>
  </r>
  <r>
    <d v="9362-01-01T00:00:00"/>
    <x v="2"/>
    <s v="Feb"/>
    <x v="1"/>
    <x v="0"/>
    <s v="Order assembled"/>
    <x v="0"/>
    <x v="0"/>
    <x v="0"/>
    <n v="217"/>
    <n v="310.31"/>
  </r>
  <r>
    <d v="9361-01-01T00:00:00"/>
    <x v="2"/>
    <s v="Feb"/>
    <x v="1"/>
    <x v="0"/>
    <s v="Order assembled"/>
    <x v="0"/>
    <x v="0"/>
    <x v="0"/>
    <n v="211"/>
    <n v="301.73"/>
  </r>
  <r>
    <d v="9361-01-01T00:00:00"/>
    <x v="2"/>
    <s v="Feb"/>
    <x v="1"/>
    <x v="0"/>
    <s v="Order assembled"/>
    <x v="0"/>
    <x v="0"/>
    <x v="0"/>
    <n v="205"/>
    <n v="293.14999999999998"/>
  </r>
  <r>
    <d v="9361-01-01T00:00:00"/>
    <x v="2"/>
    <s v="Feb"/>
    <x v="1"/>
    <x v="0"/>
    <s v="Order assembled"/>
    <x v="0"/>
    <x v="0"/>
    <x v="0"/>
    <n v="790"/>
    <n v="1129.7"/>
  </r>
  <r>
    <d v="9362-01-01T00:00:00"/>
    <x v="2"/>
    <s v="Feb"/>
    <x v="1"/>
    <x v="0"/>
    <s v="Order assembled"/>
    <x v="0"/>
    <x v="0"/>
    <x v="0"/>
    <n v="823"/>
    <n v="1176.8899999999999"/>
  </r>
  <r>
    <d v="9361-01-01T00:00:00"/>
    <x v="2"/>
    <s v="Feb"/>
    <x v="1"/>
    <x v="0"/>
    <s v="Order assembled"/>
    <x v="0"/>
    <x v="0"/>
    <x v="1"/>
    <n v="215"/>
    <n v="307.45"/>
  </r>
  <r>
    <d v="9364-01-01T00:00:00"/>
    <x v="2"/>
    <s v="Feb"/>
    <x v="1"/>
    <x v="0"/>
    <s v="Order assembled"/>
    <x v="0"/>
    <x v="0"/>
    <x v="1"/>
    <n v="209"/>
    <n v="298.87"/>
  </r>
  <r>
    <d v="9361-01-01T00:00:00"/>
    <x v="2"/>
    <s v="Feb"/>
    <x v="1"/>
    <x v="0"/>
    <s v="Order assembled"/>
    <x v="0"/>
    <x v="0"/>
    <x v="1"/>
    <n v="203"/>
    <n v="290.28999999999996"/>
  </r>
  <r>
    <d v="9364-01-01T00:00:00"/>
    <x v="2"/>
    <s v="Feb"/>
    <x v="1"/>
    <x v="0"/>
    <s v="Order assembled"/>
    <x v="0"/>
    <x v="0"/>
    <x v="0"/>
    <n v="257"/>
    <n v="367.51"/>
  </r>
  <r>
    <d v="9362-01-01T00:00:00"/>
    <x v="2"/>
    <s v="Jan"/>
    <x v="1"/>
    <x v="0"/>
    <s v="Order assembled"/>
    <x v="0"/>
    <x v="0"/>
    <x v="1"/>
    <n v="230"/>
    <n v="328.9"/>
  </r>
  <r>
    <d v="9361-01-01T00:00:00"/>
    <x v="2"/>
    <s v="Jan"/>
    <x v="1"/>
    <x v="0"/>
    <s v="Order assembled"/>
    <x v="0"/>
    <x v="0"/>
    <x v="1"/>
    <n v="224"/>
    <n v="320.32"/>
  </r>
  <r>
    <d v="9365-01-01T00:00:00"/>
    <x v="2"/>
    <s v="Jan"/>
    <x v="1"/>
    <x v="0"/>
    <s v="Order assembled"/>
    <x v="0"/>
    <x v="0"/>
    <x v="0"/>
    <n v="218"/>
    <n v="311.74"/>
  </r>
  <r>
    <d v="9363-01-01T00:00:00"/>
    <x v="2"/>
    <s v="Jan"/>
    <x v="1"/>
    <x v="0"/>
    <s v="Order assembled"/>
    <x v="0"/>
    <x v="0"/>
    <x v="0"/>
    <n v="266"/>
    <n v="380.38"/>
  </r>
  <r>
    <d v="9362-01-01T00:00:00"/>
    <x v="2"/>
    <s v="Jan"/>
    <x v="1"/>
    <x v="0"/>
    <s v="Order assembled"/>
    <x v="0"/>
    <x v="0"/>
    <x v="0"/>
    <n v="232"/>
    <n v="331.76"/>
  </r>
  <r>
    <d v="9362-01-01T00:00:00"/>
    <x v="2"/>
    <s v="Jan"/>
    <x v="1"/>
    <x v="0"/>
    <s v="Order assembled"/>
    <x v="0"/>
    <x v="0"/>
    <x v="0"/>
    <n v="226"/>
    <n v="323.18"/>
  </r>
  <r>
    <d v="9362-01-01T00:00:00"/>
    <x v="2"/>
    <s v="Jan"/>
    <x v="1"/>
    <x v="0"/>
    <s v="Order assembled"/>
    <x v="0"/>
    <x v="0"/>
    <x v="0"/>
    <n v="220"/>
    <n v="314.60000000000002"/>
  </r>
  <r>
    <d v="9361-01-01T00:00:00"/>
    <x v="2"/>
    <s v="Jan"/>
    <x v="1"/>
    <x v="0"/>
    <s v="Order assembled"/>
    <x v="0"/>
    <x v="0"/>
    <x v="0"/>
    <n v="262"/>
    <n v="526.24"/>
  </r>
  <r>
    <d v="9361-01-01T00:00:00"/>
    <x v="2"/>
    <s v="Jan"/>
    <x v="1"/>
    <x v="0"/>
    <s v="Order assembled"/>
    <x v="0"/>
    <x v="0"/>
    <x v="0"/>
    <n v="1008"/>
    <n v="1441.44"/>
  </r>
  <r>
    <d v="9362-01-01T00:00:00"/>
    <x v="2"/>
    <s v="Jan"/>
    <x v="1"/>
    <x v="0"/>
    <s v="Order assembled"/>
    <x v="0"/>
    <x v="0"/>
    <x v="0"/>
    <n v="1041"/>
    <n v="1488.63"/>
  </r>
  <r>
    <d v="9362-01-01T00:00:00"/>
    <x v="2"/>
    <s v="Jan"/>
    <x v="1"/>
    <x v="0"/>
    <s v="Order assembled"/>
    <x v="0"/>
    <x v="0"/>
    <x v="0"/>
    <n v="219"/>
    <n v="313.17"/>
  </r>
  <r>
    <d v="9365-01-01T00:00:00"/>
    <x v="2"/>
    <s v="Jan"/>
    <x v="1"/>
    <x v="0"/>
    <s v="Order assembled"/>
    <x v="0"/>
    <x v="0"/>
    <x v="0"/>
    <n v="229"/>
    <n v="327.47000000000003"/>
  </r>
  <r>
    <d v="9361-01-01T00:00:00"/>
    <x v="2"/>
    <s v="Jan"/>
    <x v="1"/>
    <x v="0"/>
    <s v="Order assembled"/>
    <x v="0"/>
    <x v="0"/>
    <x v="0"/>
    <n v="223"/>
    <n v="318.89"/>
  </r>
  <r>
    <d v="9362-01-01T00:00:00"/>
    <x v="2"/>
    <s v="Jan"/>
    <x v="1"/>
    <x v="0"/>
    <s v="Order assembled"/>
    <x v="0"/>
    <x v="0"/>
    <x v="0"/>
    <n v="789"/>
    <n v="1128.27"/>
  </r>
  <r>
    <d v="9362-01-01T00:00:00"/>
    <x v="2"/>
    <s v="Jan"/>
    <x v="1"/>
    <x v="0"/>
    <s v="Order assembled"/>
    <x v="0"/>
    <x v="0"/>
    <x v="0"/>
    <n v="822"/>
    <n v="1175.46"/>
  </r>
  <r>
    <d v="9362-01-01T00:00:00"/>
    <x v="2"/>
    <s v="Jan"/>
    <x v="1"/>
    <x v="0"/>
    <s v="Order assembled"/>
    <x v="0"/>
    <x v="0"/>
    <x v="1"/>
    <n v="233"/>
    <n v="333.19"/>
  </r>
  <r>
    <d v="9362-01-01T00:00:00"/>
    <x v="2"/>
    <s v="Jan"/>
    <x v="1"/>
    <x v="0"/>
    <s v="Order assembled"/>
    <x v="0"/>
    <x v="0"/>
    <x v="1"/>
    <n v="227"/>
    <n v="324.61"/>
  </r>
  <r>
    <d v="9361-01-01T00:00:00"/>
    <x v="2"/>
    <s v="Jan"/>
    <x v="1"/>
    <x v="0"/>
    <s v="Order assembled"/>
    <x v="0"/>
    <x v="0"/>
    <x v="1"/>
    <n v="221"/>
    <n v="316.02999999999997"/>
  </r>
  <r>
    <d v="9362-01-01T00:00:00"/>
    <x v="2"/>
    <s v="Jan"/>
    <x v="1"/>
    <x v="0"/>
    <s v="Order assembled"/>
    <x v="0"/>
    <x v="0"/>
    <x v="0"/>
    <n v="215"/>
    <n v="307.45"/>
  </r>
  <r>
    <d v="9364-01-01T00:00:00"/>
    <x v="2"/>
    <s v="Jan"/>
    <x v="1"/>
    <x v="0"/>
    <s v="Order assembled"/>
    <x v="0"/>
    <x v="0"/>
    <x v="0"/>
    <n v="263"/>
    <n v="376.09000000000003"/>
  </r>
  <r>
    <d v="9361-01-01T00:00:00"/>
    <x v="2"/>
    <s v="Jul"/>
    <x v="1"/>
    <x v="0"/>
    <s v="Order assembled"/>
    <x v="0"/>
    <x v="0"/>
    <x v="1"/>
    <n v="134"/>
    <n v="191.62"/>
  </r>
  <r>
    <d v="9361-01-01T00:00:00"/>
    <x v="2"/>
    <s v="Jul"/>
    <x v="1"/>
    <x v="0"/>
    <s v="Order assembled"/>
    <x v="0"/>
    <x v="0"/>
    <x v="1"/>
    <n v="128"/>
    <n v="183.04"/>
  </r>
  <r>
    <d v="9362-01-01T00:00:00"/>
    <x v="2"/>
    <s v="Jul"/>
    <x v="1"/>
    <x v="0"/>
    <s v="Order assembled"/>
    <x v="0"/>
    <x v="0"/>
    <x v="0"/>
    <n v="230"/>
    <n v="328.9"/>
  </r>
  <r>
    <d v="9362-01-01T00:00:00"/>
    <x v="2"/>
    <s v="Jul"/>
    <x v="1"/>
    <x v="0"/>
    <s v="Order assembled"/>
    <x v="0"/>
    <x v="0"/>
    <x v="0"/>
    <n v="136"/>
    <n v="194.48"/>
  </r>
  <r>
    <d v="9361-01-01T00:00:00"/>
    <x v="2"/>
    <s v="Jul"/>
    <x v="1"/>
    <x v="0"/>
    <s v="Order assembled"/>
    <x v="0"/>
    <x v="0"/>
    <x v="0"/>
    <n v="130"/>
    <n v="185.9"/>
  </r>
  <r>
    <d v="9364-01-01T00:00:00"/>
    <x v="2"/>
    <s v="Jul"/>
    <x v="1"/>
    <x v="0"/>
    <s v="Order assembled"/>
    <x v="0"/>
    <x v="0"/>
    <x v="0"/>
    <n v="370"/>
    <n v="529.1"/>
  </r>
  <r>
    <d v="9362-01-01T00:00:00"/>
    <x v="2"/>
    <s v="Jul"/>
    <x v="1"/>
    <x v="0"/>
    <s v="Order assembled"/>
    <x v="0"/>
    <x v="0"/>
    <x v="0"/>
    <n v="184"/>
    <n v="526.24"/>
  </r>
  <r>
    <d v="9362-01-01T00:00:00"/>
    <x v="2"/>
    <s v="Jul"/>
    <x v="1"/>
    <x v="0"/>
    <s v="Order assembled"/>
    <x v="0"/>
    <x v="0"/>
    <x v="0"/>
    <n v="232"/>
    <n v="526.24"/>
  </r>
  <r>
    <d v="9364-01-01T00:00:00"/>
    <x v="2"/>
    <s v="Jul"/>
    <x v="1"/>
    <x v="0"/>
    <s v="Order assembled"/>
    <x v="0"/>
    <x v="0"/>
    <x v="0"/>
    <n v="1013"/>
    <n v="1448.59"/>
  </r>
  <r>
    <d v="9363-01-01T00:00:00"/>
    <x v="2"/>
    <s v="Jul"/>
    <x v="1"/>
    <x v="0"/>
    <s v="Order assembled"/>
    <x v="0"/>
    <x v="0"/>
    <x v="0"/>
    <n v="234"/>
    <n v="334.62"/>
  </r>
  <r>
    <d v="9364-01-01T00:00:00"/>
    <x v="2"/>
    <s v="Jul"/>
    <x v="1"/>
    <x v="0"/>
    <s v="Order assembled"/>
    <x v="0"/>
    <x v="0"/>
    <x v="0"/>
    <n v="183"/>
    <n v="261.69"/>
  </r>
  <r>
    <d v="9362-01-01T00:00:00"/>
    <x v="2"/>
    <s v="Jul"/>
    <x v="1"/>
    <x v="0"/>
    <s v="Order assembled"/>
    <x v="0"/>
    <x v="0"/>
    <x v="0"/>
    <n v="231"/>
    <n v="330.33"/>
  </r>
  <r>
    <d v="9364-01-01T00:00:00"/>
    <x v="2"/>
    <s v="Jul"/>
    <x v="1"/>
    <x v="0"/>
    <s v="Order assembled"/>
    <x v="0"/>
    <x v="0"/>
    <x v="0"/>
    <n v="133"/>
    <n v="190.19"/>
  </r>
  <r>
    <d v="9362-01-01T00:00:00"/>
    <x v="2"/>
    <s v="Jul"/>
    <x v="1"/>
    <x v="0"/>
    <s v="Order assembled"/>
    <x v="0"/>
    <x v="0"/>
    <x v="0"/>
    <n v="127"/>
    <n v="181.61"/>
  </r>
  <r>
    <d v="9362-01-01T00:00:00"/>
    <x v="2"/>
    <s v="Jul"/>
    <x v="1"/>
    <x v="0"/>
    <s v="Order assembled"/>
    <x v="0"/>
    <x v="0"/>
    <x v="0"/>
    <n v="794"/>
    <n v="1135.42"/>
  </r>
  <r>
    <d v="9362-01-01T00:00:00"/>
    <x v="2"/>
    <s v="Jul"/>
    <x v="1"/>
    <x v="0"/>
    <s v="Order assembled"/>
    <x v="0"/>
    <x v="0"/>
    <x v="1"/>
    <n v="137"/>
    <n v="195.91"/>
  </r>
  <r>
    <d v="9361-01-01T00:00:00"/>
    <x v="2"/>
    <s v="Jul"/>
    <x v="1"/>
    <x v="0"/>
    <s v="Order assembled"/>
    <x v="0"/>
    <x v="0"/>
    <x v="1"/>
    <n v="131"/>
    <n v="187.32999999999998"/>
  </r>
  <r>
    <d v="9361-01-01T00:00:00"/>
    <x v="2"/>
    <s v="Jul"/>
    <x v="1"/>
    <x v="0"/>
    <s v="Order assembled"/>
    <x v="0"/>
    <x v="0"/>
    <x v="1"/>
    <n v="371"/>
    <n v="530.53"/>
  </r>
  <r>
    <d v="9361-01-01T00:00:00"/>
    <x v="2"/>
    <s v="Jul"/>
    <x v="1"/>
    <x v="0"/>
    <s v="Order assembled"/>
    <x v="0"/>
    <x v="0"/>
    <x v="0"/>
    <n v="185"/>
    <n v="264.55"/>
  </r>
  <r>
    <d v="9362-01-01T00:00:00"/>
    <x v="2"/>
    <s v="Jul"/>
    <x v="1"/>
    <x v="0"/>
    <s v="Order assembled"/>
    <x v="0"/>
    <x v="0"/>
    <x v="0"/>
    <n v="233"/>
    <n v="333.19"/>
  </r>
  <r>
    <d v="9362-01-01T00:00:00"/>
    <x v="2"/>
    <s v="Jun"/>
    <x v="1"/>
    <x v="0"/>
    <s v="Order assembled"/>
    <x v="0"/>
    <x v="0"/>
    <x v="1"/>
    <n v="152"/>
    <n v="217.36"/>
  </r>
  <r>
    <d v="9362-01-01T00:00:00"/>
    <x v="2"/>
    <s v="Jun"/>
    <x v="1"/>
    <x v="0"/>
    <s v="Order assembled"/>
    <x v="0"/>
    <x v="0"/>
    <x v="1"/>
    <n v="146"/>
    <n v="208.78"/>
  </r>
  <r>
    <d v="9362-01-01T00:00:00"/>
    <x v="2"/>
    <s v="Jun"/>
    <x v="1"/>
    <x v="0"/>
    <s v="Order assembled"/>
    <x v="0"/>
    <x v="0"/>
    <x v="1"/>
    <n v="140"/>
    <n v="200.2"/>
  </r>
  <r>
    <d v="9365-01-01T00:00:00"/>
    <x v="2"/>
    <s v="Jun"/>
    <x v="1"/>
    <x v="0"/>
    <s v="Order assembled"/>
    <x v="0"/>
    <x v="0"/>
    <x v="0"/>
    <n v="188"/>
    <n v="268.84000000000003"/>
  </r>
  <r>
    <d v="9361-01-01T00:00:00"/>
    <x v="2"/>
    <s v="Jun"/>
    <x v="1"/>
    <x v="0"/>
    <s v="Order assembled"/>
    <x v="0"/>
    <x v="0"/>
    <x v="0"/>
    <n v="236"/>
    <n v="337.48"/>
  </r>
  <r>
    <d v="9362-01-01T00:00:00"/>
    <x v="2"/>
    <s v="Jun"/>
    <x v="1"/>
    <x v="0"/>
    <s v="Order assembled"/>
    <x v="0"/>
    <x v="0"/>
    <x v="0"/>
    <n v="154"/>
    <n v="220.22"/>
  </r>
  <r>
    <d v="9361-01-01T00:00:00"/>
    <x v="2"/>
    <s v="Jun"/>
    <x v="1"/>
    <x v="0"/>
    <s v="Order assembled"/>
    <x v="0"/>
    <x v="0"/>
    <x v="0"/>
    <n v="148"/>
    <n v="211.64"/>
  </r>
  <r>
    <d v="9364-01-01T00:00:00"/>
    <x v="2"/>
    <s v="Jun"/>
    <x v="1"/>
    <x v="0"/>
    <s v="Order assembled"/>
    <x v="0"/>
    <x v="0"/>
    <x v="0"/>
    <n v="142"/>
    <n v="203.06"/>
  </r>
  <r>
    <d v="9361-01-01T00:00:00"/>
    <x v="2"/>
    <s v="Jun"/>
    <x v="1"/>
    <x v="0"/>
    <s v="Order assembled"/>
    <x v="0"/>
    <x v="0"/>
    <x v="0"/>
    <n v="190"/>
    <n v="526.24"/>
  </r>
  <r>
    <d v="9363-01-01T00:00:00"/>
    <x v="2"/>
    <s v="Jun"/>
    <x v="1"/>
    <x v="0"/>
    <s v="Order assembled"/>
    <x v="0"/>
    <x v="0"/>
    <x v="0"/>
    <n v="238"/>
    <n v="526.24"/>
  </r>
  <r>
    <d v="9364-01-01T00:00:00"/>
    <x v="2"/>
    <s v="Jun"/>
    <x v="1"/>
    <x v="0"/>
    <s v="Order assembled"/>
    <x v="0"/>
    <x v="0"/>
    <x v="0"/>
    <n v="1012"/>
    <n v="1447.1599999999999"/>
  </r>
  <r>
    <d v="9364-01-01T00:00:00"/>
    <x v="2"/>
    <s v="Jun"/>
    <x v="1"/>
    <x v="0"/>
    <s v="Order assembled"/>
    <x v="0"/>
    <x v="0"/>
    <x v="0"/>
    <n v="189"/>
    <n v="270.27"/>
  </r>
  <r>
    <d v="9362-01-01T00:00:00"/>
    <x v="2"/>
    <s v="Jun"/>
    <x v="1"/>
    <x v="0"/>
    <s v="Order assembled"/>
    <x v="0"/>
    <x v="0"/>
    <x v="0"/>
    <n v="237"/>
    <n v="338.90999999999997"/>
  </r>
  <r>
    <d v="9364-01-01T00:00:00"/>
    <x v="2"/>
    <s v="Jun"/>
    <x v="1"/>
    <x v="0"/>
    <s v="Order assembled"/>
    <x v="0"/>
    <x v="0"/>
    <x v="0"/>
    <n v="151"/>
    <n v="215.93"/>
  </r>
  <r>
    <d v="9361-01-01T00:00:00"/>
    <x v="2"/>
    <s v="Jun"/>
    <x v="1"/>
    <x v="0"/>
    <s v="Order assembled"/>
    <x v="0"/>
    <x v="0"/>
    <x v="0"/>
    <n v="145"/>
    <n v="207.35"/>
  </r>
  <r>
    <d v="9365-01-01T00:00:00"/>
    <x v="2"/>
    <s v="Jun"/>
    <x v="1"/>
    <x v="0"/>
    <s v="Order assembled"/>
    <x v="0"/>
    <x v="0"/>
    <x v="0"/>
    <n v="139"/>
    <n v="198.76999999999998"/>
  </r>
  <r>
    <d v="9362-01-01T00:00:00"/>
    <x v="2"/>
    <s v="Jun"/>
    <x v="1"/>
    <x v="0"/>
    <s v="Order assembled"/>
    <x v="0"/>
    <x v="0"/>
    <x v="0"/>
    <n v="793"/>
    <n v="1133.99"/>
  </r>
  <r>
    <d v="9362-01-01T00:00:00"/>
    <x v="2"/>
    <s v="Jun"/>
    <x v="1"/>
    <x v="0"/>
    <s v="Order assembled"/>
    <x v="0"/>
    <x v="0"/>
    <x v="0"/>
    <n v="827"/>
    <n v="1182.6100000000001"/>
  </r>
  <r>
    <d v="9365-01-01T00:00:00"/>
    <x v="2"/>
    <s v="Jun"/>
    <x v="1"/>
    <x v="0"/>
    <s v="Order assembled"/>
    <x v="0"/>
    <x v="0"/>
    <x v="1"/>
    <n v="149"/>
    <n v="213.07"/>
  </r>
  <r>
    <d v="9361-01-01T00:00:00"/>
    <x v="2"/>
    <s v="Jun"/>
    <x v="1"/>
    <x v="0"/>
    <s v="Order assembled"/>
    <x v="0"/>
    <x v="0"/>
    <x v="1"/>
    <n v="143"/>
    <n v="204.49"/>
  </r>
  <r>
    <d v="9361-01-01T00:00:00"/>
    <x v="2"/>
    <s v="Jun"/>
    <x v="1"/>
    <x v="0"/>
    <s v="Order assembled"/>
    <x v="0"/>
    <x v="0"/>
    <x v="0"/>
    <n v="191"/>
    <n v="273.13"/>
  </r>
  <r>
    <d v="9362-01-01T00:00:00"/>
    <x v="2"/>
    <s v="Jun"/>
    <x v="1"/>
    <x v="0"/>
    <s v="Order assembled"/>
    <x v="0"/>
    <x v="0"/>
    <x v="0"/>
    <n v="239"/>
    <n v="341.77"/>
  </r>
  <r>
    <d v="9362-01-01T00:00:00"/>
    <x v="2"/>
    <s v="Mar"/>
    <x v="1"/>
    <x v="0"/>
    <s v="Order assembled"/>
    <x v="0"/>
    <x v="0"/>
    <x v="1"/>
    <n v="200"/>
    <n v="286"/>
  </r>
  <r>
    <d v="9362-01-01T00:00:00"/>
    <x v="2"/>
    <s v="Mar"/>
    <x v="1"/>
    <x v="0"/>
    <s v="Order assembled"/>
    <x v="0"/>
    <x v="0"/>
    <x v="1"/>
    <n v="194"/>
    <n v="277.42"/>
  </r>
  <r>
    <d v="9361-01-01T00:00:00"/>
    <x v="2"/>
    <s v="Mar"/>
    <x v="1"/>
    <x v="0"/>
    <s v="Order assembled"/>
    <x v="0"/>
    <x v="0"/>
    <x v="1"/>
    <n v="188"/>
    <n v="268.84000000000003"/>
  </r>
  <r>
    <d v="9362-01-01T00:00:00"/>
    <x v="2"/>
    <s v="Mar"/>
    <x v="1"/>
    <x v="0"/>
    <s v="Order assembled"/>
    <x v="0"/>
    <x v="0"/>
    <x v="0"/>
    <n v="206"/>
    <n v="294.58"/>
  </r>
  <r>
    <d v="9361-01-01T00:00:00"/>
    <x v="2"/>
    <s v="Mar"/>
    <x v="1"/>
    <x v="0"/>
    <s v="Order assembled"/>
    <x v="0"/>
    <x v="0"/>
    <x v="0"/>
    <n v="254"/>
    <n v="363.22"/>
  </r>
  <r>
    <d v="9363-01-01T00:00:00"/>
    <x v="2"/>
    <s v="Mar"/>
    <x v="1"/>
    <x v="0"/>
    <s v="Order assembled"/>
    <x v="0"/>
    <x v="0"/>
    <x v="0"/>
    <n v="202"/>
    <n v="288.86"/>
  </r>
  <r>
    <d v="9362-01-01T00:00:00"/>
    <x v="2"/>
    <s v="Mar"/>
    <x v="1"/>
    <x v="0"/>
    <s v="Order assembled"/>
    <x v="0"/>
    <x v="0"/>
    <x v="0"/>
    <n v="196"/>
    <n v="280.27999999999997"/>
  </r>
  <r>
    <d v="9362-01-01T00:00:00"/>
    <x v="2"/>
    <s v="Mar"/>
    <x v="1"/>
    <x v="0"/>
    <s v="Order assembled"/>
    <x v="0"/>
    <x v="0"/>
    <x v="0"/>
    <n v="190"/>
    <n v="271.7"/>
  </r>
  <r>
    <d v="9361-01-01T00:00:00"/>
    <x v="2"/>
    <s v="Mar"/>
    <x v="1"/>
    <x v="0"/>
    <s v="Order assembled"/>
    <x v="0"/>
    <x v="0"/>
    <x v="0"/>
    <n v="208"/>
    <n v="526.24"/>
  </r>
  <r>
    <d v="9362-01-01T00:00:00"/>
    <x v="2"/>
    <s v="Mar"/>
    <x v="1"/>
    <x v="0"/>
    <s v="Order assembled"/>
    <x v="0"/>
    <x v="0"/>
    <x v="0"/>
    <n v="1010"/>
    <n v="1444.3"/>
  </r>
  <r>
    <d v="9361-01-01T00:00:00"/>
    <x v="2"/>
    <s v="Mar"/>
    <x v="1"/>
    <x v="0"/>
    <s v="Order assembled"/>
    <x v="0"/>
    <x v="0"/>
    <x v="0"/>
    <n v="252"/>
    <n v="360.36"/>
  </r>
  <r>
    <d v="9362-01-01T00:00:00"/>
    <x v="2"/>
    <s v="Mar"/>
    <x v="1"/>
    <x v="0"/>
    <s v="Order assembled"/>
    <x v="0"/>
    <x v="0"/>
    <x v="0"/>
    <n v="207"/>
    <n v="296.01"/>
  </r>
  <r>
    <d v="9361-01-01T00:00:00"/>
    <x v="2"/>
    <s v="Mar"/>
    <x v="1"/>
    <x v="0"/>
    <s v="Order assembled"/>
    <x v="0"/>
    <x v="0"/>
    <x v="0"/>
    <n v="255"/>
    <n v="364.65"/>
  </r>
  <r>
    <d v="9361-01-01T00:00:00"/>
    <x v="2"/>
    <s v="Mar"/>
    <x v="1"/>
    <x v="0"/>
    <s v="Order assembled"/>
    <x v="0"/>
    <x v="0"/>
    <x v="0"/>
    <n v="199"/>
    <n v="284.57"/>
  </r>
  <r>
    <d v="9362-01-01T00:00:00"/>
    <x v="2"/>
    <s v="Mar"/>
    <x v="1"/>
    <x v="0"/>
    <s v="Order assembled"/>
    <x v="0"/>
    <x v="0"/>
    <x v="0"/>
    <n v="193"/>
    <n v="275.99"/>
  </r>
  <r>
    <d v="9362-01-01T00:00:00"/>
    <x v="2"/>
    <s v="Mar"/>
    <x v="1"/>
    <x v="0"/>
    <s v="Order assembled"/>
    <x v="0"/>
    <x v="0"/>
    <x v="0"/>
    <n v="187"/>
    <n v="267.40999999999997"/>
  </r>
  <r>
    <d v="9362-01-01T00:00:00"/>
    <x v="2"/>
    <s v="Mar"/>
    <x v="1"/>
    <x v="0"/>
    <s v="Order assembled"/>
    <x v="0"/>
    <x v="0"/>
    <x v="0"/>
    <n v="791"/>
    <n v="1131.1300000000001"/>
  </r>
  <r>
    <d v="9362-01-01T00:00:00"/>
    <x v="2"/>
    <s v="Mar"/>
    <x v="1"/>
    <x v="0"/>
    <s v="Order assembled"/>
    <x v="0"/>
    <x v="0"/>
    <x v="0"/>
    <n v="824"/>
    <n v="1178.32"/>
  </r>
  <r>
    <d v="9363-01-01T00:00:00"/>
    <x v="2"/>
    <s v="Mar"/>
    <x v="1"/>
    <x v="0"/>
    <s v="Order assembled"/>
    <x v="0"/>
    <x v="0"/>
    <x v="1"/>
    <n v="197"/>
    <n v="281.70999999999998"/>
  </r>
  <r>
    <d v="9364-01-01T00:00:00"/>
    <x v="2"/>
    <s v="Mar"/>
    <x v="1"/>
    <x v="0"/>
    <s v="Order assembled"/>
    <x v="0"/>
    <x v="0"/>
    <x v="1"/>
    <n v="191"/>
    <n v="273.13"/>
  </r>
  <r>
    <d v="9363-01-01T00:00:00"/>
    <x v="2"/>
    <s v="Mar"/>
    <x v="1"/>
    <x v="0"/>
    <s v="Order assembled"/>
    <x v="0"/>
    <x v="0"/>
    <x v="0"/>
    <n v="209"/>
    <n v="298.87"/>
  </r>
  <r>
    <d v="9363-01-01T00:00:00"/>
    <x v="2"/>
    <s v="Mar"/>
    <x v="1"/>
    <x v="0"/>
    <s v="Order assembled"/>
    <x v="0"/>
    <x v="0"/>
    <x v="0"/>
    <n v="251"/>
    <n v="358.93"/>
  </r>
  <r>
    <d v="9361-01-01T00:00:00"/>
    <x v="2"/>
    <s v="May"/>
    <x v="1"/>
    <x v="0"/>
    <s v="Order assembled"/>
    <x v="0"/>
    <x v="0"/>
    <x v="1"/>
    <n v="170"/>
    <n v="243.1"/>
  </r>
  <r>
    <d v="9364-01-01T00:00:00"/>
    <x v="2"/>
    <s v="May"/>
    <x v="1"/>
    <x v="0"/>
    <s v="Order assembled"/>
    <x v="0"/>
    <x v="0"/>
    <x v="1"/>
    <n v="164"/>
    <n v="234.51999999999998"/>
  </r>
  <r>
    <d v="9364-01-01T00:00:00"/>
    <x v="2"/>
    <s v="May"/>
    <x v="1"/>
    <x v="0"/>
    <s v="Order assembled"/>
    <x v="0"/>
    <x v="0"/>
    <x v="1"/>
    <n v="158"/>
    <n v="225.94"/>
  </r>
  <r>
    <d v="9363-01-01T00:00:00"/>
    <x v="2"/>
    <s v="May"/>
    <x v="1"/>
    <x v="0"/>
    <s v="Order assembled"/>
    <x v="0"/>
    <x v="0"/>
    <x v="0"/>
    <n v="194"/>
    <n v="277.42"/>
  </r>
  <r>
    <d v="9364-01-01T00:00:00"/>
    <x v="2"/>
    <s v="May"/>
    <x v="1"/>
    <x v="0"/>
    <s v="Order assembled"/>
    <x v="0"/>
    <x v="0"/>
    <x v="0"/>
    <n v="242"/>
    <n v="346.06"/>
  </r>
  <r>
    <d v="9364-01-01T00:00:00"/>
    <x v="2"/>
    <s v="May"/>
    <x v="1"/>
    <x v="0"/>
    <s v="Order assembled"/>
    <x v="0"/>
    <x v="0"/>
    <x v="0"/>
    <n v="166"/>
    <n v="237.38"/>
  </r>
  <r>
    <d v="9362-01-01T00:00:00"/>
    <x v="2"/>
    <s v="May"/>
    <x v="1"/>
    <x v="0"/>
    <s v="Order assembled"/>
    <x v="0"/>
    <x v="0"/>
    <x v="0"/>
    <n v="160"/>
    <n v="228.8"/>
  </r>
  <r>
    <d v="9361-01-01T00:00:00"/>
    <x v="2"/>
    <s v="May"/>
    <x v="1"/>
    <x v="0"/>
    <s v="Order assembled"/>
    <x v="0"/>
    <x v="0"/>
    <x v="0"/>
    <n v="196"/>
    <n v="526.24"/>
  </r>
  <r>
    <d v="9364-01-01T00:00:00"/>
    <x v="2"/>
    <s v="May"/>
    <x v="1"/>
    <x v="0"/>
    <s v="Order assembled"/>
    <x v="0"/>
    <x v="0"/>
    <x v="0"/>
    <n v="244"/>
    <n v="526.24"/>
  </r>
  <r>
    <d v="9364-01-01T00:00:00"/>
    <x v="2"/>
    <s v="May"/>
    <x v="1"/>
    <x v="0"/>
    <s v="Order assembled"/>
    <x v="0"/>
    <x v="0"/>
    <x v="0"/>
    <n v="1011"/>
    <n v="1445.73"/>
  </r>
  <r>
    <d v="9364-01-01T00:00:00"/>
    <x v="2"/>
    <s v="May"/>
    <x v="1"/>
    <x v="0"/>
    <s v="Order assembled"/>
    <x v="0"/>
    <x v="0"/>
    <x v="0"/>
    <n v="240"/>
    <n v="343.2"/>
  </r>
  <r>
    <d v="9362-01-01T00:00:00"/>
    <x v="2"/>
    <s v="May"/>
    <x v="1"/>
    <x v="0"/>
    <s v="Order assembled"/>
    <x v="0"/>
    <x v="0"/>
    <x v="0"/>
    <n v="195"/>
    <n v="278.85000000000002"/>
  </r>
  <r>
    <d v="9362-01-01T00:00:00"/>
    <x v="2"/>
    <s v="May"/>
    <x v="1"/>
    <x v="0"/>
    <s v="Order assembled"/>
    <x v="0"/>
    <x v="0"/>
    <x v="0"/>
    <n v="243"/>
    <n v="347.49"/>
  </r>
  <r>
    <d v="9364-01-01T00:00:00"/>
    <x v="2"/>
    <s v="May"/>
    <x v="1"/>
    <x v="0"/>
    <s v="Order assembled"/>
    <x v="0"/>
    <x v="0"/>
    <x v="0"/>
    <n v="169"/>
    <n v="241.67000000000002"/>
  </r>
  <r>
    <d v="9361-01-01T00:00:00"/>
    <x v="2"/>
    <s v="May"/>
    <x v="1"/>
    <x v="0"/>
    <s v="Order assembled"/>
    <x v="0"/>
    <x v="0"/>
    <x v="0"/>
    <n v="163"/>
    <n v="233.09"/>
  </r>
  <r>
    <d v="9363-01-01T00:00:00"/>
    <x v="2"/>
    <s v="May"/>
    <x v="1"/>
    <x v="0"/>
    <s v="Order assembled"/>
    <x v="0"/>
    <x v="0"/>
    <x v="0"/>
    <n v="157"/>
    <n v="224.51"/>
  </r>
  <r>
    <d v="9362-01-01T00:00:00"/>
    <x v="2"/>
    <s v="May"/>
    <x v="1"/>
    <x v="0"/>
    <s v="Order assembled"/>
    <x v="0"/>
    <x v="0"/>
    <x v="0"/>
    <n v="826"/>
    <n v="1181.18"/>
  </r>
  <r>
    <d v="9362-01-01T00:00:00"/>
    <x v="2"/>
    <s v="May"/>
    <x v="1"/>
    <x v="0"/>
    <s v="Order assembled"/>
    <x v="0"/>
    <x v="0"/>
    <x v="1"/>
    <n v="167"/>
    <n v="238.81"/>
  </r>
  <r>
    <d v="9362-01-01T00:00:00"/>
    <x v="2"/>
    <s v="May"/>
    <x v="1"/>
    <x v="0"/>
    <s v="Order assembled"/>
    <x v="0"/>
    <x v="0"/>
    <x v="1"/>
    <n v="161"/>
    <n v="230.23000000000002"/>
  </r>
  <r>
    <d v="9362-01-01T00:00:00"/>
    <x v="2"/>
    <s v="May"/>
    <x v="1"/>
    <x v="0"/>
    <s v="Order assembled"/>
    <x v="0"/>
    <x v="0"/>
    <x v="1"/>
    <n v="155"/>
    <n v="221.65"/>
  </r>
  <r>
    <d v="9364-01-01T00:00:00"/>
    <x v="2"/>
    <s v="May"/>
    <x v="1"/>
    <x v="0"/>
    <s v="Order assembled"/>
    <x v="0"/>
    <x v="0"/>
    <x v="0"/>
    <n v="197"/>
    <n v="281.70999999999998"/>
  </r>
  <r>
    <d v="9361-01-01T00:00:00"/>
    <x v="2"/>
    <s v="May"/>
    <x v="1"/>
    <x v="0"/>
    <s v="Order assembled"/>
    <x v="0"/>
    <x v="0"/>
    <x v="0"/>
    <n v="245"/>
    <n v="350.35"/>
  </r>
  <r>
    <d v="9362-01-01T00:00:00"/>
    <x v="2"/>
    <s v="Nov"/>
    <x v="1"/>
    <x v="0"/>
    <s v="Order assembled"/>
    <x v="0"/>
    <x v="0"/>
    <x v="1"/>
    <n v="320"/>
    <n v="457.6"/>
  </r>
  <r>
    <d v="9361-01-01T00:00:00"/>
    <x v="2"/>
    <s v="Nov"/>
    <x v="1"/>
    <x v="0"/>
    <s v="Order assembled"/>
    <x v="0"/>
    <x v="0"/>
    <x v="1"/>
    <n v="314"/>
    <n v="449.02"/>
  </r>
  <r>
    <d v="9364-01-01T00:00:00"/>
    <x v="2"/>
    <s v="Nov"/>
    <x v="1"/>
    <x v="0"/>
    <s v="Order assembled"/>
    <x v="0"/>
    <x v="0"/>
    <x v="1"/>
    <n v="308"/>
    <n v="440.44"/>
  </r>
  <r>
    <d v="9361-01-01T00:00:00"/>
    <x v="2"/>
    <s v="Nov"/>
    <x v="1"/>
    <x v="0"/>
    <s v="Order assembled"/>
    <x v="0"/>
    <x v="0"/>
    <x v="0"/>
    <n v="236"/>
    <n v="337.48"/>
  </r>
  <r>
    <d v="9362-01-01T00:00:00"/>
    <x v="2"/>
    <s v="Nov"/>
    <x v="1"/>
    <x v="0"/>
    <s v="Order assembled"/>
    <x v="0"/>
    <x v="0"/>
    <x v="0"/>
    <n v="164"/>
    <n v="234.51999999999998"/>
  </r>
  <r>
    <d v="9361-01-01T00:00:00"/>
    <x v="2"/>
    <s v="Nov"/>
    <x v="1"/>
    <x v="0"/>
    <s v="Order assembled"/>
    <x v="0"/>
    <x v="0"/>
    <x v="0"/>
    <n v="212"/>
    <n v="303.15999999999997"/>
  </r>
  <r>
    <d v="9362-01-01T00:00:00"/>
    <x v="2"/>
    <s v="Nov"/>
    <x v="1"/>
    <x v="0"/>
    <s v="Order assembled"/>
    <x v="0"/>
    <x v="0"/>
    <x v="0"/>
    <n v="316"/>
    <n v="451.88"/>
  </r>
  <r>
    <d v="9361-01-01T00:00:00"/>
    <x v="2"/>
    <s v="Nov"/>
    <x v="1"/>
    <x v="0"/>
    <s v="Order assembled"/>
    <x v="0"/>
    <x v="0"/>
    <x v="0"/>
    <n v="310"/>
    <n v="443.3"/>
  </r>
  <r>
    <d v="9362-01-01T00:00:00"/>
    <x v="2"/>
    <s v="Nov"/>
    <x v="1"/>
    <x v="0"/>
    <s v="Order assembled"/>
    <x v="0"/>
    <x v="0"/>
    <x v="0"/>
    <n v="238"/>
    <n v="526.24"/>
  </r>
  <r>
    <d v="9362-01-01T00:00:00"/>
    <x v="2"/>
    <s v="Nov"/>
    <x v="1"/>
    <x v="0"/>
    <s v="Order assembled"/>
    <x v="0"/>
    <x v="0"/>
    <x v="0"/>
    <n v="166"/>
    <n v="526.24"/>
  </r>
  <r>
    <d v="9361-01-01T00:00:00"/>
    <x v="2"/>
    <s v="Nov"/>
    <x v="1"/>
    <x v="0"/>
    <s v="Order assembled"/>
    <x v="0"/>
    <x v="0"/>
    <x v="0"/>
    <n v="208"/>
    <n v="526.24"/>
  </r>
  <r>
    <d v="9364-01-01T00:00:00"/>
    <x v="2"/>
    <s v="Nov"/>
    <x v="1"/>
    <x v="0"/>
    <s v="Order assembled"/>
    <x v="0"/>
    <x v="0"/>
    <x v="0"/>
    <n v="963"/>
    <n v="1377.09"/>
  </r>
  <r>
    <d v="9361-01-01T00:00:00"/>
    <x v="2"/>
    <s v="Nov"/>
    <x v="1"/>
    <x v="0"/>
    <s v="Order assembled"/>
    <x v="0"/>
    <x v="0"/>
    <x v="0"/>
    <n v="1017"/>
    <n v="1454.31"/>
  </r>
  <r>
    <d v="9361-01-01T00:00:00"/>
    <x v="2"/>
    <s v="Nov"/>
    <x v="1"/>
    <x v="0"/>
    <s v="Order assembled"/>
    <x v="0"/>
    <x v="0"/>
    <x v="0"/>
    <n v="210"/>
    <n v="300.3"/>
  </r>
  <r>
    <d v="9361-01-01T00:00:00"/>
    <x v="2"/>
    <s v="Nov"/>
    <x v="1"/>
    <x v="0"/>
    <s v="Order assembled"/>
    <x v="0"/>
    <x v="0"/>
    <x v="0"/>
    <n v="237"/>
    <n v="338.90999999999997"/>
  </r>
  <r>
    <d v="9362-01-01T00:00:00"/>
    <x v="2"/>
    <s v="Nov"/>
    <x v="1"/>
    <x v="0"/>
    <s v="Order assembled"/>
    <x v="0"/>
    <x v="0"/>
    <x v="0"/>
    <n v="165"/>
    <n v="235.95"/>
  </r>
  <r>
    <d v="9364-01-01T00:00:00"/>
    <x v="2"/>
    <s v="Nov"/>
    <x v="1"/>
    <x v="0"/>
    <s v="Order assembled"/>
    <x v="0"/>
    <x v="0"/>
    <x v="0"/>
    <n v="213"/>
    <n v="304.59000000000003"/>
  </r>
  <r>
    <d v="9362-01-01T00:00:00"/>
    <x v="2"/>
    <s v="Nov"/>
    <x v="1"/>
    <x v="0"/>
    <s v="Order assembled"/>
    <x v="0"/>
    <x v="0"/>
    <x v="0"/>
    <n v="319"/>
    <n v="456.16999999999996"/>
  </r>
  <r>
    <d v="9362-01-01T00:00:00"/>
    <x v="2"/>
    <s v="Nov"/>
    <x v="1"/>
    <x v="0"/>
    <s v="Order assembled"/>
    <x v="0"/>
    <x v="0"/>
    <x v="0"/>
    <n v="313"/>
    <n v="447.59000000000003"/>
  </r>
  <r>
    <d v="9361-01-01T00:00:00"/>
    <x v="2"/>
    <s v="Nov"/>
    <x v="1"/>
    <x v="0"/>
    <s v="Order assembled"/>
    <x v="0"/>
    <x v="0"/>
    <x v="0"/>
    <n v="307"/>
    <n v="439.01"/>
  </r>
  <r>
    <d v="9361-01-01T00:00:00"/>
    <x v="2"/>
    <s v="Nov"/>
    <x v="1"/>
    <x v="0"/>
    <s v="Order assembled"/>
    <x v="0"/>
    <x v="0"/>
    <x v="0"/>
    <n v="235"/>
    <n v="336.05"/>
  </r>
  <r>
    <d v="9361-01-01T00:00:00"/>
    <x v="2"/>
    <s v="Nov"/>
    <x v="1"/>
    <x v="0"/>
    <s v="Order assembled"/>
    <x v="0"/>
    <x v="0"/>
    <x v="0"/>
    <n v="798"/>
    <n v="1141.1399999999999"/>
  </r>
  <r>
    <d v="9362-01-01T00:00:00"/>
    <x v="2"/>
    <s v="Nov"/>
    <x v="1"/>
    <x v="0"/>
    <s v="Order assembled"/>
    <x v="0"/>
    <x v="0"/>
    <x v="0"/>
    <n v="831"/>
    <n v="1188.33"/>
  </r>
  <r>
    <d v="9364-01-01T00:00:00"/>
    <x v="2"/>
    <s v="Nov"/>
    <x v="1"/>
    <x v="0"/>
    <s v="Order assembled"/>
    <x v="0"/>
    <x v="0"/>
    <x v="1"/>
    <n v="317"/>
    <n v="453.31"/>
  </r>
  <r>
    <d v="9361-01-01T00:00:00"/>
    <x v="2"/>
    <s v="Nov"/>
    <x v="1"/>
    <x v="0"/>
    <s v="Order assembled"/>
    <x v="0"/>
    <x v="0"/>
    <x v="1"/>
    <n v="311"/>
    <n v="444.73"/>
  </r>
  <r>
    <d v="9365-01-01T00:00:00"/>
    <x v="2"/>
    <s v="Nov"/>
    <x v="1"/>
    <x v="0"/>
    <s v="Order assembled"/>
    <x v="0"/>
    <x v="0"/>
    <x v="1"/>
    <n v="305"/>
    <n v="436.15"/>
  </r>
  <r>
    <d v="9361-01-01T00:00:00"/>
    <x v="2"/>
    <s v="Nov"/>
    <x v="1"/>
    <x v="0"/>
    <s v="Order assembled"/>
    <x v="0"/>
    <x v="0"/>
    <x v="0"/>
    <n v="239"/>
    <n v="341.77"/>
  </r>
  <r>
    <d v="9361-01-01T00:00:00"/>
    <x v="2"/>
    <s v="Nov"/>
    <x v="1"/>
    <x v="0"/>
    <s v="Order assembled"/>
    <x v="0"/>
    <x v="0"/>
    <x v="0"/>
    <n v="209"/>
    <n v="298.87"/>
  </r>
  <r>
    <d v="9364-01-01T00:00:00"/>
    <x v="2"/>
    <s v="Oct"/>
    <x v="1"/>
    <x v="0"/>
    <s v="Order assembled"/>
    <x v="0"/>
    <x v="0"/>
    <x v="1"/>
    <n v="332"/>
    <n v="474.76"/>
  </r>
  <r>
    <d v="9362-01-01T00:00:00"/>
    <x v="2"/>
    <s v="Oct"/>
    <x v="1"/>
    <x v="0"/>
    <s v="Order assembled"/>
    <x v="0"/>
    <x v="0"/>
    <x v="1"/>
    <n v="326"/>
    <n v="466.18"/>
  </r>
  <r>
    <d v="9361-01-01T00:00:00"/>
    <x v="2"/>
    <s v="Oct"/>
    <x v="1"/>
    <x v="0"/>
    <s v="Order assembled"/>
    <x v="0"/>
    <x v="0"/>
    <x v="0"/>
    <n v="242"/>
    <n v="346.06"/>
  </r>
  <r>
    <d v="9361-01-01T00:00:00"/>
    <x v="2"/>
    <s v="Oct"/>
    <x v="1"/>
    <x v="0"/>
    <s v="Order assembled"/>
    <x v="0"/>
    <x v="0"/>
    <x v="0"/>
    <n v="170"/>
    <n v="243.1"/>
  </r>
  <r>
    <d v="9361-01-01T00:00:00"/>
    <x v="2"/>
    <s v="Oct"/>
    <x v="1"/>
    <x v="0"/>
    <s v="Order assembled"/>
    <x v="0"/>
    <x v="0"/>
    <x v="0"/>
    <n v="218"/>
    <n v="311.74"/>
  </r>
  <r>
    <d v="9361-01-01T00:00:00"/>
    <x v="2"/>
    <s v="Oct"/>
    <x v="1"/>
    <x v="0"/>
    <s v="Order assembled"/>
    <x v="0"/>
    <x v="0"/>
    <x v="0"/>
    <n v="334"/>
    <n v="477.62"/>
  </r>
  <r>
    <d v="9363-01-01T00:00:00"/>
    <x v="2"/>
    <s v="Oct"/>
    <x v="1"/>
    <x v="0"/>
    <s v="Order assembled"/>
    <x v="0"/>
    <x v="0"/>
    <x v="0"/>
    <n v="328"/>
    <n v="469.03999999999996"/>
  </r>
  <r>
    <d v="9362-01-01T00:00:00"/>
    <x v="2"/>
    <s v="Oct"/>
    <x v="1"/>
    <x v="0"/>
    <s v="Order assembled"/>
    <x v="0"/>
    <x v="0"/>
    <x v="0"/>
    <n v="322"/>
    <n v="460.46000000000004"/>
  </r>
  <r>
    <d v="9362-01-01T00:00:00"/>
    <x v="2"/>
    <s v="Oct"/>
    <x v="1"/>
    <x v="0"/>
    <s v="Order assembled"/>
    <x v="0"/>
    <x v="0"/>
    <x v="0"/>
    <n v="244"/>
    <n v="526.24"/>
  </r>
  <r>
    <d v="9362-01-01T00:00:00"/>
    <x v="2"/>
    <s v="Oct"/>
    <x v="1"/>
    <x v="0"/>
    <s v="Order assembled"/>
    <x v="0"/>
    <x v="0"/>
    <x v="0"/>
    <n v="214"/>
    <n v="526.24"/>
  </r>
  <r>
    <d v="9361-01-01T00:00:00"/>
    <x v="2"/>
    <s v="Oct"/>
    <x v="1"/>
    <x v="0"/>
    <s v="Order assembled"/>
    <x v="0"/>
    <x v="0"/>
    <x v="0"/>
    <n v="1016"/>
    <n v="1452.88"/>
  </r>
  <r>
    <d v="9362-01-01T00:00:00"/>
    <x v="2"/>
    <s v="Oct"/>
    <x v="1"/>
    <x v="0"/>
    <s v="Order assembled"/>
    <x v="0"/>
    <x v="0"/>
    <x v="0"/>
    <n v="216"/>
    <n v="308.88"/>
  </r>
  <r>
    <d v="9362-01-01T00:00:00"/>
    <x v="2"/>
    <s v="Oct"/>
    <x v="1"/>
    <x v="0"/>
    <s v="Order assembled"/>
    <x v="0"/>
    <x v="0"/>
    <x v="0"/>
    <n v="243"/>
    <n v="347.49"/>
  </r>
  <r>
    <d v="9361-01-01T00:00:00"/>
    <x v="2"/>
    <s v="Oct"/>
    <x v="1"/>
    <x v="0"/>
    <s v="Order assembled"/>
    <x v="0"/>
    <x v="0"/>
    <x v="0"/>
    <n v="171"/>
    <n v="244.53"/>
  </r>
  <r>
    <d v="9361-01-01T00:00:00"/>
    <x v="2"/>
    <s v="Oct"/>
    <x v="1"/>
    <x v="0"/>
    <s v="Order assembled"/>
    <x v="0"/>
    <x v="0"/>
    <x v="0"/>
    <n v="331"/>
    <n v="473.33"/>
  </r>
  <r>
    <d v="9361-01-01T00:00:00"/>
    <x v="2"/>
    <s v="Oct"/>
    <x v="1"/>
    <x v="0"/>
    <s v="Order assembled"/>
    <x v="0"/>
    <x v="0"/>
    <x v="0"/>
    <n v="325"/>
    <n v="464.75"/>
  </r>
  <r>
    <d v="9362-01-01T00:00:00"/>
    <x v="2"/>
    <s v="Oct"/>
    <x v="1"/>
    <x v="0"/>
    <s v="Order assembled"/>
    <x v="0"/>
    <x v="0"/>
    <x v="0"/>
    <n v="241"/>
    <n v="344.63"/>
  </r>
  <r>
    <d v="9363-01-01T00:00:00"/>
    <x v="2"/>
    <s v="Oct"/>
    <x v="1"/>
    <x v="0"/>
    <s v="Order assembled"/>
    <x v="0"/>
    <x v="0"/>
    <x v="0"/>
    <n v="797"/>
    <n v="1139.71"/>
  </r>
  <r>
    <d v="9362-01-01T00:00:00"/>
    <x v="2"/>
    <s v="Oct"/>
    <x v="1"/>
    <x v="0"/>
    <s v="Order assembled"/>
    <x v="0"/>
    <x v="0"/>
    <x v="0"/>
    <n v="830"/>
    <n v="1186.9000000000001"/>
  </r>
  <r>
    <d v="9364-01-01T00:00:00"/>
    <x v="2"/>
    <s v="Oct"/>
    <x v="1"/>
    <x v="0"/>
    <s v="Order assembled"/>
    <x v="0"/>
    <x v="0"/>
    <x v="1"/>
    <n v="335"/>
    <n v="479.05"/>
  </r>
  <r>
    <d v="9361-01-01T00:00:00"/>
    <x v="2"/>
    <s v="Oct"/>
    <x v="1"/>
    <x v="0"/>
    <s v="Order assembled"/>
    <x v="0"/>
    <x v="0"/>
    <x v="1"/>
    <n v="329"/>
    <n v="470.47"/>
  </r>
  <r>
    <d v="9363-01-01T00:00:00"/>
    <x v="2"/>
    <s v="Oct"/>
    <x v="1"/>
    <x v="0"/>
    <s v="Order assembled"/>
    <x v="0"/>
    <x v="0"/>
    <x v="1"/>
    <n v="323"/>
    <n v="461.89"/>
  </r>
  <r>
    <d v="9361-01-01T00:00:00"/>
    <x v="2"/>
    <s v="Oct"/>
    <x v="1"/>
    <x v="0"/>
    <s v="Order assembled"/>
    <x v="0"/>
    <x v="0"/>
    <x v="0"/>
    <n v="245"/>
    <n v="350.35"/>
  </r>
  <r>
    <d v="9362-01-01T00:00:00"/>
    <x v="2"/>
    <s v="Oct"/>
    <x v="1"/>
    <x v="0"/>
    <s v="Order assembled"/>
    <x v="0"/>
    <x v="0"/>
    <x v="0"/>
    <n v="167"/>
    <n v="238.81"/>
  </r>
  <r>
    <d v="9361-01-01T00:00:00"/>
    <x v="2"/>
    <s v="Oct"/>
    <x v="1"/>
    <x v="0"/>
    <s v="Order assembled"/>
    <x v="0"/>
    <x v="0"/>
    <x v="0"/>
    <n v="215"/>
    <n v="307.45"/>
  </r>
  <r>
    <d v="9361-01-01T00:00:00"/>
    <x v="2"/>
    <s v="Sep"/>
    <x v="1"/>
    <x v="0"/>
    <s v="Order assembled"/>
    <x v="0"/>
    <x v="0"/>
    <x v="1"/>
    <n v="350"/>
    <n v="500.5"/>
  </r>
  <r>
    <d v="9361-01-01T00:00:00"/>
    <x v="2"/>
    <s v="Sep"/>
    <x v="1"/>
    <x v="0"/>
    <s v="Order assembled"/>
    <x v="0"/>
    <x v="0"/>
    <x v="1"/>
    <n v="344"/>
    <n v="491.91999999999996"/>
  </r>
  <r>
    <d v="9362-01-01T00:00:00"/>
    <x v="2"/>
    <s v="Sep"/>
    <x v="1"/>
    <x v="0"/>
    <s v="Order assembled"/>
    <x v="0"/>
    <x v="0"/>
    <x v="1"/>
    <n v="338"/>
    <n v="483.34000000000003"/>
  </r>
  <r>
    <d v="9361-01-01T00:00:00"/>
    <x v="2"/>
    <s v="Sep"/>
    <x v="1"/>
    <x v="0"/>
    <s v="Order assembled"/>
    <x v="0"/>
    <x v="0"/>
    <x v="0"/>
    <n v="176"/>
    <n v="251.68"/>
  </r>
  <r>
    <d v="9362-01-01T00:00:00"/>
    <x v="2"/>
    <s v="Sep"/>
    <x v="1"/>
    <x v="0"/>
    <s v="Order assembled"/>
    <x v="0"/>
    <x v="0"/>
    <x v="0"/>
    <n v="352"/>
    <n v="503.36"/>
  </r>
  <r>
    <d v="9362-01-01T00:00:00"/>
    <x v="2"/>
    <s v="Sep"/>
    <x v="1"/>
    <x v="0"/>
    <s v="Order assembled"/>
    <x v="0"/>
    <x v="0"/>
    <x v="0"/>
    <n v="346"/>
    <n v="494.78"/>
  </r>
  <r>
    <d v="9361-01-01T00:00:00"/>
    <x v="2"/>
    <s v="Sep"/>
    <x v="1"/>
    <x v="0"/>
    <s v="Order assembled"/>
    <x v="0"/>
    <x v="0"/>
    <x v="0"/>
    <n v="340"/>
    <n v="486.2"/>
  </r>
  <r>
    <d v="9361-01-01T00:00:00"/>
    <x v="2"/>
    <s v="Sep"/>
    <x v="1"/>
    <x v="0"/>
    <s v="Order assembled"/>
    <x v="0"/>
    <x v="0"/>
    <x v="0"/>
    <n v="172"/>
    <n v="526.24"/>
  </r>
  <r>
    <d v="9361-01-01T00:00:00"/>
    <x v="2"/>
    <s v="Sep"/>
    <x v="1"/>
    <x v="0"/>
    <s v="Order assembled"/>
    <x v="0"/>
    <x v="0"/>
    <x v="0"/>
    <n v="220"/>
    <n v="526.24"/>
  </r>
  <r>
    <d v="9362-01-01T00:00:00"/>
    <x v="2"/>
    <s v="Sep"/>
    <x v="1"/>
    <x v="0"/>
    <s v="Order assembled"/>
    <x v="0"/>
    <x v="0"/>
    <x v="0"/>
    <n v="962"/>
    <n v="1375.6599999999999"/>
  </r>
  <r>
    <d v="9362-01-01T00:00:00"/>
    <x v="2"/>
    <s v="Sep"/>
    <x v="1"/>
    <x v="0"/>
    <s v="Order assembled"/>
    <x v="0"/>
    <x v="0"/>
    <x v="0"/>
    <n v="1015"/>
    <n v="1451.45"/>
  </r>
  <r>
    <d v="9362-01-01T00:00:00"/>
    <x v="2"/>
    <s v="Sep"/>
    <x v="1"/>
    <x v="0"/>
    <s v="Order assembled"/>
    <x v="0"/>
    <x v="0"/>
    <x v="0"/>
    <n v="222"/>
    <n v="317.45999999999998"/>
  </r>
  <r>
    <d v="9362-01-01T00:00:00"/>
    <x v="2"/>
    <s v="Sep"/>
    <x v="1"/>
    <x v="0"/>
    <s v="Order assembled"/>
    <x v="0"/>
    <x v="0"/>
    <x v="0"/>
    <n v="177"/>
    <n v="253.11"/>
  </r>
  <r>
    <d v="9362-01-01T00:00:00"/>
    <x v="2"/>
    <s v="Sep"/>
    <x v="1"/>
    <x v="0"/>
    <s v="Order assembled"/>
    <x v="0"/>
    <x v="0"/>
    <x v="0"/>
    <n v="219"/>
    <n v="313.17"/>
  </r>
  <r>
    <d v="9361-01-01T00:00:00"/>
    <x v="2"/>
    <s v="Sep"/>
    <x v="1"/>
    <x v="0"/>
    <s v="Order assembled"/>
    <x v="0"/>
    <x v="0"/>
    <x v="0"/>
    <n v="349"/>
    <n v="499.07"/>
  </r>
  <r>
    <d v="9362-01-01T00:00:00"/>
    <x v="2"/>
    <s v="Sep"/>
    <x v="1"/>
    <x v="0"/>
    <s v="Order assembled"/>
    <x v="0"/>
    <x v="0"/>
    <x v="0"/>
    <n v="343"/>
    <n v="490.49"/>
  </r>
  <r>
    <d v="9361-01-01T00:00:00"/>
    <x v="2"/>
    <s v="Sep"/>
    <x v="1"/>
    <x v="0"/>
    <s v="Order assembled"/>
    <x v="0"/>
    <x v="0"/>
    <x v="0"/>
    <n v="337"/>
    <n v="481.90999999999997"/>
  </r>
  <r>
    <d v="9362-01-01T00:00:00"/>
    <x v="2"/>
    <s v="Sep"/>
    <x v="1"/>
    <x v="0"/>
    <s v="Order assembled"/>
    <x v="0"/>
    <x v="0"/>
    <x v="0"/>
    <n v="796"/>
    <n v="1138.28"/>
  </r>
  <r>
    <d v="9364-01-01T00:00:00"/>
    <x v="2"/>
    <s v="Sep"/>
    <x v="1"/>
    <x v="0"/>
    <s v="Order assembled"/>
    <x v="0"/>
    <x v="0"/>
    <x v="0"/>
    <n v="829"/>
    <n v="1185.47"/>
  </r>
  <r>
    <d v="9361-01-01T00:00:00"/>
    <x v="2"/>
    <s v="Sep"/>
    <x v="1"/>
    <x v="0"/>
    <s v="Order assembled"/>
    <x v="0"/>
    <x v="0"/>
    <x v="1"/>
    <n v="347"/>
    <n v="496.21000000000004"/>
  </r>
  <r>
    <d v="9361-01-01T00:00:00"/>
    <x v="2"/>
    <s v="Sep"/>
    <x v="1"/>
    <x v="0"/>
    <s v="Order assembled"/>
    <x v="0"/>
    <x v="0"/>
    <x v="1"/>
    <n v="341"/>
    <n v="487.63"/>
  </r>
  <r>
    <d v="9361-01-01T00:00:00"/>
    <x v="2"/>
    <s v="Sep"/>
    <x v="1"/>
    <x v="0"/>
    <s v="Order assembled"/>
    <x v="0"/>
    <x v="0"/>
    <x v="0"/>
    <n v="173"/>
    <n v="247.39"/>
  </r>
  <r>
    <d v="9361-01-01T00:00:00"/>
    <x v="2"/>
    <s v="Sep"/>
    <x v="1"/>
    <x v="0"/>
    <s v="Order assembled"/>
    <x v="0"/>
    <x v="0"/>
    <x v="0"/>
    <n v="221"/>
    <n v="316.02999999999997"/>
  </r>
  <r>
    <d v="9361-01-01T00:00:00"/>
    <x v="2"/>
    <s v="Apr"/>
    <x v="0"/>
    <x v="1"/>
    <s v="Cancelld"/>
    <x v="1"/>
    <x v="0"/>
    <x v="2"/>
    <n v="214"/>
    <n v="306.02"/>
  </r>
  <r>
    <d v="9364-01-01T00:00:00"/>
    <x v="2"/>
    <s v="Apr"/>
    <x v="0"/>
    <x v="1"/>
    <s v="Cancelld"/>
    <x v="1"/>
    <x v="0"/>
    <x v="2"/>
    <n v="208"/>
    <n v="297.44"/>
  </r>
  <r>
    <d v="9362-01-01T00:00:00"/>
    <x v="2"/>
    <s v="Apr"/>
    <x v="0"/>
    <x v="1"/>
    <s v="Cancelld"/>
    <x v="1"/>
    <x v="0"/>
    <x v="2"/>
    <n v="202"/>
    <n v="288.86"/>
  </r>
  <r>
    <d v="9365-01-01T00:00:00"/>
    <x v="2"/>
    <s v="Apr"/>
    <x v="0"/>
    <x v="1"/>
    <s v="Cancelld"/>
    <x v="1"/>
    <x v="0"/>
    <x v="2"/>
    <n v="211"/>
    <n v="301.73"/>
  </r>
  <r>
    <d v="9361-01-01T00:00:00"/>
    <x v="2"/>
    <s v="Apr"/>
    <x v="0"/>
    <x v="1"/>
    <s v="Cancelld"/>
    <x v="1"/>
    <x v="0"/>
    <x v="2"/>
    <n v="205"/>
    <n v="293.14999999999998"/>
  </r>
  <r>
    <d v="9362-01-01T00:00:00"/>
    <x v="2"/>
    <s v="Feb"/>
    <x v="0"/>
    <x v="1"/>
    <s v="Cancelld"/>
    <x v="1"/>
    <x v="0"/>
    <x v="2"/>
    <n v="244"/>
    <n v="348.92"/>
  </r>
  <r>
    <d v="9361-01-01T00:00:00"/>
    <x v="2"/>
    <s v="Feb"/>
    <x v="0"/>
    <x v="1"/>
    <s v="Cancelld"/>
    <x v="1"/>
    <x v="0"/>
    <x v="2"/>
    <n v="238"/>
    <n v="340.34000000000003"/>
  </r>
  <r>
    <d v="9361-01-01T00:00:00"/>
    <x v="2"/>
    <s v="Feb"/>
    <x v="0"/>
    <x v="1"/>
    <s v="Cancelld"/>
    <x v="1"/>
    <x v="0"/>
    <x v="2"/>
    <n v="247"/>
    <n v="353.21"/>
  </r>
  <r>
    <d v="9362-01-01T00:00:00"/>
    <x v="2"/>
    <s v="Feb"/>
    <x v="0"/>
    <x v="1"/>
    <s v="Cancelld"/>
    <x v="1"/>
    <x v="0"/>
    <x v="2"/>
    <n v="241"/>
    <n v="344.63"/>
  </r>
  <r>
    <d v="9364-01-01T00:00:00"/>
    <x v="2"/>
    <s v="Feb"/>
    <x v="0"/>
    <x v="1"/>
    <s v="Cancelld"/>
    <x v="1"/>
    <x v="0"/>
    <x v="2"/>
    <n v="235"/>
    <n v="336.05"/>
  </r>
  <r>
    <d v="9362-01-01T00:00:00"/>
    <x v="2"/>
    <s v="Jan"/>
    <x v="0"/>
    <x v="1"/>
    <s v="Cancelld"/>
    <x v="1"/>
    <x v="0"/>
    <x v="0"/>
    <n v="262"/>
    <n v="374.65999999999997"/>
  </r>
  <r>
    <d v="9362-01-01T00:00:00"/>
    <x v="2"/>
    <s v="Jan"/>
    <x v="0"/>
    <x v="1"/>
    <s v="Cancelld"/>
    <x v="1"/>
    <x v="0"/>
    <x v="2"/>
    <n v="256"/>
    <n v="366.08"/>
  </r>
  <r>
    <d v="9362-01-01T00:00:00"/>
    <x v="2"/>
    <s v="Jan"/>
    <x v="0"/>
    <x v="1"/>
    <s v="Cancelld"/>
    <x v="1"/>
    <x v="0"/>
    <x v="2"/>
    <n v="250"/>
    <n v="357.5"/>
  </r>
  <r>
    <d v="9362-01-01T00:00:00"/>
    <x v="2"/>
    <s v="Jan"/>
    <x v="0"/>
    <x v="1"/>
    <s v="Cancelld"/>
    <x v="1"/>
    <x v="0"/>
    <x v="2"/>
    <n v="259"/>
    <n v="370.37"/>
  </r>
  <r>
    <d v="9364-01-01T00:00:00"/>
    <x v="2"/>
    <s v="Jan"/>
    <x v="0"/>
    <x v="1"/>
    <s v="Cancelld"/>
    <x v="1"/>
    <x v="0"/>
    <x v="2"/>
    <n v="253"/>
    <n v="361.78999999999996"/>
  </r>
  <r>
    <d v="9362-01-01T00:00:00"/>
    <x v="2"/>
    <s v="Jun"/>
    <x v="0"/>
    <x v="1"/>
    <s v="Cancelld"/>
    <x v="1"/>
    <x v="0"/>
    <x v="2"/>
    <n v="184"/>
    <n v="263.12"/>
  </r>
  <r>
    <d v="9363-01-01T00:00:00"/>
    <x v="2"/>
    <s v="Jun"/>
    <x v="0"/>
    <x v="1"/>
    <s v="Cancelld"/>
    <x v="1"/>
    <x v="0"/>
    <x v="2"/>
    <n v="178"/>
    <n v="254.54"/>
  </r>
  <r>
    <d v="9364-01-01T00:00:00"/>
    <x v="2"/>
    <s v="Jun"/>
    <x v="0"/>
    <x v="1"/>
    <s v="Cancelld"/>
    <x v="1"/>
    <x v="0"/>
    <x v="2"/>
    <n v="172"/>
    <n v="245.95999999999998"/>
  </r>
  <r>
    <d v="9361-01-01T00:00:00"/>
    <x v="2"/>
    <s v="Jun"/>
    <x v="0"/>
    <x v="1"/>
    <s v="Cancelld"/>
    <x v="1"/>
    <x v="0"/>
    <x v="2"/>
    <n v="181"/>
    <n v="258.83"/>
  </r>
  <r>
    <d v="9363-01-01T00:00:00"/>
    <x v="2"/>
    <s v="Jun"/>
    <x v="0"/>
    <x v="1"/>
    <s v="Cancelld"/>
    <x v="1"/>
    <x v="0"/>
    <x v="2"/>
    <n v="175"/>
    <n v="250.25"/>
  </r>
  <r>
    <d v="9362-01-01T00:00:00"/>
    <x v="2"/>
    <s v="Jun"/>
    <x v="0"/>
    <x v="1"/>
    <s v="Cancelld"/>
    <x v="1"/>
    <x v="0"/>
    <x v="2"/>
    <n v="169"/>
    <n v="241.67000000000002"/>
  </r>
  <r>
    <d v="9361-01-01T00:00:00"/>
    <x v="2"/>
    <s v="Mar"/>
    <x v="0"/>
    <x v="1"/>
    <s v="Cancelld"/>
    <x v="1"/>
    <x v="0"/>
    <x v="2"/>
    <n v="232"/>
    <n v="331.76"/>
  </r>
  <r>
    <d v="9362-01-01T00:00:00"/>
    <x v="2"/>
    <s v="Mar"/>
    <x v="0"/>
    <x v="1"/>
    <s v="Cancelld"/>
    <x v="1"/>
    <x v="0"/>
    <x v="2"/>
    <n v="226"/>
    <n v="323.18"/>
  </r>
  <r>
    <d v="9362-01-01T00:00:00"/>
    <x v="2"/>
    <s v="Mar"/>
    <x v="0"/>
    <x v="1"/>
    <s v="Cancelld"/>
    <x v="1"/>
    <x v="0"/>
    <x v="2"/>
    <n v="220"/>
    <n v="314.60000000000002"/>
  </r>
  <r>
    <d v="9364-01-01T00:00:00"/>
    <x v="2"/>
    <s v="Mar"/>
    <x v="0"/>
    <x v="1"/>
    <s v="Cancelld"/>
    <x v="1"/>
    <x v="0"/>
    <x v="2"/>
    <n v="229"/>
    <n v="327.47000000000003"/>
  </r>
  <r>
    <d v="9361-01-01T00:00:00"/>
    <x v="2"/>
    <s v="Mar"/>
    <x v="0"/>
    <x v="1"/>
    <s v="Cancelld"/>
    <x v="1"/>
    <x v="0"/>
    <x v="2"/>
    <n v="223"/>
    <n v="318.89"/>
  </r>
  <r>
    <d v="9361-01-01T00:00:00"/>
    <x v="2"/>
    <s v="Mar"/>
    <x v="0"/>
    <x v="1"/>
    <s v="Cancelld"/>
    <x v="1"/>
    <x v="0"/>
    <x v="2"/>
    <n v="217"/>
    <n v="310.31"/>
  </r>
  <r>
    <d v="9362-01-01T00:00:00"/>
    <x v="2"/>
    <s v="May"/>
    <x v="0"/>
    <x v="1"/>
    <s v="Cancelld"/>
    <x v="1"/>
    <x v="0"/>
    <x v="2"/>
    <n v="196"/>
    <n v="280.27999999999997"/>
  </r>
  <r>
    <d v="9361-01-01T00:00:00"/>
    <x v="2"/>
    <s v="May"/>
    <x v="0"/>
    <x v="1"/>
    <s v="Cancelld"/>
    <x v="1"/>
    <x v="0"/>
    <x v="2"/>
    <n v="190"/>
    <n v="271.7"/>
  </r>
  <r>
    <d v="9361-01-01T00:00:00"/>
    <x v="2"/>
    <s v="May"/>
    <x v="0"/>
    <x v="1"/>
    <s v="Cancelld"/>
    <x v="1"/>
    <x v="0"/>
    <x v="2"/>
    <n v="199"/>
    <n v="284.57"/>
  </r>
  <r>
    <d v="9361-01-01T00:00:00"/>
    <x v="2"/>
    <s v="May"/>
    <x v="0"/>
    <x v="1"/>
    <s v="Cancelld"/>
    <x v="1"/>
    <x v="0"/>
    <x v="2"/>
    <n v="193"/>
    <n v="275.99"/>
  </r>
  <r>
    <d v="9361-01-01T00:00:00"/>
    <x v="2"/>
    <s v="May"/>
    <x v="0"/>
    <x v="1"/>
    <s v="Cancelld"/>
    <x v="1"/>
    <x v="0"/>
    <x v="2"/>
    <n v="187"/>
    <n v="267.40999999999997"/>
  </r>
  <r>
    <d v="9362-01-01T00:00:00"/>
    <x v="2"/>
    <s v="Apr"/>
    <x v="1"/>
    <x v="1"/>
    <s v="Cancelld"/>
    <x v="1"/>
    <x v="0"/>
    <x v="2"/>
    <n v="278"/>
    <n v="397.53999999999996"/>
  </r>
  <r>
    <d v="9365-01-01T00:00:00"/>
    <x v="2"/>
    <s v="Apr"/>
    <x v="1"/>
    <x v="1"/>
    <s v="Cancelld"/>
    <x v="1"/>
    <x v="0"/>
    <x v="2"/>
    <n v="326"/>
    <n v="466.18"/>
  </r>
  <r>
    <d v="9361-01-01T00:00:00"/>
    <x v="2"/>
    <s v="Apr"/>
    <x v="1"/>
    <x v="1"/>
    <s v="Cancelld"/>
    <x v="1"/>
    <x v="0"/>
    <x v="2"/>
    <n v="280"/>
    <n v="400.4"/>
  </r>
  <r>
    <d v="9361-01-01T00:00:00"/>
    <x v="2"/>
    <s v="Apr"/>
    <x v="1"/>
    <x v="1"/>
    <s v="Cancelld"/>
    <x v="1"/>
    <x v="0"/>
    <x v="2"/>
    <n v="834"/>
    <n v="1192.6199999999999"/>
  </r>
  <r>
    <d v="9361-01-01T00:00:00"/>
    <x v="2"/>
    <s v="Apr"/>
    <x v="1"/>
    <x v="1"/>
    <s v="Cancelld"/>
    <x v="1"/>
    <x v="0"/>
    <x v="2"/>
    <n v="867"/>
    <n v="1239.81"/>
  </r>
  <r>
    <d v="9362-01-01T00:00:00"/>
    <x v="2"/>
    <s v="Apr"/>
    <x v="1"/>
    <x v="1"/>
    <s v="Cancelld"/>
    <x v="1"/>
    <x v="0"/>
    <x v="2"/>
    <n v="931"/>
    <n v="1331.33"/>
  </r>
  <r>
    <d v="9362-01-01T00:00:00"/>
    <x v="2"/>
    <s v="Apr"/>
    <x v="1"/>
    <x v="1"/>
    <s v="Cancelld"/>
    <x v="1"/>
    <x v="0"/>
    <x v="2"/>
    <n v="932"/>
    <n v="1332.76"/>
  </r>
  <r>
    <d v="9361-01-01T00:00:00"/>
    <x v="2"/>
    <s v="Apr"/>
    <x v="1"/>
    <x v="1"/>
    <s v="Cancelld"/>
    <x v="1"/>
    <x v="0"/>
    <x v="2"/>
    <n v="933"/>
    <n v="1334.19"/>
  </r>
  <r>
    <d v="9362-01-01T00:00:00"/>
    <x v="2"/>
    <s v="Apr"/>
    <x v="1"/>
    <x v="1"/>
    <s v="Cancelld"/>
    <x v="1"/>
    <x v="0"/>
    <x v="2"/>
    <n v="873"/>
    <n v="526.24"/>
  </r>
  <r>
    <d v="9361-01-01T00:00:00"/>
    <x v="2"/>
    <s v="Apr"/>
    <x v="1"/>
    <x v="1"/>
    <s v="Cancelld"/>
    <x v="1"/>
    <x v="0"/>
    <x v="2"/>
    <n v="327"/>
    <n v="467.61"/>
  </r>
  <r>
    <d v="9361-01-01T00:00:00"/>
    <x v="2"/>
    <s v="Apr"/>
    <x v="1"/>
    <x v="1"/>
    <s v="Cancelld"/>
    <x v="1"/>
    <x v="0"/>
    <x v="2"/>
    <n v="183"/>
    <n v="261.69"/>
  </r>
  <r>
    <d v="9362-01-01T00:00:00"/>
    <x v="2"/>
    <s v="Apr"/>
    <x v="1"/>
    <x v="1"/>
    <s v="Cancelld"/>
    <x v="1"/>
    <x v="0"/>
    <x v="2"/>
    <n v="177"/>
    <n v="253.11"/>
  </r>
  <r>
    <d v="9361-01-01T00:00:00"/>
    <x v="2"/>
    <s v="Apr"/>
    <x v="1"/>
    <x v="1"/>
    <s v="Cancelld"/>
    <x v="1"/>
    <x v="0"/>
    <x v="2"/>
    <n v="171"/>
    <n v="244.53"/>
  </r>
  <r>
    <d v="9361-01-01T00:00:00"/>
    <x v="2"/>
    <s v="Apr"/>
    <x v="1"/>
    <x v="1"/>
    <s v="Cancelld"/>
    <x v="1"/>
    <x v="0"/>
    <x v="2"/>
    <n v="277"/>
    <n v="396.11"/>
  </r>
  <r>
    <d v="9364-01-01T00:00:00"/>
    <x v="2"/>
    <s v="Apr"/>
    <x v="1"/>
    <x v="1"/>
    <s v="Cancelld"/>
    <x v="1"/>
    <x v="0"/>
    <x v="2"/>
    <n v="325"/>
    <n v="464.75"/>
  </r>
  <r>
    <d v="9362-01-01T00:00:00"/>
    <x v="2"/>
    <s v="Apr"/>
    <x v="1"/>
    <x v="1"/>
    <s v="Cancelld"/>
    <x v="1"/>
    <x v="0"/>
    <x v="2"/>
    <n v="842"/>
    <n v="1204.06"/>
  </r>
  <r>
    <d v="9362-01-01T00:00:00"/>
    <x v="2"/>
    <s v="Apr"/>
    <x v="1"/>
    <x v="1"/>
    <s v="Cancelld"/>
    <x v="1"/>
    <x v="0"/>
    <x v="2"/>
    <n v="876"/>
    <n v="1252.68"/>
  </r>
  <r>
    <d v="9362-01-01T00:00:00"/>
    <x v="2"/>
    <s v="Aug"/>
    <x v="1"/>
    <x v="1"/>
    <s v="Cancelld"/>
    <x v="1"/>
    <x v="0"/>
    <x v="2"/>
    <n v="332"/>
    <n v="474.76"/>
  </r>
  <r>
    <d v="9362-01-01T00:00:00"/>
    <x v="2"/>
    <s v="Aug"/>
    <x v="1"/>
    <x v="1"/>
    <s v="Cancelld"/>
    <x v="1"/>
    <x v="0"/>
    <x v="2"/>
    <n v="302"/>
    <n v="431.86"/>
  </r>
  <r>
    <d v="9364-01-01T00:00:00"/>
    <x v="2"/>
    <s v="Aug"/>
    <x v="1"/>
    <x v="1"/>
    <s v="Cancelld"/>
    <x v="1"/>
    <x v="0"/>
    <x v="2"/>
    <n v="256"/>
    <n v="366.08"/>
  </r>
  <r>
    <d v="9363-01-01T00:00:00"/>
    <x v="2"/>
    <s v="Aug"/>
    <x v="1"/>
    <x v="1"/>
    <s v="Cancelld"/>
    <x v="1"/>
    <x v="0"/>
    <x v="2"/>
    <n v="304"/>
    <n v="434.72"/>
  </r>
  <r>
    <d v="9361-01-01T00:00:00"/>
    <x v="2"/>
    <s v="Aug"/>
    <x v="1"/>
    <x v="1"/>
    <s v="Cancelld"/>
    <x v="1"/>
    <x v="0"/>
    <x v="2"/>
    <n v="784"/>
    <n v="1121.1199999999999"/>
  </r>
  <r>
    <d v="9363-01-01T00:00:00"/>
    <x v="2"/>
    <s v="Aug"/>
    <x v="1"/>
    <x v="1"/>
    <s v="Cancelld"/>
    <x v="1"/>
    <x v="0"/>
    <x v="2"/>
    <n v="837"/>
    <n v="1196.9099999999999"/>
  </r>
  <r>
    <d v="9362-01-01T00:00:00"/>
    <x v="2"/>
    <s v="Aug"/>
    <x v="1"/>
    <x v="1"/>
    <s v="Cancelld"/>
    <x v="1"/>
    <x v="0"/>
    <x v="2"/>
    <n v="870"/>
    <n v="1244.0999999999999"/>
  </r>
  <r>
    <d v="9362-01-01T00:00:00"/>
    <x v="2"/>
    <s v="Aug"/>
    <x v="1"/>
    <x v="1"/>
    <s v="Cancelld"/>
    <x v="1"/>
    <x v="0"/>
    <x v="2"/>
    <n v="942"/>
    <n v="1347.06"/>
  </r>
  <r>
    <d v="9362-01-01T00:00:00"/>
    <x v="2"/>
    <s v="Aug"/>
    <x v="1"/>
    <x v="1"/>
    <s v="Cancelld"/>
    <x v="1"/>
    <x v="0"/>
    <x v="2"/>
    <n v="943"/>
    <n v="1348.49"/>
  </r>
  <r>
    <d v="9361-01-01T00:00:00"/>
    <x v="2"/>
    <s v="Aug"/>
    <x v="1"/>
    <x v="1"/>
    <s v="Cancelld"/>
    <x v="1"/>
    <x v="0"/>
    <x v="2"/>
    <n v="944"/>
    <n v="1349.92"/>
  </r>
  <r>
    <d v="9362-01-01T00:00:00"/>
    <x v="2"/>
    <s v="Aug"/>
    <x v="1"/>
    <x v="1"/>
    <s v="Cancelld"/>
    <x v="1"/>
    <x v="0"/>
    <x v="2"/>
    <n v="823"/>
    <n v="526.24"/>
  </r>
  <r>
    <d v="9361-01-01T00:00:00"/>
    <x v="2"/>
    <s v="Aug"/>
    <x v="1"/>
    <x v="1"/>
    <s v="Cancelld"/>
    <x v="1"/>
    <x v="0"/>
    <x v="2"/>
    <n v="877"/>
    <n v="526.24"/>
  </r>
  <r>
    <d v="9361-01-01T00:00:00"/>
    <x v="2"/>
    <s v="Aug"/>
    <x v="1"/>
    <x v="1"/>
    <s v="Cancelld"/>
    <x v="1"/>
    <x v="0"/>
    <x v="2"/>
    <n v="303"/>
    <n v="433.28999999999996"/>
  </r>
  <r>
    <d v="9363-01-01T00:00:00"/>
    <x v="2"/>
    <s v="Aug"/>
    <x v="1"/>
    <x v="1"/>
    <s v="Cancelld"/>
    <x v="1"/>
    <x v="0"/>
    <x v="2"/>
    <n v="363"/>
    <n v="519.09"/>
  </r>
  <r>
    <d v="9364-01-01T00:00:00"/>
    <x v="2"/>
    <s v="Aug"/>
    <x v="1"/>
    <x v="1"/>
    <s v="Cancelld"/>
    <x v="1"/>
    <x v="0"/>
    <x v="2"/>
    <n v="357"/>
    <n v="510.51"/>
  </r>
  <r>
    <d v="9363-01-01T00:00:00"/>
    <x v="2"/>
    <s v="Aug"/>
    <x v="1"/>
    <x v="1"/>
    <s v="Cancelld"/>
    <x v="1"/>
    <x v="0"/>
    <x v="2"/>
    <n v="331"/>
    <n v="473.33"/>
  </r>
  <r>
    <d v="9362-01-01T00:00:00"/>
    <x v="2"/>
    <s v="Aug"/>
    <x v="1"/>
    <x v="1"/>
    <s v="Cancelld"/>
    <x v="1"/>
    <x v="0"/>
    <x v="2"/>
    <n v="259"/>
    <n v="370.37"/>
  </r>
  <r>
    <d v="9362-01-01T00:00:00"/>
    <x v="2"/>
    <s v="Aug"/>
    <x v="1"/>
    <x v="1"/>
    <s v="Cancelld"/>
    <x v="1"/>
    <x v="0"/>
    <x v="2"/>
    <n v="793"/>
    <n v="1133.99"/>
  </r>
  <r>
    <d v="9362-01-01T00:00:00"/>
    <x v="2"/>
    <s v="Aug"/>
    <x v="1"/>
    <x v="1"/>
    <s v="Cancelld"/>
    <x v="1"/>
    <x v="0"/>
    <x v="2"/>
    <n v="846"/>
    <n v="1209.78"/>
  </r>
  <r>
    <d v="9362-01-01T00:00:00"/>
    <x v="2"/>
    <s v="Aug"/>
    <x v="1"/>
    <x v="1"/>
    <s v="Cancelld"/>
    <x v="1"/>
    <x v="0"/>
    <x v="2"/>
    <n v="879"/>
    <n v="1256.97"/>
  </r>
  <r>
    <d v="9362-01-01T00:00:00"/>
    <x v="2"/>
    <s v="Dec"/>
    <x v="1"/>
    <x v="1"/>
    <s v="Cancelld"/>
    <x v="1"/>
    <x v="0"/>
    <x v="2"/>
    <n v="308"/>
    <n v="440.44"/>
  </r>
  <r>
    <d v="9361-01-01T00:00:00"/>
    <x v="2"/>
    <s v="Dec"/>
    <x v="1"/>
    <x v="1"/>
    <s v="Cancelld"/>
    <x v="1"/>
    <x v="0"/>
    <x v="2"/>
    <n v="236"/>
    <n v="337.48"/>
  </r>
  <r>
    <d v="9362-01-01T00:00:00"/>
    <x v="2"/>
    <s v="Dec"/>
    <x v="1"/>
    <x v="1"/>
    <s v="Cancelld"/>
    <x v="1"/>
    <x v="0"/>
    <x v="2"/>
    <n v="284"/>
    <n v="406.12"/>
  </r>
  <r>
    <d v="9362-01-01T00:00:00"/>
    <x v="2"/>
    <s v="Dec"/>
    <x v="1"/>
    <x v="1"/>
    <s v="Cancelld"/>
    <x v="1"/>
    <x v="0"/>
    <x v="2"/>
    <n v="310"/>
    <n v="443.3"/>
  </r>
  <r>
    <d v="9362-01-01T00:00:00"/>
    <x v="2"/>
    <s v="Dec"/>
    <x v="1"/>
    <x v="1"/>
    <s v="Cancelld"/>
    <x v="1"/>
    <x v="0"/>
    <x v="2"/>
    <n v="238"/>
    <n v="340.34000000000003"/>
  </r>
  <r>
    <d v="9362-01-01T00:00:00"/>
    <x v="2"/>
    <s v="Dec"/>
    <x v="1"/>
    <x v="1"/>
    <s v="Cancelld"/>
    <x v="1"/>
    <x v="0"/>
    <x v="2"/>
    <n v="280"/>
    <n v="400.4"/>
  </r>
  <r>
    <d v="9361-01-01T00:00:00"/>
    <x v="2"/>
    <s v="Dec"/>
    <x v="1"/>
    <x v="1"/>
    <s v="Cancelld"/>
    <x v="1"/>
    <x v="0"/>
    <x v="2"/>
    <n v="787"/>
    <n v="1125.4099999999999"/>
  </r>
  <r>
    <d v="9361-01-01T00:00:00"/>
    <x v="2"/>
    <s v="Dec"/>
    <x v="1"/>
    <x v="1"/>
    <s v="Cancelld"/>
    <x v="1"/>
    <x v="0"/>
    <x v="2"/>
    <n v="841"/>
    <n v="1202.6300000000001"/>
  </r>
  <r>
    <d v="9364-01-01T00:00:00"/>
    <x v="2"/>
    <s v="Dec"/>
    <x v="1"/>
    <x v="1"/>
    <s v="Cancelld"/>
    <x v="1"/>
    <x v="0"/>
    <x v="2"/>
    <n v="874"/>
    <n v="1249.82"/>
  </r>
  <r>
    <d v="9361-01-01T00:00:00"/>
    <x v="2"/>
    <s v="Dec"/>
    <x v="1"/>
    <x v="1"/>
    <s v="Cancelld"/>
    <x v="1"/>
    <x v="0"/>
    <x v="2"/>
    <n v="953"/>
    <n v="1362.79"/>
  </r>
  <r>
    <d v="9361-01-01T00:00:00"/>
    <x v="2"/>
    <s v="Dec"/>
    <x v="1"/>
    <x v="1"/>
    <s v="Cancelld"/>
    <x v="1"/>
    <x v="0"/>
    <x v="2"/>
    <n v="954"/>
    <n v="1364.22"/>
  </r>
  <r>
    <d v="9364-01-01T00:00:00"/>
    <x v="2"/>
    <s v="Dec"/>
    <x v="1"/>
    <x v="1"/>
    <s v="Cancelld"/>
    <x v="1"/>
    <x v="0"/>
    <x v="2"/>
    <n v="827"/>
    <n v="526.24"/>
  </r>
  <r>
    <d v="9361-01-01T00:00:00"/>
    <x v="2"/>
    <s v="Dec"/>
    <x v="1"/>
    <x v="1"/>
    <s v="Cancelld"/>
    <x v="1"/>
    <x v="0"/>
    <x v="2"/>
    <n v="880"/>
    <n v="526.24"/>
  </r>
  <r>
    <d v="9361-01-01T00:00:00"/>
    <x v="2"/>
    <s v="Dec"/>
    <x v="1"/>
    <x v="1"/>
    <s v="Cancelld"/>
    <x v="1"/>
    <x v="0"/>
    <x v="2"/>
    <n v="285"/>
    <n v="407.55"/>
  </r>
  <r>
    <d v="9362-01-01T00:00:00"/>
    <x v="2"/>
    <s v="Dec"/>
    <x v="1"/>
    <x v="1"/>
    <s v="Cancelld"/>
    <x v="1"/>
    <x v="0"/>
    <x v="2"/>
    <n v="303"/>
    <n v="433.28999999999996"/>
  </r>
  <r>
    <d v="9361-01-01T00:00:00"/>
    <x v="2"/>
    <s v="Dec"/>
    <x v="1"/>
    <x v="1"/>
    <s v="Cancelld"/>
    <x v="1"/>
    <x v="0"/>
    <x v="2"/>
    <n v="297"/>
    <n v="424.71"/>
  </r>
  <r>
    <d v="9361-01-01T00:00:00"/>
    <x v="2"/>
    <s v="Dec"/>
    <x v="1"/>
    <x v="1"/>
    <s v="Cancelld"/>
    <x v="1"/>
    <x v="0"/>
    <x v="2"/>
    <n v="291"/>
    <n v="416.13"/>
  </r>
  <r>
    <d v="9362-01-01T00:00:00"/>
    <x v="2"/>
    <s v="Dec"/>
    <x v="1"/>
    <x v="1"/>
    <s v="Cancelld"/>
    <x v="1"/>
    <x v="0"/>
    <x v="2"/>
    <n v="307"/>
    <n v="439.01"/>
  </r>
  <r>
    <d v="9361-01-01T00:00:00"/>
    <x v="2"/>
    <s v="Dec"/>
    <x v="1"/>
    <x v="1"/>
    <s v="Cancelld"/>
    <x v="1"/>
    <x v="0"/>
    <x v="2"/>
    <n v="235"/>
    <n v="336.05"/>
  </r>
  <r>
    <d v="9362-01-01T00:00:00"/>
    <x v="2"/>
    <s v="Dec"/>
    <x v="1"/>
    <x v="1"/>
    <s v="Cancelld"/>
    <x v="1"/>
    <x v="0"/>
    <x v="2"/>
    <n v="283"/>
    <n v="404.69"/>
  </r>
  <r>
    <d v="9362-01-01T00:00:00"/>
    <x v="2"/>
    <s v="Dec"/>
    <x v="1"/>
    <x v="1"/>
    <s v="Cancelld"/>
    <x v="1"/>
    <x v="0"/>
    <x v="2"/>
    <n v="796"/>
    <n v="1138.28"/>
  </r>
  <r>
    <d v="9362-01-01T00:00:00"/>
    <x v="2"/>
    <s v="Dec"/>
    <x v="1"/>
    <x v="1"/>
    <s v="Cancelld"/>
    <x v="1"/>
    <x v="0"/>
    <x v="2"/>
    <n v="883"/>
    <n v="1262.69"/>
  </r>
  <r>
    <d v="9364-01-01T00:00:00"/>
    <x v="2"/>
    <s v="Feb"/>
    <x v="1"/>
    <x v="1"/>
    <s v="Cancelld"/>
    <x v="1"/>
    <x v="0"/>
    <x v="2"/>
    <n v="290"/>
    <n v="414.7"/>
  </r>
  <r>
    <d v="9361-01-01T00:00:00"/>
    <x v="2"/>
    <s v="Feb"/>
    <x v="1"/>
    <x v="1"/>
    <s v="Cancelld"/>
    <x v="1"/>
    <x v="0"/>
    <x v="2"/>
    <n v="338"/>
    <n v="483.34000000000003"/>
  </r>
  <r>
    <d v="9364-01-01T00:00:00"/>
    <x v="2"/>
    <s v="Feb"/>
    <x v="1"/>
    <x v="1"/>
    <s v="Cancelld"/>
    <x v="1"/>
    <x v="0"/>
    <x v="2"/>
    <n v="334"/>
    <n v="477.62"/>
  </r>
  <r>
    <d v="9362-01-01T00:00:00"/>
    <x v="2"/>
    <s v="Feb"/>
    <x v="1"/>
    <x v="1"/>
    <s v="Cancelld"/>
    <x v="1"/>
    <x v="0"/>
    <x v="2"/>
    <n v="832"/>
    <n v="1189.76"/>
  </r>
  <r>
    <d v="9362-01-01T00:00:00"/>
    <x v="2"/>
    <s v="Feb"/>
    <x v="1"/>
    <x v="1"/>
    <s v="Cancelld"/>
    <x v="1"/>
    <x v="0"/>
    <x v="2"/>
    <n v="865"/>
    <n v="1236.95"/>
  </r>
  <r>
    <d v="9362-01-01T00:00:00"/>
    <x v="2"/>
    <s v="Feb"/>
    <x v="1"/>
    <x v="1"/>
    <s v="Cancelld"/>
    <x v="1"/>
    <x v="0"/>
    <x v="2"/>
    <n v="926"/>
    <n v="1324.18"/>
  </r>
  <r>
    <d v="9361-01-01T00:00:00"/>
    <x v="2"/>
    <s v="Feb"/>
    <x v="1"/>
    <x v="1"/>
    <s v="Cancelld"/>
    <x v="1"/>
    <x v="0"/>
    <x v="2"/>
    <n v="927"/>
    <n v="1325.6100000000001"/>
  </r>
  <r>
    <d v="9364-01-01T00:00:00"/>
    <x v="2"/>
    <s v="Feb"/>
    <x v="1"/>
    <x v="1"/>
    <s v="Cancelld"/>
    <x v="1"/>
    <x v="0"/>
    <x v="2"/>
    <n v="928"/>
    <n v="1327.04"/>
  </r>
  <r>
    <d v="9362-01-01T00:00:00"/>
    <x v="2"/>
    <s v="Feb"/>
    <x v="1"/>
    <x v="1"/>
    <s v="Cancelld"/>
    <x v="1"/>
    <x v="0"/>
    <x v="2"/>
    <n v="871"/>
    <n v="526.24"/>
  </r>
  <r>
    <d v="9364-01-01T00:00:00"/>
    <x v="2"/>
    <s v="Feb"/>
    <x v="1"/>
    <x v="1"/>
    <s v="Cancelld"/>
    <x v="1"/>
    <x v="0"/>
    <x v="2"/>
    <n v="213"/>
    <n v="304.59000000000003"/>
  </r>
  <r>
    <d v="9362-01-01T00:00:00"/>
    <x v="2"/>
    <s v="Feb"/>
    <x v="1"/>
    <x v="1"/>
    <s v="Cancelld"/>
    <x v="1"/>
    <x v="0"/>
    <x v="2"/>
    <n v="207"/>
    <n v="296.01"/>
  </r>
  <r>
    <d v="9361-01-01T00:00:00"/>
    <x v="2"/>
    <s v="Feb"/>
    <x v="1"/>
    <x v="1"/>
    <s v="Cancelld"/>
    <x v="1"/>
    <x v="0"/>
    <x v="2"/>
    <n v="289"/>
    <n v="413.27"/>
  </r>
  <r>
    <d v="9362-01-01T00:00:00"/>
    <x v="2"/>
    <s v="Feb"/>
    <x v="1"/>
    <x v="1"/>
    <s v="Cancelld"/>
    <x v="1"/>
    <x v="0"/>
    <x v="2"/>
    <n v="337"/>
    <n v="481.90999999999997"/>
  </r>
  <r>
    <d v="9364-01-01T00:00:00"/>
    <x v="2"/>
    <s v="Feb"/>
    <x v="1"/>
    <x v="1"/>
    <s v="Cancelld"/>
    <x v="1"/>
    <x v="0"/>
    <x v="2"/>
    <n v="841"/>
    <n v="1202.6300000000001"/>
  </r>
  <r>
    <d v="9361-01-01T00:00:00"/>
    <x v="2"/>
    <s v="Feb"/>
    <x v="1"/>
    <x v="1"/>
    <s v="Cancelld"/>
    <x v="1"/>
    <x v="0"/>
    <x v="2"/>
    <n v="874"/>
    <n v="1249.82"/>
  </r>
  <r>
    <d v="9364-01-01T00:00:00"/>
    <x v="2"/>
    <s v="Jan"/>
    <x v="1"/>
    <x v="1"/>
    <s v="Cancelld"/>
    <x v="1"/>
    <x v="0"/>
    <x v="2"/>
    <n v="296"/>
    <n v="423.28"/>
  </r>
  <r>
    <d v="9365-01-01T00:00:00"/>
    <x v="2"/>
    <s v="Jan"/>
    <x v="1"/>
    <x v="1"/>
    <s v="Cancelld"/>
    <x v="1"/>
    <x v="0"/>
    <x v="2"/>
    <n v="292"/>
    <n v="417.56"/>
  </r>
  <r>
    <d v="9364-01-01T00:00:00"/>
    <x v="2"/>
    <s v="Jan"/>
    <x v="1"/>
    <x v="1"/>
    <s v="Cancelld"/>
    <x v="1"/>
    <x v="0"/>
    <x v="2"/>
    <n v="340"/>
    <n v="486.2"/>
  </r>
  <r>
    <d v="9361-01-01T00:00:00"/>
    <x v="2"/>
    <s v="Jan"/>
    <x v="1"/>
    <x v="1"/>
    <s v="Cancelld"/>
    <x v="1"/>
    <x v="0"/>
    <x v="2"/>
    <n v="831"/>
    <n v="1188.33"/>
  </r>
  <r>
    <d v="9362-01-01T00:00:00"/>
    <x v="2"/>
    <s v="Jan"/>
    <x v="1"/>
    <x v="1"/>
    <s v="Cancelld"/>
    <x v="1"/>
    <x v="0"/>
    <x v="2"/>
    <n v="864"/>
    <n v="1235.52"/>
  </r>
  <r>
    <d v="9362-01-01T00:00:00"/>
    <x v="2"/>
    <s v="Jan"/>
    <x v="1"/>
    <x v="1"/>
    <s v="Cancelld"/>
    <x v="1"/>
    <x v="0"/>
    <x v="2"/>
    <n v="923"/>
    <n v="1319.8899999999999"/>
  </r>
  <r>
    <d v="9361-01-01T00:00:00"/>
    <x v="2"/>
    <s v="Jan"/>
    <x v="1"/>
    <x v="1"/>
    <s v="Cancelld"/>
    <x v="1"/>
    <x v="0"/>
    <x v="2"/>
    <n v="924"/>
    <n v="1321.32"/>
  </r>
  <r>
    <d v="9364-01-01T00:00:00"/>
    <x v="2"/>
    <s v="Jan"/>
    <x v="1"/>
    <x v="1"/>
    <s v="Cancelld"/>
    <x v="1"/>
    <x v="0"/>
    <x v="2"/>
    <n v="925"/>
    <n v="1322.75"/>
  </r>
  <r>
    <d v="9362-01-01T00:00:00"/>
    <x v="2"/>
    <s v="Jan"/>
    <x v="1"/>
    <x v="1"/>
    <s v="Cancelld"/>
    <x v="1"/>
    <x v="0"/>
    <x v="2"/>
    <n v="870"/>
    <n v="526.24"/>
  </r>
  <r>
    <d v="9362-01-01T00:00:00"/>
    <x v="2"/>
    <s v="Jan"/>
    <x v="1"/>
    <x v="1"/>
    <s v="Cancelld"/>
    <x v="1"/>
    <x v="0"/>
    <x v="2"/>
    <n v="339"/>
    <n v="484.77"/>
  </r>
  <r>
    <d v="9364-01-01T00:00:00"/>
    <x v="2"/>
    <s v="Jan"/>
    <x v="1"/>
    <x v="1"/>
    <s v="Cancelld"/>
    <x v="1"/>
    <x v="0"/>
    <x v="2"/>
    <n v="231"/>
    <n v="330.33"/>
  </r>
  <r>
    <d v="9361-01-01T00:00:00"/>
    <x v="2"/>
    <s v="Jan"/>
    <x v="1"/>
    <x v="1"/>
    <s v="Cancelld"/>
    <x v="1"/>
    <x v="0"/>
    <x v="2"/>
    <n v="225"/>
    <n v="321.75"/>
  </r>
  <r>
    <d v="9365-01-01T00:00:00"/>
    <x v="2"/>
    <s v="Jan"/>
    <x v="1"/>
    <x v="1"/>
    <s v="Cancelld"/>
    <x v="1"/>
    <x v="0"/>
    <x v="2"/>
    <n v="219"/>
    <n v="313.17"/>
  </r>
  <r>
    <d v="9361-01-01T00:00:00"/>
    <x v="2"/>
    <s v="Jan"/>
    <x v="1"/>
    <x v="1"/>
    <s v="Cancelld"/>
    <x v="1"/>
    <x v="0"/>
    <x v="2"/>
    <n v="295"/>
    <n v="421.85"/>
  </r>
  <r>
    <d v="9362-01-01T00:00:00"/>
    <x v="2"/>
    <s v="Jan"/>
    <x v="1"/>
    <x v="1"/>
    <s v="Cancelld"/>
    <x v="1"/>
    <x v="0"/>
    <x v="2"/>
    <n v="343"/>
    <n v="490.49"/>
  </r>
  <r>
    <d v="9364-01-01T00:00:00"/>
    <x v="2"/>
    <s v="Jan"/>
    <x v="1"/>
    <x v="1"/>
    <s v="Cancelld"/>
    <x v="1"/>
    <x v="0"/>
    <x v="2"/>
    <n v="840"/>
    <n v="1201.2"/>
  </r>
  <r>
    <d v="9362-01-01T00:00:00"/>
    <x v="2"/>
    <s v="Jan"/>
    <x v="1"/>
    <x v="1"/>
    <s v="Cancelld"/>
    <x v="1"/>
    <x v="1"/>
    <x v="2"/>
    <n v="873"/>
    <n v="1248.3899999999999"/>
  </r>
  <r>
    <d v="9363-01-01T00:00:00"/>
    <x v="2"/>
    <s v="Jul"/>
    <x v="1"/>
    <x v="1"/>
    <s v="Cancelld"/>
    <x v="1"/>
    <x v="1"/>
    <x v="2"/>
    <n v="338"/>
    <n v="483.34000000000003"/>
  </r>
  <r>
    <d v="9361-01-01T00:00:00"/>
    <x v="2"/>
    <s v="Jul"/>
    <x v="1"/>
    <x v="1"/>
    <s v="Cancelld"/>
    <x v="1"/>
    <x v="1"/>
    <x v="2"/>
    <n v="260"/>
    <n v="371.8"/>
  </r>
  <r>
    <d v="9364-01-01T00:00:00"/>
    <x v="2"/>
    <s v="Jul"/>
    <x v="1"/>
    <x v="1"/>
    <s v="Cancelld"/>
    <x v="1"/>
    <x v="1"/>
    <x v="2"/>
    <n v="308"/>
    <n v="440.44"/>
  </r>
  <r>
    <d v="9365-01-01T00:00:00"/>
    <x v="2"/>
    <s v="Jul"/>
    <x v="1"/>
    <x v="1"/>
    <s v="Cancelld"/>
    <x v="1"/>
    <x v="1"/>
    <x v="2"/>
    <n v="334"/>
    <n v="477.62"/>
  </r>
  <r>
    <d v="9364-01-01T00:00:00"/>
    <x v="2"/>
    <s v="Jul"/>
    <x v="1"/>
    <x v="1"/>
    <s v="Cancelld"/>
    <x v="1"/>
    <x v="1"/>
    <x v="2"/>
    <n v="262"/>
    <n v="374.65999999999997"/>
  </r>
  <r>
    <d v="9362-01-01T00:00:00"/>
    <x v="2"/>
    <s v="Jul"/>
    <x v="1"/>
    <x v="1"/>
    <s v="Cancelld"/>
    <x v="1"/>
    <x v="1"/>
    <x v="2"/>
    <n v="310"/>
    <n v="443.3"/>
  </r>
  <r>
    <d v="9362-01-01T00:00:00"/>
    <x v="2"/>
    <s v="Jul"/>
    <x v="1"/>
    <x v="1"/>
    <s v="Cancelld"/>
    <x v="1"/>
    <x v="1"/>
    <x v="2"/>
    <n v="783"/>
    <n v="1119.69"/>
  </r>
  <r>
    <d v="9361-01-01T00:00:00"/>
    <x v="2"/>
    <s v="Jul"/>
    <x v="1"/>
    <x v="1"/>
    <s v="Cancelld"/>
    <x v="1"/>
    <x v="1"/>
    <x v="2"/>
    <n v="836"/>
    <n v="1195.48"/>
  </r>
  <r>
    <d v="9361-01-01T00:00:00"/>
    <x v="2"/>
    <s v="Jul"/>
    <x v="1"/>
    <x v="1"/>
    <s v="Cancelld"/>
    <x v="1"/>
    <x v="1"/>
    <x v="2"/>
    <n v="939"/>
    <n v="1342.77"/>
  </r>
  <r>
    <d v="9362-01-01T00:00:00"/>
    <x v="2"/>
    <s v="Jul"/>
    <x v="1"/>
    <x v="1"/>
    <s v="Cancelld"/>
    <x v="1"/>
    <x v="1"/>
    <x v="2"/>
    <n v="940"/>
    <n v="1344.2"/>
  </r>
  <r>
    <d v="9364-01-01T00:00:00"/>
    <x v="2"/>
    <s v="Jul"/>
    <x v="1"/>
    <x v="1"/>
    <s v="Cancelld"/>
    <x v="1"/>
    <x v="1"/>
    <x v="2"/>
    <n v="941"/>
    <n v="1345.63"/>
  </r>
  <r>
    <d v="9364-01-01T00:00:00"/>
    <x v="2"/>
    <s v="Jul"/>
    <x v="1"/>
    <x v="1"/>
    <s v="Cancelld"/>
    <x v="1"/>
    <x v="1"/>
    <x v="2"/>
    <n v="876"/>
    <n v="526.24"/>
  </r>
  <r>
    <d v="9362-01-01T00:00:00"/>
    <x v="2"/>
    <s v="Jul"/>
    <x v="1"/>
    <x v="1"/>
    <s v="Cancelld"/>
    <x v="1"/>
    <x v="1"/>
    <x v="2"/>
    <n v="309"/>
    <n v="441.87"/>
  </r>
  <r>
    <d v="9361-01-01T00:00:00"/>
    <x v="2"/>
    <s v="Jul"/>
    <x v="1"/>
    <x v="1"/>
    <s v="Cancelld"/>
    <x v="1"/>
    <x v="1"/>
    <x v="2"/>
    <n v="135"/>
    <n v="193.05"/>
  </r>
  <r>
    <d v="9364-01-01T00:00:00"/>
    <x v="2"/>
    <s v="Jul"/>
    <x v="1"/>
    <x v="1"/>
    <s v="Cancelld"/>
    <x v="1"/>
    <x v="1"/>
    <x v="2"/>
    <n v="129"/>
    <n v="184.47"/>
  </r>
  <r>
    <d v="9361-01-01T00:00:00"/>
    <x v="2"/>
    <s v="Jul"/>
    <x v="1"/>
    <x v="1"/>
    <s v="Cancelld"/>
    <x v="1"/>
    <x v="1"/>
    <x v="2"/>
    <n v="369"/>
    <n v="527.66999999999996"/>
  </r>
  <r>
    <d v="9362-01-01T00:00:00"/>
    <x v="2"/>
    <s v="Jul"/>
    <x v="1"/>
    <x v="1"/>
    <s v="Cancelld"/>
    <x v="1"/>
    <x v="1"/>
    <x v="2"/>
    <n v="337"/>
    <n v="481.90999999999997"/>
  </r>
  <r>
    <d v="9361-01-01T00:00:00"/>
    <x v="2"/>
    <s v="Jul"/>
    <x v="1"/>
    <x v="1"/>
    <s v="Cancelld"/>
    <x v="1"/>
    <x v="1"/>
    <x v="2"/>
    <n v="265"/>
    <n v="378.95"/>
  </r>
  <r>
    <d v="9365-01-01T00:00:00"/>
    <x v="2"/>
    <s v="Jul"/>
    <x v="1"/>
    <x v="1"/>
    <s v="Cancelld"/>
    <x v="1"/>
    <x v="1"/>
    <x v="2"/>
    <n v="307"/>
    <n v="439.01"/>
  </r>
  <r>
    <d v="9364-01-01T00:00:00"/>
    <x v="2"/>
    <s v="Jul"/>
    <x v="1"/>
    <x v="1"/>
    <s v="Cancelld"/>
    <x v="1"/>
    <x v="1"/>
    <x v="2"/>
    <n v="792"/>
    <n v="1132.56"/>
  </r>
  <r>
    <d v="9362-01-01T00:00:00"/>
    <x v="2"/>
    <s v="Jul"/>
    <x v="1"/>
    <x v="1"/>
    <s v="Cancelld"/>
    <x v="1"/>
    <x v="1"/>
    <x v="2"/>
    <n v="845"/>
    <n v="1208.3499999999999"/>
  </r>
  <r>
    <d v="9363-01-01T00:00:00"/>
    <x v="2"/>
    <s v="Jul"/>
    <x v="1"/>
    <x v="1"/>
    <s v="Cancelld"/>
    <x v="1"/>
    <x v="1"/>
    <x v="2"/>
    <n v="878"/>
    <n v="1255.54"/>
  </r>
  <r>
    <d v="9361-01-01T00:00:00"/>
    <x v="2"/>
    <s v="Jun"/>
    <x v="1"/>
    <x v="1"/>
    <s v="Cancelld"/>
    <x v="1"/>
    <x v="1"/>
    <x v="2"/>
    <n v="266"/>
    <n v="380.38"/>
  </r>
  <r>
    <d v="9363-01-01T00:00:00"/>
    <x v="2"/>
    <s v="Jun"/>
    <x v="1"/>
    <x v="1"/>
    <s v="Cancelld"/>
    <x v="1"/>
    <x v="1"/>
    <x v="2"/>
    <n v="314"/>
    <n v="449.02"/>
  </r>
  <r>
    <d v="9362-01-01T00:00:00"/>
    <x v="2"/>
    <s v="Jun"/>
    <x v="1"/>
    <x v="1"/>
    <s v="Cancelld"/>
    <x v="1"/>
    <x v="1"/>
    <x v="2"/>
    <n v="268"/>
    <n v="383.24"/>
  </r>
  <r>
    <d v="9361-01-01T00:00:00"/>
    <x v="2"/>
    <s v="Jun"/>
    <x v="1"/>
    <x v="1"/>
    <s v="Cancelld"/>
    <x v="1"/>
    <x v="1"/>
    <x v="2"/>
    <n v="316"/>
    <n v="451.88"/>
  </r>
  <r>
    <d v="9362-01-01T00:00:00"/>
    <x v="2"/>
    <s v="Jun"/>
    <x v="1"/>
    <x v="1"/>
    <s v="Cancelld"/>
    <x v="1"/>
    <x v="1"/>
    <x v="2"/>
    <n v="835"/>
    <n v="1194.05"/>
  </r>
  <r>
    <d v="9362-01-01T00:00:00"/>
    <x v="2"/>
    <s v="Jun"/>
    <x v="1"/>
    <x v="1"/>
    <s v="Cancelld"/>
    <x v="1"/>
    <x v="1"/>
    <x v="2"/>
    <n v="869"/>
    <n v="1242.67"/>
  </r>
  <r>
    <d v="9362-01-01T00:00:00"/>
    <x v="2"/>
    <s v="Jun"/>
    <x v="1"/>
    <x v="1"/>
    <s v="Cancelld"/>
    <x v="1"/>
    <x v="1"/>
    <x v="2"/>
    <n v="937"/>
    <n v="1339.9099999999999"/>
  </r>
  <r>
    <d v="9361-01-01T00:00:00"/>
    <x v="2"/>
    <s v="Jun"/>
    <x v="1"/>
    <x v="1"/>
    <s v="Cancelld"/>
    <x v="1"/>
    <x v="1"/>
    <x v="2"/>
    <n v="938"/>
    <n v="1341.34"/>
  </r>
  <r>
    <d v="9361-01-01T00:00:00"/>
    <x v="2"/>
    <s v="Jun"/>
    <x v="1"/>
    <x v="1"/>
    <s v="Cancelld"/>
    <x v="1"/>
    <x v="1"/>
    <x v="2"/>
    <n v="875"/>
    <n v="526.24"/>
  </r>
  <r>
    <d v="9363-01-01T00:00:00"/>
    <x v="2"/>
    <s v="Jun"/>
    <x v="1"/>
    <x v="1"/>
    <s v="Cancelld"/>
    <x v="1"/>
    <x v="1"/>
    <x v="2"/>
    <n v="315"/>
    <n v="450.45"/>
  </r>
  <r>
    <d v="9362-01-01T00:00:00"/>
    <x v="2"/>
    <s v="Jun"/>
    <x v="1"/>
    <x v="1"/>
    <s v="Cancelld"/>
    <x v="1"/>
    <x v="1"/>
    <x v="2"/>
    <n v="153"/>
    <n v="218.79"/>
  </r>
  <r>
    <d v="9362-01-01T00:00:00"/>
    <x v="2"/>
    <s v="Jun"/>
    <x v="1"/>
    <x v="1"/>
    <s v="Cancelld"/>
    <x v="1"/>
    <x v="1"/>
    <x v="2"/>
    <n v="147"/>
    <n v="210.21"/>
  </r>
  <r>
    <d v="9361-01-01T00:00:00"/>
    <x v="2"/>
    <s v="Jun"/>
    <x v="1"/>
    <x v="1"/>
    <s v="Cancelld"/>
    <x v="1"/>
    <x v="1"/>
    <x v="2"/>
    <n v="141"/>
    <n v="201.63"/>
  </r>
  <r>
    <d v="9364-01-01T00:00:00"/>
    <x v="2"/>
    <s v="Jun"/>
    <x v="1"/>
    <x v="1"/>
    <s v="Cancelld"/>
    <x v="1"/>
    <x v="1"/>
    <x v="2"/>
    <n v="313"/>
    <n v="447.59000000000003"/>
  </r>
  <r>
    <d v="9362-01-01T00:00:00"/>
    <x v="2"/>
    <s v="Jun"/>
    <x v="1"/>
    <x v="1"/>
    <s v="Cancelld"/>
    <x v="1"/>
    <x v="1"/>
    <x v="2"/>
    <n v="844"/>
    <n v="1206.92"/>
  </r>
  <r>
    <d v="9362-01-01T00:00:00"/>
    <x v="2"/>
    <s v="Jun"/>
    <x v="1"/>
    <x v="1"/>
    <s v="Cancelld"/>
    <x v="1"/>
    <x v="1"/>
    <x v="2"/>
    <n v="877"/>
    <n v="1254.1100000000001"/>
  </r>
  <r>
    <d v="9362-01-01T00:00:00"/>
    <x v="2"/>
    <s v="Mar"/>
    <x v="1"/>
    <x v="1"/>
    <s v="Cancelld"/>
    <x v="1"/>
    <x v="1"/>
    <x v="2"/>
    <n v="284"/>
    <n v="406.12"/>
  </r>
  <r>
    <d v="9364-01-01T00:00:00"/>
    <x v="2"/>
    <s v="Mar"/>
    <x v="1"/>
    <x v="1"/>
    <s v="Cancelld"/>
    <x v="1"/>
    <x v="1"/>
    <x v="2"/>
    <n v="332"/>
    <n v="474.76"/>
  </r>
  <r>
    <d v="9362-01-01T00:00:00"/>
    <x v="2"/>
    <s v="Mar"/>
    <x v="1"/>
    <x v="1"/>
    <s v="Cancelld"/>
    <x v="1"/>
    <x v="1"/>
    <x v="2"/>
    <n v="286"/>
    <n v="408.98"/>
  </r>
  <r>
    <d v="9361-01-01T00:00:00"/>
    <x v="2"/>
    <s v="Mar"/>
    <x v="1"/>
    <x v="1"/>
    <s v="Cancelld"/>
    <x v="1"/>
    <x v="1"/>
    <x v="2"/>
    <n v="328"/>
    <n v="469.03999999999996"/>
  </r>
  <r>
    <d v="9365-01-01T00:00:00"/>
    <x v="2"/>
    <s v="Mar"/>
    <x v="1"/>
    <x v="1"/>
    <s v="Cancelld"/>
    <x v="1"/>
    <x v="1"/>
    <x v="2"/>
    <n v="833"/>
    <n v="1191.19"/>
  </r>
  <r>
    <d v="9361-01-01T00:00:00"/>
    <x v="2"/>
    <s v="Mar"/>
    <x v="1"/>
    <x v="1"/>
    <s v="Cancelld"/>
    <x v="1"/>
    <x v="1"/>
    <x v="2"/>
    <n v="866"/>
    <n v="1238.3800000000001"/>
  </r>
  <r>
    <d v="9364-01-01T00:00:00"/>
    <x v="2"/>
    <s v="Mar"/>
    <x v="1"/>
    <x v="1"/>
    <s v="Cancelld"/>
    <x v="1"/>
    <x v="1"/>
    <x v="2"/>
    <n v="929"/>
    <n v="1328.47"/>
  </r>
  <r>
    <d v="9362-01-01T00:00:00"/>
    <x v="2"/>
    <s v="Mar"/>
    <x v="1"/>
    <x v="1"/>
    <s v="Cancelld"/>
    <x v="1"/>
    <x v="1"/>
    <x v="2"/>
    <n v="930"/>
    <n v="1329.9"/>
  </r>
  <r>
    <d v="9364-01-01T00:00:00"/>
    <x v="2"/>
    <s v="Mar"/>
    <x v="1"/>
    <x v="1"/>
    <s v="Cancelld"/>
    <x v="1"/>
    <x v="1"/>
    <x v="2"/>
    <n v="872"/>
    <n v="526.24"/>
  </r>
  <r>
    <d v="9361-01-01T00:00:00"/>
    <x v="2"/>
    <s v="Mar"/>
    <x v="1"/>
    <x v="1"/>
    <s v="Cancelld"/>
    <x v="1"/>
    <x v="1"/>
    <x v="2"/>
    <n v="333"/>
    <n v="476.19"/>
  </r>
  <r>
    <d v="9362-01-01T00:00:00"/>
    <x v="2"/>
    <s v="Mar"/>
    <x v="1"/>
    <x v="1"/>
    <s v="Cancelld"/>
    <x v="1"/>
    <x v="1"/>
    <x v="2"/>
    <n v="201"/>
    <n v="287.43"/>
  </r>
  <r>
    <d v="9362-01-01T00:00:00"/>
    <x v="2"/>
    <s v="Mar"/>
    <x v="1"/>
    <x v="1"/>
    <s v="Cancelld"/>
    <x v="1"/>
    <x v="1"/>
    <x v="2"/>
    <n v="195"/>
    <n v="278.85000000000002"/>
  </r>
  <r>
    <d v="9365-01-01T00:00:00"/>
    <x v="2"/>
    <s v="Mar"/>
    <x v="1"/>
    <x v="1"/>
    <s v="Cancelld"/>
    <x v="1"/>
    <x v="1"/>
    <x v="2"/>
    <n v="189"/>
    <n v="270.27"/>
  </r>
  <r>
    <d v="9362-01-01T00:00:00"/>
    <x v="2"/>
    <s v="Mar"/>
    <x v="1"/>
    <x v="1"/>
    <s v="Cancelld"/>
    <x v="1"/>
    <x v="1"/>
    <x v="2"/>
    <n v="283"/>
    <n v="404.69"/>
  </r>
  <r>
    <d v="9362-01-01T00:00:00"/>
    <x v="2"/>
    <s v="Mar"/>
    <x v="1"/>
    <x v="1"/>
    <s v="Cancelld"/>
    <x v="1"/>
    <x v="1"/>
    <x v="2"/>
    <n v="331"/>
    <n v="473.33"/>
  </r>
  <r>
    <d v="9362-01-01T00:00:00"/>
    <x v="2"/>
    <s v="Mar"/>
    <x v="1"/>
    <x v="1"/>
    <s v="Cancelld"/>
    <x v="1"/>
    <x v="1"/>
    <x v="2"/>
    <n v="875"/>
    <n v="1251.25"/>
  </r>
  <r>
    <d v="9361-01-01T00:00:00"/>
    <x v="2"/>
    <s v="May"/>
    <x v="1"/>
    <x v="1"/>
    <s v="Cancelld"/>
    <x v="1"/>
    <x v="1"/>
    <x v="2"/>
    <n v="272"/>
    <n v="388.96"/>
  </r>
  <r>
    <d v="9361-01-01T00:00:00"/>
    <x v="2"/>
    <s v="May"/>
    <x v="1"/>
    <x v="1"/>
    <s v="Cancelld"/>
    <x v="1"/>
    <x v="1"/>
    <x v="2"/>
    <n v="320"/>
    <n v="457.6"/>
  </r>
  <r>
    <d v="9361-01-01T00:00:00"/>
    <x v="2"/>
    <s v="May"/>
    <x v="1"/>
    <x v="1"/>
    <s v="Cancelld"/>
    <x v="1"/>
    <x v="1"/>
    <x v="2"/>
    <n v="274"/>
    <n v="391.82"/>
  </r>
  <r>
    <d v="9361-01-01T00:00:00"/>
    <x v="2"/>
    <s v="May"/>
    <x v="1"/>
    <x v="1"/>
    <s v="Cancelld"/>
    <x v="1"/>
    <x v="1"/>
    <x v="2"/>
    <n v="322"/>
    <n v="460.46000000000004"/>
  </r>
  <r>
    <d v="9361-01-01T00:00:00"/>
    <x v="2"/>
    <s v="May"/>
    <x v="1"/>
    <x v="1"/>
    <s v="Cancelld"/>
    <x v="1"/>
    <x v="1"/>
    <x v="2"/>
    <n v="868"/>
    <n v="1241.24"/>
  </r>
  <r>
    <d v="9361-01-01T00:00:00"/>
    <x v="2"/>
    <s v="May"/>
    <x v="1"/>
    <x v="1"/>
    <s v="Cancelld"/>
    <x v="1"/>
    <x v="1"/>
    <x v="2"/>
    <n v="934"/>
    <n v="1335.62"/>
  </r>
  <r>
    <d v="9363-01-01T00:00:00"/>
    <x v="2"/>
    <s v="May"/>
    <x v="1"/>
    <x v="1"/>
    <s v="Cancelld"/>
    <x v="1"/>
    <x v="1"/>
    <x v="2"/>
    <n v="935"/>
    <n v="1337.05"/>
  </r>
  <r>
    <d v="9362-01-01T00:00:00"/>
    <x v="2"/>
    <s v="May"/>
    <x v="1"/>
    <x v="1"/>
    <s v="Cancelld"/>
    <x v="1"/>
    <x v="1"/>
    <x v="2"/>
    <n v="936"/>
    <n v="1338.48"/>
  </r>
  <r>
    <d v="9363-01-01T00:00:00"/>
    <x v="2"/>
    <s v="May"/>
    <x v="1"/>
    <x v="1"/>
    <s v="Cancelld"/>
    <x v="1"/>
    <x v="1"/>
    <x v="2"/>
    <n v="874"/>
    <n v="526.24"/>
  </r>
  <r>
    <d v="9362-01-01T00:00:00"/>
    <x v="2"/>
    <s v="May"/>
    <x v="1"/>
    <x v="1"/>
    <s v="Cancelld"/>
    <x v="1"/>
    <x v="1"/>
    <x v="2"/>
    <n v="321"/>
    <n v="459.03"/>
  </r>
  <r>
    <d v="9361-01-01T00:00:00"/>
    <x v="2"/>
    <s v="May"/>
    <x v="1"/>
    <x v="1"/>
    <s v="Cancelld"/>
    <x v="1"/>
    <x v="1"/>
    <x v="2"/>
    <n v="165"/>
    <n v="235.95"/>
  </r>
  <r>
    <d v="9361-01-01T00:00:00"/>
    <x v="2"/>
    <s v="May"/>
    <x v="1"/>
    <x v="1"/>
    <s v="Cancelld"/>
    <x v="1"/>
    <x v="1"/>
    <x v="2"/>
    <n v="159"/>
    <n v="227.37"/>
  </r>
  <r>
    <d v="9362-01-01T00:00:00"/>
    <x v="2"/>
    <s v="May"/>
    <x v="1"/>
    <x v="1"/>
    <s v="Cancelld"/>
    <x v="1"/>
    <x v="1"/>
    <x v="2"/>
    <n v="271"/>
    <n v="387.53"/>
  </r>
  <r>
    <d v="9361-01-01T00:00:00"/>
    <x v="2"/>
    <s v="May"/>
    <x v="1"/>
    <x v="1"/>
    <s v="Cancelld"/>
    <x v="1"/>
    <x v="1"/>
    <x v="2"/>
    <n v="319"/>
    <n v="456.16999999999996"/>
  </r>
  <r>
    <d v="9361-01-01T00:00:00"/>
    <x v="2"/>
    <s v="May"/>
    <x v="1"/>
    <x v="1"/>
    <s v="Cancelld"/>
    <x v="1"/>
    <x v="1"/>
    <x v="2"/>
    <n v="843"/>
    <n v="1205.49"/>
  </r>
  <r>
    <d v="9362-01-01T00:00:00"/>
    <x v="2"/>
    <s v="Nov"/>
    <x v="1"/>
    <x v="1"/>
    <s v="Cancelld"/>
    <x v="1"/>
    <x v="1"/>
    <x v="2"/>
    <n v="314"/>
    <n v="449.02"/>
  </r>
  <r>
    <d v="9365-01-01T00:00:00"/>
    <x v="2"/>
    <s v="Nov"/>
    <x v="1"/>
    <x v="1"/>
    <s v="Cancelld"/>
    <x v="1"/>
    <x v="1"/>
    <x v="2"/>
    <n v="242"/>
    <n v="346.06"/>
  </r>
  <r>
    <d v="9362-01-01T00:00:00"/>
    <x v="2"/>
    <s v="Nov"/>
    <x v="1"/>
    <x v="1"/>
    <s v="Cancelld"/>
    <x v="1"/>
    <x v="1"/>
    <x v="2"/>
    <n v="290"/>
    <n v="414.7"/>
  </r>
  <r>
    <d v="9362-01-01T00:00:00"/>
    <x v="2"/>
    <s v="Nov"/>
    <x v="1"/>
    <x v="1"/>
    <s v="Cancelld"/>
    <x v="1"/>
    <x v="1"/>
    <x v="2"/>
    <n v="316"/>
    <n v="451.88"/>
  </r>
  <r>
    <d v="9362-01-01T00:00:00"/>
    <x v="2"/>
    <s v="Nov"/>
    <x v="1"/>
    <x v="1"/>
    <s v="Cancelld"/>
    <x v="1"/>
    <x v="1"/>
    <x v="2"/>
    <n v="286"/>
    <n v="408.98"/>
  </r>
  <r>
    <d v="9361-01-01T00:00:00"/>
    <x v="2"/>
    <s v="Nov"/>
    <x v="1"/>
    <x v="1"/>
    <s v="Cancelld"/>
    <x v="1"/>
    <x v="1"/>
    <x v="2"/>
    <n v="840"/>
    <n v="1201.2"/>
  </r>
  <r>
    <d v="9361-01-01T00:00:00"/>
    <x v="2"/>
    <s v="Nov"/>
    <x v="1"/>
    <x v="1"/>
    <s v="Cancelld"/>
    <x v="1"/>
    <x v="1"/>
    <x v="2"/>
    <n v="873"/>
    <n v="1248.3899999999999"/>
  </r>
  <r>
    <d v="9362-01-01T00:00:00"/>
    <x v="2"/>
    <s v="Nov"/>
    <x v="1"/>
    <x v="1"/>
    <s v="Cancelld"/>
    <x v="1"/>
    <x v="1"/>
    <x v="2"/>
    <n v="950"/>
    <n v="1358.5"/>
  </r>
  <r>
    <d v="9362-01-01T00:00:00"/>
    <x v="2"/>
    <s v="Nov"/>
    <x v="1"/>
    <x v="1"/>
    <s v="Cancelld"/>
    <x v="1"/>
    <x v="1"/>
    <x v="2"/>
    <n v="951"/>
    <n v="1359.93"/>
  </r>
  <r>
    <d v="9362-01-01T00:00:00"/>
    <x v="2"/>
    <s v="Nov"/>
    <x v="1"/>
    <x v="1"/>
    <s v="Cancelld"/>
    <x v="1"/>
    <x v="1"/>
    <x v="2"/>
    <n v="952"/>
    <n v="1361.3600000000001"/>
  </r>
  <r>
    <d v="9361-01-01T00:00:00"/>
    <x v="2"/>
    <s v="Nov"/>
    <x v="1"/>
    <x v="1"/>
    <s v="Cancelld"/>
    <x v="1"/>
    <x v="1"/>
    <x v="2"/>
    <n v="826"/>
    <n v="526.24"/>
  </r>
  <r>
    <d v="9362-01-01T00:00:00"/>
    <x v="2"/>
    <s v="Nov"/>
    <x v="1"/>
    <x v="1"/>
    <s v="Cancelld"/>
    <x v="1"/>
    <x v="1"/>
    <x v="2"/>
    <n v="879"/>
    <n v="526.24"/>
  </r>
  <r>
    <d v="9365-01-01T00:00:00"/>
    <x v="2"/>
    <s v="Nov"/>
    <x v="1"/>
    <x v="1"/>
    <s v="Cancelld"/>
    <x v="1"/>
    <x v="1"/>
    <x v="2"/>
    <n v="315"/>
    <n v="450.45"/>
  </r>
  <r>
    <d v="9361-01-01T00:00:00"/>
    <x v="2"/>
    <s v="Nov"/>
    <x v="1"/>
    <x v="1"/>
    <s v="Cancelld"/>
    <x v="1"/>
    <x v="1"/>
    <x v="2"/>
    <n v="309"/>
    <n v="441.87"/>
  </r>
  <r>
    <d v="9362-01-01T00:00:00"/>
    <x v="2"/>
    <s v="Nov"/>
    <x v="1"/>
    <x v="1"/>
    <s v="Cancelld"/>
    <x v="1"/>
    <x v="1"/>
    <x v="2"/>
    <n v="313"/>
    <n v="447.59000000000003"/>
  </r>
  <r>
    <d v="9362-01-01T00:00:00"/>
    <x v="2"/>
    <s v="Nov"/>
    <x v="1"/>
    <x v="1"/>
    <s v="Cancelld"/>
    <x v="1"/>
    <x v="1"/>
    <x v="2"/>
    <n v="241"/>
    <n v="344.63"/>
  </r>
  <r>
    <d v="9362-01-01T00:00:00"/>
    <x v="2"/>
    <s v="Nov"/>
    <x v="1"/>
    <x v="1"/>
    <s v="Cancelld"/>
    <x v="1"/>
    <x v="1"/>
    <x v="2"/>
    <n v="289"/>
    <n v="413.27"/>
  </r>
  <r>
    <d v="9362-01-01T00:00:00"/>
    <x v="2"/>
    <s v="Nov"/>
    <x v="1"/>
    <x v="1"/>
    <s v="Cancelld"/>
    <x v="1"/>
    <x v="1"/>
    <x v="2"/>
    <n v="795"/>
    <n v="1136.8499999999999"/>
  </r>
  <r>
    <d v="9362-01-01T00:00:00"/>
    <x v="2"/>
    <s v="Nov"/>
    <x v="1"/>
    <x v="1"/>
    <s v="Cancelld"/>
    <x v="1"/>
    <x v="1"/>
    <x v="2"/>
    <n v="849"/>
    <n v="1214.07"/>
  </r>
  <r>
    <d v="9362-01-01T00:00:00"/>
    <x v="2"/>
    <s v="Nov"/>
    <x v="1"/>
    <x v="1"/>
    <s v="Cancelld"/>
    <x v="1"/>
    <x v="1"/>
    <x v="2"/>
    <n v="882"/>
    <n v="1261.26"/>
  </r>
  <r>
    <d v="9362-01-01T00:00:00"/>
    <x v="2"/>
    <s v="Oct"/>
    <x v="1"/>
    <x v="1"/>
    <s v="Cancelld"/>
    <x v="1"/>
    <x v="1"/>
    <x v="2"/>
    <n v="320"/>
    <n v="457.6"/>
  </r>
  <r>
    <d v="9362-01-01T00:00:00"/>
    <x v="2"/>
    <s v="Oct"/>
    <x v="1"/>
    <x v="1"/>
    <s v="Cancelld"/>
    <x v="1"/>
    <x v="1"/>
    <x v="2"/>
    <n v="248"/>
    <n v="354.64"/>
  </r>
  <r>
    <d v="9362-01-01T00:00:00"/>
    <x v="2"/>
    <s v="Oct"/>
    <x v="1"/>
    <x v="1"/>
    <s v="Cancelld"/>
    <x v="1"/>
    <x v="1"/>
    <x v="2"/>
    <n v="322"/>
    <n v="460.46000000000004"/>
  </r>
  <r>
    <d v="9362-01-01T00:00:00"/>
    <x v="2"/>
    <s v="Oct"/>
    <x v="1"/>
    <x v="1"/>
    <s v="Cancelld"/>
    <x v="1"/>
    <x v="1"/>
    <x v="2"/>
    <n v="244"/>
    <n v="348.92"/>
  </r>
  <r>
    <d v="9364-01-01T00:00:00"/>
    <x v="2"/>
    <s v="Oct"/>
    <x v="1"/>
    <x v="1"/>
    <s v="Cancelld"/>
    <x v="1"/>
    <x v="1"/>
    <x v="2"/>
    <n v="292"/>
    <n v="417.56"/>
  </r>
  <r>
    <d v="9362-01-01T00:00:00"/>
    <x v="2"/>
    <s v="Oct"/>
    <x v="1"/>
    <x v="1"/>
    <s v="Cancelld"/>
    <x v="1"/>
    <x v="1"/>
    <x v="2"/>
    <n v="786"/>
    <n v="1123.98"/>
  </r>
  <r>
    <d v="9362-01-01T00:00:00"/>
    <x v="2"/>
    <s v="Oct"/>
    <x v="1"/>
    <x v="1"/>
    <s v="Cancelld"/>
    <x v="1"/>
    <x v="1"/>
    <x v="2"/>
    <n v="839"/>
    <n v="1199.77"/>
  </r>
  <r>
    <d v="9361-01-01T00:00:00"/>
    <x v="2"/>
    <s v="Oct"/>
    <x v="1"/>
    <x v="1"/>
    <s v="Cancelld"/>
    <x v="1"/>
    <x v="1"/>
    <x v="2"/>
    <n v="872"/>
    <n v="1246.96"/>
  </r>
  <r>
    <d v="9361-01-01T00:00:00"/>
    <x v="2"/>
    <s v="Oct"/>
    <x v="1"/>
    <x v="1"/>
    <s v="Cancelld"/>
    <x v="1"/>
    <x v="1"/>
    <x v="2"/>
    <n v="947"/>
    <n v="1354.21"/>
  </r>
  <r>
    <d v="9364-01-01T00:00:00"/>
    <x v="2"/>
    <s v="Oct"/>
    <x v="1"/>
    <x v="1"/>
    <s v="Cancelld"/>
    <x v="1"/>
    <x v="1"/>
    <x v="2"/>
    <n v="948"/>
    <n v="1355.6399999999999"/>
  </r>
  <r>
    <d v="9364-01-01T00:00:00"/>
    <x v="2"/>
    <s v="Oct"/>
    <x v="1"/>
    <x v="1"/>
    <s v="Cancelld"/>
    <x v="1"/>
    <x v="1"/>
    <x v="2"/>
    <n v="949"/>
    <n v="1357.07"/>
  </r>
  <r>
    <d v="9361-01-01T00:00:00"/>
    <x v="2"/>
    <s v="Oct"/>
    <x v="1"/>
    <x v="1"/>
    <s v="Cancelld"/>
    <x v="1"/>
    <x v="1"/>
    <x v="2"/>
    <n v="825"/>
    <n v="526.24"/>
  </r>
  <r>
    <d v="9361-01-01T00:00:00"/>
    <x v="2"/>
    <s v="Oct"/>
    <x v="1"/>
    <x v="1"/>
    <s v="Cancelld"/>
    <x v="1"/>
    <x v="1"/>
    <x v="2"/>
    <n v="878"/>
    <n v="526.24"/>
  </r>
  <r>
    <d v="9362-01-01T00:00:00"/>
    <x v="2"/>
    <s v="Oct"/>
    <x v="1"/>
    <x v="1"/>
    <s v="Cancelld"/>
    <x v="1"/>
    <x v="1"/>
    <x v="2"/>
    <n v="291"/>
    <n v="416.13"/>
  </r>
  <r>
    <d v="9362-01-01T00:00:00"/>
    <x v="2"/>
    <s v="Oct"/>
    <x v="1"/>
    <x v="1"/>
    <s v="Cancelld"/>
    <x v="1"/>
    <x v="1"/>
    <x v="2"/>
    <n v="333"/>
    <n v="476.19"/>
  </r>
  <r>
    <d v="9362-01-01T00:00:00"/>
    <x v="2"/>
    <s v="Oct"/>
    <x v="1"/>
    <x v="1"/>
    <s v="Cancelld"/>
    <x v="1"/>
    <x v="1"/>
    <x v="2"/>
    <n v="327"/>
    <n v="467.61"/>
  </r>
  <r>
    <d v="9362-01-01T00:00:00"/>
    <x v="2"/>
    <s v="Oct"/>
    <x v="1"/>
    <x v="1"/>
    <s v="Cancelld"/>
    <x v="1"/>
    <x v="1"/>
    <x v="2"/>
    <n v="321"/>
    <n v="459.03"/>
  </r>
  <r>
    <d v="9364-01-01T00:00:00"/>
    <x v="2"/>
    <s v="Oct"/>
    <x v="1"/>
    <x v="1"/>
    <s v="Cancelld"/>
    <x v="1"/>
    <x v="1"/>
    <x v="2"/>
    <n v="319"/>
    <n v="456.16999999999996"/>
  </r>
  <r>
    <d v="9364-01-01T00:00:00"/>
    <x v="2"/>
    <s v="Oct"/>
    <x v="1"/>
    <x v="1"/>
    <s v="Cancelld"/>
    <x v="1"/>
    <x v="1"/>
    <x v="2"/>
    <n v="247"/>
    <n v="353.21"/>
  </r>
  <r>
    <d v="9362-01-01T00:00:00"/>
    <x v="2"/>
    <s v="Oct"/>
    <x v="1"/>
    <x v="1"/>
    <s v="Cancelld"/>
    <x v="1"/>
    <x v="1"/>
    <x v="2"/>
    <n v="295"/>
    <n v="421.85"/>
  </r>
  <r>
    <d v="9364-01-01T00:00:00"/>
    <x v="2"/>
    <s v="Oct"/>
    <x v="1"/>
    <x v="1"/>
    <s v="Cancelld"/>
    <x v="1"/>
    <x v="1"/>
    <x v="2"/>
    <n v="848"/>
    <n v="1212.6399999999999"/>
  </r>
  <r>
    <d v="9362-01-01T00:00:00"/>
    <x v="2"/>
    <s v="Oct"/>
    <x v="1"/>
    <x v="1"/>
    <s v="Cancelld"/>
    <x v="1"/>
    <x v="1"/>
    <x v="2"/>
    <n v="881"/>
    <n v="1259.83"/>
  </r>
  <r>
    <d v="9361-01-01T00:00:00"/>
    <x v="2"/>
    <s v="Sep"/>
    <x v="1"/>
    <x v="1"/>
    <s v="Cancelld"/>
    <x v="1"/>
    <x v="1"/>
    <x v="2"/>
    <n v="326"/>
    <n v="466.18"/>
  </r>
  <r>
    <d v="9361-01-01T00:00:00"/>
    <x v="2"/>
    <s v="Sep"/>
    <x v="1"/>
    <x v="1"/>
    <s v="Cancelld"/>
    <x v="1"/>
    <x v="1"/>
    <x v="2"/>
    <n v="254"/>
    <n v="363.22"/>
  </r>
  <r>
    <d v="9362-01-01T00:00:00"/>
    <x v="2"/>
    <s v="Sep"/>
    <x v="1"/>
    <x v="1"/>
    <s v="Cancelld"/>
    <x v="1"/>
    <x v="1"/>
    <x v="2"/>
    <n v="296"/>
    <n v="423.28"/>
  </r>
  <r>
    <d v="9361-01-01T00:00:00"/>
    <x v="2"/>
    <s v="Sep"/>
    <x v="1"/>
    <x v="1"/>
    <s v="Cancelld"/>
    <x v="1"/>
    <x v="1"/>
    <x v="2"/>
    <n v="328"/>
    <n v="469.03999999999996"/>
  </r>
  <r>
    <d v="9364-01-01T00:00:00"/>
    <x v="2"/>
    <s v="Sep"/>
    <x v="1"/>
    <x v="1"/>
    <s v="Cancelld"/>
    <x v="1"/>
    <x v="1"/>
    <x v="2"/>
    <n v="250"/>
    <n v="357.5"/>
  </r>
  <r>
    <d v="9362-01-01T00:00:00"/>
    <x v="2"/>
    <s v="Sep"/>
    <x v="1"/>
    <x v="1"/>
    <s v="Cancelld"/>
    <x v="1"/>
    <x v="1"/>
    <x v="2"/>
    <n v="298"/>
    <n v="426.14"/>
  </r>
  <r>
    <d v="9361-01-01T00:00:00"/>
    <x v="2"/>
    <s v="Sep"/>
    <x v="1"/>
    <x v="1"/>
    <s v="Cancelld"/>
    <x v="1"/>
    <x v="1"/>
    <x v="2"/>
    <n v="785"/>
    <n v="1122.55"/>
  </r>
  <r>
    <d v="9365-01-01T00:00:00"/>
    <x v="2"/>
    <s v="Sep"/>
    <x v="1"/>
    <x v="1"/>
    <s v="Cancelld"/>
    <x v="1"/>
    <x v="1"/>
    <x v="2"/>
    <n v="838"/>
    <n v="1198.3399999999999"/>
  </r>
  <r>
    <d v="9365-01-01T00:00:00"/>
    <x v="2"/>
    <s v="Sep"/>
    <x v="1"/>
    <x v="1"/>
    <s v="Cancelld"/>
    <x v="1"/>
    <x v="1"/>
    <x v="2"/>
    <n v="871"/>
    <n v="1245.53"/>
  </r>
  <r>
    <d v="9364-01-01T00:00:00"/>
    <x v="2"/>
    <s v="Sep"/>
    <x v="1"/>
    <x v="1"/>
    <s v="Cancelld"/>
    <x v="1"/>
    <x v="1"/>
    <x v="2"/>
    <n v="945"/>
    <n v="1351.35"/>
  </r>
  <r>
    <d v="9362-01-01T00:00:00"/>
    <x v="2"/>
    <s v="Sep"/>
    <x v="1"/>
    <x v="1"/>
    <s v="Cancelld"/>
    <x v="1"/>
    <x v="1"/>
    <x v="2"/>
    <n v="946"/>
    <n v="1352.78"/>
  </r>
  <r>
    <d v="9365-01-01T00:00:00"/>
    <x v="2"/>
    <s v="Sep"/>
    <x v="1"/>
    <x v="1"/>
    <s v="Cancelld"/>
    <x v="1"/>
    <x v="1"/>
    <x v="2"/>
    <n v="824"/>
    <n v="526.24"/>
  </r>
  <r>
    <d v="9361-01-01T00:00:00"/>
    <x v="2"/>
    <s v="Sep"/>
    <x v="1"/>
    <x v="1"/>
    <s v="Cancelld"/>
    <x v="1"/>
    <x v="1"/>
    <x v="2"/>
    <n v="297"/>
    <n v="424.71"/>
  </r>
  <r>
    <d v="9361-01-01T00:00:00"/>
    <x v="2"/>
    <s v="Sep"/>
    <x v="1"/>
    <x v="1"/>
    <s v="Cancelld"/>
    <x v="1"/>
    <x v="1"/>
    <x v="2"/>
    <n v="351"/>
    <n v="501.93"/>
  </r>
  <r>
    <d v="9365-01-01T00:00:00"/>
    <x v="2"/>
    <s v="Sep"/>
    <x v="1"/>
    <x v="1"/>
    <s v="Cancelld"/>
    <x v="1"/>
    <x v="1"/>
    <x v="2"/>
    <n v="345"/>
    <n v="493.35"/>
  </r>
  <r>
    <d v="9364-01-01T00:00:00"/>
    <x v="2"/>
    <s v="Sep"/>
    <x v="1"/>
    <x v="1"/>
    <s v="Cancelld"/>
    <x v="1"/>
    <x v="1"/>
    <x v="2"/>
    <n v="339"/>
    <n v="484.77"/>
  </r>
  <r>
    <d v="9362-01-01T00:00:00"/>
    <x v="2"/>
    <s v="Sep"/>
    <x v="1"/>
    <x v="1"/>
    <s v="Cancelld"/>
    <x v="1"/>
    <x v="1"/>
    <x v="2"/>
    <n v="325"/>
    <n v="464.75"/>
  </r>
  <r>
    <d v="9364-01-01T00:00:00"/>
    <x v="2"/>
    <s v="Sep"/>
    <x v="1"/>
    <x v="1"/>
    <s v="Cancelld"/>
    <x v="1"/>
    <x v="1"/>
    <x v="2"/>
    <n v="253"/>
    <n v="361.78999999999996"/>
  </r>
  <r>
    <d v="9361-01-01T00:00:00"/>
    <x v="2"/>
    <s v="Sep"/>
    <x v="1"/>
    <x v="1"/>
    <s v="Cancelld"/>
    <x v="1"/>
    <x v="1"/>
    <x v="2"/>
    <n v="301"/>
    <n v="430.43"/>
  </r>
  <r>
    <d v="9362-01-01T00:00:00"/>
    <x v="2"/>
    <s v="Sep"/>
    <x v="1"/>
    <x v="1"/>
    <s v="Cancelld"/>
    <x v="1"/>
    <x v="1"/>
    <x v="2"/>
    <n v="794"/>
    <n v="1135.42"/>
  </r>
  <r>
    <d v="9362-01-01T00:00:00"/>
    <x v="2"/>
    <s v="Sep"/>
    <x v="1"/>
    <x v="1"/>
    <s v="Cancelld"/>
    <x v="1"/>
    <x v="1"/>
    <x v="2"/>
    <n v="847"/>
    <n v="1211.21"/>
  </r>
  <r>
    <d v="9361-01-01T00:00:00"/>
    <x v="2"/>
    <s v="Sep"/>
    <x v="1"/>
    <x v="1"/>
    <s v="Cancelld"/>
    <x v="1"/>
    <x v="1"/>
    <x v="2"/>
    <n v="880"/>
    <n v="1258.4000000000001"/>
  </r>
  <r>
    <d v="9361-01-01T00:00:00"/>
    <x v="3"/>
    <s v="Apr"/>
    <x v="0"/>
    <x v="1"/>
    <s v="Order assembled"/>
    <x v="0"/>
    <x v="0"/>
    <x v="1"/>
    <n v="362"/>
    <n v="553.86"/>
  </r>
  <r>
    <d v="9362-01-01T00:00:00"/>
    <x v="3"/>
    <s v="Apr"/>
    <x v="0"/>
    <x v="1"/>
    <s v="Order assembled"/>
    <x v="0"/>
    <x v="0"/>
    <x v="1"/>
    <n v="338"/>
    <n v="483.34000000000003"/>
  </r>
  <r>
    <d v="9363-01-01T00:00:00"/>
    <x v="3"/>
    <s v="Apr"/>
    <x v="0"/>
    <x v="1"/>
    <s v="Order assembled"/>
    <x v="0"/>
    <x v="0"/>
    <x v="1"/>
    <n v="364"/>
    <n v="520.52"/>
  </r>
  <r>
    <d v="9362-01-01T00:00:00"/>
    <x v="3"/>
    <s v="Apr"/>
    <x v="0"/>
    <x v="1"/>
    <s v="Order assembled"/>
    <x v="0"/>
    <x v="0"/>
    <x v="1"/>
    <n v="334"/>
    <n v="477.62"/>
  </r>
  <r>
    <d v="9362-01-01T00:00:00"/>
    <x v="3"/>
    <s v="Apr"/>
    <x v="0"/>
    <x v="1"/>
    <s v="Order assembled"/>
    <x v="0"/>
    <x v="0"/>
    <x v="1"/>
    <n v="655"/>
    <n v="936.65"/>
  </r>
  <r>
    <d v="9361-01-01T00:00:00"/>
    <x v="3"/>
    <s v="Apr"/>
    <x v="0"/>
    <x v="1"/>
    <s v="Order assembled"/>
    <x v="0"/>
    <x v="0"/>
    <x v="1"/>
    <n v="742"/>
    <n v="1061.06"/>
  </r>
  <r>
    <d v="9361-01-01T00:00:00"/>
    <x v="3"/>
    <s v="Apr"/>
    <x v="0"/>
    <x v="1"/>
    <s v="Order assembled"/>
    <x v="0"/>
    <x v="0"/>
    <x v="1"/>
    <n v="363"/>
    <n v="519.09"/>
  </r>
  <r>
    <d v="9362-01-01T00:00:00"/>
    <x v="3"/>
    <s v="Apr"/>
    <x v="0"/>
    <x v="1"/>
    <s v="Order assembled"/>
    <x v="0"/>
    <x v="0"/>
    <x v="1"/>
    <n v="781"/>
    <n v="526.24"/>
  </r>
  <r>
    <d v="9362-01-01T00:00:00"/>
    <x v="3"/>
    <s v="Apr"/>
    <x v="0"/>
    <x v="1"/>
    <s v="Order assembled"/>
    <x v="0"/>
    <x v="0"/>
    <x v="1"/>
    <n v="361"/>
    <n v="516.23"/>
  </r>
  <r>
    <d v="9363-01-01T00:00:00"/>
    <x v="3"/>
    <s v="Apr"/>
    <x v="0"/>
    <x v="1"/>
    <s v="Order assembled"/>
    <x v="0"/>
    <x v="0"/>
    <x v="1"/>
    <n v="337"/>
    <n v="481.90999999999997"/>
  </r>
  <r>
    <d v="9362-01-01T00:00:00"/>
    <x v="3"/>
    <s v="Apr"/>
    <x v="0"/>
    <x v="1"/>
    <s v="Order assembled"/>
    <x v="0"/>
    <x v="0"/>
    <x v="1"/>
    <n v="365"/>
    <n v="521.95000000000005"/>
  </r>
  <r>
    <d v="9361-01-01T00:00:00"/>
    <x v="3"/>
    <s v="Apr"/>
    <x v="0"/>
    <x v="1"/>
    <s v="Order assembled"/>
    <x v="0"/>
    <x v="0"/>
    <x v="1"/>
    <n v="751"/>
    <n v="1073.93"/>
  </r>
  <r>
    <d v="9363-01-01T00:00:00"/>
    <x v="3"/>
    <s v="Aug"/>
    <x v="0"/>
    <x v="1"/>
    <s v="Order assembled"/>
    <x v="0"/>
    <x v="0"/>
    <x v="1"/>
    <n v="344"/>
    <n v="526.32000000000005"/>
  </r>
  <r>
    <d v="9361-01-01T00:00:00"/>
    <x v="3"/>
    <s v="Aug"/>
    <x v="0"/>
    <x v="1"/>
    <s v="Order assembled"/>
    <x v="0"/>
    <x v="0"/>
    <x v="1"/>
    <n v="314"/>
    <n v="449.02"/>
  </r>
  <r>
    <d v="9362-01-01T00:00:00"/>
    <x v="3"/>
    <s v="Aug"/>
    <x v="0"/>
    <x v="0"/>
    <s v="Order assembled"/>
    <x v="0"/>
    <x v="0"/>
    <x v="1"/>
    <n v="340"/>
    <n v="486.2"/>
  </r>
  <r>
    <d v="9361-01-01T00:00:00"/>
    <x v="3"/>
    <s v="Aug"/>
    <x v="0"/>
    <x v="0"/>
    <s v="Order assembled"/>
    <x v="0"/>
    <x v="0"/>
    <x v="1"/>
    <n v="316"/>
    <n v="451.88"/>
  </r>
  <r>
    <d v="9362-01-01T00:00:00"/>
    <x v="3"/>
    <s v="Aug"/>
    <x v="0"/>
    <x v="0"/>
    <s v="Order assembled"/>
    <x v="0"/>
    <x v="0"/>
    <x v="1"/>
    <n v="659"/>
    <n v="942.37"/>
  </r>
  <r>
    <d v="9362-01-01T00:00:00"/>
    <x v="3"/>
    <s v="Aug"/>
    <x v="0"/>
    <x v="0"/>
    <s v="Order assembled"/>
    <x v="0"/>
    <x v="0"/>
    <x v="1"/>
    <n v="785"/>
    <n v="526.24"/>
  </r>
  <r>
    <d v="9361-01-01T00:00:00"/>
    <x v="3"/>
    <s v="Aug"/>
    <x v="0"/>
    <x v="0"/>
    <s v="Order assembled"/>
    <x v="0"/>
    <x v="0"/>
    <x v="1"/>
    <n v="343"/>
    <n v="490.49"/>
  </r>
  <r>
    <d v="9362-01-01T00:00:00"/>
    <x v="3"/>
    <s v="Aug"/>
    <x v="0"/>
    <x v="0"/>
    <s v="Order assembled"/>
    <x v="0"/>
    <x v="0"/>
    <x v="1"/>
    <n v="313"/>
    <n v="447.59000000000003"/>
  </r>
  <r>
    <d v="9361-01-01T00:00:00"/>
    <x v="3"/>
    <s v="Aug"/>
    <x v="0"/>
    <x v="0"/>
    <s v="Order assembled"/>
    <x v="0"/>
    <x v="0"/>
    <x v="1"/>
    <n v="341"/>
    <n v="487.63"/>
  </r>
  <r>
    <d v="9363-01-01T00:00:00"/>
    <x v="3"/>
    <s v="Aug"/>
    <x v="0"/>
    <x v="0"/>
    <s v="Order assembled"/>
    <x v="0"/>
    <x v="0"/>
    <x v="1"/>
    <n v="754"/>
    <n v="1078.22"/>
  </r>
  <r>
    <d v="9363-01-01T00:00:00"/>
    <x v="3"/>
    <s v="Dec"/>
    <x v="0"/>
    <x v="0"/>
    <s v="Order assembled"/>
    <x v="0"/>
    <x v="0"/>
    <x v="1"/>
    <n v="320"/>
    <n v="489.6"/>
  </r>
  <r>
    <d v="9361-01-01T00:00:00"/>
    <x v="3"/>
    <s v="Dec"/>
    <x v="0"/>
    <x v="0"/>
    <s v="Order assembled"/>
    <x v="0"/>
    <x v="0"/>
    <x v="1"/>
    <n v="296"/>
    <n v="423.28"/>
  </r>
  <r>
    <d v="9362-01-01T00:00:00"/>
    <x v="3"/>
    <s v="Dec"/>
    <x v="0"/>
    <x v="0"/>
    <s v="Order assembled"/>
    <x v="0"/>
    <x v="0"/>
    <x v="1"/>
    <n v="322"/>
    <n v="460.46000000000004"/>
  </r>
  <r>
    <d v="9362-01-01T00:00:00"/>
    <x v="3"/>
    <s v="Dec"/>
    <x v="0"/>
    <x v="0"/>
    <s v="Order assembled"/>
    <x v="0"/>
    <x v="0"/>
    <x v="1"/>
    <n v="292"/>
    <n v="417.56"/>
  </r>
  <r>
    <d v="9362-01-01T00:00:00"/>
    <x v="3"/>
    <s v="Dec"/>
    <x v="0"/>
    <x v="0"/>
    <s v="Order assembled"/>
    <x v="0"/>
    <x v="0"/>
    <x v="1"/>
    <n v="749"/>
    <n v="1071.07"/>
  </r>
  <r>
    <d v="9362-01-01T00:00:00"/>
    <x v="3"/>
    <s v="Dec"/>
    <x v="0"/>
    <x v="0"/>
    <s v="Order assembled"/>
    <x v="0"/>
    <x v="0"/>
    <x v="1"/>
    <n v="321"/>
    <n v="459.03"/>
  </r>
  <r>
    <d v="9362-01-01T00:00:00"/>
    <x v="3"/>
    <s v="Dec"/>
    <x v="0"/>
    <x v="0"/>
    <s v="Order assembled"/>
    <x v="0"/>
    <x v="0"/>
    <x v="1"/>
    <n v="319"/>
    <n v="456.16999999999996"/>
  </r>
  <r>
    <d v="9362-01-01T00:00:00"/>
    <x v="3"/>
    <s v="Dec"/>
    <x v="0"/>
    <x v="0"/>
    <s v="Order assembled"/>
    <x v="0"/>
    <x v="0"/>
    <x v="1"/>
    <n v="295"/>
    <n v="421.85"/>
  </r>
  <r>
    <d v="9361-01-01T00:00:00"/>
    <x v="3"/>
    <s v="Dec"/>
    <x v="0"/>
    <x v="0"/>
    <s v="Order assembled"/>
    <x v="0"/>
    <x v="0"/>
    <x v="1"/>
    <n v="323"/>
    <n v="461.89"/>
  </r>
  <r>
    <d v="9363-01-01T00:00:00"/>
    <x v="3"/>
    <s v="Dec"/>
    <x v="0"/>
    <x v="0"/>
    <s v="Order assembled"/>
    <x v="0"/>
    <x v="0"/>
    <x v="1"/>
    <n v="758"/>
    <n v="1083.94"/>
  </r>
  <r>
    <d v="9365-01-01T00:00:00"/>
    <x v="3"/>
    <s v="Feb"/>
    <x v="0"/>
    <x v="0"/>
    <s v="Order assembled"/>
    <x v="0"/>
    <x v="0"/>
    <x v="1"/>
    <n v="128"/>
    <n v="195.84"/>
  </r>
  <r>
    <d v="9361-01-01T00:00:00"/>
    <x v="3"/>
    <s v="Feb"/>
    <x v="0"/>
    <x v="0"/>
    <s v="Order assembled"/>
    <x v="0"/>
    <x v="0"/>
    <x v="1"/>
    <n v="302"/>
    <n v="431.86"/>
  </r>
  <r>
    <d v="9361-01-01T00:00:00"/>
    <x v="3"/>
    <s v="Feb"/>
    <x v="0"/>
    <x v="0"/>
    <s v="Order assembled"/>
    <x v="0"/>
    <x v="0"/>
    <x v="1"/>
    <n v="130"/>
    <n v="185.9"/>
  </r>
  <r>
    <d v="9361-01-01T00:00:00"/>
    <x v="3"/>
    <s v="Feb"/>
    <x v="0"/>
    <x v="0"/>
    <s v="Order assembled"/>
    <x v="0"/>
    <x v="0"/>
    <x v="1"/>
    <n v="346"/>
    <n v="494.78"/>
  </r>
  <r>
    <d v="9362-01-01T00:00:00"/>
    <x v="3"/>
    <s v="Feb"/>
    <x v="0"/>
    <x v="0"/>
    <s v="Order assembled"/>
    <x v="0"/>
    <x v="0"/>
    <x v="1"/>
    <n v="372"/>
    <n v="531.96"/>
  </r>
  <r>
    <d v="9364-01-01T00:00:00"/>
    <x v="3"/>
    <s v="Feb"/>
    <x v="0"/>
    <x v="0"/>
    <s v="Order assembled"/>
    <x v="0"/>
    <x v="0"/>
    <x v="1"/>
    <n v="740"/>
    <n v="1058.2"/>
  </r>
  <r>
    <d v="9364-01-01T00:00:00"/>
    <x v="3"/>
    <s v="Feb"/>
    <x v="0"/>
    <x v="0"/>
    <s v="Order assembled"/>
    <x v="0"/>
    <x v="0"/>
    <x v="1"/>
    <n v="129"/>
    <n v="184.47"/>
  </r>
  <r>
    <d v="9362-01-01T00:00:00"/>
    <x v="3"/>
    <s v="Feb"/>
    <x v="0"/>
    <x v="0"/>
    <s v="Order assembled"/>
    <x v="0"/>
    <x v="0"/>
    <x v="1"/>
    <n v="746"/>
    <n v="526.24"/>
  </r>
  <r>
    <d v="9362-01-01T00:00:00"/>
    <x v="3"/>
    <s v="Feb"/>
    <x v="0"/>
    <x v="0"/>
    <s v="Order assembled"/>
    <x v="0"/>
    <x v="0"/>
    <x v="1"/>
    <n v="780"/>
    <n v="526.24"/>
  </r>
  <r>
    <d v="9361-01-01T00:00:00"/>
    <x v="3"/>
    <s v="Feb"/>
    <x v="0"/>
    <x v="0"/>
    <s v="Order assembled"/>
    <x v="0"/>
    <x v="0"/>
    <x v="1"/>
    <n v="127"/>
    <n v="181.61"/>
  </r>
  <r>
    <d v="9362-01-01T00:00:00"/>
    <x v="3"/>
    <s v="Feb"/>
    <x v="0"/>
    <x v="0"/>
    <s v="Order assembled"/>
    <x v="0"/>
    <x v="0"/>
    <x v="1"/>
    <n v="301"/>
    <n v="430.43"/>
  </r>
  <r>
    <d v="9361-01-01T00:00:00"/>
    <x v="3"/>
    <s v="Feb"/>
    <x v="0"/>
    <x v="0"/>
    <s v="Order assembled"/>
    <x v="0"/>
    <x v="0"/>
    <x v="1"/>
    <n v="349"/>
    <n v="499.07"/>
  </r>
  <r>
    <d v="9365-01-01T00:00:00"/>
    <x v="3"/>
    <s v="Feb"/>
    <x v="0"/>
    <x v="0"/>
    <s v="Order assembled"/>
    <x v="0"/>
    <x v="0"/>
    <x v="1"/>
    <n v="749"/>
    <n v="1071.07"/>
  </r>
  <r>
    <d v="9364-01-01T00:00:00"/>
    <x v="3"/>
    <s v="Jan"/>
    <x v="0"/>
    <x v="0"/>
    <s v="Order assembled"/>
    <x v="0"/>
    <x v="0"/>
    <x v="1"/>
    <n v="134"/>
    <n v="191.62"/>
  </r>
  <r>
    <d v="9362-01-01T00:00:00"/>
    <x v="3"/>
    <s v="Jan"/>
    <x v="0"/>
    <x v="0"/>
    <s v="Order assembled"/>
    <x v="0"/>
    <x v="0"/>
    <x v="1"/>
    <n v="308"/>
    <n v="440.44"/>
  </r>
  <r>
    <d v="9361-01-01T00:00:00"/>
    <x v="3"/>
    <s v="Jan"/>
    <x v="0"/>
    <x v="0"/>
    <s v="Order assembled"/>
    <x v="0"/>
    <x v="0"/>
    <x v="1"/>
    <n v="350"/>
    <n v="500.5"/>
  </r>
  <r>
    <d v="9361-01-01T00:00:00"/>
    <x v="3"/>
    <s v="Jan"/>
    <x v="0"/>
    <x v="0"/>
    <s v="Order assembled"/>
    <x v="0"/>
    <x v="0"/>
    <x v="1"/>
    <n v="136"/>
    <n v="194.48"/>
  </r>
  <r>
    <d v="9365-01-01T00:00:00"/>
    <x v="3"/>
    <s v="Jan"/>
    <x v="0"/>
    <x v="0"/>
    <s v="Order assembled"/>
    <x v="0"/>
    <x v="0"/>
    <x v="1"/>
    <n v="304"/>
    <n v="434.72"/>
  </r>
  <r>
    <d v="9361-01-01T00:00:00"/>
    <x v="3"/>
    <s v="Jan"/>
    <x v="0"/>
    <x v="0"/>
    <s v="Order assembled"/>
    <x v="0"/>
    <x v="0"/>
    <x v="1"/>
    <n v="352"/>
    <n v="503.36"/>
  </r>
  <r>
    <d v="9361-01-01T00:00:00"/>
    <x v="3"/>
    <s v="Jan"/>
    <x v="0"/>
    <x v="0"/>
    <s v="Order assembled"/>
    <x v="0"/>
    <x v="0"/>
    <x v="1"/>
    <n v="132"/>
    <n v="188.76"/>
  </r>
  <r>
    <d v="9362-01-01T00:00:00"/>
    <x v="3"/>
    <s v="Jan"/>
    <x v="0"/>
    <x v="0"/>
    <s v="Order assembled"/>
    <x v="0"/>
    <x v="0"/>
    <x v="1"/>
    <n v="706"/>
    <n v="1009.5799999999999"/>
  </r>
  <r>
    <d v="9361-01-01T00:00:00"/>
    <x v="3"/>
    <s v="Jan"/>
    <x v="0"/>
    <x v="0"/>
    <s v="Order assembled"/>
    <x v="0"/>
    <x v="0"/>
    <x v="1"/>
    <n v="739"/>
    <n v="1056.77"/>
  </r>
  <r>
    <d v="9361-01-01T00:00:00"/>
    <x v="3"/>
    <s v="Jan"/>
    <x v="0"/>
    <x v="0"/>
    <s v="Order assembled"/>
    <x v="0"/>
    <x v="0"/>
    <x v="1"/>
    <n v="135"/>
    <n v="193.05"/>
  </r>
  <r>
    <d v="9361-01-01T00:00:00"/>
    <x v="3"/>
    <s v="Jan"/>
    <x v="0"/>
    <x v="0"/>
    <s v="Order assembled"/>
    <x v="0"/>
    <x v="0"/>
    <x v="1"/>
    <n v="779"/>
    <n v="526.24"/>
  </r>
  <r>
    <d v="9361-01-01T00:00:00"/>
    <x v="3"/>
    <s v="Jan"/>
    <x v="0"/>
    <x v="0"/>
    <s v="Order assembled"/>
    <x v="0"/>
    <x v="0"/>
    <x v="1"/>
    <n v="133"/>
    <n v="190.19"/>
  </r>
  <r>
    <d v="9364-01-01T00:00:00"/>
    <x v="3"/>
    <s v="Jan"/>
    <x v="0"/>
    <x v="0"/>
    <s v="Order assembled"/>
    <x v="0"/>
    <x v="0"/>
    <x v="1"/>
    <n v="307"/>
    <n v="439.01"/>
  </r>
  <r>
    <d v="9361-01-01T00:00:00"/>
    <x v="3"/>
    <s v="Jan"/>
    <x v="0"/>
    <x v="0"/>
    <s v="Order assembled"/>
    <x v="0"/>
    <x v="0"/>
    <x v="1"/>
    <n v="355"/>
    <n v="507.65"/>
  </r>
  <r>
    <d v="9361-01-01T00:00:00"/>
    <x v="3"/>
    <s v="Jan"/>
    <x v="0"/>
    <x v="0"/>
    <s v="Order assembled"/>
    <x v="0"/>
    <x v="0"/>
    <x v="1"/>
    <n v="131"/>
    <n v="187.32999999999998"/>
  </r>
  <r>
    <d v="9362-01-01T00:00:00"/>
    <x v="3"/>
    <s v="Jan"/>
    <x v="0"/>
    <x v="0"/>
    <s v="Order assembled"/>
    <x v="0"/>
    <x v="0"/>
    <x v="1"/>
    <n v="305"/>
    <n v="436.15"/>
  </r>
  <r>
    <d v="9364-01-01T00:00:00"/>
    <x v="3"/>
    <s v="Jan"/>
    <x v="0"/>
    <x v="0"/>
    <s v="Order assembled"/>
    <x v="0"/>
    <x v="0"/>
    <x v="1"/>
    <n v="748"/>
    <n v="1069.6399999999999"/>
  </r>
  <r>
    <d v="9361-01-01T00:00:00"/>
    <x v="3"/>
    <s v="Jul"/>
    <x v="0"/>
    <x v="0"/>
    <s v="Order assembled"/>
    <x v="0"/>
    <x v="0"/>
    <x v="1"/>
    <n v="350"/>
    <n v="535.5"/>
  </r>
  <r>
    <d v="9361-01-01T00:00:00"/>
    <x v="3"/>
    <s v="Jul"/>
    <x v="0"/>
    <x v="0"/>
    <s v="Order assembled"/>
    <x v="0"/>
    <x v="0"/>
    <x v="1"/>
    <n v="320"/>
    <n v="457.6"/>
  </r>
  <r>
    <d v="9364-01-01T00:00:00"/>
    <x v="3"/>
    <s v="Jul"/>
    <x v="0"/>
    <x v="0"/>
    <s v="Order assembled"/>
    <x v="0"/>
    <x v="0"/>
    <x v="1"/>
    <n v="346"/>
    <n v="494.78"/>
  </r>
  <r>
    <d v="9363-01-01T00:00:00"/>
    <x v="3"/>
    <s v="Jul"/>
    <x v="0"/>
    <x v="0"/>
    <s v="Order assembled"/>
    <x v="0"/>
    <x v="0"/>
    <x v="1"/>
    <n v="322"/>
    <n v="460.46000000000004"/>
  </r>
  <r>
    <d v="9361-01-01T00:00:00"/>
    <x v="3"/>
    <s v="Jul"/>
    <x v="0"/>
    <x v="0"/>
    <s v="Order assembled"/>
    <x v="0"/>
    <x v="0"/>
    <x v="1"/>
    <n v="658"/>
    <n v="940.94"/>
  </r>
  <r>
    <d v="9364-01-01T00:00:00"/>
    <x v="3"/>
    <s v="Jul"/>
    <x v="0"/>
    <x v="0"/>
    <s v="Order assembled"/>
    <x v="0"/>
    <x v="0"/>
    <x v="1"/>
    <n v="745"/>
    <n v="1065.3499999999999"/>
  </r>
  <r>
    <d v="9364-01-01T00:00:00"/>
    <x v="3"/>
    <s v="Jul"/>
    <x v="0"/>
    <x v="0"/>
    <s v="Order assembled"/>
    <x v="0"/>
    <x v="0"/>
    <x v="1"/>
    <n v="345"/>
    <n v="493.35"/>
  </r>
  <r>
    <d v="9361-01-01T00:00:00"/>
    <x v="3"/>
    <s v="Jul"/>
    <x v="0"/>
    <x v="0"/>
    <s v="Order assembled"/>
    <x v="0"/>
    <x v="0"/>
    <x v="1"/>
    <n v="784"/>
    <n v="526.24"/>
  </r>
  <r>
    <d v="9363-01-01T00:00:00"/>
    <x v="3"/>
    <s v="Jul"/>
    <x v="0"/>
    <x v="0"/>
    <s v="Order assembled"/>
    <x v="0"/>
    <x v="0"/>
    <x v="1"/>
    <n v="349"/>
    <n v="499.07"/>
  </r>
  <r>
    <d v="9364-01-01T00:00:00"/>
    <x v="3"/>
    <s v="Jul"/>
    <x v="0"/>
    <x v="0"/>
    <s v="Order assembled"/>
    <x v="0"/>
    <x v="0"/>
    <x v="1"/>
    <n v="319"/>
    <n v="456.16999999999996"/>
  </r>
  <r>
    <d v="9361-01-01T00:00:00"/>
    <x v="3"/>
    <s v="Jul"/>
    <x v="0"/>
    <x v="0"/>
    <s v="Order assembled"/>
    <x v="0"/>
    <x v="0"/>
    <x v="1"/>
    <n v="347"/>
    <n v="496.21000000000004"/>
  </r>
  <r>
    <d v="9361-01-01T00:00:00"/>
    <x v="3"/>
    <s v="Jul"/>
    <x v="0"/>
    <x v="0"/>
    <s v="Order assembled"/>
    <x v="0"/>
    <x v="0"/>
    <x v="1"/>
    <n v="753"/>
    <n v="1076.79"/>
  </r>
  <r>
    <d v="9361-01-01T00:00:00"/>
    <x v="3"/>
    <s v="Jun"/>
    <x v="0"/>
    <x v="0"/>
    <s v="Order assembled"/>
    <x v="0"/>
    <x v="0"/>
    <x v="1"/>
    <n v="326"/>
    <n v="466.18"/>
  </r>
  <r>
    <d v="9362-01-01T00:00:00"/>
    <x v="3"/>
    <s v="Jun"/>
    <x v="0"/>
    <x v="0"/>
    <s v="Order assembled"/>
    <x v="0"/>
    <x v="0"/>
    <x v="1"/>
    <n v="352"/>
    <n v="503.36"/>
  </r>
  <r>
    <d v="9361-01-01T00:00:00"/>
    <x v="3"/>
    <s v="Jun"/>
    <x v="0"/>
    <x v="0"/>
    <s v="Order assembled"/>
    <x v="0"/>
    <x v="0"/>
    <x v="1"/>
    <n v="328"/>
    <n v="469.03999999999996"/>
  </r>
  <r>
    <d v="9362-01-01T00:00:00"/>
    <x v="3"/>
    <s v="Jun"/>
    <x v="0"/>
    <x v="0"/>
    <s v="Order assembled"/>
    <x v="0"/>
    <x v="0"/>
    <x v="1"/>
    <n v="657"/>
    <n v="939.51"/>
  </r>
  <r>
    <d v="9361-01-01T00:00:00"/>
    <x v="3"/>
    <s v="Jun"/>
    <x v="0"/>
    <x v="0"/>
    <s v="Order assembled"/>
    <x v="0"/>
    <x v="0"/>
    <x v="1"/>
    <n v="744"/>
    <n v="1063.92"/>
  </r>
  <r>
    <d v="9361-01-01T00:00:00"/>
    <x v="3"/>
    <s v="Jun"/>
    <x v="0"/>
    <x v="0"/>
    <s v="Order assembled"/>
    <x v="0"/>
    <x v="0"/>
    <x v="1"/>
    <n v="351"/>
    <n v="501.93"/>
  </r>
  <r>
    <d v="9362-01-01T00:00:00"/>
    <x v="3"/>
    <s v="Jun"/>
    <x v="0"/>
    <x v="0"/>
    <s v="Order assembled"/>
    <x v="0"/>
    <x v="0"/>
    <x v="1"/>
    <n v="783"/>
    <n v="526.24"/>
  </r>
  <r>
    <d v="9361-01-01T00:00:00"/>
    <x v="3"/>
    <s v="Jun"/>
    <x v="0"/>
    <x v="0"/>
    <s v="Order assembled"/>
    <x v="0"/>
    <x v="0"/>
    <x v="1"/>
    <n v="355"/>
    <n v="507.65"/>
  </r>
  <r>
    <d v="9362-01-01T00:00:00"/>
    <x v="3"/>
    <s v="Jun"/>
    <x v="0"/>
    <x v="0"/>
    <s v="Order assembled"/>
    <x v="0"/>
    <x v="0"/>
    <x v="1"/>
    <n v="325"/>
    <n v="464.75"/>
  </r>
  <r>
    <d v="9361-01-01T00:00:00"/>
    <x v="3"/>
    <s v="Jun"/>
    <x v="0"/>
    <x v="0"/>
    <s v="Order assembled"/>
    <x v="0"/>
    <x v="0"/>
    <x v="1"/>
    <n v="353"/>
    <n v="504.78999999999996"/>
  </r>
  <r>
    <d v="9362-01-01T00:00:00"/>
    <x v="3"/>
    <s v="Mar"/>
    <x v="0"/>
    <x v="0"/>
    <s v="Order assembled"/>
    <x v="0"/>
    <x v="0"/>
    <x v="1"/>
    <n v="368"/>
    <n v="563.04"/>
  </r>
  <r>
    <d v="9362-01-01T00:00:00"/>
    <x v="3"/>
    <s v="Mar"/>
    <x v="0"/>
    <x v="0"/>
    <s v="Order assembled"/>
    <x v="0"/>
    <x v="0"/>
    <x v="1"/>
    <n v="344"/>
    <n v="491.91999999999996"/>
  </r>
  <r>
    <d v="9362-01-01T00:00:00"/>
    <x v="3"/>
    <s v="Mar"/>
    <x v="0"/>
    <x v="0"/>
    <s v="Order assembled"/>
    <x v="0"/>
    <x v="0"/>
    <x v="1"/>
    <n v="370"/>
    <n v="529.1"/>
  </r>
  <r>
    <d v="9362-01-01T00:00:00"/>
    <x v="3"/>
    <s v="Mar"/>
    <x v="0"/>
    <x v="0"/>
    <s v="Order assembled"/>
    <x v="0"/>
    <x v="0"/>
    <x v="1"/>
    <n v="340"/>
    <n v="486.2"/>
  </r>
  <r>
    <d v="9361-01-01T00:00:00"/>
    <x v="3"/>
    <s v="Mar"/>
    <x v="0"/>
    <x v="0"/>
    <s v="Order assembled"/>
    <x v="0"/>
    <x v="0"/>
    <x v="1"/>
    <n v="741"/>
    <n v="1059.6300000000001"/>
  </r>
  <r>
    <d v="9361-01-01T00:00:00"/>
    <x v="3"/>
    <s v="Mar"/>
    <x v="0"/>
    <x v="0"/>
    <s v="Order assembled"/>
    <x v="0"/>
    <x v="0"/>
    <x v="1"/>
    <n v="369"/>
    <n v="527.66999999999996"/>
  </r>
  <r>
    <d v="9362-01-01T00:00:00"/>
    <x v="3"/>
    <s v="Mar"/>
    <x v="0"/>
    <x v="0"/>
    <s v="Order assembled"/>
    <x v="0"/>
    <x v="0"/>
    <x v="1"/>
    <n v="367"/>
    <n v="524.80999999999995"/>
  </r>
  <r>
    <d v="9362-01-01T00:00:00"/>
    <x v="3"/>
    <s v="Mar"/>
    <x v="0"/>
    <x v="0"/>
    <s v="Order assembled"/>
    <x v="0"/>
    <x v="0"/>
    <x v="1"/>
    <n v="343"/>
    <n v="490.49"/>
  </r>
  <r>
    <d v="9362-01-01T00:00:00"/>
    <x v="3"/>
    <s v="Mar"/>
    <x v="0"/>
    <x v="0"/>
    <s v="Order assembled"/>
    <x v="0"/>
    <x v="0"/>
    <x v="1"/>
    <n v="371"/>
    <n v="530.53"/>
  </r>
  <r>
    <d v="9362-01-01T00:00:00"/>
    <x v="3"/>
    <s v="Mar"/>
    <x v="0"/>
    <x v="0"/>
    <s v="Order assembled"/>
    <x v="0"/>
    <x v="0"/>
    <x v="1"/>
    <n v="750"/>
    <n v="1072.5"/>
  </r>
  <r>
    <d v="9362-01-01T00:00:00"/>
    <x v="3"/>
    <s v="May"/>
    <x v="0"/>
    <x v="0"/>
    <s v="Order assembled"/>
    <x v="0"/>
    <x v="0"/>
    <x v="1"/>
    <n v="356"/>
    <n v="544.68000000000006"/>
  </r>
  <r>
    <d v="9361-01-01T00:00:00"/>
    <x v="3"/>
    <s v="May"/>
    <x v="0"/>
    <x v="0"/>
    <s v="Order assembled"/>
    <x v="0"/>
    <x v="0"/>
    <x v="1"/>
    <n v="332"/>
    <n v="474.76"/>
  </r>
  <r>
    <d v="9362-01-01T00:00:00"/>
    <x v="3"/>
    <s v="May"/>
    <x v="0"/>
    <x v="0"/>
    <s v="Order assembled"/>
    <x v="0"/>
    <x v="0"/>
    <x v="1"/>
    <n v="358"/>
    <n v="511.94"/>
  </r>
  <r>
    <d v="9361-01-01T00:00:00"/>
    <x v="3"/>
    <s v="May"/>
    <x v="0"/>
    <x v="0"/>
    <s v="Order assembled"/>
    <x v="0"/>
    <x v="0"/>
    <x v="1"/>
    <n v="656"/>
    <n v="938.07999999999993"/>
  </r>
  <r>
    <d v="9364-01-01T00:00:00"/>
    <x v="3"/>
    <s v="May"/>
    <x v="0"/>
    <x v="0"/>
    <s v="Order assembled"/>
    <x v="0"/>
    <x v="0"/>
    <x v="1"/>
    <n v="743"/>
    <n v="1062.49"/>
  </r>
  <r>
    <d v="9364-01-01T00:00:00"/>
    <x v="3"/>
    <s v="May"/>
    <x v="0"/>
    <x v="0"/>
    <s v="Order assembled"/>
    <x v="0"/>
    <x v="0"/>
    <x v="1"/>
    <n v="357"/>
    <n v="510.51"/>
  </r>
  <r>
    <d v="9361-01-01T00:00:00"/>
    <x v="3"/>
    <s v="May"/>
    <x v="0"/>
    <x v="0"/>
    <s v="Order assembled"/>
    <x v="0"/>
    <x v="0"/>
    <x v="1"/>
    <n v="782"/>
    <n v="526.24"/>
  </r>
  <r>
    <d v="9362-01-01T00:00:00"/>
    <x v="3"/>
    <s v="May"/>
    <x v="0"/>
    <x v="0"/>
    <s v="Order assembled"/>
    <x v="0"/>
    <x v="0"/>
    <x v="1"/>
    <n v="331"/>
    <n v="473.33"/>
  </r>
  <r>
    <d v="9361-01-01T00:00:00"/>
    <x v="3"/>
    <s v="May"/>
    <x v="0"/>
    <x v="0"/>
    <s v="Order assembled"/>
    <x v="0"/>
    <x v="0"/>
    <x v="1"/>
    <n v="359"/>
    <n v="513.37"/>
  </r>
  <r>
    <d v="9362-01-01T00:00:00"/>
    <x v="3"/>
    <s v="May"/>
    <x v="0"/>
    <x v="0"/>
    <s v="Order assembled"/>
    <x v="0"/>
    <x v="0"/>
    <x v="1"/>
    <n v="752"/>
    <n v="1075.3600000000001"/>
  </r>
  <r>
    <d v="9361-01-01T00:00:00"/>
    <x v="3"/>
    <s v="Nov"/>
    <x v="0"/>
    <x v="0"/>
    <s v="Order assembled"/>
    <x v="0"/>
    <x v="0"/>
    <x v="1"/>
    <n v="326"/>
    <n v="498.78"/>
  </r>
  <r>
    <d v="9364-01-01T00:00:00"/>
    <x v="3"/>
    <s v="Nov"/>
    <x v="0"/>
    <x v="0"/>
    <s v="Order assembled"/>
    <x v="0"/>
    <x v="0"/>
    <x v="1"/>
    <n v="328"/>
    <n v="469.03999999999996"/>
  </r>
  <r>
    <d v="9362-01-01T00:00:00"/>
    <x v="3"/>
    <s v="Nov"/>
    <x v="0"/>
    <x v="0"/>
    <s v="Order assembled"/>
    <x v="0"/>
    <x v="0"/>
    <x v="1"/>
    <n v="298"/>
    <n v="426.14"/>
  </r>
  <r>
    <d v="9364-01-01T00:00:00"/>
    <x v="3"/>
    <s v="Nov"/>
    <x v="0"/>
    <x v="0"/>
    <s v="Order assembled"/>
    <x v="0"/>
    <x v="0"/>
    <x v="1"/>
    <n v="662"/>
    <n v="946.66"/>
  </r>
  <r>
    <d v="9364-01-01T00:00:00"/>
    <x v="3"/>
    <s v="Nov"/>
    <x v="0"/>
    <x v="0"/>
    <s v="Order assembled"/>
    <x v="0"/>
    <x v="0"/>
    <x v="1"/>
    <n v="748"/>
    <n v="1069.6399999999999"/>
  </r>
  <r>
    <d v="9364-01-01T00:00:00"/>
    <x v="3"/>
    <s v="Nov"/>
    <x v="0"/>
    <x v="0"/>
    <s v="Order assembled"/>
    <x v="0"/>
    <x v="0"/>
    <x v="1"/>
    <n v="327"/>
    <n v="467.61"/>
  </r>
  <r>
    <d v="9364-01-01T00:00:00"/>
    <x v="3"/>
    <s v="Nov"/>
    <x v="0"/>
    <x v="0"/>
    <s v="Order assembled"/>
    <x v="0"/>
    <x v="0"/>
    <x v="1"/>
    <n v="788"/>
    <n v="526.24"/>
  </r>
  <r>
    <d v="9362-01-01T00:00:00"/>
    <x v="3"/>
    <s v="Nov"/>
    <x v="0"/>
    <x v="0"/>
    <s v="Order assembled"/>
    <x v="0"/>
    <x v="0"/>
    <x v="1"/>
    <n v="325"/>
    <n v="464.75"/>
  </r>
  <r>
    <d v="9364-01-01T00:00:00"/>
    <x v="3"/>
    <s v="Nov"/>
    <x v="0"/>
    <x v="0"/>
    <s v="Order assembled"/>
    <x v="0"/>
    <x v="0"/>
    <x v="1"/>
    <n v="301"/>
    <n v="430.43"/>
  </r>
  <r>
    <d v="9361-01-01T00:00:00"/>
    <x v="3"/>
    <s v="Nov"/>
    <x v="0"/>
    <x v="0"/>
    <s v="Order assembled"/>
    <x v="0"/>
    <x v="0"/>
    <x v="1"/>
    <n v="757"/>
    <n v="1082.51"/>
  </r>
  <r>
    <d v="9364-01-01T00:00:00"/>
    <x v="3"/>
    <s v="Oct"/>
    <x v="0"/>
    <x v="0"/>
    <s v="Order assembled"/>
    <x v="0"/>
    <x v="0"/>
    <x v="1"/>
    <n v="332"/>
    <n v="507.96000000000004"/>
  </r>
  <r>
    <d v="9362-01-01T00:00:00"/>
    <x v="3"/>
    <s v="Oct"/>
    <x v="0"/>
    <x v="0"/>
    <s v="Order assembled"/>
    <x v="0"/>
    <x v="0"/>
    <x v="1"/>
    <n v="302"/>
    <n v="431.86"/>
  </r>
  <r>
    <d v="9361-01-01T00:00:00"/>
    <x v="3"/>
    <s v="Oct"/>
    <x v="0"/>
    <x v="0"/>
    <s v="Order assembled"/>
    <x v="0"/>
    <x v="0"/>
    <x v="1"/>
    <n v="334"/>
    <n v="477.62"/>
  </r>
  <r>
    <d v="9365-01-01T00:00:00"/>
    <x v="3"/>
    <s v="Oct"/>
    <x v="0"/>
    <x v="0"/>
    <s v="Order assembled"/>
    <x v="0"/>
    <x v="0"/>
    <x v="1"/>
    <n v="304"/>
    <n v="434.72"/>
  </r>
  <r>
    <d v="9362-01-01T00:00:00"/>
    <x v="3"/>
    <s v="Oct"/>
    <x v="0"/>
    <x v="0"/>
    <s v="Order assembled"/>
    <x v="0"/>
    <x v="0"/>
    <x v="1"/>
    <n v="661"/>
    <n v="945.23"/>
  </r>
  <r>
    <d v="9361-01-01T00:00:00"/>
    <x v="3"/>
    <s v="Oct"/>
    <x v="0"/>
    <x v="0"/>
    <s v="Order assembled"/>
    <x v="0"/>
    <x v="0"/>
    <x v="1"/>
    <n v="747"/>
    <n v="1068.21"/>
  </r>
  <r>
    <d v="9361-01-01T00:00:00"/>
    <x v="3"/>
    <s v="Oct"/>
    <x v="0"/>
    <x v="0"/>
    <s v="Order assembled"/>
    <x v="0"/>
    <x v="0"/>
    <x v="1"/>
    <n v="333"/>
    <n v="476.19"/>
  </r>
  <r>
    <d v="9362-01-01T00:00:00"/>
    <x v="3"/>
    <s v="Oct"/>
    <x v="0"/>
    <x v="0"/>
    <s v="Order assembled"/>
    <x v="0"/>
    <x v="0"/>
    <x v="1"/>
    <n v="787"/>
    <n v="526.24"/>
  </r>
  <r>
    <d v="9365-01-01T00:00:00"/>
    <x v="3"/>
    <s v="Oct"/>
    <x v="0"/>
    <x v="0"/>
    <s v="Order assembled"/>
    <x v="0"/>
    <x v="0"/>
    <x v="1"/>
    <n v="331"/>
    <n v="473.33"/>
  </r>
  <r>
    <d v="9361-01-01T00:00:00"/>
    <x v="3"/>
    <s v="Oct"/>
    <x v="0"/>
    <x v="0"/>
    <s v="Order assembled"/>
    <x v="0"/>
    <x v="0"/>
    <x v="1"/>
    <n v="307"/>
    <n v="439.01"/>
  </r>
  <r>
    <d v="9362-01-01T00:00:00"/>
    <x v="3"/>
    <s v="Oct"/>
    <x v="0"/>
    <x v="0"/>
    <s v="Order assembled"/>
    <x v="0"/>
    <x v="0"/>
    <x v="1"/>
    <n v="329"/>
    <n v="470.47"/>
  </r>
  <r>
    <d v="9364-01-01T00:00:00"/>
    <x v="3"/>
    <s v="Oct"/>
    <x v="0"/>
    <x v="0"/>
    <s v="Order assembled"/>
    <x v="0"/>
    <x v="0"/>
    <x v="1"/>
    <n v="756"/>
    <n v="1081.08"/>
  </r>
  <r>
    <d v="9362-01-01T00:00:00"/>
    <x v="3"/>
    <s v="Sep"/>
    <x v="0"/>
    <x v="0"/>
    <s v="Order assembled"/>
    <x v="0"/>
    <x v="0"/>
    <x v="1"/>
    <n v="338"/>
    <n v="517.14"/>
  </r>
  <r>
    <d v="9362-01-01T00:00:00"/>
    <x v="3"/>
    <s v="Sep"/>
    <x v="0"/>
    <x v="0"/>
    <s v="Order assembled"/>
    <x v="0"/>
    <x v="0"/>
    <x v="1"/>
    <n v="308"/>
    <n v="440.44"/>
  </r>
  <r>
    <d v="9365-01-01T00:00:00"/>
    <x v="3"/>
    <s v="Sep"/>
    <x v="0"/>
    <x v="0"/>
    <s v="Order assembled"/>
    <x v="0"/>
    <x v="0"/>
    <x v="1"/>
    <n v="310"/>
    <n v="443.3"/>
  </r>
  <r>
    <d v="9361-01-01T00:00:00"/>
    <x v="3"/>
    <s v="Sep"/>
    <x v="0"/>
    <x v="0"/>
    <s v="Order assembled"/>
    <x v="0"/>
    <x v="0"/>
    <x v="1"/>
    <n v="660"/>
    <n v="943.8"/>
  </r>
  <r>
    <d v="9364-01-01T00:00:00"/>
    <x v="3"/>
    <s v="Sep"/>
    <x v="0"/>
    <x v="0"/>
    <s v="Order assembled"/>
    <x v="0"/>
    <x v="0"/>
    <x v="1"/>
    <n v="746"/>
    <n v="1066.78"/>
  </r>
  <r>
    <d v="9364-01-01T00:00:00"/>
    <x v="3"/>
    <s v="Sep"/>
    <x v="0"/>
    <x v="0"/>
    <s v="Order assembled"/>
    <x v="0"/>
    <x v="0"/>
    <x v="1"/>
    <n v="339"/>
    <n v="484.77"/>
  </r>
  <r>
    <d v="9361-01-01T00:00:00"/>
    <x v="3"/>
    <s v="Sep"/>
    <x v="0"/>
    <x v="0"/>
    <s v="Order assembled"/>
    <x v="0"/>
    <x v="0"/>
    <x v="1"/>
    <n v="786"/>
    <n v="526.24"/>
  </r>
  <r>
    <d v="9365-01-01T00:00:00"/>
    <x v="3"/>
    <s v="Sep"/>
    <x v="0"/>
    <x v="0"/>
    <s v="Order assembled"/>
    <x v="0"/>
    <x v="0"/>
    <x v="1"/>
    <n v="337"/>
    <n v="481.90999999999997"/>
  </r>
  <r>
    <d v="9362-01-01T00:00:00"/>
    <x v="3"/>
    <s v="Sep"/>
    <x v="0"/>
    <x v="0"/>
    <s v="Order assembled"/>
    <x v="0"/>
    <x v="0"/>
    <x v="1"/>
    <n v="335"/>
    <n v="479.05"/>
  </r>
  <r>
    <d v="9362-01-01T00:00:00"/>
    <x v="3"/>
    <s v="Sep"/>
    <x v="0"/>
    <x v="0"/>
    <s v="Order assembled"/>
    <x v="0"/>
    <x v="0"/>
    <x v="1"/>
    <n v="755"/>
    <n v="1079.6500000000001"/>
  </r>
  <r>
    <d v="9362-01-01T00:00:00"/>
    <x v="3"/>
    <s v="Apr"/>
    <x v="1"/>
    <x v="0"/>
    <s v="Order assembled"/>
    <x v="0"/>
    <x v="0"/>
    <x v="0"/>
    <n v="212"/>
    <n v="303.15999999999997"/>
  </r>
  <r>
    <d v="9361-01-01T00:00:00"/>
    <x v="3"/>
    <s v="Apr"/>
    <x v="1"/>
    <x v="0"/>
    <s v="Order assembled"/>
    <x v="0"/>
    <x v="0"/>
    <x v="0"/>
    <n v="182"/>
    <n v="260.26"/>
  </r>
  <r>
    <d v="9362-01-01T00:00:00"/>
    <x v="3"/>
    <s v="Apr"/>
    <x v="1"/>
    <x v="0"/>
    <s v="Order assembled"/>
    <x v="0"/>
    <x v="0"/>
    <x v="0"/>
    <n v="184"/>
    <n v="526.24"/>
  </r>
  <r>
    <d v="9362-01-01T00:00:00"/>
    <x v="3"/>
    <s v="Apr"/>
    <x v="1"/>
    <x v="0"/>
    <s v="Order assembled"/>
    <x v="0"/>
    <x v="0"/>
    <x v="0"/>
    <n v="968"/>
    <n v="1384.24"/>
  </r>
  <r>
    <d v="9365-01-01T00:00:00"/>
    <x v="3"/>
    <s v="Apr"/>
    <x v="1"/>
    <x v="0"/>
    <s v="Order assembled"/>
    <x v="0"/>
    <x v="0"/>
    <x v="0"/>
    <n v="186"/>
    <n v="265.98"/>
  </r>
  <r>
    <d v="9365-01-01T00:00:00"/>
    <x v="3"/>
    <s v="Apr"/>
    <x v="1"/>
    <x v="0"/>
    <s v="Order assembled"/>
    <x v="0"/>
    <x v="0"/>
    <x v="0"/>
    <n v="213"/>
    <n v="304.59000000000003"/>
  </r>
  <r>
    <d v="9362-01-01T00:00:00"/>
    <x v="3"/>
    <s v="Apr"/>
    <x v="1"/>
    <x v="0"/>
    <s v="Order assembled"/>
    <x v="0"/>
    <x v="0"/>
    <x v="0"/>
    <n v="183"/>
    <n v="261.69"/>
  </r>
  <r>
    <d v="9362-01-01T00:00:00"/>
    <x v="3"/>
    <s v="Apr"/>
    <x v="1"/>
    <x v="0"/>
    <s v="Order assembled"/>
    <x v="0"/>
    <x v="0"/>
    <x v="0"/>
    <n v="749"/>
    <n v="1071.07"/>
  </r>
  <r>
    <d v="9361-01-01T00:00:00"/>
    <x v="3"/>
    <s v="Apr"/>
    <x v="1"/>
    <x v="0"/>
    <s v="Order assembled"/>
    <x v="0"/>
    <x v="0"/>
    <x v="0"/>
    <n v="209"/>
    <n v="298.87"/>
  </r>
  <r>
    <d v="9362-01-01T00:00:00"/>
    <x v="3"/>
    <s v="Apr"/>
    <x v="1"/>
    <x v="0"/>
    <s v="Order assembled"/>
    <x v="0"/>
    <x v="0"/>
    <x v="0"/>
    <n v="185"/>
    <n v="264.55"/>
  </r>
  <r>
    <d v="9362-01-01T00:00:00"/>
    <x v="3"/>
    <s v="Aug"/>
    <x v="1"/>
    <x v="0"/>
    <s v="Order assembled"/>
    <x v="0"/>
    <x v="0"/>
    <x v="0"/>
    <n v="188"/>
    <n v="268.84000000000003"/>
  </r>
  <r>
    <d v="9361-01-01T00:00:00"/>
    <x v="3"/>
    <s v="Aug"/>
    <x v="1"/>
    <x v="0"/>
    <s v="Order assembled"/>
    <x v="0"/>
    <x v="0"/>
    <x v="0"/>
    <n v="164"/>
    <n v="234.51999999999998"/>
  </r>
  <r>
    <d v="9364-01-01T00:00:00"/>
    <x v="3"/>
    <s v="Aug"/>
    <x v="1"/>
    <x v="0"/>
    <s v="Order assembled"/>
    <x v="0"/>
    <x v="0"/>
    <x v="0"/>
    <n v="190"/>
    <n v="526.24"/>
  </r>
  <r>
    <d v="9361-01-01T00:00:00"/>
    <x v="3"/>
    <s v="Aug"/>
    <x v="1"/>
    <x v="0"/>
    <s v="Order assembled"/>
    <x v="0"/>
    <x v="0"/>
    <x v="0"/>
    <n v="160"/>
    <n v="526.24"/>
  </r>
  <r>
    <d v="9362-01-01T00:00:00"/>
    <x v="3"/>
    <s v="Aug"/>
    <x v="1"/>
    <x v="0"/>
    <s v="Order assembled"/>
    <x v="0"/>
    <x v="0"/>
    <x v="0"/>
    <n v="971"/>
    <n v="1388.53"/>
  </r>
  <r>
    <d v="9361-01-01T00:00:00"/>
    <x v="3"/>
    <s v="Aug"/>
    <x v="1"/>
    <x v="0"/>
    <s v="Order assembled"/>
    <x v="0"/>
    <x v="0"/>
    <x v="0"/>
    <n v="162"/>
    <n v="231.66"/>
  </r>
  <r>
    <d v="9361-01-01T00:00:00"/>
    <x v="3"/>
    <s v="Aug"/>
    <x v="1"/>
    <x v="0"/>
    <s v="Order assembled"/>
    <x v="0"/>
    <x v="0"/>
    <x v="0"/>
    <n v="189"/>
    <n v="270.27"/>
  </r>
  <r>
    <d v="9362-01-01T00:00:00"/>
    <x v="3"/>
    <s v="Aug"/>
    <x v="1"/>
    <x v="0"/>
    <s v="Order assembled"/>
    <x v="0"/>
    <x v="0"/>
    <x v="0"/>
    <n v="165"/>
    <n v="235.95"/>
  </r>
  <r>
    <d v="9361-01-01T00:00:00"/>
    <x v="3"/>
    <s v="Aug"/>
    <x v="1"/>
    <x v="0"/>
    <s v="Order assembled"/>
    <x v="0"/>
    <x v="0"/>
    <x v="0"/>
    <n v="753"/>
    <n v="1076.79"/>
  </r>
  <r>
    <d v="9364-01-01T00:00:00"/>
    <x v="3"/>
    <s v="Aug"/>
    <x v="1"/>
    <x v="0"/>
    <s v="Order assembled"/>
    <x v="0"/>
    <x v="0"/>
    <x v="0"/>
    <n v="839"/>
    <n v="1199.77"/>
  </r>
  <r>
    <d v="9361-01-01T00:00:00"/>
    <x v="3"/>
    <s v="Aug"/>
    <x v="1"/>
    <x v="0"/>
    <s v="Order assembled"/>
    <x v="0"/>
    <x v="0"/>
    <x v="0"/>
    <n v="191"/>
    <n v="273.13"/>
  </r>
  <r>
    <d v="9362-01-01T00:00:00"/>
    <x v="3"/>
    <s v="Aug"/>
    <x v="1"/>
    <x v="0"/>
    <s v="Order assembled"/>
    <x v="0"/>
    <x v="0"/>
    <x v="0"/>
    <n v="161"/>
    <n v="230.23000000000002"/>
  </r>
  <r>
    <d v="9361-01-01T00:00:00"/>
    <x v="3"/>
    <s v="Dec"/>
    <x v="1"/>
    <x v="0"/>
    <s v="Order assembled"/>
    <x v="0"/>
    <x v="0"/>
    <x v="0"/>
    <n v="170"/>
    <n v="243.1"/>
  </r>
  <r>
    <d v="9361-01-01T00:00:00"/>
    <x v="3"/>
    <s v="Dec"/>
    <x v="1"/>
    <x v="0"/>
    <s v="Order assembled"/>
    <x v="0"/>
    <x v="0"/>
    <x v="0"/>
    <n v="140"/>
    <n v="200.2"/>
  </r>
  <r>
    <d v="9361-01-01T00:00:00"/>
    <x v="3"/>
    <s v="Dec"/>
    <x v="1"/>
    <x v="0"/>
    <s v="Order assembled"/>
    <x v="0"/>
    <x v="0"/>
    <x v="0"/>
    <n v="166"/>
    <n v="526.24"/>
  </r>
  <r>
    <d v="9361-01-01T00:00:00"/>
    <x v="3"/>
    <s v="Dec"/>
    <x v="1"/>
    <x v="0"/>
    <s v="Order assembled"/>
    <x v="0"/>
    <x v="0"/>
    <x v="0"/>
    <n v="142"/>
    <n v="526.24"/>
  </r>
  <r>
    <d v="9362-01-01T00:00:00"/>
    <x v="3"/>
    <s v="Dec"/>
    <x v="1"/>
    <x v="0"/>
    <s v="Order assembled"/>
    <x v="0"/>
    <x v="0"/>
    <x v="0"/>
    <n v="975"/>
    <n v="1394.25"/>
  </r>
  <r>
    <d v="9362-01-01T00:00:00"/>
    <x v="3"/>
    <s v="Dec"/>
    <x v="1"/>
    <x v="0"/>
    <s v="Order assembled"/>
    <x v="0"/>
    <x v="0"/>
    <x v="0"/>
    <n v="141"/>
    <n v="201.63"/>
  </r>
  <r>
    <d v="9361-01-01T00:00:00"/>
    <x v="3"/>
    <s v="Dec"/>
    <x v="1"/>
    <x v="0"/>
    <s v="Order assembled"/>
    <x v="0"/>
    <x v="0"/>
    <x v="0"/>
    <n v="756"/>
    <n v="1081.08"/>
  </r>
  <r>
    <d v="9361-01-01T00:00:00"/>
    <x v="3"/>
    <s v="Dec"/>
    <x v="1"/>
    <x v="0"/>
    <s v="Order assembled"/>
    <x v="0"/>
    <x v="0"/>
    <x v="0"/>
    <n v="843"/>
    <n v="1205.49"/>
  </r>
  <r>
    <d v="9361-01-01T00:00:00"/>
    <x v="3"/>
    <s v="Dec"/>
    <x v="1"/>
    <x v="0"/>
    <s v="Order assembled"/>
    <x v="0"/>
    <x v="0"/>
    <x v="0"/>
    <n v="167"/>
    <n v="238.81"/>
  </r>
  <r>
    <d v="9361-01-01T00:00:00"/>
    <x v="3"/>
    <s v="Dec"/>
    <x v="1"/>
    <x v="0"/>
    <s v="Order assembled"/>
    <x v="0"/>
    <x v="0"/>
    <x v="0"/>
    <n v="143"/>
    <n v="204.49"/>
  </r>
  <r>
    <d v="9362-01-01T00:00:00"/>
    <x v="3"/>
    <s v="Feb"/>
    <x v="1"/>
    <x v="0"/>
    <s v="Order assembled"/>
    <x v="0"/>
    <x v="0"/>
    <x v="1"/>
    <n v="272"/>
    <n v="388.96"/>
  </r>
  <r>
    <d v="9362-01-01T00:00:00"/>
    <x v="3"/>
    <s v="Feb"/>
    <x v="1"/>
    <x v="0"/>
    <s v="Order assembled"/>
    <x v="0"/>
    <x v="0"/>
    <x v="1"/>
    <n v="266"/>
    <n v="380.38"/>
  </r>
  <r>
    <d v="9361-01-01T00:00:00"/>
    <x v="3"/>
    <s v="Feb"/>
    <x v="1"/>
    <x v="0"/>
    <s v="Order assembled"/>
    <x v="0"/>
    <x v="0"/>
    <x v="0"/>
    <n v="224"/>
    <n v="320.32"/>
  </r>
  <r>
    <d v="9361-01-01T00:00:00"/>
    <x v="3"/>
    <s v="Feb"/>
    <x v="1"/>
    <x v="0"/>
    <s v="Order assembled"/>
    <x v="0"/>
    <x v="0"/>
    <x v="0"/>
    <n v="194"/>
    <n v="277.42"/>
  </r>
  <r>
    <d v="9364-01-01T00:00:00"/>
    <x v="3"/>
    <s v="Feb"/>
    <x v="1"/>
    <x v="0"/>
    <s v="Order assembled"/>
    <x v="0"/>
    <x v="0"/>
    <x v="0"/>
    <n v="268"/>
    <n v="383.24"/>
  </r>
  <r>
    <d v="9364-01-01T00:00:00"/>
    <x v="3"/>
    <s v="Feb"/>
    <x v="1"/>
    <x v="0"/>
    <s v="Order assembled"/>
    <x v="0"/>
    <x v="0"/>
    <x v="0"/>
    <n v="220"/>
    <n v="526.24"/>
  </r>
  <r>
    <d v="9364-01-01T00:00:00"/>
    <x v="3"/>
    <s v="Feb"/>
    <x v="1"/>
    <x v="0"/>
    <s v="Order assembled"/>
    <x v="0"/>
    <x v="0"/>
    <x v="0"/>
    <n v="196"/>
    <n v="526.24"/>
  </r>
  <r>
    <d v="9365-01-01T00:00:00"/>
    <x v="3"/>
    <s v="Feb"/>
    <x v="1"/>
    <x v="0"/>
    <s v="Order assembled"/>
    <x v="0"/>
    <x v="0"/>
    <x v="0"/>
    <n v="966"/>
    <n v="1381.38"/>
  </r>
  <r>
    <d v="9361-01-01T00:00:00"/>
    <x v="3"/>
    <s v="Feb"/>
    <x v="1"/>
    <x v="0"/>
    <s v="Order assembled"/>
    <x v="0"/>
    <x v="0"/>
    <x v="0"/>
    <n v="1019"/>
    <n v="1457.17"/>
  </r>
  <r>
    <d v="9361-01-01T00:00:00"/>
    <x v="3"/>
    <s v="Feb"/>
    <x v="1"/>
    <x v="0"/>
    <s v="Order assembled"/>
    <x v="0"/>
    <x v="0"/>
    <x v="0"/>
    <n v="192"/>
    <n v="274.56"/>
  </r>
  <r>
    <d v="9361-01-01T00:00:00"/>
    <x v="3"/>
    <s v="Feb"/>
    <x v="1"/>
    <x v="0"/>
    <s v="Order assembled"/>
    <x v="0"/>
    <x v="0"/>
    <x v="0"/>
    <n v="219"/>
    <n v="313.17"/>
  </r>
  <r>
    <d v="9365-01-01T00:00:00"/>
    <x v="3"/>
    <s v="Feb"/>
    <x v="1"/>
    <x v="0"/>
    <s v="Order assembled"/>
    <x v="0"/>
    <x v="0"/>
    <x v="0"/>
    <n v="195"/>
    <n v="278.85000000000002"/>
  </r>
  <r>
    <d v="9361-01-01T00:00:00"/>
    <x v="3"/>
    <s v="Feb"/>
    <x v="1"/>
    <x v="0"/>
    <s v="Order assembled"/>
    <x v="0"/>
    <x v="0"/>
    <x v="0"/>
    <n v="271"/>
    <n v="387.53"/>
  </r>
  <r>
    <d v="9364-01-01T00:00:00"/>
    <x v="3"/>
    <s v="Feb"/>
    <x v="1"/>
    <x v="0"/>
    <s v="Order assembled"/>
    <x v="0"/>
    <x v="0"/>
    <x v="0"/>
    <n v="747"/>
    <n v="1068.21"/>
  </r>
  <r>
    <d v="9364-01-01T00:00:00"/>
    <x v="3"/>
    <s v="Feb"/>
    <x v="1"/>
    <x v="0"/>
    <s v="Order assembled"/>
    <x v="0"/>
    <x v="0"/>
    <x v="0"/>
    <n v="834"/>
    <n v="1192.6199999999999"/>
  </r>
  <r>
    <d v="9361-01-01T00:00:00"/>
    <x v="3"/>
    <s v="Feb"/>
    <x v="1"/>
    <x v="0"/>
    <s v="Order assembled"/>
    <x v="0"/>
    <x v="0"/>
    <x v="1"/>
    <n v="269"/>
    <n v="384.67"/>
  </r>
  <r>
    <d v="9361-01-01T00:00:00"/>
    <x v="3"/>
    <s v="Feb"/>
    <x v="1"/>
    <x v="0"/>
    <s v="Order assembled"/>
    <x v="0"/>
    <x v="0"/>
    <x v="0"/>
    <n v="221"/>
    <n v="316.02999999999997"/>
  </r>
  <r>
    <d v="9364-01-01T00:00:00"/>
    <x v="3"/>
    <s v="Feb"/>
    <x v="1"/>
    <x v="0"/>
    <s v="Order assembled"/>
    <x v="0"/>
    <x v="0"/>
    <x v="0"/>
    <n v="149"/>
    <n v="213.07"/>
  </r>
  <r>
    <d v="9361-01-01T00:00:00"/>
    <x v="3"/>
    <s v="Feb"/>
    <x v="1"/>
    <x v="0"/>
    <s v="Order assembled"/>
    <x v="0"/>
    <x v="0"/>
    <x v="0"/>
    <n v="197"/>
    <n v="281.70999999999998"/>
  </r>
  <r>
    <d v="9364-01-01T00:00:00"/>
    <x v="3"/>
    <s v="Jan"/>
    <x v="1"/>
    <x v="0"/>
    <s v="Order assembled"/>
    <x v="0"/>
    <x v="0"/>
    <x v="1"/>
    <n v="284"/>
    <n v="406.12"/>
  </r>
  <r>
    <d v="9362-01-01T00:00:00"/>
    <x v="3"/>
    <s v="Jan"/>
    <x v="1"/>
    <x v="0"/>
    <s v="Order assembled"/>
    <x v="0"/>
    <x v="0"/>
    <x v="1"/>
    <n v="278"/>
    <n v="397.53999999999996"/>
  </r>
  <r>
    <d v="9364-01-01T00:00:00"/>
    <x v="3"/>
    <s v="Jan"/>
    <x v="1"/>
    <x v="0"/>
    <s v="Order assembled"/>
    <x v="0"/>
    <x v="0"/>
    <x v="0"/>
    <n v="152"/>
    <n v="217.36"/>
  </r>
  <r>
    <d v="9361-01-01T00:00:00"/>
    <x v="3"/>
    <s v="Jan"/>
    <x v="1"/>
    <x v="0"/>
    <s v="Order assembled"/>
    <x v="0"/>
    <x v="0"/>
    <x v="0"/>
    <n v="200"/>
    <n v="286"/>
  </r>
  <r>
    <d v="9362-01-01T00:00:00"/>
    <x v="3"/>
    <s v="Jan"/>
    <x v="1"/>
    <x v="0"/>
    <s v="Order assembled"/>
    <x v="0"/>
    <x v="0"/>
    <x v="0"/>
    <n v="286"/>
    <n v="408.98"/>
  </r>
  <r>
    <d v="9362-01-01T00:00:00"/>
    <x v="3"/>
    <s v="Jan"/>
    <x v="1"/>
    <x v="0"/>
    <s v="Order assembled"/>
    <x v="0"/>
    <x v="0"/>
    <x v="0"/>
    <n v="280"/>
    <n v="400.4"/>
  </r>
  <r>
    <d v="9361-01-01T00:00:00"/>
    <x v="3"/>
    <s v="Jan"/>
    <x v="1"/>
    <x v="0"/>
    <s v="Order assembled"/>
    <x v="0"/>
    <x v="0"/>
    <x v="0"/>
    <n v="274"/>
    <n v="391.82"/>
  </r>
  <r>
    <d v="9362-01-01T00:00:00"/>
    <x v="3"/>
    <s v="Jan"/>
    <x v="1"/>
    <x v="0"/>
    <s v="Order assembled"/>
    <x v="0"/>
    <x v="0"/>
    <x v="0"/>
    <n v="226"/>
    <n v="526.24"/>
  </r>
  <r>
    <d v="9363-01-01T00:00:00"/>
    <x v="3"/>
    <s v="Jan"/>
    <x v="1"/>
    <x v="0"/>
    <s v="Order assembled"/>
    <x v="0"/>
    <x v="0"/>
    <x v="0"/>
    <n v="154"/>
    <n v="526.24"/>
  </r>
  <r>
    <d v="9361-01-01T00:00:00"/>
    <x v="3"/>
    <s v="Jan"/>
    <x v="1"/>
    <x v="0"/>
    <s v="Order assembled"/>
    <x v="0"/>
    <x v="0"/>
    <x v="0"/>
    <n v="202"/>
    <n v="526.24"/>
  </r>
  <r>
    <d v="9364-01-01T00:00:00"/>
    <x v="3"/>
    <s v="Jan"/>
    <x v="1"/>
    <x v="0"/>
    <s v="Order assembled"/>
    <x v="0"/>
    <x v="0"/>
    <x v="0"/>
    <n v="965"/>
    <n v="1379.95"/>
  </r>
  <r>
    <d v="9362-01-01T00:00:00"/>
    <x v="3"/>
    <s v="Jan"/>
    <x v="1"/>
    <x v="0"/>
    <s v="Order assembled"/>
    <x v="0"/>
    <x v="0"/>
    <x v="0"/>
    <n v="198"/>
    <n v="283.14"/>
  </r>
  <r>
    <d v="9362-01-01T00:00:00"/>
    <x v="3"/>
    <s v="Jan"/>
    <x v="1"/>
    <x v="0"/>
    <s v="Order assembled"/>
    <x v="0"/>
    <x v="0"/>
    <x v="0"/>
    <n v="225"/>
    <n v="321.75"/>
  </r>
  <r>
    <d v="9362-01-01T00:00:00"/>
    <x v="3"/>
    <s v="Jan"/>
    <x v="1"/>
    <x v="0"/>
    <s v="Order assembled"/>
    <x v="0"/>
    <x v="0"/>
    <x v="0"/>
    <n v="153"/>
    <n v="218.79"/>
  </r>
  <r>
    <d v="9364-01-01T00:00:00"/>
    <x v="3"/>
    <s v="Jan"/>
    <x v="1"/>
    <x v="0"/>
    <s v="Order assembled"/>
    <x v="0"/>
    <x v="0"/>
    <x v="0"/>
    <n v="201"/>
    <n v="287.43"/>
  </r>
  <r>
    <d v="9363-01-01T00:00:00"/>
    <x v="3"/>
    <s v="Jan"/>
    <x v="1"/>
    <x v="0"/>
    <s v="Order assembled"/>
    <x v="0"/>
    <x v="0"/>
    <x v="0"/>
    <n v="283"/>
    <n v="404.69"/>
  </r>
  <r>
    <d v="9364-01-01T00:00:00"/>
    <x v="3"/>
    <s v="Jan"/>
    <x v="1"/>
    <x v="0"/>
    <s v="Order assembled"/>
    <x v="0"/>
    <x v="0"/>
    <x v="0"/>
    <n v="277"/>
    <n v="396.11"/>
  </r>
  <r>
    <d v="9361-01-01T00:00:00"/>
    <x v="3"/>
    <s v="Jan"/>
    <x v="1"/>
    <x v="0"/>
    <s v="Order assembled"/>
    <x v="0"/>
    <x v="0"/>
    <x v="0"/>
    <n v="746"/>
    <n v="1066.78"/>
  </r>
  <r>
    <d v="9361-01-01T00:00:00"/>
    <x v="3"/>
    <s v="Jan"/>
    <x v="1"/>
    <x v="0"/>
    <s v="Order assembled"/>
    <x v="0"/>
    <x v="0"/>
    <x v="0"/>
    <n v="800"/>
    <n v="1144"/>
  </r>
  <r>
    <d v="9362-01-01T00:00:00"/>
    <x v="3"/>
    <s v="Jan"/>
    <x v="1"/>
    <x v="0"/>
    <s v="Order assembled"/>
    <x v="0"/>
    <x v="0"/>
    <x v="0"/>
    <n v="833"/>
    <n v="1191.19"/>
  </r>
  <r>
    <d v="9362-01-01T00:00:00"/>
    <x v="3"/>
    <s v="Jan"/>
    <x v="1"/>
    <x v="0"/>
    <s v="Order assembled"/>
    <x v="0"/>
    <x v="0"/>
    <x v="1"/>
    <n v="287"/>
    <n v="410.40999999999997"/>
  </r>
  <r>
    <d v="9362-01-01T00:00:00"/>
    <x v="3"/>
    <s v="Jan"/>
    <x v="1"/>
    <x v="0"/>
    <s v="Order assembled"/>
    <x v="0"/>
    <x v="0"/>
    <x v="1"/>
    <n v="281"/>
    <n v="401.83"/>
  </r>
  <r>
    <d v="9365-01-01T00:00:00"/>
    <x v="3"/>
    <s v="Jan"/>
    <x v="1"/>
    <x v="0"/>
    <s v="Order assembled"/>
    <x v="0"/>
    <x v="0"/>
    <x v="1"/>
    <n v="275"/>
    <n v="393.25"/>
  </r>
  <r>
    <d v="9361-01-01T00:00:00"/>
    <x v="3"/>
    <s v="Jan"/>
    <x v="1"/>
    <x v="0"/>
    <s v="Order assembled"/>
    <x v="0"/>
    <x v="0"/>
    <x v="0"/>
    <n v="227"/>
    <n v="324.61"/>
  </r>
  <r>
    <d v="9362-01-01T00:00:00"/>
    <x v="3"/>
    <s v="Jan"/>
    <x v="1"/>
    <x v="0"/>
    <s v="Order assembled"/>
    <x v="0"/>
    <x v="0"/>
    <x v="0"/>
    <n v="155"/>
    <n v="221.65"/>
  </r>
  <r>
    <d v="9361-01-01T00:00:00"/>
    <x v="3"/>
    <s v="Jul"/>
    <x v="1"/>
    <x v="0"/>
    <s v="Order assembled"/>
    <x v="0"/>
    <x v="0"/>
    <x v="0"/>
    <n v="194"/>
    <n v="277.42"/>
  </r>
  <r>
    <d v="9364-01-01T00:00:00"/>
    <x v="3"/>
    <s v="Jul"/>
    <x v="1"/>
    <x v="0"/>
    <s v="Order assembled"/>
    <x v="0"/>
    <x v="0"/>
    <x v="0"/>
    <n v="170"/>
    <n v="243.1"/>
  </r>
  <r>
    <d v="9364-01-01T00:00:00"/>
    <x v="3"/>
    <s v="Jul"/>
    <x v="1"/>
    <x v="0"/>
    <s v="Order assembled"/>
    <x v="0"/>
    <x v="0"/>
    <x v="0"/>
    <n v="196"/>
    <n v="526.24"/>
  </r>
  <r>
    <d v="9364-01-01T00:00:00"/>
    <x v="3"/>
    <s v="Jul"/>
    <x v="1"/>
    <x v="0"/>
    <s v="Order assembled"/>
    <x v="0"/>
    <x v="0"/>
    <x v="0"/>
    <n v="166"/>
    <n v="526.24"/>
  </r>
  <r>
    <d v="9365-01-01T00:00:00"/>
    <x v="3"/>
    <s v="Jul"/>
    <x v="1"/>
    <x v="0"/>
    <s v="Order assembled"/>
    <x v="0"/>
    <x v="0"/>
    <x v="0"/>
    <n v="168"/>
    <n v="240.24"/>
  </r>
  <r>
    <d v="9365-01-01T00:00:00"/>
    <x v="3"/>
    <s v="Jul"/>
    <x v="1"/>
    <x v="0"/>
    <s v="Order assembled"/>
    <x v="0"/>
    <x v="0"/>
    <x v="0"/>
    <n v="195"/>
    <n v="278.85000000000002"/>
  </r>
  <r>
    <d v="9364-01-01T00:00:00"/>
    <x v="3"/>
    <s v="Jul"/>
    <x v="1"/>
    <x v="0"/>
    <s v="Order assembled"/>
    <x v="0"/>
    <x v="0"/>
    <x v="0"/>
    <n v="752"/>
    <n v="1075.3600000000001"/>
  </r>
  <r>
    <d v="9364-01-01T00:00:00"/>
    <x v="3"/>
    <s v="Jul"/>
    <x v="1"/>
    <x v="0"/>
    <s v="Order assembled"/>
    <x v="0"/>
    <x v="0"/>
    <x v="0"/>
    <n v="838"/>
    <n v="1198.3399999999999"/>
  </r>
  <r>
    <d v="9364-01-01T00:00:00"/>
    <x v="3"/>
    <s v="Jul"/>
    <x v="1"/>
    <x v="0"/>
    <s v="Order assembled"/>
    <x v="0"/>
    <x v="0"/>
    <x v="0"/>
    <n v="197"/>
    <n v="281.70999999999998"/>
  </r>
  <r>
    <d v="9361-01-01T00:00:00"/>
    <x v="3"/>
    <s v="Jul"/>
    <x v="1"/>
    <x v="0"/>
    <s v="Order assembled"/>
    <x v="0"/>
    <x v="0"/>
    <x v="0"/>
    <n v="167"/>
    <n v="238.81"/>
  </r>
  <r>
    <d v="9363-01-01T00:00:00"/>
    <x v="3"/>
    <s v="Jun"/>
    <x v="1"/>
    <x v="0"/>
    <s v="Order assembled"/>
    <x v="0"/>
    <x v="0"/>
    <x v="0"/>
    <n v="200"/>
    <n v="286"/>
  </r>
  <r>
    <d v="9361-01-01T00:00:00"/>
    <x v="3"/>
    <s v="Jun"/>
    <x v="1"/>
    <x v="0"/>
    <s v="Order assembled"/>
    <x v="0"/>
    <x v="0"/>
    <x v="0"/>
    <n v="202"/>
    <n v="526.24"/>
  </r>
  <r>
    <d v="9361-01-01T00:00:00"/>
    <x v="3"/>
    <s v="Jun"/>
    <x v="1"/>
    <x v="0"/>
    <s v="Order assembled"/>
    <x v="0"/>
    <x v="0"/>
    <x v="0"/>
    <n v="172"/>
    <n v="526.24"/>
  </r>
  <r>
    <d v="9361-01-01T00:00:00"/>
    <x v="3"/>
    <s v="Jun"/>
    <x v="1"/>
    <x v="0"/>
    <s v="Order assembled"/>
    <x v="0"/>
    <x v="0"/>
    <x v="0"/>
    <n v="970"/>
    <n v="1387.1"/>
  </r>
  <r>
    <d v="9361-01-01T00:00:00"/>
    <x v="3"/>
    <s v="Jun"/>
    <x v="1"/>
    <x v="0"/>
    <s v="Order assembled"/>
    <x v="0"/>
    <x v="0"/>
    <x v="0"/>
    <n v="174"/>
    <n v="248.82"/>
  </r>
  <r>
    <d v="9361-01-01T00:00:00"/>
    <x v="3"/>
    <s v="Jun"/>
    <x v="1"/>
    <x v="0"/>
    <s v="Order assembled"/>
    <x v="0"/>
    <x v="0"/>
    <x v="0"/>
    <n v="201"/>
    <n v="287.43"/>
  </r>
  <r>
    <d v="9361-01-01T00:00:00"/>
    <x v="3"/>
    <s v="Jun"/>
    <x v="1"/>
    <x v="0"/>
    <s v="Order assembled"/>
    <x v="0"/>
    <x v="0"/>
    <x v="0"/>
    <n v="171"/>
    <n v="244.53"/>
  </r>
  <r>
    <d v="9361-01-01T00:00:00"/>
    <x v="3"/>
    <s v="Jun"/>
    <x v="1"/>
    <x v="0"/>
    <s v="Order assembled"/>
    <x v="0"/>
    <x v="0"/>
    <x v="0"/>
    <n v="751"/>
    <n v="1073.93"/>
  </r>
  <r>
    <d v="9361-01-01T00:00:00"/>
    <x v="3"/>
    <s v="Jun"/>
    <x v="1"/>
    <x v="0"/>
    <s v="Order assembled"/>
    <x v="0"/>
    <x v="0"/>
    <x v="0"/>
    <n v="837"/>
    <n v="1196.9099999999999"/>
  </r>
  <r>
    <d v="9363-01-01T00:00:00"/>
    <x v="3"/>
    <s v="Jun"/>
    <x v="1"/>
    <x v="0"/>
    <s v="Order assembled"/>
    <x v="0"/>
    <x v="0"/>
    <x v="0"/>
    <n v="173"/>
    <n v="247.39"/>
  </r>
  <r>
    <d v="9362-01-01T00:00:00"/>
    <x v="3"/>
    <s v="Mar"/>
    <x v="1"/>
    <x v="0"/>
    <s v="Order assembled"/>
    <x v="0"/>
    <x v="0"/>
    <x v="0"/>
    <n v="218"/>
    <n v="311.74"/>
  </r>
  <r>
    <d v="9362-01-01T00:00:00"/>
    <x v="3"/>
    <s v="Mar"/>
    <x v="1"/>
    <x v="0"/>
    <s v="Order assembled"/>
    <x v="0"/>
    <x v="0"/>
    <x v="0"/>
    <n v="188"/>
    <n v="268.84000000000003"/>
  </r>
  <r>
    <d v="9362-01-01T00:00:00"/>
    <x v="3"/>
    <s v="Mar"/>
    <x v="1"/>
    <x v="0"/>
    <s v="Order assembled"/>
    <x v="0"/>
    <x v="0"/>
    <x v="0"/>
    <n v="214"/>
    <n v="526.24"/>
  </r>
  <r>
    <d v="9362-01-01T00:00:00"/>
    <x v="3"/>
    <s v="Mar"/>
    <x v="1"/>
    <x v="0"/>
    <s v="Order assembled"/>
    <x v="0"/>
    <x v="0"/>
    <x v="0"/>
    <n v="190"/>
    <n v="526.24"/>
  </r>
  <r>
    <d v="9362-01-01T00:00:00"/>
    <x v="3"/>
    <s v="Mar"/>
    <x v="1"/>
    <x v="0"/>
    <s v="Order assembled"/>
    <x v="0"/>
    <x v="0"/>
    <x v="0"/>
    <n v="967"/>
    <n v="1382.81"/>
  </r>
  <r>
    <d v="9362-01-01T00:00:00"/>
    <x v="3"/>
    <s v="Mar"/>
    <x v="1"/>
    <x v="0"/>
    <s v="Order assembled"/>
    <x v="0"/>
    <x v="0"/>
    <x v="0"/>
    <n v="189"/>
    <n v="270.27"/>
  </r>
  <r>
    <d v="9362-01-01T00:00:00"/>
    <x v="3"/>
    <s v="Mar"/>
    <x v="1"/>
    <x v="0"/>
    <s v="Order assembled"/>
    <x v="0"/>
    <x v="0"/>
    <x v="0"/>
    <n v="748"/>
    <n v="1069.6399999999999"/>
  </r>
  <r>
    <d v="9362-01-01T00:00:00"/>
    <x v="3"/>
    <s v="Mar"/>
    <x v="1"/>
    <x v="0"/>
    <s v="Order assembled"/>
    <x v="0"/>
    <x v="0"/>
    <x v="0"/>
    <n v="835"/>
    <n v="1194.05"/>
  </r>
  <r>
    <d v="9362-01-01T00:00:00"/>
    <x v="3"/>
    <s v="Mar"/>
    <x v="1"/>
    <x v="0"/>
    <s v="Order assembled"/>
    <x v="0"/>
    <x v="0"/>
    <x v="0"/>
    <n v="215"/>
    <n v="307.45"/>
  </r>
  <r>
    <d v="9362-01-01T00:00:00"/>
    <x v="3"/>
    <s v="Mar"/>
    <x v="1"/>
    <x v="0"/>
    <s v="Order assembled"/>
    <x v="0"/>
    <x v="0"/>
    <x v="0"/>
    <n v="191"/>
    <n v="273.13"/>
  </r>
  <r>
    <d v="9365-01-01T00:00:00"/>
    <x v="3"/>
    <s v="May"/>
    <x v="1"/>
    <x v="0"/>
    <s v="Order assembled"/>
    <x v="0"/>
    <x v="0"/>
    <x v="0"/>
    <n v="206"/>
    <n v="294.58"/>
  </r>
  <r>
    <d v="9362-01-01T00:00:00"/>
    <x v="3"/>
    <s v="May"/>
    <x v="1"/>
    <x v="0"/>
    <s v="Order assembled"/>
    <x v="0"/>
    <x v="0"/>
    <x v="0"/>
    <n v="176"/>
    <n v="251.68"/>
  </r>
  <r>
    <d v="9362-01-01T00:00:00"/>
    <x v="3"/>
    <s v="May"/>
    <x v="1"/>
    <x v="0"/>
    <s v="Order assembled"/>
    <x v="0"/>
    <x v="0"/>
    <x v="0"/>
    <n v="208"/>
    <n v="526.24"/>
  </r>
  <r>
    <d v="9362-01-01T00:00:00"/>
    <x v="3"/>
    <s v="May"/>
    <x v="1"/>
    <x v="0"/>
    <s v="Order assembled"/>
    <x v="0"/>
    <x v="0"/>
    <x v="0"/>
    <n v="178"/>
    <n v="526.24"/>
  </r>
  <r>
    <d v="9362-01-01T00:00:00"/>
    <x v="3"/>
    <s v="May"/>
    <x v="1"/>
    <x v="0"/>
    <s v="Order assembled"/>
    <x v="0"/>
    <x v="0"/>
    <x v="0"/>
    <n v="969"/>
    <n v="1385.67"/>
  </r>
  <r>
    <d v="9362-01-01T00:00:00"/>
    <x v="3"/>
    <s v="May"/>
    <x v="1"/>
    <x v="0"/>
    <s v="Order assembled"/>
    <x v="0"/>
    <x v="0"/>
    <x v="0"/>
    <n v="180"/>
    <n v="257.39999999999998"/>
  </r>
  <r>
    <d v="9362-01-01T00:00:00"/>
    <x v="3"/>
    <s v="May"/>
    <x v="1"/>
    <x v="0"/>
    <s v="Order assembled"/>
    <x v="0"/>
    <x v="0"/>
    <x v="0"/>
    <n v="207"/>
    <n v="296.01"/>
  </r>
  <r>
    <d v="9362-01-01T00:00:00"/>
    <x v="3"/>
    <s v="May"/>
    <x v="1"/>
    <x v="0"/>
    <s v="Order assembled"/>
    <x v="0"/>
    <x v="0"/>
    <x v="0"/>
    <n v="177"/>
    <n v="253.11"/>
  </r>
  <r>
    <d v="9362-01-01T00:00:00"/>
    <x v="3"/>
    <s v="May"/>
    <x v="1"/>
    <x v="0"/>
    <s v="Order assembled"/>
    <x v="0"/>
    <x v="0"/>
    <x v="0"/>
    <n v="750"/>
    <n v="1072.5"/>
  </r>
  <r>
    <d v="9362-01-01T00:00:00"/>
    <x v="3"/>
    <s v="May"/>
    <x v="1"/>
    <x v="0"/>
    <s v="Order assembled"/>
    <x v="0"/>
    <x v="0"/>
    <x v="0"/>
    <n v="836"/>
    <n v="1195.48"/>
  </r>
  <r>
    <d v="9362-01-01T00:00:00"/>
    <x v="3"/>
    <s v="May"/>
    <x v="1"/>
    <x v="0"/>
    <s v="Order assembled"/>
    <x v="0"/>
    <x v="0"/>
    <x v="0"/>
    <n v="203"/>
    <n v="290.28999999999996"/>
  </r>
  <r>
    <d v="9365-01-01T00:00:00"/>
    <x v="3"/>
    <s v="May"/>
    <x v="1"/>
    <x v="0"/>
    <s v="Order assembled"/>
    <x v="0"/>
    <x v="0"/>
    <x v="0"/>
    <n v="179"/>
    <n v="255.97"/>
  </r>
  <r>
    <d v="9361-01-01T00:00:00"/>
    <x v="3"/>
    <s v="Nov"/>
    <x v="1"/>
    <x v="0"/>
    <s v="Order assembled"/>
    <x v="0"/>
    <x v="0"/>
    <x v="0"/>
    <n v="176"/>
    <n v="251.68"/>
  </r>
  <r>
    <d v="9361-01-01T00:00:00"/>
    <x v="3"/>
    <s v="Nov"/>
    <x v="1"/>
    <x v="0"/>
    <s v="Order assembled"/>
    <x v="0"/>
    <x v="0"/>
    <x v="0"/>
    <n v="146"/>
    <n v="208.78"/>
  </r>
  <r>
    <d v="9361-01-01T00:00:00"/>
    <x v="3"/>
    <s v="Nov"/>
    <x v="1"/>
    <x v="0"/>
    <s v="Order assembled"/>
    <x v="0"/>
    <x v="0"/>
    <x v="0"/>
    <n v="172"/>
    <n v="526.24"/>
  </r>
  <r>
    <d v="9364-01-01T00:00:00"/>
    <x v="3"/>
    <s v="Nov"/>
    <x v="1"/>
    <x v="0"/>
    <s v="Order assembled"/>
    <x v="0"/>
    <x v="0"/>
    <x v="0"/>
    <n v="148"/>
    <n v="526.24"/>
  </r>
  <r>
    <d v="9364-01-01T00:00:00"/>
    <x v="3"/>
    <s v="Nov"/>
    <x v="1"/>
    <x v="0"/>
    <s v="Order assembled"/>
    <x v="0"/>
    <x v="0"/>
    <x v="0"/>
    <n v="974"/>
    <n v="1392.82"/>
  </r>
  <r>
    <d v="9361-01-01T00:00:00"/>
    <x v="3"/>
    <s v="Nov"/>
    <x v="1"/>
    <x v="0"/>
    <s v="Order assembled"/>
    <x v="0"/>
    <x v="0"/>
    <x v="0"/>
    <n v="144"/>
    <n v="205.92000000000002"/>
  </r>
  <r>
    <d v="9361-01-01T00:00:00"/>
    <x v="3"/>
    <s v="Nov"/>
    <x v="1"/>
    <x v="0"/>
    <s v="Order assembled"/>
    <x v="0"/>
    <x v="0"/>
    <x v="0"/>
    <n v="171"/>
    <n v="244.53"/>
  </r>
  <r>
    <d v="9364-01-01T00:00:00"/>
    <x v="3"/>
    <s v="Nov"/>
    <x v="1"/>
    <x v="0"/>
    <s v="Order assembled"/>
    <x v="0"/>
    <x v="0"/>
    <x v="0"/>
    <n v="147"/>
    <n v="210.21"/>
  </r>
  <r>
    <d v="9364-01-01T00:00:00"/>
    <x v="3"/>
    <s v="Nov"/>
    <x v="1"/>
    <x v="0"/>
    <s v="Order assembled"/>
    <x v="0"/>
    <x v="0"/>
    <x v="0"/>
    <n v="755"/>
    <n v="1079.6500000000001"/>
  </r>
  <r>
    <d v="9361-01-01T00:00:00"/>
    <x v="3"/>
    <s v="Nov"/>
    <x v="1"/>
    <x v="0"/>
    <s v="Order assembled"/>
    <x v="0"/>
    <x v="0"/>
    <x v="0"/>
    <n v="842"/>
    <n v="1204.06"/>
  </r>
  <r>
    <d v="9361-01-01T00:00:00"/>
    <x v="3"/>
    <s v="Nov"/>
    <x v="1"/>
    <x v="0"/>
    <s v="Order assembled"/>
    <x v="0"/>
    <x v="0"/>
    <x v="0"/>
    <n v="173"/>
    <n v="247.39"/>
  </r>
  <r>
    <d v="9361-01-01T00:00:00"/>
    <x v="3"/>
    <s v="Nov"/>
    <x v="1"/>
    <x v="0"/>
    <s v="Order assembled"/>
    <x v="0"/>
    <x v="0"/>
    <x v="0"/>
    <n v="149"/>
    <n v="213.07"/>
  </r>
  <r>
    <d v="9365-01-01T00:00:00"/>
    <x v="3"/>
    <s v="Oct"/>
    <x v="1"/>
    <x v="0"/>
    <s v="Order assembled"/>
    <x v="0"/>
    <x v="0"/>
    <x v="0"/>
    <n v="152"/>
    <n v="217.36"/>
  </r>
  <r>
    <d v="9361-01-01T00:00:00"/>
    <x v="3"/>
    <s v="Oct"/>
    <x v="1"/>
    <x v="0"/>
    <s v="Order assembled"/>
    <x v="0"/>
    <x v="0"/>
    <x v="0"/>
    <n v="178"/>
    <n v="526.24"/>
  </r>
  <r>
    <d v="9361-01-01T00:00:00"/>
    <x v="3"/>
    <s v="Oct"/>
    <x v="1"/>
    <x v="0"/>
    <s v="Order assembled"/>
    <x v="0"/>
    <x v="0"/>
    <x v="0"/>
    <n v="154"/>
    <n v="526.24"/>
  </r>
  <r>
    <d v="9364-01-01T00:00:00"/>
    <x v="3"/>
    <s v="Oct"/>
    <x v="1"/>
    <x v="0"/>
    <s v="Order assembled"/>
    <x v="0"/>
    <x v="0"/>
    <x v="0"/>
    <n v="973"/>
    <n v="1391.3899999999999"/>
  </r>
  <r>
    <d v="9362-01-01T00:00:00"/>
    <x v="3"/>
    <s v="Oct"/>
    <x v="1"/>
    <x v="0"/>
    <s v="Order assembled"/>
    <x v="0"/>
    <x v="0"/>
    <x v="0"/>
    <n v="150"/>
    <n v="214.5"/>
  </r>
  <r>
    <d v="9362-01-01T00:00:00"/>
    <x v="3"/>
    <s v="Oct"/>
    <x v="1"/>
    <x v="0"/>
    <s v="Order assembled"/>
    <x v="0"/>
    <x v="0"/>
    <x v="0"/>
    <n v="177"/>
    <n v="253.11"/>
  </r>
  <r>
    <d v="9364-01-01T00:00:00"/>
    <x v="3"/>
    <s v="Oct"/>
    <x v="1"/>
    <x v="0"/>
    <s v="Order assembled"/>
    <x v="0"/>
    <x v="0"/>
    <x v="0"/>
    <n v="153"/>
    <n v="218.79"/>
  </r>
  <r>
    <d v="9361-01-01T00:00:00"/>
    <x v="3"/>
    <s v="Oct"/>
    <x v="1"/>
    <x v="0"/>
    <s v="Order assembled"/>
    <x v="0"/>
    <x v="0"/>
    <x v="0"/>
    <n v="754"/>
    <n v="1078.22"/>
  </r>
  <r>
    <d v="9361-01-01T00:00:00"/>
    <x v="3"/>
    <s v="Oct"/>
    <x v="1"/>
    <x v="0"/>
    <s v="Order assembled"/>
    <x v="0"/>
    <x v="0"/>
    <x v="0"/>
    <n v="841"/>
    <n v="1202.6300000000001"/>
  </r>
  <r>
    <d v="9365-01-01T00:00:00"/>
    <x v="3"/>
    <s v="Oct"/>
    <x v="1"/>
    <x v="0"/>
    <s v="Order assembled"/>
    <x v="0"/>
    <x v="0"/>
    <x v="0"/>
    <n v="179"/>
    <n v="255.97"/>
  </r>
  <r>
    <d v="9361-01-01T00:00:00"/>
    <x v="3"/>
    <s v="Sep"/>
    <x v="1"/>
    <x v="0"/>
    <s v="Order assembled"/>
    <x v="0"/>
    <x v="0"/>
    <x v="0"/>
    <n v="182"/>
    <n v="260.26"/>
  </r>
  <r>
    <d v="9362-01-01T00:00:00"/>
    <x v="3"/>
    <s v="Sep"/>
    <x v="1"/>
    <x v="0"/>
    <s v="Order assembled"/>
    <x v="0"/>
    <x v="0"/>
    <x v="0"/>
    <n v="158"/>
    <n v="225.94"/>
  </r>
  <r>
    <d v="9362-01-01T00:00:00"/>
    <x v="3"/>
    <s v="Sep"/>
    <x v="1"/>
    <x v="0"/>
    <s v="Order assembled"/>
    <x v="0"/>
    <x v="0"/>
    <x v="0"/>
    <n v="184"/>
    <n v="526.24"/>
  </r>
  <r>
    <d v="9364-01-01T00:00:00"/>
    <x v="3"/>
    <s v="Sep"/>
    <x v="1"/>
    <x v="0"/>
    <s v="Order assembled"/>
    <x v="0"/>
    <x v="0"/>
    <x v="0"/>
    <n v="972"/>
    <n v="1389.96"/>
  </r>
  <r>
    <d v="9361-01-01T00:00:00"/>
    <x v="3"/>
    <s v="Sep"/>
    <x v="1"/>
    <x v="0"/>
    <s v="Order assembled"/>
    <x v="0"/>
    <x v="0"/>
    <x v="0"/>
    <n v="156"/>
    <n v="223.07999999999998"/>
  </r>
  <r>
    <d v="9361-01-01T00:00:00"/>
    <x v="3"/>
    <s v="Sep"/>
    <x v="1"/>
    <x v="0"/>
    <s v="Order assembled"/>
    <x v="0"/>
    <x v="0"/>
    <x v="0"/>
    <n v="183"/>
    <n v="261.69"/>
  </r>
  <r>
    <d v="9364-01-01T00:00:00"/>
    <x v="3"/>
    <s v="Sep"/>
    <x v="1"/>
    <x v="0"/>
    <s v="Order assembled"/>
    <x v="0"/>
    <x v="0"/>
    <x v="0"/>
    <n v="159"/>
    <n v="227.37"/>
  </r>
  <r>
    <d v="9362-01-01T00:00:00"/>
    <x v="3"/>
    <s v="Sep"/>
    <x v="1"/>
    <x v="0"/>
    <s v="Order assembled"/>
    <x v="0"/>
    <x v="0"/>
    <x v="0"/>
    <n v="840"/>
    <n v="1201.2"/>
  </r>
  <r>
    <d v="9362-01-01T00:00:00"/>
    <x v="3"/>
    <s v="Sep"/>
    <x v="1"/>
    <x v="0"/>
    <s v="Order assembled"/>
    <x v="0"/>
    <x v="0"/>
    <x v="0"/>
    <n v="185"/>
    <n v="264.55"/>
  </r>
  <r>
    <d v="9361-01-01T00:00:00"/>
    <x v="3"/>
    <s v="Sep"/>
    <x v="1"/>
    <x v="0"/>
    <s v="Order assembled"/>
    <x v="0"/>
    <x v="0"/>
    <x v="0"/>
    <n v="155"/>
    <n v="221.65"/>
  </r>
  <r>
    <d v="9362-01-01T00:00:00"/>
    <x v="3"/>
    <s v="Apr"/>
    <x v="1"/>
    <x v="1"/>
    <s v="Cancelld"/>
    <x v="1"/>
    <x v="1"/>
    <x v="2"/>
    <n v="290"/>
    <n v="414.7"/>
  </r>
  <r>
    <d v="9364-01-01T00:00:00"/>
    <x v="3"/>
    <s v="Apr"/>
    <x v="1"/>
    <x v="1"/>
    <s v="Cancelld"/>
    <x v="1"/>
    <x v="1"/>
    <x v="2"/>
    <n v="260"/>
    <n v="371.8"/>
  </r>
  <r>
    <d v="9362-01-01T00:00:00"/>
    <x v="3"/>
    <s v="Apr"/>
    <x v="1"/>
    <x v="1"/>
    <s v="Cancelld"/>
    <x v="1"/>
    <x v="1"/>
    <x v="2"/>
    <n v="286"/>
    <n v="408.98"/>
  </r>
  <r>
    <d v="9362-01-01T00:00:00"/>
    <x v="3"/>
    <s v="Apr"/>
    <x v="1"/>
    <x v="1"/>
    <s v="Cancelld"/>
    <x v="1"/>
    <x v="1"/>
    <x v="2"/>
    <n v="262"/>
    <n v="374.65999999999997"/>
  </r>
  <r>
    <d v="9364-01-01T00:00:00"/>
    <x v="3"/>
    <s v="Apr"/>
    <x v="1"/>
    <x v="1"/>
    <s v="Cancelld"/>
    <x v="1"/>
    <x v="1"/>
    <x v="2"/>
    <n v="791"/>
    <n v="1131.1300000000001"/>
  </r>
  <r>
    <d v="9364-01-01T00:00:00"/>
    <x v="3"/>
    <s v="Apr"/>
    <x v="1"/>
    <x v="1"/>
    <s v="Cancelld"/>
    <x v="1"/>
    <x v="1"/>
    <x v="2"/>
    <n v="261"/>
    <n v="373.23"/>
  </r>
  <r>
    <d v="9362-01-01T00:00:00"/>
    <x v="3"/>
    <s v="Apr"/>
    <x v="1"/>
    <x v="1"/>
    <s v="Cancelld"/>
    <x v="1"/>
    <x v="1"/>
    <x v="2"/>
    <n v="289"/>
    <n v="413.27"/>
  </r>
  <r>
    <d v="9362-01-01T00:00:00"/>
    <x v="3"/>
    <s v="Apr"/>
    <x v="1"/>
    <x v="1"/>
    <s v="Cancelld"/>
    <x v="1"/>
    <x v="1"/>
    <x v="2"/>
    <n v="259"/>
    <n v="370.37"/>
  </r>
  <r>
    <d v="9364-01-01T00:00:00"/>
    <x v="3"/>
    <s v="Apr"/>
    <x v="1"/>
    <x v="1"/>
    <s v="Cancelld"/>
    <x v="1"/>
    <x v="1"/>
    <x v="2"/>
    <n v="800"/>
    <n v="1144"/>
  </r>
  <r>
    <d v="9362-01-01T00:00:00"/>
    <x v="3"/>
    <s v="Apr"/>
    <x v="1"/>
    <x v="1"/>
    <s v="Cancelld"/>
    <x v="1"/>
    <x v="1"/>
    <x v="2"/>
    <n v="886"/>
    <n v="1266.98"/>
  </r>
  <r>
    <d v="9362-01-01T00:00:00"/>
    <x v="3"/>
    <s v="Aug"/>
    <x v="1"/>
    <x v="1"/>
    <s v="Cancelld"/>
    <x v="1"/>
    <x v="1"/>
    <x v="2"/>
    <n v="266"/>
    <n v="380.38"/>
  </r>
  <r>
    <d v="9361-01-01T00:00:00"/>
    <x v="3"/>
    <s v="Aug"/>
    <x v="1"/>
    <x v="1"/>
    <s v="Cancelld"/>
    <x v="1"/>
    <x v="1"/>
    <x v="2"/>
    <n v="242"/>
    <n v="346.06"/>
  </r>
  <r>
    <d v="9361-01-01T00:00:00"/>
    <x v="3"/>
    <s v="Aug"/>
    <x v="1"/>
    <x v="1"/>
    <s v="Cancelld"/>
    <x v="1"/>
    <x v="1"/>
    <x v="2"/>
    <n v="268"/>
    <n v="383.24"/>
  </r>
  <r>
    <d v="9361-01-01T00:00:00"/>
    <x v="3"/>
    <s v="Aug"/>
    <x v="1"/>
    <x v="1"/>
    <s v="Cancelld"/>
    <x v="1"/>
    <x v="1"/>
    <x v="2"/>
    <n v="238"/>
    <n v="340.34000000000003"/>
  </r>
  <r>
    <d v="9361-01-01T00:00:00"/>
    <x v="3"/>
    <s v="Aug"/>
    <x v="1"/>
    <x v="1"/>
    <s v="Cancelld"/>
    <x v="1"/>
    <x v="1"/>
    <x v="2"/>
    <n v="881"/>
    <n v="1259.83"/>
  </r>
  <r>
    <d v="9361-01-01T00:00:00"/>
    <x v="3"/>
    <s v="Aug"/>
    <x v="1"/>
    <x v="1"/>
    <s v="Cancelld"/>
    <x v="1"/>
    <x v="1"/>
    <x v="2"/>
    <n v="834"/>
    <n v="526.24"/>
  </r>
  <r>
    <d v="9361-01-01T00:00:00"/>
    <x v="3"/>
    <s v="Aug"/>
    <x v="1"/>
    <x v="1"/>
    <s v="Cancelld"/>
    <x v="1"/>
    <x v="1"/>
    <x v="2"/>
    <n v="265"/>
    <n v="378.95"/>
  </r>
  <r>
    <d v="9361-01-01T00:00:00"/>
    <x v="3"/>
    <s v="Aug"/>
    <x v="1"/>
    <x v="1"/>
    <s v="Cancelld"/>
    <x v="1"/>
    <x v="1"/>
    <x v="2"/>
    <n v="241"/>
    <n v="344.63"/>
  </r>
  <r>
    <d v="9361-01-01T00:00:00"/>
    <x v="3"/>
    <s v="Aug"/>
    <x v="1"/>
    <x v="1"/>
    <s v="Cancelld"/>
    <x v="1"/>
    <x v="1"/>
    <x v="2"/>
    <n v="803"/>
    <n v="1148.29"/>
  </r>
  <r>
    <d v="9362-01-01T00:00:00"/>
    <x v="3"/>
    <s v="Aug"/>
    <x v="1"/>
    <x v="1"/>
    <s v="Cancelld"/>
    <x v="1"/>
    <x v="1"/>
    <x v="2"/>
    <n v="239"/>
    <n v="341.77"/>
  </r>
  <r>
    <d v="9362-01-01T00:00:00"/>
    <x v="3"/>
    <s v="Dec"/>
    <x v="1"/>
    <x v="1"/>
    <s v="Cancelld"/>
    <x v="1"/>
    <x v="1"/>
    <x v="2"/>
    <n v="248"/>
    <n v="354.64"/>
  </r>
  <r>
    <d v="9363-01-01T00:00:00"/>
    <x v="3"/>
    <s v="Dec"/>
    <x v="1"/>
    <x v="1"/>
    <s v="Cancelld"/>
    <x v="1"/>
    <x v="1"/>
    <x v="2"/>
    <n v="218"/>
    <n v="311.74"/>
  </r>
  <r>
    <d v="9362-01-01T00:00:00"/>
    <x v="3"/>
    <s v="Dec"/>
    <x v="1"/>
    <x v="1"/>
    <s v="Cancelld"/>
    <x v="1"/>
    <x v="1"/>
    <x v="2"/>
    <n v="244"/>
    <n v="348.92"/>
  </r>
  <r>
    <d v="9362-01-01T00:00:00"/>
    <x v="3"/>
    <s v="Dec"/>
    <x v="1"/>
    <x v="1"/>
    <s v="Cancelld"/>
    <x v="1"/>
    <x v="1"/>
    <x v="2"/>
    <n v="220"/>
    <n v="314.60000000000002"/>
  </r>
  <r>
    <d v="9364-01-01T00:00:00"/>
    <x v="3"/>
    <s v="Dec"/>
    <x v="1"/>
    <x v="1"/>
    <s v="Cancelld"/>
    <x v="1"/>
    <x v="1"/>
    <x v="2"/>
    <n v="798"/>
    <n v="1141.1399999999999"/>
  </r>
  <r>
    <d v="9362-01-01T00:00:00"/>
    <x v="3"/>
    <s v="Dec"/>
    <x v="1"/>
    <x v="1"/>
    <s v="Cancelld"/>
    <x v="1"/>
    <x v="1"/>
    <x v="2"/>
    <n v="885"/>
    <n v="1265.55"/>
  </r>
  <r>
    <d v="9362-01-01T00:00:00"/>
    <x v="3"/>
    <s v="Dec"/>
    <x v="1"/>
    <x v="1"/>
    <s v="Cancelld"/>
    <x v="1"/>
    <x v="1"/>
    <x v="2"/>
    <n v="838"/>
    <n v="526.24"/>
  </r>
  <r>
    <d v="9364-01-01T00:00:00"/>
    <x v="3"/>
    <s v="Dec"/>
    <x v="1"/>
    <x v="1"/>
    <s v="Cancelld"/>
    <x v="1"/>
    <x v="1"/>
    <x v="2"/>
    <n v="219"/>
    <n v="313.17"/>
  </r>
  <r>
    <d v="9362-01-01T00:00:00"/>
    <x v="3"/>
    <s v="Dec"/>
    <x v="1"/>
    <x v="1"/>
    <s v="Cancelld"/>
    <x v="1"/>
    <x v="1"/>
    <x v="2"/>
    <n v="247"/>
    <n v="353.21"/>
  </r>
  <r>
    <d v="9362-01-01T00:00:00"/>
    <x v="3"/>
    <s v="Dec"/>
    <x v="1"/>
    <x v="1"/>
    <s v="Cancelld"/>
    <x v="1"/>
    <x v="1"/>
    <x v="2"/>
    <n v="217"/>
    <n v="310.31"/>
  </r>
  <r>
    <d v="9363-01-01T00:00:00"/>
    <x v="3"/>
    <s v="Dec"/>
    <x v="1"/>
    <x v="1"/>
    <s v="Cancelld"/>
    <x v="1"/>
    <x v="1"/>
    <x v="2"/>
    <n v="807"/>
    <n v="1154.01"/>
  </r>
  <r>
    <d v="9362-01-01T00:00:00"/>
    <x v="3"/>
    <s v="Dec"/>
    <x v="1"/>
    <x v="1"/>
    <s v="Cancelld"/>
    <x v="1"/>
    <x v="1"/>
    <x v="2"/>
    <n v="221"/>
    <n v="316.02999999999997"/>
  </r>
  <r>
    <d v="9362-01-01T00:00:00"/>
    <x v="3"/>
    <s v="Feb"/>
    <x v="1"/>
    <x v="1"/>
    <s v="Cancelld"/>
    <x v="1"/>
    <x v="1"/>
    <x v="2"/>
    <n v="272"/>
    <n v="388.96"/>
  </r>
  <r>
    <d v="9362-01-01T00:00:00"/>
    <x v="3"/>
    <s v="Feb"/>
    <x v="1"/>
    <x v="1"/>
    <s v="Cancelld"/>
    <x v="1"/>
    <x v="1"/>
    <x v="2"/>
    <n v="298"/>
    <n v="426.14"/>
  </r>
  <r>
    <d v="9361-01-01T00:00:00"/>
    <x v="3"/>
    <s v="Feb"/>
    <x v="1"/>
    <x v="1"/>
    <s v="Cancelld"/>
    <x v="1"/>
    <x v="1"/>
    <x v="2"/>
    <n v="226"/>
    <n v="323.18"/>
  </r>
  <r>
    <d v="9362-01-01T00:00:00"/>
    <x v="3"/>
    <s v="Feb"/>
    <x v="1"/>
    <x v="1"/>
    <s v="Cancelld"/>
    <x v="1"/>
    <x v="1"/>
    <x v="2"/>
    <n v="274"/>
    <n v="391.82"/>
  </r>
  <r>
    <d v="9362-01-01T00:00:00"/>
    <x v="3"/>
    <s v="Feb"/>
    <x v="1"/>
    <x v="1"/>
    <s v="Cancelld"/>
    <x v="1"/>
    <x v="1"/>
    <x v="2"/>
    <n v="789"/>
    <n v="1128.27"/>
  </r>
  <r>
    <d v="9364-01-01T00:00:00"/>
    <x v="3"/>
    <s v="Feb"/>
    <x v="1"/>
    <x v="1"/>
    <s v="Cancelld"/>
    <x v="1"/>
    <x v="1"/>
    <x v="2"/>
    <n v="876"/>
    <n v="1252.68"/>
  </r>
  <r>
    <d v="9361-01-01T00:00:00"/>
    <x v="3"/>
    <s v="Feb"/>
    <x v="1"/>
    <x v="1"/>
    <s v="Cancelld"/>
    <x v="1"/>
    <x v="1"/>
    <x v="2"/>
    <n v="958"/>
    <n v="1369.94"/>
  </r>
  <r>
    <d v="9364-01-01T00:00:00"/>
    <x v="3"/>
    <s v="Feb"/>
    <x v="1"/>
    <x v="1"/>
    <s v="Cancelld"/>
    <x v="1"/>
    <x v="1"/>
    <x v="2"/>
    <n v="829"/>
    <n v="526.24"/>
  </r>
  <r>
    <d v="9362-01-01T00:00:00"/>
    <x v="3"/>
    <s v="Feb"/>
    <x v="1"/>
    <x v="1"/>
    <s v="Cancelld"/>
    <x v="1"/>
    <x v="1"/>
    <x v="2"/>
    <n v="273"/>
    <n v="390.39"/>
  </r>
  <r>
    <d v="9361-01-01T00:00:00"/>
    <x v="3"/>
    <s v="Feb"/>
    <x v="1"/>
    <x v="1"/>
    <s v="Cancelld"/>
    <x v="1"/>
    <x v="1"/>
    <x v="2"/>
    <n v="267"/>
    <n v="381.81"/>
  </r>
  <r>
    <d v="9362-01-01T00:00:00"/>
    <x v="3"/>
    <s v="Feb"/>
    <x v="1"/>
    <x v="1"/>
    <s v="Cancelld"/>
    <x v="1"/>
    <x v="1"/>
    <x v="2"/>
    <n v="301"/>
    <n v="430.43"/>
  </r>
  <r>
    <d v="9362-01-01T00:00:00"/>
    <x v="3"/>
    <s v="Feb"/>
    <x v="1"/>
    <x v="1"/>
    <s v="Cancelld"/>
    <x v="1"/>
    <x v="1"/>
    <x v="2"/>
    <n v="271"/>
    <n v="387.53"/>
  </r>
  <r>
    <d v="9362-01-01T00:00:00"/>
    <x v="3"/>
    <s v="Feb"/>
    <x v="1"/>
    <x v="1"/>
    <s v="Cancelld"/>
    <x v="1"/>
    <x v="1"/>
    <x v="2"/>
    <n v="798"/>
    <n v="1141.1399999999999"/>
  </r>
  <r>
    <d v="9361-01-01T00:00:00"/>
    <x v="3"/>
    <s v="Feb"/>
    <x v="1"/>
    <x v="1"/>
    <s v="Cancelld"/>
    <x v="1"/>
    <x v="1"/>
    <x v="2"/>
    <n v="851"/>
    <n v="1216.93"/>
  </r>
  <r>
    <d v="9361-01-01T00:00:00"/>
    <x v="3"/>
    <s v="Jan"/>
    <x v="1"/>
    <x v="1"/>
    <s v="Cancelld"/>
    <x v="1"/>
    <x v="1"/>
    <x v="2"/>
    <n v="302"/>
    <n v="431.86"/>
  </r>
  <r>
    <d v="9362-01-01T00:00:00"/>
    <x v="3"/>
    <s v="Jan"/>
    <x v="1"/>
    <x v="1"/>
    <s v="Cancelld"/>
    <x v="1"/>
    <x v="1"/>
    <x v="2"/>
    <n v="230"/>
    <n v="328.9"/>
  </r>
  <r>
    <d v="9364-01-01T00:00:00"/>
    <x v="3"/>
    <s v="Jan"/>
    <x v="1"/>
    <x v="1"/>
    <s v="Cancelld"/>
    <x v="1"/>
    <x v="1"/>
    <x v="2"/>
    <n v="278"/>
    <n v="397.53999999999996"/>
  </r>
  <r>
    <d v="9361-01-01T00:00:00"/>
    <x v="3"/>
    <s v="Jan"/>
    <x v="1"/>
    <x v="1"/>
    <s v="Cancelld"/>
    <x v="1"/>
    <x v="1"/>
    <x v="2"/>
    <n v="304"/>
    <n v="434.72"/>
  </r>
  <r>
    <d v="9361-01-01T00:00:00"/>
    <x v="3"/>
    <s v="Jan"/>
    <x v="1"/>
    <x v="1"/>
    <s v="Cancelld"/>
    <x v="1"/>
    <x v="1"/>
    <x v="2"/>
    <n v="232"/>
    <n v="331.76"/>
  </r>
  <r>
    <d v="9362-01-01T00:00:00"/>
    <x v="3"/>
    <s v="Jan"/>
    <x v="1"/>
    <x v="1"/>
    <s v="Cancelld"/>
    <x v="1"/>
    <x v="1"/>
    <x v="2"/>
    <n v="788"/>
    <n v="1126.8399999999999"/>
  </r>
  <r>
    <d v="9362-01-01T00:00:00"/>
    <x v="3"/>
    <s v="Jan"/>
    <x v="1"/>
    <x v="1"/>
    <s v="Cancelld"/>
    <x v="1"/>
    <x v="1"/>
    <x v="2"/>
    <n v="842"/>
    <n v="1204.06"/>
  </r>
  <r>
    <d v="9361-01-01T00:00:00"/>
    <x v="3"/>
    <s v="Jan"/>
    <x v="1"/>
    <x v="1"/>
    <s v="Cancelld"/>
    <x v="1"/>
    <x v="1"/>
    <x v="2"/>
    <n v="875"/>
    <n v="1251.25"/>
  </r>
  <r>
    <d v="9363-01-01T00:00:00"/>
    <x v="3"/>
    <s v="Jan"/>
    <x v="1"/>
    <x v="1"/>
    <s v="Cancelld"/>
    <x v="1"/>
    <x v="1"/>
    <x v="2"/>
    <n v="955"/>
    <n v="1365.65"/>
  </r>
  <r>
    <d v="9362-01-01T00:00:00"/>
    <x v="3"/>
    <s v="Jan"/>
    <x v="1"/>
    <x v="1"/>
    <s v="Cancelld"/>
    <x v="1"/>
    <x v="1"/>
    <x v="2"/>
    <n v="956"/>
    <n v="1367.08"/>
  </r>
  <r>
    <d v="9362-01-01T00:00:00"/>
    <x v="3"/>
    <s v="Jan"/>
    <x v="1"/>
    <x v="1"/>
    <s v="Cancelld"/>
    <x v="1"/>
    <x v="1"/>
    <x v="2"/>
    <n v="957"/>
    <n v="1368.51"/>
  </r>
  <r>
    <d v="9361-01-01T00:00:00"/>
    <x v="3"/>
    <s v="Jan"/>
    <x v="1"/>
    <x v="1"/>
    <s v="Cancelld"/>
    <x v="1"/>
    <x v="1"/>
    <x v="2"/>
    <n v="828"/>
    <n v="526.24"/>
  </r>
  <r>
    <d v="9362-01-01T00:00:00"/>
    <x v="3"/>
    <s v="Jan"/>
    <x v="1"/>
    <x v="1"/>
    <s v="Cancelld"/>
    <x v="1"/>
    <x v="1"/>
    <x v="2"/>
    <n v="881"/>
    <n v="526.24"/>
  </r>
  <r>
    <d v="9362-01-01T00:00:00"/>
    <x v="3"/>
    <s v="Jan"/>
    <x v="1"/>
    <x v="1"/>
    <s v="Cancelld"/>
    <x v="1"/>
    <x v="1"/>
    <x v="2"/>
    <n v="279"/>
    <n v="398.97"/>
  </r>
  <r>
    <d v="9361-01-01T00:00:00"/>
    <x v="3"/>
    <s v="Jan"/>
    <x v="1"/>
    <x v="1"/>
    <s v="Cancelld"/>
    <x v="1"/>
    <x v="1"/>
    <x v="2"/>
    <n v="285"/>
    <n v="407.55"/>
  </r>
  <r>
    <d v="9362-01-01T00:00:00"/>
    <x v="3"/>
    <s v="Jan"/>
    <x v="1"/>
    <x v="1"/>
    <s v="Cancelld"/>
    <x v="1"/>
    <x v="1"/>
    <x v="2"/>
    <n v="279"/>
    <n v="398.97"/>
  </r>
  <r>
    <d v="9362-01-01T00:00:00"/>
    <x v="3"/>
    <s v="Jan"/>
    <x v="1"/>
    <x v="1"/>
    <s v="Cancelld"/>
    <x v="1"/>
    <x v="1"/>
    <x v="2"/>
    <n v="273"/>
    <n v="390.39"/>
  </r>
  <r>
    <d v="9362-01-01T00:00:00"/>
    <x v="3"/>
    <s v="Jan"/>
    <x v="1"/>
    <x v="1"/>
    <s v="Cancelld"/>
    <x v="1"/>
    <x v="1"/>
    <x v="2"/>
    <n v="229"/>
    <n v="327.47000000000003"/>
  </r>
  <r>
    <d v="9361-01-01T00:00:00"/>
    <x v="3"/>
    <s v="Jan"/>
    <x v="1"/>
    <x v="1"/>
    <s v="Cancelld"/>
    <x v="1"/>
    <x v="1"/>
    <x v="2"/>
    <n v="277"/>
    <n v="396.11"/>
  </r>
  <r>
    <d v="9364-01-01T00:00:00"/>
    <x v="3"/>
    <s v="Jan"/>
    <x v="1"/>
    <x v="1"/>
    <s v="Cancelld"/>
    <x v="1"/>
    <x v="1"/>
    <x v="2"/>
    <n v="797"/>
    <n v="1139.71"/>
  </r>
  <r>
    <d v="9363-01-01T00:00:00"/>
    <x v="3"/>
    <s v="Jan"/>
    <x v="1"/>
    <x v="1"/>
    <s v="Cancelld"/>
    <x v="1"/>
    <x v="1"/>
    <x v="2"/>
    <n v="850"/>
    <n v="1215.5"/>
  </r>
  <r>
    <d v="9361-01-01T00:00:00"/>
    <x v="3"/>
    <s v="Jan"/>
    <x v="1"/>
    <x v="1"/>
    <s v="Cancelld"/>
    <x v="1"/>
    <x v="1"/>
    <x v="2"/>
    <n v="884"/>
    <n v="1264.1199999999999"/>
  </r>
  <r>
    <d v="9364-01-01T00:00:00"/>
    <x v="3"/>
    <s v="Jul"/>
    <x v="1"/>
    <x v="1"/>
    <s v="Cancelld"/>
    <x v="1"/>
    <x v="1"/>
    <x v="2"/>
    <n v="272"/>
    <n v="388.96"/>
  </r>
  <r>
    <d v="9364-01-01T00:00:00"/>
    <x v="3"/>
    <s v="Jul"/>
    <x v="1"/>
    <x v="1"/>
    <s v="Cancelld"/>
    <x v="1"/>
    <x v="1"/>
    <x v="2"/>
    <n v="274"/>
    <n v="391.82"/>
  </r>
  <r>
    <d v="9364-01-01T00:00:00"/>
    <x v="3"/>
    <s v="Jul"/>
    <x v="1"/>
    <x v="1"/>
    <s v="Cancelld"/>
    <x v="1"/>
    <x v="1"/>
    <x v="2"/>
    <n v="244"/>
    <n v="348.92"/>
  </r>
  <r>
    <d v="9362-01-01T00:00:00"/>
    <x v="3"/>
    <s v="Jul"/>
    <x v="1"/>
    <x v="1"/>
    <s v="Cancelld"/>
    <x v="1"/>
    <x v="1"/>
    <x v="2"/>
    <n v="794"/>
    <n v="1135.42"/>
  </r>
  <r>
    <d v="9362-01-01T00:00:00"/>
    <x v="3"/>
    <s v="Jul"/>
    <x v="1"/>
    <x v="1"/>
    <s v="Cancelld"/>
    <x v="1"/>
    <x v="1"/>
    <x v="2"/>
    <n v="880"/>
    <n v="1258.4000000000001"/>
  </r>
  <r>
    <d v="9362-01-01T00:00:00"/>
    <x v="3"/>
    <s v="Jul"/>
    <x v="1"/>
    <x v="1"/>
    <s v="Cancelld"/>
    <x v="1"/>
    <x v="1"/>
    <x v="2"/>
    <n v="833"/>
    <n v="526.24"/>
  </r>
  <r>
    <d v="9362-01-01T00:00:00"/>
    <x v="3"/>
    <s v="Jul"/>
    <x v="1"/>
    <x v="1"/>
    <s v="Cancelld"/>
    <x v="1"/>
    <x v="1"/>
    <x v="2"/>
    <n v="243"/>
    <n v="347.49"/>
  </r>
  <r>
    <d v="9364-01-01T00:00:00"/>
    <x v="3"/>
    <s v="Jul"/>
    <x v="1"/>
    <x v="1"/>
    <s v="Cancelld"/>
    <x v="1"/>
    <x v="1"/>
    <x v="2"/>
    <n v="271"/>
    <n v="387.53"/>
  </r>
  <r>
    <d v="9364-01-01T00:00:00"/>
    <x v="3"/>
    <s v="Jul"/>
    <x v="1"/>
    <x v="1"/>
    <s v="Cancelld"/>
    <x v="1"/>
    <x v="1"/>
    <x v="2"/>
    <n v="247"/>
    <n v="353.21"/>
  </r>
  <r>
    <d v="9364-01-01T00:00:00"/>
    <x v="3"/>
    <s v="Jul"/>
    <x v="1"/>
    <x v="1"/>
    <s v="Cancelld"/>
    <x v="1"/>
    <x v="1"/>
    <x v="2"/>
    <n v="245"/>
    <n v="350.35"/>
  </r>
  <r>
    <d v="9365-01-01T00:00:00"/>
    <x v="3"/>
    <s v="Jun"/>
    <x v="1"/>
    <x v="1"/>
    <s v="Cancelld"/>
    <x v="1"/>
    <x v="1"/>
    <x v="2"/>
    <n v="278"/>
    <n v="397.53999999999996"/>
  </r>
  <r>
    <d v="9361-01-01T00:00:00"/>
    <x v="3"/>
    <s v="Jun"/>
    <x v="1"/>
    <x v="1"/>
    <s v="Cancelld"/>
    <x v="1"/>
    <x v="1"/>
    <x v="2"/>
    <n v="248"/>
    <n v="354.64"/>
  </r>
  <r>
    <d v="9364-01-01T00:00:00"/>
    <x v="3"/>
    <s v="Jun"/>
    <x v="1"/>
    <x v="1"/>
    <s v="Cancelld"/>
    <x v="1"/>
    <x v="1"/>
    <x v="2"/>
    <n v="280"/>
    <n v="400.4"/>
  </r>
  <r>
    <d v="9361-01-01T00:00:00"/>
    <x v="3"/>
    <s v="Jun"/>
    <x v="1"/>
    <x v="1"/>
    <s v="Cancelld"/>
    <x v="1"/>
    <x v="1"/>
    <x v="2"/>
    <n v="250"/>
    <n v="357.5"/>
  </r>
  <r>
    <d v="9362-01-01T00:00:00"/>
    <x v="3"/>
    <s v="Jun"/>
    <x v="1"/>
    <x v="1"/>
    <s v="Cancelld"/>
    <x v="1"/>
    <x v="1"/>
    <x v="2"/>
    <n v="793"/>
    <n v="1133.99"/>
  </r>
  <r>
    <d v="9361-01-01T00:00:00"/>
    <x v="3"/>
    <s v="Jun"/>
    <x v="1"/>
    <x v="1"/>
    <s v="Cancelld"/>
    <x v="1"/>
    <x v="1"/>
    <x v="2"/>
    <n v="879"/>
    <n v="1256.97"/>
  </r>
  <r>
    <d v="9361-01-01T00:00:00"/>
    <x v="3"/>
    <s v="Jun"/>
    <x v="1"/>
    <x v="1"/>
    <s v="Cancelld"/>
    <x v="1"/>
    <x v="1"/>
    <x v="2"/>
    <n v="832"/>
    <n v="526.24"/>
  </r>
  <r>
    <d v="9362-01-01T00:00:00"/>
    <x v="3"/>
    <s v="Jun"/>
    <x v="1"/>
    <x v="1"/>
    <s v="Cancelld"/>
    <x v="1"/>
    <x v="1"/>
    <x v="2"/>
    <n v="249"/>
    <n v="356.07"/>
  </r>
  <r>
    <d v="9361-01-01T00:00:00"/>
    <x v="3"/>
    <s v="Jun"/>
    <x v="1"/>
    <x v="1"/>
    <s v="Cancelld"/>
    <x v="1"/>
    <x v="1"/>
    <x v="2"/>
    <n v="277"/>
    <n v="396.11"/>
  </r>
  <r>
    <d v="9364-01-01T00:00:00"/>
    <x v="3"/>
    <s v="Jun"/>
    <x v="1"/>
    <x v="1"/>
    <s v="Cancelld"/>
    <x v="1"/>
    <x v="1"/>
    <x v="2"/>
    <n v="253"/>
    <n v="361.78999999999996"/>
  </r>
  <r>
    <d v="9361-01-01T00:00:00"/>
    <x v="3"/>
    <s v="Jun"/>
    <x v="1"/>
    <x v="1"/>
    <s v="Cancelld"/>
    <x v="1"/>
    <x v="1"/>
    <x v="2"/>
    <n v="802"/>
    <n v="1146.8600000000001"/>
  </r>
  <r>
    <d v="9365-01-01T00:00:00"/>
    <x v="3"/>
    <s v="Jun"/>
    <x v="1"/>
    <x v="1"/>
    <s v="Cancelld"/>
    <x v="1"/>
    <x v="1"/>
    <x v="2"/>
    <n v="251"/>
    <n v="358.93"/>
  </r>
  <r>
    <d v="9364-01-01T00:00:00"/>
    <x v="3"/>
    <s v="Mar"/>
    <x v="1"/>
    <x v="1"/>
    <s v="Cancelld"/>
    <x v="1"/>
    <x v="1"/>
    <x v="2"/>
    <n v="296"/>
    <n v="423.28"/>
  </r>
  <r>
    <d v="9364-01-01T00:00:00"/>
    <x v="3"/>
    <s v="Mar"/>
    <x v="1"/>
    <x v="1"/>
    <s v="Cancelld"/>
    <x v="1"/>
    <x v="1"/>
    <x v="2"/>
    <n v="266"/>
    <n v="380.38"/>
  </r>
  <r>
    <d v="9362-01-01T00:00:00"/>
    <x v="3"/>
    <s v="Mar"/>
    <x v="1"/>
    <x v="1"/>
    <s v="Cancelld"/>
    <x v="1"/>
    <x v="1"/>
    <x v="2"/>
    <n v="292"/>
    <n v="417.56"/>
  </r>
  <r>
    <d v="9364-01-01T00:00:00"/>
    <x v="3"/>
    <s v="Mar"/>
    <x v="1"/>
    <x v="1"/>
    <s v="Cancelld"/>
    <x v="1"/>
    <x v="1"/>
    <x v="2"/>
    <n v="268"/>
    <n v="383.24"/>
  </r>
  <r>
    <d v="9364-01-01T00:00:00"/>
    <x v="3"/>
    <s v="Mar"/>
    <x v="1"/>
    <x v="1"/>
    <s v="Cancelld"/>
    <x v="1"/>
    <x v="1"/>
    <x v="2"/>
    <n v="790"/>
    <n v="1129.7"/>
  </r>
  <r>
    <d v="9362-01-01T00:00:00"/>
    <x v="3"/>
    <s v="Mar"/>
    <x v="1"/>
    <x v="1"/>
    <s v="Cancelld"/>
    <x v="1"/>
    <x v="1"/>
    <x v="2"/>
    <n v="877"/>
    <n v="1254.1100000000001"/>
  </r>
  <r>
    <d v="9362-01-01T00:00:00"/>
    <x v="3"/>
    <s v="Mar"/>
    <x v="1"/>
    <x v="1"/>
    <s v="Cancelld"/>
    <x v="1"/>
    <x v="1"/>
    <x v="2"/>
    <n v="830"/>
    <n v="526.24"/>
  </r>
  <r>
    <d v="9364-01-01T00:00:00"/>
    <x v="3"/>
    <s v="Mar"/>
    <x v="1"/>
    <x v="1"/>
    <s v="Cancelld"/>
    <x v="1"/>
    <x v="1"/>
    <x v="2"/>
    <n v="267"/>
    <n v="381.81"/>
  </r>
  <r>
    <d v="9364-01-01T00:00:00"/>
    <x v="3"/>
    <s v="Mar"/>
    <x v="1"/>
    <x v="1"/>
    <s v="Cancelld"/>
    <x v="1"/>
    <x v="1"/>
    <x v="2"/>
    <n v="295"/>
    <n v="421.85"/>
  </r>
  <r>
    <d v="9362-01-01T00:00:00"/>
    <x v="3"/>
    <s v="Mar"/>
    <x v="1"/>
    <x v="1"/>
    <s v="Cancelld"/>
    <x v="1"/>
    <x v="1"/>
    <x v="2"/>
    <n v="265"/>
    <n v="378.95"/>
  </r>
  <r>
    <d v="9364-01-01T00:00:00"/>
    <x v="3"/>
    <s v="Mar"/>
    <x v="1"/>
    <x v="1"/>
    <s v="Cancelld"/>
    <x v="1"/>
    <x v="1"/>
    <x v="2"/>
    <n v="799"/>
    <n v="1142.57"/>
  </r>
  <r>
    <d v="9364-01-01T00:00:00"/>
    <x v="3"/>
    <s v="Mar"/>
    <x v="1"/>
    <x v="1"/>
    <s v="Cancelld"/>
    <x v="1"/>
    <x v="1"/>
    <x v="2"/>
    <n v="885"/>
    <n v="1265.55"/>
  </r>
  <r>
    <d v="9362-01-01T00:00:00"/>
    <x v="3"/>
    <s v="May"/>
    <x v="1"/>
    <x v="1"/>
    <s v="Cancelld"/>
    <x v="1"/>
    <x v="1"/>
    <x v="2"/>
    <n v="284"/>
    <n v="406.12"/>
  </r>
  <r>
    <d v="9364-01-01T00:00:00"/>
    <x v="3"/>
    <s v="May"/>
    <x v="1"/>
    <x v="1"/>
    <s v="Cancelld"/>
    <x v="1"/>
    <x v="1"/>
    <x v="2"/>
    <n v="254"/>
    <n v="363.22"/>
  </r>
  <r>
    <d v="9362-01-01T00:00:00"/>
    <x v="3"/>
    <s v="May"/>
    <x v="1"/>
    <x v="1"/>
    <s v="Cancelld"/>
    <x v="1"/>
    <x v="1"/>
    <x v="2"/>
    <n v="256"/>
    <n v="366.08"/>
  </r>
  <r>
    <d v="9362-01-01T00:00:00"/>
    <x v="3"/>
    <s v="May"/>
    <x v="1"/>
    <x v="1"/>
    <s v="Cancelld"/>
    <x v="1"/>
    <x v="1"/>
    <x v="2"/>
    <n v="792"/>
    <n v="1132.56"/>
  </r>
  <r>
    <d v="9362-01-01T00:00:00"/>
    <x v="3"/>
    <s v="May"/>
    <x v="1"/>
    <x v="1"/>
    <s v="Cancelld"/>
    <x v="1"/>
    <x v="1"/>
    <x v="2"/>
    <n v="878"/>
    <n v="1255.54"/>
  </r>
  <r>
    <d v="9362-01-01T00:00:00"/>
    <x v="3"/>
    <s v="May"/>
    <x v="1"/>
    <x v="1"/>
    <s v="Cancelld"/>
    <x v="1"/>
    <x v="1"/>
    <x v="2"/>
    <n v="831"/>
    <n v="526.24"/>
  </r>
  <r>
    <d v="9362-01-01T00:00:00"/>
    <x v="3"/>
    <s v="May"/>
    <x v="1"/>
    <x v="1"/>
    <s v="Cancelld"/>
    <x v="1"/>
    <x v="1"/>
    <x v="2"/>
    <n v="255"/>
    <n v="364.65"/>
  </r>
  <r>
    <d v="9362-01-01T00:00:00"/>
    <x v="3"/>
    <s v="May"/>
    <x v="1"/>
    <x v="1"/>
    <s v="Cancelld"/>
    <x v="1"/>
    <x v="1"/>
    <x v="2"/>
    <n v="283"/>
    <n v="404.69"/>
  </r>
  <r>
    <d v="9364-01-01T00:00:00"/>
    <x v="3"/>
    <s v="May"/>
    <x v="1"/>
    <x v="1"/>
    <s v="Cancelld"/>
    <x v="1"/>
    <x v="1"/>
    <x v="2"/>
    <n v="801"/>
    <n v="1145.43"/>
  </r>
  <r>
    <d v="9362-01-01T00:00:00"/>
    <x v="3"/>
    <s v="May"/>
    <x v="1"/>
    <x v="1"/>
    <s v="Cancelld"/>
    <x v="1"/>
    <x v="1"/>
    <x v="2"/>
    <n v="257"/>
    <n v="367.51"/>
  </r>
  <r>
    <d v="9361-01-01T00:00:00"/>
    <x v="3"/>
    <s v="Nov"/>
    <x v="1"/>
    <x v="1"/>
    <s v="Cancelld"/>
    <x v="1"/>
    <x v="1"/>
    <x v="2"/>
    <n v="224"/>
    <n v="320.32"/>
  </r>
  <r>
    <d v="9361-01-01T00:00:00"/>
    <x v="3"/>
    <s v="Nov"/>
    <x v="1"/>
    <x v="1"/>
    <s v="Cancelld"/>
    <x v="1"/>
    <x v="1"/>
    <x v="2"/>
    <n v="250"/>
    <n v="357.5"/>
  </r>
  <r>
    <d v="9361-01-01T00:00:00"/>
    <x v="3"/>
    <s v="Nov"/>
    <x v="1"/>
    <x v="1"/>
    <s v="Cancelld"/>
    <x v="1"/>
    <x v="1"/>
    <x v="2"/>
    <n v="226"/>
    <n v="323.18"/>
  </r>
  <r>
    <d v="9361-01-01T00:00:00"/>
    <x v="3"/>
    <s v="Nov"/>
    <x v="1"/>
    <x v="1"/>
    <s v="Cancelld"/>
    <x v="1"/>
    <x v="1"/>
    <x v="2"/>
    <n v="797"/>
    <n v="1139.71"/>
  </r>
  <r>
    <d v="9361-01-01T00:00:00"/>
    <x v="3"/>
    <s v="Nov"/>
    <x v="1"/>
    <x v="1"/>
    <s v="Cancelld"/>
    <x v="1"/>
    <x v="1"/>
    <x v="2"/>
    <n v="884"/>
    <n v="1264.1199999999999"/>
  </r>
  <r>
    <d v="9361-01-01T00:00:00"/>
    <x v="3"/>
    <s v="Nov"/>
    <x v="1"/>
    <x v="1"/>
    <s v="Cancelld"/>
    <x v="1"/>
    <x v="1"/>
    <x v="2"/>
    <n v="837"/>
    <n v="526.24"/>
  </r>
  <r>
    <d v="9361-01-01T00:00:00"/>
    <x v="3"/>
    <s v="Nov"/>
    <x v="1"/>
    <x v="1"/>
    <s v="Cancelld"/>
    <x v="1"/>
    <x v="1"/>
    <x v="2"/>
    <n v="225"/>
    <n v="321.75"/>
  </r>
  <r>
    <d v="9361-01-01T00:00:00"/>
    <x v="3"/>
    <s v="Nov"/>
    <x v="1"/>
    <x v="1"/>
    <s v="Cancelld"/>
    <x v="1"/>
    <x v="1"/>
    <x v="2"/>
    <n v="253"/>
    <n v="361.78999999999996"/>
  </r>
  <r>
    <d v="9361-01-01T00:00:00"/>
    <x v="3"/>
    <s v="Nov"/>
    <x v="1"/>
    <x v="1"/>
    <s v="Cancelld"/>
    <x v="1"/>
    <x v="1"/>
    <x v="2"/>
    <n v="223"/>
    <n v="318.89"/>
  </r>
  <r>
    <d v="9361-01-01T00:00:00"/>
    <x v="3"/>
    <s v="Nov"/>
    <x v="1"/>
    <x v="1"/>
    <s v="Cancelld"/>
    <x v="1"/>
    <x v="1"/>
    <x v="2"/>
    <n v="806"/>
    <n v="1152.58"/>
  </r>
  <r>
    <d v="9362-01-01T00:00:00"/>
    <x v="3"/>
    <s v="Oct"/>
    <x v="1"/>
    <x v="1"/>
    <s v="Cancelld"/>
    <x v="1"/>
    <x v="1"/>
    <x v="2"/>
    <n v="254"/>
    <n v="363.22"/>
  </r>
  <r>
    <d v="9362-01-01T00:00:00"/>
    <x v="3"/>
    <s v="Oct"/>
    <x v="1"/>
    <x v="1"/>
    <s v="Cancelld"/>
    <x v="1"/>
    <x v="1"/>
    <x v="2"/>
    <n v="230"/>
    <n v="328.9"/>
  </r>
  <r>
    <d v="9362-01-01T00:00:00"/>
    <x v="3"/>
    <s v="Oct"/>
    <x v="1"/>
    <x v="1"/>
    <s v="Cancelld"/>
    <x v="1"/>
    <x v="1"/>
    <x v="2"/>
    <n v="256"/>
    <n v="366.08"/>
  </r>
  <r>
    <d v="9362-01-01T00:00:00"/>
    <x v="3"/>
    <s v="Oct"/>
    <x v="1"/>
    <x v="1"/>
    <s v="Cancelld"/>
    <x v="1"/>
    <x v="1"/>
    <x v="2"/>
    <n v="796"/>
    <n v="1138.28"/>
  </r>
  <r>
    <d v="9361-01-01T00:00:00"/>
    <x v="3"/>
    <s v="Oct"/>
    <x v="1"/>
    <x v="1"/>
    <s v="Cancelld"/>
    <x v="1"/>
    <x v="1"/>
    <x v="2"/>
    <n v="883"/>
    <n v="1262.69"/>
  </r>
  <r>
    <d v="9361-01-01T00:00:00"/>
    <x v="3"/>
    <s v="Oct"/>
    <x v="1"/>
    <x v="1"/>
    <s v="Cancelld"/>
    <x v="1"/>
    <x v="1"/>
    <x v="2"/>
    <n v="836"/>
    <n v="526.24"/>
  </r>
  <r>
    <d v="9362-01-01T00:00:00"/>
    <x v="3"/>
    <s v="Oct"/>
    <x v="1"/>
    <x v="1"/>
    <s v="Cancelld"/>
    <x v="1"/>
    <x v="1"/>
    <x v="2"/>
    <n v="231"/>
    <n v="330.33"/>
  </r>
  <r>
    <d v="9362-01-01T00:00:00"/>
    <x v="3"/>
    <s v="Oct"/>
    <x v="1"/>
    <x v="1"/>
    <s v="Cancelld"/>
    <x v="1"/>
    <x v="1"/>
    <x v="2"/>
    <n v="229"/>
    <n v="327.47000000000003"/>
  </r>
  <r>
    <d v="9362-01-01T00:00:00"/>
    <x v="3"/>
    <s v="Oct"/>
    <x v="1"/>
    <x v="1"/>
    <s v="Cancelld"/>
    <x v="1"/>
    <x v="1"/>
    <x v="2"/>
    <n v="805"/>
    <n v="1151.1500000000001"/>
  </r>
  <r>
    <d v="9362-01-01T00:00:00"/>
    <x v="3"/>
    <s v="Oct"/>
    <x v="1"/>
    <x v="1"/>
    <s v="Cancelld"/>
    <x v="1"/>
    <x v="1"/>
    <x v="2"/>
    <n v="227"/>
    <n v="324.61"/>
  </r>
  <r>
    <d v="9364-01-01T00:00:00"/>
    <x v="3"/>
    <s v="Sep"/>
    <x v="1"/>
    <x v="1"/>
    <s v="Cancelld"/>
    <x v="1"/>
    <x v="1"/>
    <x v="2"/>
    <n v="260"/>
    <n v="371.8"/>
  </r>
  <r>
    <d v="9361-01-01T00:00:00"/>
    <x v="3"/>
    <s v="Sep"/>
    <x v="1"/>
    <x v="1"/>
    <s v="Cancelld"/>
    <x v="1"/>
    <x v="1"/>
    <x v="2"/>
    <n v="236"/>
    <n v="337.48"/>
  </r>
  <r>
    <d v="9362-01-01T00:00:00"/>
    <x v="3"/>
    <s v="Sep"/>
    <x v="1"/>
    <x v="1"/>
    <s v="Cancelld"/>
    <x v="1"/>
    <x v="1"/>
    <x v="2"/>
    <n v="262"/>
    <n v="374.65999999999997"/>
  </r>
  <r>
    <d v="9365-01-01T00:00:00"/>
    <x v="3"/>
    <s v="Sep"/>
    <x v="1"/>
    <x v="1"/>
    <s v="Cancelld"/>
    <x v="1"/>
    <x v="1"/>
    <x v="2"/>
    <n v="232"/>
    <n v="331.76"/>
  </r>
  <r>
    <d v="9361-01-01T00:00:00"/>
    <x v="3"/>
    <s v="Sep"/>
    <x v="1"/>
    <x v="1"/>
    <s v="Cancelld"/>
    <x v="1"/>
    <x v="1"/>
    <x v="2"/>
    <n v="795"/>
    <n v="1136.8499999999999"/>
  </r>
  <r>
    <d v="9362-01-01T00:00:00"/>
    <x v="3"/>
    <s v="Sep"/>
    <x v="1"/>
    <x v="1"/>
    <s v="Cancelld"/>
    <x v="1"/>
    <x v="1"/>
    <x v="2"/>
    <n v="882"/>
    <n v="1261.26"/>
  </r>
  <r>
    <d v="9362-01-01T00:00:00"/>
    <x v="3"/>
    <s v="Sep"/>
    <x v="1"/>
    <x v="1"/>
    <s v="Cancelld"/>
    <x v="1"/>
    <x v="1"/>
    <x v="2"/>
    <n v="835"/>
    <n v="526.24"/>
  </r>
  <r>
    <d v="9361-01-01T00:00:00"/>
    <x v="3"/>
    <s v="Sep"/>
    <x v="1"/>
    <x v="1"/>
    <s v="Cancelld"/>
    <x v="1"/>
    <x v="1"/>
    <x v="2"/>
    <n v="237"/>
    <n v="338.90999999999997"/>
  </r>
  <r>
    <d v="9365-01-01T00:00:00"/>
    <x v="3"/>
    <s v="Sep"/>
    <x v="1"/>
    <x v="1"/>
    <s v="Cancelld"/>
    <x v="1"/>
    <x v="1"/>
    <x v="2"/>
    <n v="259"/>
    <n v="370.37"/>
  </r>
  <r>
    <d v="9362-01-01T00:00:00"/>
    <x v="3"/>
    <s v="Sep"/>
    <x v="1"/>
    <x v="1"/>
    <s v="Cancelld"/>
    <x v="1"/>
    <x v="1"/>
    <x v="2"/>
    <n v="235"/>
    <n v="336.05"/>
  </r>
  <r>
    <d v="9361-01-01T00:00:00"/>
    <x v="3"/>
    <s v="Sep"/>
    <x v="1"/>
    <x v="1"/>
    <s v="Cancelld"/>
    <x v="1"/>
    <x v="1"/>
    <x v="2"/>
    <n v="804"/>
    <n v="1149.72"/>
  </r>
  <r>
    <d v="9364-01-01T00:00:00"/>
    <x v="3"/>
    <s v="Sep"/>
    <x v="1"/>
    <x v="1"/>
    <s v="Cancelld"/>
    <x v="1"/>
    <x v="1"/>
    <x v="2"/>
    <n v="233"/>
    <n v="333.19"/>
  </r>
  <r>
    <d v="9362-01-01T00:00:00"/>
    <x v="4"/>
    <s v="Apr"/>
    <x v="0"/>
    <x v="0"/>
    <s v="Order assembled"/>
    <x v="0"/>
    <x v="0"/>
    <x v="1"/>
    <n v="302"/>
    <n v="462.06"/>
  </r>
  <r>
    <d v="9361-01-01T00:00:00"/>
    <x v="4"/>
    <s v="Apr"/>
    <x v="0"/>
    <x v="0"/>
    <s v="Order assembled"/>
    <x v="0"/>
    <x v="0"/>
    <x v="1"/>
    <n v="272"/>
    <n v="388.96"/>
  </r>
  <r>
    <d v="9362-01-01T00:00:00"/>
    <x v="4"/>
    <s v="Apr"/>
    <x v="0"/>
    <x v="0"/>
    <s v="Order assembled"/>
    <x v="0"/>
    <x v="0"/>
    <x v="1"/>
    <n v="298"/>
    <n v="426.14"/>
  </r>
  <r>
    <d v="9362-01-01T00:00:00"/>
    <x v="4"/>
    <s v="Apr"/>
    <x v="0"/>
    <x v="0"/>
    <s v="Order assembled"/>
    <x v="0"/>
    <x v="0"/>
    <x v="1"/>
    <n v="274"/>
    <n v="391.82"/>
  </r>
  <r>
    <d v="9361-01-01T00:00:00"/>
    <x v="4"/>
    <s v="Apr"/>
    <x v="0"/>
    <x v="0"/>
    <s v="Order assembled"/>
    <x v="0"/>
    <x v="0"/>
    <x v="1"/>
    <n v="666"/>
    <n v="952.38"/>
  </r>
  <r>
    <d v="9364-01-01T00:00:00"/>
    <x v="4"/>
    <s v="Apr"/>
    <x v="0"/>
    <x v="0"/>
    <s v="Order assembled"/>
    <x v="0"/>
    <x v="0"/>
    <x v="1"/>
    <n v="753"/>
    <n v="1076.79"/>
  </r>
  <r>
    <d v="9364-01-01T00:00:00"/>
    <x v="4"/>
    <s v="Apr"/>
    <x v="0"/>
    <x v="0"/>
    <s v="Order assembled"/>
    <x v="0"/>
    <x v="0"/>
    <x v="1"/>
    <n v="297"/>
    <n v="424.71"/>
  </r>
  <r>
    <d v="9361-01-01T00:00:00"/>
    <x v="4"/>
    <s v="Apr"/>
    <x v="0"/>
    <x v="0"/>
    <s v="Order assembled"/>
    <x v="0"/>
    <x v="0"/>
    <x v="1"/>
    <n v="792"/>
    <n v="526.24"/>
  </r>
  <r>
    <d v="9362-01-01T00:00:00"/>
    <x v="4"/>
    <s v="Apr"/>
    <x v="0"/>
    <x v="0"/>
    <s v="Order assembled"/>
    <x v="0"/>
    <x v="0"/>
    <x v="1"/>
    <n v="301"/>
    <n v="430.43"/>
  </r>
  <r>
    <d v="9362-01-01T00:00:00"/>
    <x v="4"/>
    <s v="Apr"/>
    <x v="0"/>
    <x v="0"/>
    <s v="Order assembled"/>
    <x v="0"/>
    <x v="0"/>
    <x v="1"/>
    <n v="271"/>
    <n v="387.53"/>
  </r>
  <r>
    <d v="9361-01-01T00:00:00"/>
    <x v="4"/>
    <s v="Apr"/>
    <x v="0"/>
    <x v="0"/>
    <s v="Order assembled"/>
    <x v="0"/>
    <x v="0"/>
    <x v="1"/>
    <n v="299"/>
    <n v="427.57"/>
  </r>
  <r>
    <d v="9362-01-01T00:00:00"/>
    <x v="4"/>
    <s v="Apr"/>
    <x v="0"/>
    <x v="0"/>
    <s v="Order assembled"/>
    <x v="0"/>
    <x v="0"/>
    <x v="1"/>
    <n v="761"/>
    <n v="1088.23"/>
  </r>
  <r>
    <d v="9361-01-01T00:00:00"/>
    <x v="4"/>
    <s v="Aug"/>
    <x v="0"/>
    <x v="0"/>
    <s v="Order assembled"/>
    <x v="0"/>
    <x v="0"/>
    <x v="1"/>
    <n v="278"/>
    <n v="425.34000000000003"/>
  </r>
  <r>
    <d v="9362-01-01T00:00:00"/>
    <x v="4"/>
    <s v="Aug"/>
    <x v="0"/>
    <x v="0"/>
    <s v="Order assembled"/>
    <x v="0"/>
    <x v="0"/>
    <x v="1"/>
    <n v="280"/>
    <n v="400.4"/>
  </r>
  <r>
    <d v="9361-01-01T00:00:00"/>
    <x v="4"/>
    <s v="Aug"/>
    <x v="0"/>
    <x v="0"/>
    <s v="Order assembled"/>
    <x v="0"/>
    <x v="0"/>
    <x v="1"/>
    <n v="250"/>
    <n v="357.5"/>
  </r>
  <r>
    <d v="9362-01-01T00:00:00"/>
    <x v="4"/>
    <s v="Aug"/>
    <x v="0"/>
    <x v="0"/>
    <s v="Order assembled"/>
    <x v="0"/>
    <x v="0"/>
    <x v="1"/>
    <n v="670"/>
    <n v="958.1"/>
  </r>
  <r>
    <d v="9361-01-01T00:00:00"/>
    <x v="4"/>
    <s v="Aug"/>
    <x v="0"/>
    <x v="0"/>
    <s v="Order assembled"/>
    <x v="0"/>
    <x v="0"/>
    <x v="1"/>
    <n v="756"/>
    <n v="1081.08"/>
  </r>
  <r>
    <d v="9361-01-01T00:00:00"/>
    <x v="4"/>
    <s v="Aug"/>
    <x v="0"/>
    <x v="0"/>
    <s v="Order assembled"/>
    <x v="0"/>
    <x v="0"/>
    <x v="1"/>
    <n v="279"/>
    <n v="398.97"/>
  </r>
  <r>
    <d v="9362-01-01T00:00:00"/>
    <x v="4"/>
    <s v="Aug"/>
    <x v="0"/>
    <x v="0"/>
    <s v="Order assembled"/>
    <x v="0"/>
    <x v="0"/>
    <x v="1"/>
    <n v="796"/>
    <n v="526.24"/>
  </r>
  <r>
    <d v="9361-01-01T00:00:00"/>
    <x v="4"/>
    <s v="Aug"/>
    <x v="0"/>
    <x v="0"/>
    <s v="Order assembled"/>
    <x v="0"/>
    <x v="0"/>
    <x v="1"/>
    <n v="277"/>
    <n v="396.11"/>
  </r>
  <r>
    <d v="9362-01-01T00:00:00"/>
    <x v="4"/>
    <s v="Aug"/>
    <x v="0"/>
    <x v="0"/>
    <s v="Order assembled"/>
    <x v="0"/>
    <x v="0"/>
    <x v="1"/>
    <n v="253"/>
    <n v="361.78999999999996"/>
  </r>
  <r>
    <d v="9361-01-01T00:00:00"/>
    <x v="4"/>
    <s v="Aug"/>
    <x v="0"/>
    <x v="0"/>
    <s v="Order assembled"/>
    <x v="0"/>
    <x v="0"/>
    <x v="1"/>
    <n v="765"/>
    <n v="1093.95"/>
  </r>
  <r>
    <d v="9361-01-01T00:00:00"/>
    <x v="4"/>
    <s v="Dec"/>
    <x v="0"/>
    <x v="0"/>
    <s v="Order assembled"/>
    <x v="0"/>
    <x v="0"/>
    <x v="1"/>
    <n v="230"/>
    <n v="328.9"/>
  </r>
  <r>
    <d v="9362-01-01T00:00:00"/>
    <x v="4"/>
    <s v="Dec"/>
    <x v="0"/>
    <x v="0"/>
    <s v="Order assembled"/>
    <x v="0"/>
    <x v="0"/>
    <x v="1"/>
    <n v="256"/>
    <n v="366.08"/>
  </r>
  <r>
    <d v="9363-01-01T00:00:00"/>
    <x v="4"/>
    <s v="Dec"/>
    <x v="0"/>
    <x v="0"/>
    <s v="Order assembled"/>
    <x v="0"/>
    <x v="0"/>
    <x v="1"/>
    <n v="232"/>
    <n v="331.76"/>
  </r>
  <r>
    <d v="9364-01-01T00:00:00"/>
    <x v="4"/>
    <s v="Dec"/>
    <x v="0"/>
    <x v="0"/>
    <s v="Order assembled"/>
    <x v="0"/>
    <x v="0"/>
    <x v="1"/>
    <n v="673"/>
    <n v="962.39"/>
  </r>
  <r>
    <d v="9362-01-01T00:00:00"/>
    <x v="4"/>
    <s v="Dec"/>
    <x v="0"/>
    <x v="0"/>
    <s v="Order assembled"/>
    <x v="0"/>
    <x v="0"/>
    <x v="1"/>
    <n v="760"/>
    <n v="1086.8"/>
  </r>
  <r>
    <d v="9362-01-01T00:00:00"/>
    <x v="4"/>
    <s v="Dec"/>
    <x v="0"/>
    <x v="0"/>
    <s v="Order assembled"/>
    <x v="0"/>
    <x v="0"/>
    <x v="1"/>
    <n v="255"/>
    <n v="364.65"/>
  </r>
  <r>
    <d v="9364-01-01T00:00:00"/>
    <x v="4"/>
    <s v="Dec"/>
    <x v="0"/>
    <x v="0"/>
    <s v="Order assembled"/>
    <x v="0"/>
    <x v="0"/>
    <x v="1"/>
    <n v="799"/>
    <n v="526.24"/>
  </r>
  <r>
    <d v="9363-01-01T00:00:00"/>
    <x v="4"/>
    <s v="Dec"/>
    <x v="0"/>
    <x v="0"/>
    <s v="Order assembled"/>
    <x v="0"/>
    <x v="0"/>
    <x v="1"/>
    <n v="259"/>
    <n v="370.37"/>
  </r>
  <r>
    <d v="9362-01-01T00:00:00"/>
    <x v="4"/>
    <s v="Dec"/>
    <x v="0"/>
    <x v="0"/>
    <s v="Order assembled"/>
    <x v="0"/>
    <x v="0"/>
    <x v="1"/>
    <n v="229"/>
    <n v="327.47000000000003"/>
  </r>
  <r>
    <d v="9361-01-01T00:00:00"/>
    <x v="4"/>
    <s v="Dec"/>
    <x v="0"/>
    <x v="0"/>
    <s v="Order assembled"/>
    <x v="0"/>
    <x v="0"/>
    <x v="1"/>
    <n v="257"/>
    <n v="367.51"/>
  </r>
  <r>
    <d v="9364-01-01T00:00:00"/>
    <x v="4"/>
    <s v="Feb"/>
    <x v="0"/>
    <x v="0"/>
    <s v="Order assembled"/>
    <x v="0"/>
    <x v="0"/>
    <x v="1"/>
    <n v="308"/>
    <n v="471.24"/>
  </r>
  <r>
    <d v="9361-01-01T00:00:00"/>
    <x v="4"/>
    <s v="Feb"/>
    <x v="0"/>
    <x v="0"/>
    <s v="Order assembled"/>
    <x v="0"/>
    <x v="0"/>
    <x v="1"/>
    <n v="284"/>
    <n v="406.12"/>
  </r>
  <r>
    <d v="9361-01-01T00:00:00"/>
    <x v="4"/>
    <s v="Feb"/>
    <x v="0"/>
    <x v="0"/>
    <s v="Order assembled"/>
    <x v="0"/>
    <x v="0"/>
    <x v="1"/>
    <n v="310"/>
    <n v="443.3"/>
  </r>
  <r>
    <d v="9362-01-01T00:00:00"/>
    <x v="4"/>
    <s v="Feb"/>
    <x v="0"/>
    <x v="0"/>
    <s v="Order assembled"/>
    <x v="0"/>
    <x v="0"/>
    <x v="1"/>
    <n v="664"/>
    <n v="949.52"/>
  </r>
  <r>
    <d v="9361-01-01T00:00:00"/>
    <x v="4"/>
    <s v="Feb"/>
    <x v="0"/>
    <x v="0"/>
    <s v="Order assembled"/>
    <x v="0"/>
    <x v="0"/>
    <x v="1"/>
    <n v="751"/>
    <n v="1073.93"/>
  </r>
  <r>
    <d v="9361-01-01T00:00:00"/>
    <x v="4"/>
    <s v="Feb"/>
    <x v="0"/>
    <x v="0"/>
    <s v="Order assembled"/>
    <x v="0"/>
    <x v="0"/>
    <x v="1"/>
    <n v="309"/>
    <n v="441.87"/>
  </r>
  <r>
    <d v="9362-01-01T00:00:00"/>
    <x v="4"/>
    <s v="Feb"/>
    <x v="0"/>
    <x v="0"/>
    <s v="Order assembled"/>
    <x v="0"/>
    <x v="0"/>
    <x v="1"/>
    <n v="790"/>
    <n v="526.24"/>
  </r>
  <r>
    <d v="9361-01-01T00:00:00"/>
    <x v="4"/>
    <s v="Feb"/>
    <x v="0"/>
    <x v="0"/>
    <s v="Order assembled"/>
    <x v="0"/>
    <x v="0"/>
    <x v="1"/>
    <n v="283"/>
    <n v="404.69"/>
  </r>
  <r>
    <d v="9361-01-01T00:00:00"/>
    <x v="4"/>
    <s v="Feb"/>
    <x v="0"/>
    <x v="0"/>
    <s v="Order assembled"/>
    <x v="0"/>
    <x v="0"/>
    <x v="1"/>
    <n v="311"/>
    <n v="444.73"/>
  </r>
  <r>
    <d v="9364-01-01T00:00:00"/>
    <x v="4"/>
    <s v="Feb"/>
    <x v="0"/>
    <x v="0"/>
    <s v="Order assembled"/>
    <x v="0"/>
    <x v="0"/>
    <x v="1"/>
    <n v="760"/>
    <n v="1086.8"/>
  </r>
  <r>
    <d v="9362-01-01T00:00:00"/>
    <x v="4"/>
    <s v="Jan"/>
    <x v="0"/>
    <x v="0"/>
    <s v="Order assembled"/>
    <x v="0"/>
    <x v="0"/>
    <x v="1"/>
    <n v="314"/>
    <n v="480.42"/>
  </r>
  <r>
    <d v="9362-01-01T00:00:00"/>
    <x v="4"/>
    <s v="Jan"/>
    <x v="0"/>
    <x v="0"/>
    <s v="Order assembled"/>
    <x v="0"/>
    <x v="0"/>
    <x v="1"/>
    <n v="290"/>
    <n v="414.7"/>
  </r>
  <r>
    <d v="9362-01-01T00:00:00"/>
    <x v="4"/>
    <s v="Jan"/>
    <x v="0"/>
    <x v="0"/>
    <s v="Order assembled"/>
    <x v="0"/>
    <x v="0"/>
    <x v="1"/>
    <n v="316"/>
    <n v="451.88"/>
  </r>
  <r>
    <d v="9363-01-01T00:00:00"/>
    <x v="4"/>
    <s v="Jan"/>
    <x v="0"/>
    <x v="0"/>
    <s v="Order assembled"/>
    <x v="0"/>
    <x v="0"/>
    <x v="1"/>
    <n v="286"/>
    <n v="408.98"/>
  </r>
  <r>
    <d v="9362-01-01T00:00:00"/>
    <x v="4"/>
    <s v="Jan"/>
    <x v="0"/>
    <x v="0"/>
    <s v="Order assembled"/>
    <x v="0"/>
    <x v="0"/>
    <x v="1"/>
    <n v="663"/>
    <n v="948.08999999999992"/>
  </r>
  <r>
    <d v="9362-01-01T00:00:00"/>
    <x v="4"/>
    <s v="Jan"/>
    <x v="0"/>
    <x v="0"/>
    <s v="Order assembled"/>
    <x v="0"/>
    <x v="0"/>
    <x v="1"/>
    <n v="750"/>
    <n v="1072.5"/>
  </r>
  <r>
    <d v="9362-01-01T00:00:00"/>
    <x v="4"/>
    <s v="Jan"/>
    <x v="0"/>
    <x v="0"/>
    <s v="Order assembled"/>
    <x v="0"/>
    <x v="0"/>
    <x v="1"/>
    <n v="315"/>
    <n v="450.45"/>
  </r>
  <r>
    <d v="9362-01-01T00:00:00"/>
    <x v="4"/>
    <s v="Jan"/>
    <x v="0"/>
    <x v="0"/>
    <s v="Order assembled"/>
    <x v="0"/>
    <x v="0"/>
    <x v="1"/>
    <n v="789"/>
    <n v="526.24"/>
  </r>
  <r>
    <d v="9363-01-01T00:00:00"/>
    <x v="4"/>
    <s v="Jan"/>
    <x v="0"/>
    <x v="0"/>
    <s v="Order assembled"/>
    <x v="0"/>
    <x v="0"/>
    <x v="1"/>
    <n v="313"/>
    <n v="447.59000000000003"/>
  </r>
  <r>
    <d v="9362-01-01T00:00:00"/>
    <x v="4"/>
    <s v="Jan"/>
    <x v="0"/>
    <x v="0"/>
    <s v="Order assembled"/>
    <x v="0"/>
    <x v="0"/>
    <x v="1"/>
    <n v="289"/>
    <n v="413.27"/>
  </r>
  <r>
    <d v="9362-01-01T00:00:00"/>
    <x v="4"/>
    <s v="Jan"/>
    <x v="0"/>
    <x v="0"/>
    <s v="Order assembled"/>
    <x v="0"/>
    <x v="0"/>
    <x v="1"/>
    <n v="317"/>
    <n v="453.31"/>
  </r>
  <r>
    <d v="9362-01-01T00:00:00"/>
    <x v="4"/>
    <s v="Jan"/>
    <x v="0"/>
    <x v="0"/>
    <s v="Order assembled"/>
    <x v="0"/>
    <x v="0"/>
    <x v="1"/>
    <n v="759"/>
    <n v="1085.3699999999999"/>
  </r>
  <r>
    <d v="9362-01-01T00:00:00"/>
    <x v="4"/>
    <s v="Jul"/>
    <x v="0"/>
    <x v="0"/>
    <s v="Order assembled"/>
    <x v="0"/>
    <x v="0"/>
    <x v="1"/>
    <n v="284"/>
    <n v="434.52"/>
  </r>
  <r>
    <d v="9362-01-01T00:00:00"/>
    <x v="4"/>
    <s v="Jul"/>
    <x v="0"/>
    <x v="0"/>
    <s v="Order assembled"/>
    <x v="0"/>
    <x v="0"/>
    <x v="1"/>
    <n v="254"/>
    <n v="363.22"/>
  </r>
  <r>
    <d v="9362-01-01T00:00:00"/>
    <x v="4"/>
    <s v="Jul"/>
    <x v="0"/>
    <x v="0"/>
    <s v="Order assembled"/>
    <x v="0"/>
    <x v="0"/>
    <x v="1"/>
    <n v="286"/>
    <n v="408.98"/>
  </r>
  <r>
    <d v="9361-01-01T00:00:00"/>
    <x v="4"/>
    <s v="Jul"/>
    <x v="0"/>
    <x v="0"/>
    <s v="Order assembled"/>
    <x v="0"/>
    <x v="0"/>
    <x v="1"/>
    <n v="256"/>
    <n v="366.08"/>
  </r>
  <r>
    <d v="9362-01-01T00:00:00"/>
    <x v="4"/>
    <s v="Jul"/>
    <x v="0"/>
    <x v="0"/>
    <s v="Order assembled"/>
    <x v="0"/>
    <x v="0"/>
    <x v="1"/>
    <n v="669"/>
    <n v="956.67000000000007"/>
  </r>
  <r>
    <d v="9361-01-01T00:00:00"/>
    <x v="4"/>
    <s v="Jul"/>
    <x v="0"/>
    <x v="0"/>
    <s v="Order assembled"/>
    <x v="0"/>
    <x v="0"/>
    <x v="1"/>
    <n v="755"/>
    <n v="1079.6500000000001"/>
  </r>
  <r>
    <d v="9361-01-01T00:00:00"/>
    <x v="4"/>
    <s v="Jul"/>
    <x v="0"/>
    <x v="0"/>
    <s v="Order assembled"/>
    <x v="0"/>
    <x v="0"/>
    <x v="1"/>
    <n v="285"/>
    <n v="407.55"/>
  </r>
  <r>
    <d v="9362-01-01T00:00:00"/>
    <x v="4"/>
    <s v="Jul"/>
    <x v="0"/>
    <x v="0"/>
    <s v="Order assembled"/>
    <x v="0"/>
    <x v="0"/>
    <x v="1"/>
    <n v="795"/>
    <n v="526.24"/>
  </r>
  <r>
    <d v="9361-01-01T00:00:00"/>
    <x v="4"/>
    <s v="Jul"/>
    <x v="0"/>
    <x v="0"/>
    <s v="Order assembled"/>
    <x v="0"/>
    <x v="0"/>
    <x v="1"/>
    <n v="283"/>
    <n v="404.69"/>
  </r>
  <r>
    <d v="9362-01-01T00:00:00"/>
    <x v="4"/>
    <s v="Jul"/>
    <x v="0"/>
    <x v="0"/>
    <s v="Order assembled"/>
    <x v="0"/>
    <x v="0"/>
    <x v="1"/>
    <n v="259"/>
    <n v="370.37"/>
  </r>
  <r>
    <d v="9362-01-01T00:00:00"/>
    <x v="4"/>
    <s v="Jul"/>
    <x v="0"/>
    <x v="0"/>
    <s v="Order assembled"/>
    <x v="0"/>
    <x v="0"/>
    <x v="1"/>
    <n v="281"/>
    <n v="401.83"/>
  </r>
  <r>
    <d v="9362-01-01T00:00:00"/>
    <x v="4"/>
    <s v="Jul"/>
    <x v="0"/>
    <x v="0"/>
    <s v="Order assembled"/>
    <x v="0"/>
    <x v="0"/>
    <x v="1"/>
    <n v="764"/>
    <n v="1092.52"/>
  </r>
  <r>
    <d v="9364-01-01T00:00:00"/>
    <x v="4"/>
    <s v="Jun"/>
    <x v="0"/>
    <x v="0"/>
    <s v="Order assembled"/>
    <x v="0"/>
    <x v="0"/>
    <x v="1"/>
    <n v="290"/>
    <n v="443.70000000000005"/>
  </r>
  <r>
    <d v="9364-01-01T00:00:00"/>
    <x v="4"/>
    <s v="Jun"/>
    <x v="0"/>
    <x v="0"/>
    <s v="Order assembled"/>
    <x v="0"/>
    <x v="0"/>
    <x v="1"/>
    <n v="260"/>
    <n v="371.8"/>
  </r>
  <r>
    <d v="9362-01-01T00:00:00"/>
    <x v="4"/>
    <s v="Jun"/>
    <x v="0"/>
    <x v="0"/>
    <s v="Order assembled"/>
    <x v="0"/>
    <x v="0"/>
    <x v="1"/>
    <n v="262"/>
    <n v="374.65999999999997"/>
  </r>
  <r>
    <d v="9364-01-01T00:00:00"/>
    <x v="4"/>
    <s v="Jun"/>
    <x v="0"/>
    <x v="0"/>
    <s v="Order assembled"/>
    <x v="0"/>
    <x v="0"/>
    <x v="1"/>
    <n v="668"/>
    <n v="955.24"/>
  </r>
  <r>
    <d v="9364-01-01T00:00:00"/>
    <x v="4"/>
    <s v="Jun"/>
    <x v="0"/>
    <x v="0"/>
    <s v="Order assembled"/>
    <x v="0"/>
    <x v="0"/>
    <x v="1"/>
    <n v="754"/>
    <n v="1078.22"/>
  </r>
  <r>
    <d v="9364-01-01T00:00:00"/>
    <x v="4"/>
    <s v="Jun"/>
    <x v="0"/>
    <x v="0"/>
    <s v="Order assembled"/>
    <x v="0"/>
    <x v="0"/>
    <x v="1"/>
    <n v="291"/>
    <n v="416.13"/>
  </r>
  <r>
    <d v="9364-01-01T00:00:00"/>
    <x v="4"/>
    <s v="Jun"/>
    <x v="0"/>
    <x v="0"/>
    <s v="Order assembled"/>
    <x v="0"/>
    <x v="0"/>
    <x v="1"/>
    <n v="794"/>
    <n v="526.24"/>
  </r>
  <r>
    <d v="9362-01-01T00:00:00"/>
    <x v="4"/>
    <s v="Jun"/>
    <x v="0"/>
    <x v="0"/>
    <s v="Order assembled"/>
    <x v="0"/>
    <x v="0"/>
    <x v="1"/>
    <n v="289"/>
    <n v="413.27"/>
  </r>
  <r>
    <d v="9364-01-01T00:00:00"/>
    <x v="4"/>
    <s v="Jun"/>
    <x v="0"/>
    <x v="0"/>
    <s v="Order assembled"/>
    <x v="0"/>
    <x v="0"/>
    <x v="1"/>
    <n v="287"/>
    <n v="410.40999999999997"/>
  </r>
  <r>
    <d v="9364-01-01T00:00:00"/>
    <x v="4"/>
    <s v="Jun"/>
    <x v="0"/>
    <x v="0"/>
    <s v="Order assembled"/>
    <x v="0"/>
    <x v="0"/>
    <x v="1"/>
    <n v="763"/>
    <n v="1091.0899999999999"/>
  </r>
  <r>
    <d v="9361-01-01T00:00:00"/>
    <x v="4"/>
    <s v="Mar"/>
    <x v="0"/>
    <x v="0"/>
    <s v="Order assembled"/>
    <x v="0"/>
    <x v="0"/>
    <x v="1"/>
    <n v="278"/>
    <n v="397.53999999999996"/>
  </r>
  <r>
    <d v="9362-01-01T00:00:00"/>
    <x v="4"/>
    <s v="Mar"/>
    <x v="0"/>
    <x v="0"/>
    <s v="Order assembled"/>
    <x v="0"/>
    <x v="0"/>
    <x v="1"/>
    <n v="304"/>
    <n v="434.72"/>
  </r>
  <r>
    <d v="9362-01-01T00:00:00"/>
    <x v="4"/>
    <s v="Mar"/>
    <x v="0"/>
    <x v="0"/>
    <s v="Order assembled"/>
    <x v="0"/>
    <x v="0"/>
    <x v="1"/>
    <n v="280"/>
    <n v="400.4"/>
  </r>
  <r>
    <d v="9362-01-01T00:00:00"/>
    <x v="4"/>
    <s v="Mar"/>
    <x v="0"/>
    <x v="0"/>
    <s v="Order assembled"/>
    <x v="0"/>
    <x v="0"/>
    <x v="1"/>
    <n v="665"/>
    <n v="950.95"/>
  </r>
  <r>
    <d v="9364-01-01T00:00:00"/>
    <x v="4"/>
    <s v="Mar"/>
    <x v="0"/>
    <x v="0"/>
    <s v="Order assembled"/>
    <x v="0"/>
    <x v="0"/>
    <x v="1"/>
    <n v="752"/>
    <n v="1075.3600000000001"/>
  </r>
  <r>
    <d v="9364-01-01T00:00:00"/>
    <x v="4"/>
    <s v="Mar"/>
    <x v="0"/>
    <x v="0"/>
    <s v="Order assembled"/>
    <x v="0"/>
    <x v="0"/>
    <x v="1"/>
    <n v="303"/>
    <n v="433.28999999999996"/>
  </r>
  <r>
    <d v="9362-01-01T00:00:00"/>
    <x v="4"/>
    <s v="Mar"/>
    <x v="0"/>
    <x v="0"/>
    <s v="Order assembled"/>
    <x v="0"/>
    <x v="0"/>
    <x v="1"/>
    <n v="791"/>
    <n v="526.24"/>
  </r>
  <r>
    <d v="9362-01-01T00:00:00"/>
    <x v="4"/>
    <s v="Mar"/>
    <x v="0"/>
    <x v="0"/>
    <s v="Order assembled"/>
    <x v="0"/>
    <x v="0"/>
    <x v="1"/>
    <n v="307"/>
    <n v="439.01"/>
  </r>
  <r>
    <d v="9362-01-01T00:00:00"/>
    <x v="4"/>
    <s v="Mar"/>
    <x v="0"/>
    <x v="0"/>
    <s v="Order assembled"/>
    <x v="0"/>
    <x v="0"/>
    <x v="1"/>
    <n v="277"/>
    <n v="396.11"/>
  </r>
  <r>
    <d v="9361-01-01T00:00:00"/>
    <x v="4"/>
    <s v="Mar"/>
    <x v="0"/>
    <x v="0"/>
    <s v="Order assembled"/>
    <x v="0"/>
    <x v="0"/>
    <x v="1"/>
    <n v="305"/>
    <n v="436.15"/>
  </r>
  <r>
    <d v="9362-01-01T00:00:00"/>
    <x v="4"/>
    <s v="May"/>
    <x v="0"/>
    <x v="0"/>
    <s v="Order assembled"/>
    <x v="0"/>
    <x v="0"/>
    <x v="1"/>
    <n v="296"/>
    <n v="452.88"/>
  </r>
  <r>
    <d v="9362-01-01T00:00:00"/>
    <x v="4"/>
    <s v="May"/>
    <x v="0"/>
    <x v="0"/>
    <s v="Order assembled"/>
    <x v="0"/>
    <x v="0"/>
    <x v="1"/>
    <n v="266"/>
    <n v="380.38"/>
  </r>
  <r>
    <d v="9362-01-01T00:00:00"/>
    <x v="4"/>
    <s v="May"/>
    <x v="0"/>
    <x v="0"/>
    <s v="Order assembled"/>
    <x v="0"/>
    <x v="0"/>
    <x v="1"/>
    <n v="292"/>
    <n v="417.56"/>
  </r>
  <r>
    <d v="9362-01-01T00:00:00"/>
    <x v="4"/>
    <s v="May"/>
    <x v="0"/>
    <x v="0"/>
    <s v="Order assembled"/>
    <x v="0"/>
    <x v="0"/>
    <x v="1"/>
    <n v="268"/>
    <n v="383.24"/>
  </r>
  <r>
    <d v="9361-01-01T00:00:00"/>
    <x v="4"/>
    <s v="May"/>
    <x v="0"/>
    <x v="0"/>
    <s v="Order assembled"/>
    <x v="0"/>
    <x v="0"/>
    <x v="1"/>
    <n v="667"/>
    <n v="953.81"/>
  </r>
  <r>
    <d v="9361-01-01T00:00:00"/>
    <x v="4"/>
    <s v="May"/>
    <x v="0"/>
    <x v="0"/>
    <s v="Order assembled"/>
    <x v="0"/>
    <x v="0"/>
    <x v="1"/>
    <n v="793"/>
    <n v="526.24"/>
  </r>
  <r>
    <d v="9362-01-01T00:00:00"/>
    <x v="4"/>
    <s v="May"/>
    <x v="0"/>
    <x v="0"/>
    <s v="Order assembled"/>
    <x v="0"/>
    <x v="0"/>
    <x v="1"/>
    <n v="295"/>
    <n v="421.85"/>
  </r>
  <r>
    <d v="9362-01-01T00:00:00"/>
    <x v="4"/>
    <s v="May"/>
    <x v="0"/>
    <x v="0"/>
    <s v="Order assembled"/>
    <x v="0"/>
    <x v="0"/>
    <x v="1"/>
    <n v="265"/>
    <n v="378.95"/>
  </r>
  <r>
    <d v="9362-01-01T00:00:00"/>
    <x v="4"/>
    <s v="May"/>
    <x v="0"/>
    <x v="0"/>
    <s v="Order assembled"/>
    <x v="0"/>
    <x v="0"/>
    <x v="1"/>
    <n v="293"/>
    <n v="418.99"/>
  </r>
  <r>
    <d v="9362-01-01T00:00:00"/>
    <x v="4"/>
    <s v="May"/>
    <x v="0"/>
    <x v="0"/>
    <s v="Order assembled"/>
    <x v="0"/>
    <x v="0"/>
    <x v="1"/>
    <n v="762"/>
    <n v="1089.6599999999999"/>
  </r>
  <r>
    <d v="9361-01-01T00:00:00"/>
    <x v="4"/>
    <s v="Nov"/>
    <x v="0"/>
    <x v="0"/>
    <s v="Order assembled"/>
    <x v="0"/>
    <x v="0"/>
    <x v="1"/>
    <n v="260"/>
    <n v="397.8"/>
  </r>
  <r>
    <d v="9362-01-01T00:00:00"/>
    <x v="4"/>
    <s v="Nov"/>
    <x v="0"/>
    <x v="0"/>
    <s v="Order assembled"/>
    <x v="0"/>
    <x v="0"/>
    <x v="1"/>
    <n v="236"/>
    <n v="337.48"/>
  </r>
  <r>
    <d v="9361-01-01T00:00:00"/>
    <x v="4"/>
    <s v="Nov"/>
    <x v="0"/>
    <x v="0"/>
    <s v="Order assembled"/>
    <x v="0"/>
    <x v="0"/>
    <x v="1"/>
    <n v="262"/>
    <n v="374.65999999999997"/>
  </r>
  <r>
    <d v="9365-01-01T00:00:00"/>
    <x v="4"/>
    <s v="Nov"/>
    <x v="0"/>
    <x v="0"/>
    <s v="Order assembled"/>
    <x v="0"/>
    <x v="0"/>
    <x v="1"/>
    <n v="672"/>
    <n v="960.96"/>
  </r>
  <r>
    <d v="9362-01-01T00:00:00"/>
    <x v="4"/>
    <s v="Nov"/>
    <x v="0"/>
    <x v="0"/>
    <s v="Order assembled"/>
    <x v="0"/>
    <x v="0"/>
    <x v="1"/>
    <n v="759"/>
    <n v="1085.3699999999999"/>
  </r>
  <r>
    <d v="9362-01-01T00:00:00"/>
    <x v="4"/>
    <s v="Nov"/>
    <x v="0"/>
    <x v="0"/>
    <s v="Order assembled"/>
    <x v="0"/>
    <x v="0"/>
    <x v="1"/>
    <n v="261"/>
    <n v="373.23"/>
  </r>
  <r>
    <d v="9365-01-01T00:00:00"/>
    <x v="4"/>
    <s v="Nov"/>
    <x v="0"/>
    <x v="0"/>
    <s v="Order assembled"/>
    <x v="0"/>
    <x v="0"/>
    <x v="1"/>
    <n v="798"/>
    <n v="526.24"/>
  </r>
  <r>
    <d v="9361-01-01T00:00:00"/>
    <x v="4"/>
    <s v="Nov"/>
    <x v="0"/>
    <x v="0"/>
    <s v="Order assembled"/>
    <x v="0"/>
    <x v="0"/>
    <x v="1"/>
    <n v="235"/>
    <n v="336.05"/>
  </r>
  <r>
    <d v="9362-01-01T00:00:00"/>
    <x v="4"/>
    <s v="Nov"/>
    <x v="0"/>
    <x v="0"/>
    <s v="Order assembled"/>
    <x v="0"/>
    <x v="0"/>
    <x v="1"/>
    <n v="263"/>
    <n v="376.09000000000003"/>
  </r>
  <r>
    <d v="9361-01-01T00:00:00"/>
    <x v="4"/>
    <s v="Nov"/>
    <x v="0"/>
    <x v="0"/>
    <s v="Order assembled"/>
    <x v="0"/>
    <x v="0"/>
    <x v="1"/>
    <n v="768"/>
    <n v="1098.24"/>
  </r>
  <r>
    <d v="9362-01-01T00:00:00"/>
    <x v="4"/>
    <s v="Oct"/>
    <x v="0"/>
    <x v="0"/>
    <s v="Order assembled"/>
    <x v="0"/>
    <x v="0"/>
    <x v="1"/>
    <n v="266"/>
    <n v="406.98"/>
  </r>
  <r>
    <d v="9364-01-01T00:00:00"/>
    <x v="4"/>
    <s v="Oct"/>
    <x v="0"/>
    <x v="0"/>
    <s v="Order assembled"/>
    <x v="0"/>
    <x v="0"/>
    <x v="1"/>
    <n v="242"/>
    <n v="346.06"/>
  </r>
  <r>
    <d v="9362-01-01T00:00:00"/>
    <x v="4"/>
    <s v="Oct"/>
    <x v="0"/>
    <x v="0"/>
    <s v="Order assembled"/>
    <x v="0"/>
    <x v="0"/>
    <x v="1"/>
    <n v="268"/>
    <n v="383.24"/>
  </r>
  <r>
    <d v="9362-01-01T00:00:00"/>
    <x v="4"/>
    <s v="Oct"/>
    <x v="0"/>
    <x v="0"/>
    <s v="Order assembled"/>
    <x v="0"/>
    <x v="0"/>
    <x v="1"/>
    <n v="238"/>
    <n v="340.34000000000003"/>
  </r>
  <r>
    <d v="9362-01-01T00:00:00"/>
    <x v="4"/>
    <s v="Oct"/>
    <x v="0"/>
    <x v="0"/>
    <s v="Order assembled"/>
    <x v="0"/>
    <x v="0"/>
    <x v="1"/>
    <n v="671"/>
    <n v="959.53"/>
  </r>
  <r>
    <d v="9364-01-01T00:00:00"/>
    <x v="4"/>
    <s v="Oct"/>
    <x v="0"/>
    <x v="0"/>
    <s v="Order assembled"/>
    <x v="0"/>
    <x v="0"/>
    <x v="1"/>
    <n v="758"/>
    <n v="1083.94"/>
  </r>
  <r>
    <d v="9364-01-01T00:00:00"/>
    <x v="4"/>
    <s v="Oct"/>
    <x v="0"/>
    <x v="0"/>
    <s v="Order assembled"/>
    <x v="0"/>
    <x v="0"/>
    <x v="1"/>
    <n v="267"/>
    <n v="381.81"/>
  </r>
  <r>
    <d v="9362-01-01T00:00:00"/>
    <x v="4"/>
    <s v="Oct"/>
    <x v="0"/>
    <x v="0"/>
    <s v="Order assembled"/>
    <x v="0"/>
    <x v="0"/>
    <x v="1"/>
    <n v="797"/>
    <n v="526.24"/>
  </r>
  <r>
    <d v="9362-01-01T00:00:00"/>
    <x v="4"/>
    <s v="Oct"/>
    <x v="0"/>
    <x v="0"/>
    <s v="Order assembled"/>
    <x v="0"/>
    <x v="0"/>
    <x v="1"/>
    <n v="265"/>
    <n v="378.95"/>
  </r>
  <r>
    <d v="9362-01-01T00:00:00"/>
    <x v="4"/>
    <s v="Oct"/>
    <x v="0"/>
    <x v="0"/>
    <s v="Order assembled"/>
    <x v="0"/>
    <x v="0"/>
    <x v="1"/>
    <n v="241"/>
    <n v="344.63"/>
  </r>
  <r>
    <d v="9364-01-01T00:00:00"/>
    <x v="4"/>
    <s v="Oct"/>
    <x v="0"/>
    <x v="0"/>
    <s v="Order assembled"/>
    <x v="0"/>
    <x v="0"/>
    <x v="1"/>
    <n v="269"/>
    <n v="384.67"/>
  </r>
  <r>
    <d v="9362-01-01T00:00:00"/>
    <x v="4"/>
    <s v="Oct"/>
    <x v="0"/>
    <x v="0"/>
    <s v="Order assembled"/>
    <x v="0"/>
    <x v="0"/>
    <x v="1"/>
    <n v="767"/>
    <n v="1096.81"/>
  </r>
  <r>
    <d v="9364-01-01T00:00:00"/>
    <x v="4"/>
    <s v="Sep"/>
    <x v="0"/>
    <x v="0"/>
    <s v="Order assembled"/>
    <x v="0"/>
    <x v="0"/>
    <x v="1"/>
    <n v="272"/>
    <n v="416.15999999999997"/>
  </r>
  <r>
    <d v="9364-01-01T00:00:00"/>
    <x v="4"/>
    <s v="Sep"/>
    <x v="0"/>
    <x v="0"/>
    <s v="Order assembled"/>
    <x v="0"/>
    <x v="0"/>
    <x v="1"/>
    <n v="248"/>
    <n v="354.64"/>
  </r>
  <r>
    <d v="9365-01-01T00:00:00"/>
    <x v="4"/>
    <s v="Sep"/>
    <x v="0"/>
    <x v="0"/>
    <s v="Order assembled"/>
    <x v="0"/>
    <x v="0"/>
    <x v="1"/>
    <n v="274"/>
    <n v="391.82"/>
  </r>
  <r>
    <d v="9361-01-01T00:00:00"/>
    <x v="4"/>
    <s v="Sep"/>
    <x v="0"/>
    <x v="0"/>
    <s v="Order assembled"/>
    <x v="0"/>
    <x v="0"/>
    <x v="1"/>
    <n v="244"/>
    <n v="348.92"/>
  </r>
  <r>
    <d v="9362-01-01T00:00:00"/>
    <x v="4"/>
    <s v="Sep"/>
    <x v="0"/>
    <x v="0"/>
    <s v="Order assembled"/>
    <x v="0"/>
    <x v="0"/>
    <x v="1"/>
    <n v="757"/>
    <n v="1082.51"/>
  </r>
  <r>
    <d v="9362-01-01T00:00:00"/>
    <x v="4"/>
    <s v="Sep"/>
    <x v="0"/>
    <x v="0"/>
    <s v="Order assembled"/>
    <x v="0"/>
    <x v="0"/>
    <x v="1"/>
    <n v="273"/>
    <n v="390.39"/>
  </r>
  <r>
    <d v="9361-01-01T00:00:00"/>
    <x v="4"/>
    <s v="Sep"/>
    <x v="0"/>
    <x v="0"/>
    <s v="Order assembled"/>
    <x v="0"/>
    <x v="0"/>
    <x v="1"/>
    <n v="271"/>
    <n v="387.53"/>
  </r>
  <r>
    <d v="9365-01-01T00:00:00"/>
    <x v="4"/>
    <s v="Sep"/>
    <x v="0"/>
    <x v="0"/>
    <s v="Order assembled"/>
    <x v="0"/>
    <x v="0"/>
    <x v="1"/>
    <n v="247"/>
    <n v="353.21"/>
  </r>
  <r>
    <d v="9364-01-01T00:00:00"/>
    <x v="4"/>
    <s v="Sep"/>
    <x v="0"/>
    <x v="0"/>
    <s v="Order assembled"/>
    <x v="0"/>
    <x v="0"/>
    <x v="1"/>
    <n v="275"/>
    <n v="393.25"/>
  </r>
  <r>
    <d v="9364-01-01T00:00:00"/>
    <x v="4"/>
    <s v="Sep"/>
    <x v="0"/>
    <x v="0"/>
    <s v="Order assembled"/>
    <x v="0"/>
    <x v="0"/>
    <x v="1"/>
    <n v="766"/>
    <n v="1095.3800000000001"/>
  </r>
  <r>
    <d v="9362-01-01T00:00:00"/>
    <x v="4"/>
    <s v="Apr"/>
    <x v="1"/>
    <x v="0"/>
    <s v="Order assembled"/>
    <x v="0"/>
    <x v="0"/>
    <x v="0"/>
    <n v="146"/>
    <n v="208.78"/>
  </r>
  <r>
    <d v="9364-01-01T00:00:00"/>
    <x v="4"/>
    <s v="Apr"/>
    <x v="1"/>
    <x v="0"/>
    <s v="Order assembled"/>
    <x v="0"/>
    <x v="0"/>
    <x v="0"/>
    <n v="368"/>
    <n v="526.24"/>
  </r>
  <r>
    <d v="9361-01-01T00:00:00"/>
    <x v="4"/>
    <s v="Apr"/>
    <x v="1"/>
    <x v="0"/>
    <s v="Order assembled"/>
    <x v="0"/>
    <x v="0"/>
    <x v="0"/>
    <n v="148"/>
    <n v="526.24"/>
  </r>
  <r>
    <d v="9363-01-01T00:00:00"/>
    <x v="4"/>
    <s v="Apr"/>
    <x v="1"/>
    <x v="0"/>
    <s v="Order assembled"/>
    <x v="0"/>
    <x v="0"/>
    <x v="0"/>
    <n v="364"/>
    <n v="526.24"/>
  </r>
  <r>
    <d v="9363-01-01T00:00:00"/>
    <x v="4"/>
    <s v="Apr"/>
    <x v="1"/>
    <x v="0"/>
    <s v="Order assembled"/>
    <x v="0"/>
    <x v="0"/>
    <x v="0"/>
    <n v="366"/>
    <n v="523.38"/>
  </r>
  <r>
    <d v="9363-01-01T00:00:00"/>
    <x v="4"/>
    <s v="Apr"/>
    <x v="1"/>
    <x v="0"/>
    <s v="Order assembled"/>
    <x v="0"/>
    <x v="0"/>
    <x v="0"/>
    <n v="147"/>
    <n v="210.21"/>
  </r>
  <r>
    <d v="9363-01-01T00:00:00"/>
    <x v="4"/>
    <s v="Apr"/>
    <x v="1"/>
    <x v="0"/>
    <s v="Order assembled"/>
    <x v="0"/>
    <x v="0"/>
    <x v="0"/>
    <n v="760"/>
    <n v="1086.8"/>
  </r>
  <r>
    <d v="9361-01-01T00:00:00"/>
    <x v="4"/>
    <s v="Apr"/>
    <x v="1"/>
    <x v="0"/>
    <s v="Order assembled"/>
    <x v="0"/>
    <x v="0"/>
    <x v="0"/>
    <n v="846"/>
    <n v="1209.78"/>
  </r>
  <r>
    <d v="9364-01-01T00:00:00"/>
    <x v="4"/>
    <s v="Apr"/>
    <x v="1"/>
    <x v="0"/>
    <s v="Order assembled"/>
    <x v="0"/>
    <x v="0"/>
    <x v="0"/>
    <n v="149"/>
    <n v="213.07"/>
  </r>
  <r>
    <d v="9362-01-01T00:00:00"/>
    <x v="4"/>
    <s v="Apr"/>
    <x v="1"/>
    <x v="0"/>
    <s v="Order assembled"/>
    <x v="0"/>
    <x v="0"/>
    <x v="0"/>
    <n v="365"/>
    <n v="521.95000000000005"/>
  </r>
  <r>
    <d v="9361-01-01T00:00:00"/>
    <x v="4"/>
    <s v="Aug"/>
    <x v="1"/>
    <x v="0"/>
    <s v="Order assembled"/>
    <x v="0"/>
    <x v="0"/>
    <x v="0"/>
    <n v="128"/>
    <n v="183.04"/>
  </r>
  <r>
    <d v="9361-01-01T00:00:00"/>
    <x v="4"/>
    <s v="Aug"/>
    <x v="1"/>
    <x v="0"/>
    <s v="Order assembled"/>
    <x v="0"/>
    <x v="0"/>
    <x v="0"/>
    <n v="344"/>
    <n v="491.91999999999996"/>
  </r>
  <r>
    <d v="9361-01-01T00:00:00"/>
    <x v="4"/>
    <s v="Aug"/>
    <x v="1"/>
    <x v="0"/>
    <s v="Order assembled"/>
    <x v="0"/>
    <x v="0"/>
    <x v="0"/>
    <n v="370"/>
    <n v="526.24"/>
  </r>
  <r>
    <d v="9361-01-01T00:00:00"/>
    <x v="4"/>
    <s v="Aug"/>
    <x v="1"/>
    <x v="0"/>
    <s v="Order assembled"/>
    <x v="0"/>
    <x v="0"/>
    <x v="0"/>
    <n v="346"/>
    <n v="526.24"/>
  </r>
  <r>
    <d v="9362-01-01T00:00:00"/>
    <x v="4"/>
    <s v="Aug"/>
    <x v="1"/>
    <x v="0"/>
    <s v="Order assembled"/>
    <x v="0"/>
    <x v="0"/>
    <x v="0"/>
    <n v="982"/>
    <n v="1404.26"/>
  </r>
  <r>
    <d v="9361-01-01T00:00:00"/>
    <x v="4"/>
    <s v="Aug"/>
    <x v="1"/>
    <x v="0"/>
    <s v="Order assembled"/>
    <x v="0"/>
    <x v="0"/>
    <x v="0"/>
    <n v="342"/>
    <n v="489.06"/>
  </r>
  <r>
    <d v="9361-01-01T00:00:00"/>
    <x v="4"/>
    <s v="Aug"/>
    <x v="1"/>
    <x v="0"/>
    <s v="Order assembled"/>
    <x v="0"/>
    <x v="0"/>
    <x v="0"/>
    <n v="369"/>
    <n v="527.66999999999996"/>
  </r>
  <r>
    <d v="9362-01-01T00:00:00"/>
    <x v="4"/>
    <s v="Aug"/>
    <x v="1"/>
    <x v="0"/>
    <s v="Order assembled"/>
    <x v="0"/>
    <x v="0"/>
    <x v="0"/>
    <n v="345"/>
    <n v="493.35"/>
  </r>
  <r>
    <d v="9361-01-01T00:00:00"/>
    <x v="4"/>
    <s v="Aug"/>
    <x v="1"/>
    <x v="0"/>
    <s v="Order assembled"/>
    <x v="0"/>
    <x v="0"/>
    <x v="0"/>
    <n v="763"/>
    <n v="1091.0899999999999"/>
  </r>
  <r>
    <d v="9361-01-01T00:00:00"/>
    <x v="4"/>
    <s v="Aug"/>
    <x v="1"/>
    <x v="0"/>
    <s v="Order assembled"/>
    <x v="0"/>
    <x v="0"/>
    <x v="0"/>
    <n v="850"/>
    <n v="1215.5"/>
  </r>
  <r>
    <d v="9361-01-01T00:00:00"/>
    <x v="4"/>
    <s v="Aug"/>
    <x v="1"/>
    <x v="0"/>
    <s v="Order assembled"/>
    <x v="0"/>
    <x v="0"/>
    <x v="0"/>
    <n v="371"/>
    <n v="530.53"/>
  </r>
  <r>
    <d v="9361-01-01T00:00:00"/>
    <x v="4"/>
    <s v="Aug"/>
    <x v="1"/>
    <x v="0"/>
    <s v="Order assembled"/>
    <x v="0"/>
    <x v="0"/>
    <x v="0"/>
    <n v="347"/>
    <n v="496.21000000000004"/>
  </r>
  <r>
    <d v="9361-01-01T00:00:00"/>
    <x v="4"/>
    <s v="Dec"/>
    <x v="1"/>
    <x v="0"/>
    <s v="Order assembled"/>
    <x v="0"/>
    <x v="0"/>
    <x v="0"/>
    <n v="350"/>
    <n v="500.5"/>
  </r>
  <r>
    <d v="9364-01-01T00:00:00"/>
    <x v="4"/>
    <s v="Dec"/>
    <x v="1"/>
    <x v="0"/>
    <s v="Order assembled"/>
    <x v="0"/>
    <x v="0"/>
    <x v="0"/>
    <n v="352"/>
    <n v="526.24"/>
  </r>
  <r>
    <d v="9362-01-01T00:00:00"/>
    <x v="4"/>
    <s v="Dec"/>
    <x v="1"/>
    <x v="0"/>
    <s v="Order assembled"/>
    <x v="0"/>
    <x v="0"/>
    <x v="0"/>
    <n v="322"/>
    <n v="526.24"/>
  </r>
  <r>
    <d v="9362-01-01T00:00:00"/>
    <x v="4"/>
    <s v="Dec"/>
    <x v="1"/>
    <x v="0"/>
    <s v="Order assembled"/>
    <x v="0"/>
    <x v="0"/>
    <x v="0"/>
    <n v="986"/>
    <n v="1409.98"/>
  </r>
  <r>
    <d v="9361-01-01T00:00:00"/>
    <x v="4"/>
    <s v="Dec"/>
    <x v="1"/>
    <x v="0"/>
    <s v="Order assembled"/>
    <x v="0"/>
    <x v="0"/>
    <x v="0"/>
    <n v="324"/>
    <n v="463.32"/>
  </r>
  <r>
    <d v="9361-01-01T00:00:00"/>
    <x v="4"/>
    <s v="Dec"/>
    <x v="1"/>
    <x v="0"/>
    <s v="Order assembled"/>
    <x v="0"/>
    <x v="0"/>
    <x v="0"/>
    <n v="351"/>
    <n v="501.93"/>
  </r>
  <r>
    <d v="9362-01-01T00:00:00"/>
    <x v="4"/>
    <s v="Dec"/>
    <x v="1"/>
    <x v="0"/>
    <s v="Order assembled"/>
    <x v="0"/>
    <x v="0"/>
    <x v="0"/>
    <n v="321"/>
    <n v="459.03"/>
  </r>
  <r>
    <d v="9362-01-01T00:00:00"/>
    <x v="4"/>
    <s v="Dec"/>
    <x v="1"/>
    <x v="0"/>
    <s v="Order assembled"/>
    <x v="0"/>
    <x v="0"/>
    <x v="0"/>
    <n v="767"/>
    <n v="1096.81"/>
  </r>
  <r>
    <d v="9364-01-01T00:00:00"/>
    <x v="4"/>
    <s v="Dec"/>
    <x v="1"/>
    <x v="0"/>
    <s v="Order assembled"/>
    <x v="0"/>
    <x v="0"/>
    <x v="0"/>
    <n v="853"/>
    <n v="1219.79"/>
  </r>
  <r>
    <d v="9361-01-01T00:00:00"/>
    <x v="4"/>
    <s v="Dec"/>
    <x v="1"/>
    <x v="0"/>
    <s v="Order assembled"/>
    <x v="0"/>
    <x v="0"/>
    <x v="0"/>
    <n v="323"/>
    <n v="461.89"/>
  </r>
  <r>
    <d v="9364-01-01T00:00:00"/>
    <x v="4"/>
    <s v="Feb"/>
    <x v="1"/>
    <x v="0"/>
    <s v="Order assembled"/>
    <x v="0"/>
    <x v="0"/>
    <x v="0"/>
    <n v="158"/>
    <n v="225.94"/>
  </r>
  <r>
    <d v="9361-01-01T00:00:00"/>
    <x v="4"/>
    <s v="Feb"/>
    <x v="1"/>
    <x v="0"/>
    <s v="Order assembled"/>
    <x v="0"/>
    <x v="0"/>
    <x v="0"/>
    <n v="128"/>
    <n v="183.04"/>
  </r>
  <r>
    <d v="9364-01-01T00:00:00"/>
    <x v="4"/>
    <s v="Feb"/>
    <x v="1"/>
    <x v="0"/>
    <s v="Order assembled"/>
    <x v="0"/>
    <x v="0"/>
    <x v="0"/>
    <n v="160"/>
    <n v="526.24"/>
  </r>
  <r>
    <d v="9362-01-01T00:00:00"/>
    <x v="4"/>
    <s v="Feb"/>
    <x v="1"/>
    <x v="0"/>
    <s v="Order assembled"/>
    <x v="0"/>
    <x v="0"/>
    <x v="0"/>
    <n v="130"/>
    <n v="526.24"/>
  </r>
  <r>
    <d v="9362-01-01T00:00:00"/>
    <x v="4"/>
    <s v="Feb"/>
    <x v="1"/>
    <x v="0"/>
    <s v="Order assembled"/>
    <x v="0"/>
    <x v="0"/>
    <x v="0"/>
    <n v="977"/>
    <n v="1397.1100000000001"/>
  </r>
  <r>
    <d v="9361-01-01T00:00:00"/>
    <x v="4"/>
    <s v="Feb"/>
    <x v="1"/>
    <x v="0"/>
    <s v="Order assembled"/>
    <x v="0"/>
    <x v="0"/>
    <x v="0"/>
    <n v="132"/>
    <n v="188.76"/>
  </r>
  <r>
    <d v="9361-01-01T00:00:00"/>
    <x v="4"/>
    <s v="Feb"/>
    <x v="1"/>
    <x v="0"/>
    <s v="Order assembled"/>
    <x v="0"/>
    <x v="0"/>
    <x v="0"/>
    <n v="159"/>
    <n v="227.37"/>
  </r>
  <r>
    <d v="9362-01-01T00:00:00"/>
    <x v="4"/>
    <s v="Feb"/>
    <x v="1"/>
    <x v="0"/>
    <s v="Order assembled"/>
    <x v="0"/>
    <x v="0"/>
    <x v="0"/>
    <n v="129"/>
    <n v="184.47"/>
  </r>
  <r>
    <d v="9362-01-01T00:00:00"/>
    <x v="4"/>
    <s v="Feb"/>
    <x v="1"/>
    <x v="0"/>
    <s v="Order assembled"/>
    <x v="0"/>
    <x v="0"/>
    <x v="0"/>
    <n v="758"/>
    <n v="1083.94"/>
  </r>
  <r>
    <d v="9364-01-01T00:00:00"/>
    <x v="4"/>
    <s v="Feb"/>
    <x v="1"/>
    <x v="0"/>
    <s v="Order assembled"/>
    <x v="0"/>
    <x v="0"/>
    <x v="0"/>
    <n v="844"/>
    <n v="1206.92"/>
  </r>
  <r>
    <d v="9361-01-01T00:00:00"/>
    <x v="4"/>
    <s v="Feb"/>
    <x v="1"/>
    <x v="0"/>
    <s v="Order assembled"/>
    <x v="0"/>
    <x v="0"/>
    <x v="0"/>
    <n v="155"/>
    <n v="221.65"/>
  </r>
  <r>
    <d v="9364-01-01T00:00:00"/>
    <x v="4"/>
    <s v="Feb"/>
    <x v="1"/>
    <x v="0"/>
    <s v="Order assembled"/>
    <x v="0"/>
    <x v="0"/>
    <x v="0"/>
    <n v="131"/>
    <n v="187.32999999999998"/>
  </r>
  <r>
    <d v="9361-01-01T00:00:00"/>
    <x v="4"/>
    <s v="Jan"/>
    <x v="1"/>
    <x v="0"/>
    <s v="Order assembled"/>
    <x v="0"/>
    <x v="0"/>
    <x v="0"/>
    <n v="164"/>
    <n v="234.51999999999998"/>
  </r>
  <r>
    <d v="9363-01-01T00:00:00"/>
    <x v="4"/>
    <s v="Jan"/>
    <x v="1"/>
    <x v="0"/>
    <s v="Order assembled"/>
    <x v="0"/>
    <x v="0"/>
    <x v="0"/>
    <n v="134"/>
    <n v="191.62"/>
  </r>
  <r>
    <d v="9362-01-01T00:00:00"/>
    <x v="4"/>
    <s v="Jan"/>
    <x v="1"/>
    <x v="0"/>
    <s v="Order assembled"/>
    <x v="0"/>
    <x v="0"/>
    <x v="0"/>
    <n v="136"/>
    <n v="526.24"/>
  </r>
  <r>
    <d v="9362-01-01T00:00:00"/>
    <x v="4"/>
    <s v="Jan"/>
    <x v="1"/>
    <x v="0"/>
    <s v="Order assembled"/>
    <x v="0"/>
    <x v="0"/>
    <x v="0"/>
    <n v="976"/>
    <n v="1395.68"/>
  </r>
  <r>
    <d v="9362-01-01T00:00:00"/>
    <x v="4"/>
    <s v="Jan"/>
    <x v="1"/>
    <x v="0"/>
    <s v="Order assembled"/>
    <x v="0"/>
    <x v="0"/>
    <x v="0"/>
    <n v="138"/>
    <n v="197.34"/>
  </r>
  <r>
    <d v="9362-01-01T00:00:00"/>
    <x v="4"/>
    <s v="Jan"/>
    <x v="1"/>
    <x v="0"/>
    <s v="Order assembled"/>
    <x v="0"/>
    <x v="0"/>
    <x v="0"/>
    <n v="165"/>
    <n v="235.95"/>
  </r>
  <r>
    <d v="9362-01-01T00:00:00"/>
    <x v="4"/>
    <s v="Jan"/>
    <x v="1"/>
    <x v="0"/>
    <s v="Order assembled"/>
    <x v="0"/>
    <x v="0"/>
    <x v="0"/>
    <n v="135"/>
    <n v="193.05"/>
  </r>
  <r>
    <d v="9362-01-01T00:00:00"/>
    <x v="4"/>
    <s v="Jan"/>
    <x v="1"/>
    <x v="0"/>
    <s v="Order assembled"/>
    <x v="0"/>
    <x v="0"/>
    <x v="0"/>
    <n v="757"/>
    <n v="1082.51"/>
  </r>
  <r>
    <d v="9363-01-01T00:00:00"/>
    <x v="4"/>
    <s v="Jan"/>
    <x v="1"/>
    <x v="0"/>
    <s v="Order assembled"/>
    <x v="0"/>
    <x v="0"/>
    <x v="0"/>
    <n v="161"/>
    <n v="230.23000000000002"/>
  </r>
  <r>
    <d v="9361-01-01T00:00:00"/>
    <x v="4"/>
    <s v="Jan"/>
    <x v="1"/>
    <x v="0"/>
    <s v="Order assembled"/>
    <x v="0"/>
    <x v="0"/>
    <x v="0"/>
    <n v="137"/>
    <n v="195.91"/>
  </r>
  <r>
    <d v="9362-01-01T00:00:00"/>
    <x v="4"/>
    <s v="Jul"/>
    <x v="1"/>
    <x v="0"/>
    <s v="Order assembled"/>
    <x v="0"/>
    <x v="0"/>
    <x v="0"/>
    <n v="350"/>
    <n v="500.5"/>
  </r>
  <r>
    <d v="9361-01-01T00:00:00"/>
    <x v="4"/>
    <s v="Jul"/>
    <x v="1"/>
    <x v="0"/>
    <s v="Order assembled"/>
    <x v="0"/>
    <x v="0"/>
    <x v="0"/>
    <n v="130"/>
    <n v="526.24"/>
  </r>
  <r>
    <d v="9362-01-01T00:00:00"/>
    <x v="4"/>
    <s v="Jul"/>
    <x v="1"/>
    <x v="0"/>
    <s v="Order assembled"/>
    <x v="0"/>
    <x v="0"/>
    <x v="0"/>
    <n v="352"/>
    <n v="526.24"/>
  </r>
  <r>
    <d v="9364-01-01T00:00:00"/>
    <x v="4"/>
    <s v="Jul"/>
    <x v="1"/>
    <x v="0"/>
    <s v="Order assembled"/>
    <x v="0"/>
    <x v="0"/>
    <x v="0"/>
    <n v="981"/>
    <n v="1402.83"/>
  </r>
  <r>
    <d v="9362-01-01T00:00:00"/>
    <x v="4"/>
    <s v="Jul"/>
    <x v="1"/>
    <x v="0"/>
    <s v="Order assembled"/>
    <x v="0"/>
    <x v="0"/>
    <x v="0"/>
    <n v="348"/>
    <n v="497.64"/>
  </r>
  <r>
    <d v="9362-01-01T00:00:00"/>
    <x v="4"/>
    <s v="Jul"/>
    <x v="1"/>
    <x v="0"/>
    <s v="Order assembled"/>
    <x v="0"/>
    <x v="0"/>
    <x v="0"/>
    <n v="129"/>
    <n v="184.47"/>
  </r>
  <r>
    <d v="9364-01-01T00:00:00"/>
    <x v="4"/>
    <s v="Jul"/>
    <x v="1"/>
    <x v="0"/>
    <s v="Order assembled"/>
    <x v="0"/>
    <x v="0"/>
    <x v="0"/>
    <n v="351"/>
    <n v="501.93"/>
  </r>
  <r>
    <d v="9362-01-01T00:00:00"/>
    <x v="4"/>
    <s v="Jul"/>
    <x v="1"/>
    <x v="0"/>
    <s v="Order assembled"/>
    <x v="0"/>
    <x v="0"/>
    <x v="0"/>
    <n v="762"/>
    <n v="1089.6599999999999"/>
  </r>
  <r>
    <d v="9361-01-01T00:00:00"/>
    <x v="4"/>
    <s v="Jul"/>
    <x v="1"/>
    <x v="0"/>
    <s v="Order assembled"/>
    <x v="0"/>
    <x v="0"/>
    <x v="0"/>
    <n v="849"/>
    <n v="1214.07"/>
  </r>
  <r>
    <d v="9362-01-01T00:00:00"/>
    <x v="4"/>
    <s v="Jul"/>
    <x v="1"/>
    <x v="0"/>
    <s v="Order assembled"/>
    <x v="0"/>
    <x v="0"/>
    <x v="0"/>
    <n v="131"/>
    <n v="187.32999999999998"/>
  </r>
  <r>
    <d v="9364-01-01T00:00:00"/>
    <x v="4"/>
    <s v="Jun"/>
    <x v="1"/>
    <x v="0"/>
    <s v="Order assembled"/>
    <x v="0"/>
    <x v="0"/>
    <x v="0"/>
    <n v="134"/>
    <n v="191.62"/>
  </r>
  <r>
    <d v="9364-01-01T00:00:00"/>
    <x v="4"/>
    <s v="Jun"/>
    <x v="1"/>
    <x v="0"/>
    <s v="Order assembled"/>
    <x v="0"/>
    <x v="0"/>
    <x v="0"/>
    <n v="356"/>
    <n v="509.08"/>
  </r>
  <r>
    <d v="9364-01-01T00:00:00"/>
    <x v="4"/>
    <s v="Jun"/>
    <x v="1"/>
    <x v="0"/>
    <s v="Order assembled"/>
    <x v="0"/>
    <x v="0"/>
    <x v="0"/>
    <n v="136"/>
    <n v="526.24"/>
  </r>
  <r>
    <d v="9364-01-01T00:00:00"/>
    <x v="4"/>
    <s v="Jun"/>
    <x v="1"/>
    <x v="0"/>
    <s v="Order assembled"/>
    <x v="0"/>
    <x v="0"/>
    <x v="0"/>
    <n v="980"/>
    <n v="1401.4"/>
  </r>
  <r>
    <d v="9362-01-01T00:00:00"/>
    <x v="4"/>
    <s v="Jun"/>
    <x v="1"/>
    <x v="0"/>
    <s v="Order assembled"/>
    <x v="0"/>
    <x v="0"/>
    <x v="0"/>
    <n v="354"/>
    <n v="506.22"/>
  </r>
  <r>
    <d v="9362-01-01T00:00:00"/>
    <x v="4"/>
    <s v="Jun"/>
    <x v="1"/>
    <x v="0"/>
    <s v="Order assembled"/>
    <x v="0"/>
    <x v="0"/>
    <x v="0"/>
    <n v="135"/>
    <n v="193.05"/>
  </r>
  <r>
    <d v="9364-01-01T00:00:00"/>
    <x v="4"/>
    <s v="Jun"/>
    <x v="1"/>
    <x v="0"/>
    <s v="Order assembled"/>
    <x v="0"/>
    <x v="0"/>
    <x v="0"/>
    <n v="357"/>
    <n v="510.51"/>
  </r>
  <r>
    <d v="9364-01-01T00:00:00"/>
    <x v="4"/>
    <s v="Jun"/>
    <x v="1"/>
    <x v="0"/>
    <s v="Order assembled"/>
    <x v="0"/>
    <x v="0"/>
    <x v="0"/>
    <n v="848"/>
    <n v="1212.6399999999999"/>
  </r>
  <r>
    <d v="9364-01-01T00:00:00"/>
    <x v="4"/>
    <s v="Jun"/>
    <x v="1"/>
    <x v="0"/>
    <s v="Order assembled"/>
    <x v="0"/>
    <x v="0"/>
    <x v="0"/>
    <n v="137"/>
    <n v="195.91"/>
  </r>
  <r>
    <d v="9364-01-01T00:00:00"/>
    <x v="4"/>
    <s v="Jun"/>
    <x v="1"/>
    <x v="0"/>
    <s v="Order assembled"/>
    <x v="0"/>
    <x v="0"/>
    <x v="0"/>
    <n v="353"/>
    <n v="504.78999999999996"/>
  </r>
  <r>
    <d v="9362-01-01T00:00:00"/>
    <x v="4"/>
    <s v="Mar"/>
    <x v="1"/>
    <x v="0"/>
    <s v="Order assembled"/>
    <x v="0"/>
    <x v="0"/>
    <x v="0"/>
    <n v="152"/>
    <n v="217.36"/>
  </r>
  <r>
    <d v="9362-01-01T00:00:00"/>
    <x v="4"/>
    <s v="Mar"/>
    <x v="1"/>
    <x v="0"/>
    <s v="Order assembled"/>
    <x v="0"/>
    <x v="0"/>
    <x v="0"/>
    <n v="154"/>
    <n v="526.24"/>
  </r>
  <r>
    <d v="9362-01-01T00:00:00"/>
    <x v="4"/>
    <s v="Mar"/>
    <x v="1"/>
    <x v="0"/>
    <s v="Order assembled"/>
    <x v="0"/>
    <x v="0"/>
    <x v="0"/>
    <n v="370"/>
    <n v="526.24"/>
  </r>
  <r>
    <d v="9362-01-01T00:00:00"/>
    <x v="4"/>
    <s v="Mar"/>
    <x v="1"/>
    <x v="0"/>
    <s v="Order assembled"/>
    <x v="0"/>
    <x v="0"/>
    <x v="0"/>
    <n v="978"/>
    <n v="1398.54"/>
  </r>
  <r>
    <d v="9361-01-01T00:00:00"/>
    <x v="4"/>
    <s v="Mar"/>
    <x v="1"/>
    <x v="0"/>
    <s v="Order assembled"/>
    <x v="0"/>
    <x v="0"/>
    <x v="0"/>
    <n v="372"/>
    <n v="531.96"/>
  </r>
  <r>
    <d v="9361-01-01T00:00:00"/>
    <x v="4"/>
    <s v="Mar"/>
    <x v="1"/>
    <x v="0"/>
    <s v="Order assembled"/>
    <x v="0"/>
    <x v="0"/>
    <x v="0"/>
    <n v="153"/>
    <n v="218.79"/>
  </r>
  <r>
    <d v="9362-01-01T00:00:00"/>
    <x v="4"/>
    <s v="Mar"/>
    <x v="1"/>
    <x v="0"/>
    <s v="Order assembled"/>
    <x v="0"/>
    <x v="0"/>
    <x v="0"/>
    <n v="369"/>
    <n v="527.66999999999996"/>
  </r>
  <r>
    <d v="9362-01-01T00:00:00"/>
    <x v="4"/>
    <s v="Mar"/>
    <x v="1"/>
    <x v="0"/>
    <s v="Order assembled"/>
    <x v="0"/>
    <x v="0"/>
    <x v="0"/>
    <n v="759"/>
    <n v="1085.3699999999999"/>
  </r>
  <r>
    <d v="9362-01-01T00:00:00"/>
    <x v="4"/>
    <s v="Mar"/>
    <x v="1"/>
    <x v="0"/>
    <s v="Order assembled"/>
    <x v="0"/>
    <x v="0"/>
    <x v="0"/>
    <n v="845"/>
    <n v="1208.3499999999999"/>
  </r>
  <r>
    <d v="9362-01-01T00:00:00"/>
    <x v="4"/>
    <s v="Mar"/>
    <x v="1"/>
    <x v="0"/>
    <s v="Order assembled"/>
    <x v="0"/>
    <x v="0"/>
    <x v="0"/>
    <n v="371"/>
    <n v="530.53"/>
  </r>
  <r>
    <d v="9364-01-01T00:00:00"/>
    <x v="4"/>
    <s v="May"/>
    <x v="1"/>
    <x v="0"/>
    <s v="Order assembled"/>
    <x v="0"/>
    <x v="0"/>
    <x v="0"/>
    <n v="140"/>
    <n v="200.2"/>
  </r>
  <r>
    <d v="9361-01-01T00:00:00"/>
    <x v="4"/>
    <s v="May"/>
    <x v="1"/>
    <x v="0"/>
    <s v="Order assembled"/>
    <x v="0"/>
    <x v="0"/>
    <x v="0"/>
    <n v="362"/>
    <n v="517.66"/>
  </r>
  <r>
    <d v="9364-01-01T00:00:00"/>
    <x v="4"/>
    <s v="May"/>
    <x v="1"/>
    <x v="0"/>
    <s v="Order assembled"/>
    <x v="0"/>
    <x v="0"/>
    <x v="0"/>
    <n v="142"/>
    <n v="526.24"/>
  </r>
  <r>
    <d v="9361-01-01T00:00:00"/>
    <x v="4"/>
    <s v="May"/>
    <x v="1"/>
    <x v="0"/>
    <s v="Order assembled"/>
    <x v="0"/>
    <x v="0"/>
    <x v="0"/>
    <n v="358"/>
    <n v="526.24"/>
  </r>
  <r>
    <d v="9362-01-01T00:00:00"/>
    <x v="4"/>
    <s v="May"/>
    <x v="1"/>
    <x v="0"/>
    <s v="Order assembled"/>
    <x v="0"/>
    <x v="0"/>
    <x v="0"/>
    <n v="979"/>
    <n v="1399.97"/>
  </r>
  <r>
    <d v="9364-01-01T00:00:00"/>
    <x v="4"/>
    <s v="May"/>
    <x v="1"/>
    <x v="0"/>
    <s v="Order assembled"/>
    <x v="0"/>
    <x v="0"/>
    <x v="0"/>
    <n v="360"/>
    <n v="514.79999999999995"/>
  </r>
  <r>
    <d v="9364-01-01T00:00:00"/>
    <x v="4"/>
    <s v="May"/>
    <x v="1"/>
    <x v="0"/>
    <s v="Order assembled"/>
    <x v="0"/>
    <x v="0"/>
    <x v="0"/>
    <n v="141"/>
    <n v="201.63"/>
  </r>
  <r>
    <d v="9362-01-01T00:00:00"/>
    <x v="4"/>
    <s v="May"/>
    <x v="1"/>
    <x v="0"/>
    <s v="Order assembled"/>
    <x v="0"/>
    <x v="0"/>
    <x v="0"/>
    <n v="363"/>
    <n v="519.09"/>
  </r>
  <r>
    <d v="9361-01-01T00:00:00"/>
    <x v="4"/>
    <s v="May"/>
    <x v="1"/>
    <x v="0"/>
    <s v="Order assembled"/>
    <x v="0"/>
    <x v="0"/>
    <x v="0"/>
    <n v="761"/>
    <n v="1088.23"/>
  </r>
  <r>
    <d v="9364-01-01T00:00:00"/>
    <x v="4"/>
    <s v="May"/>
    <x v="1"/>
    <x v="0"/>
    <s v="Order assembled"/>
    <x v="0"/>
    <x v="0"/>
    <x v="0"/>
    <n v="847"/>
    <n v="1211.21"/>
  </r>
  <r>
    <d v="9361-01-01T00:00:00"/>
    <x v="4"/>
    <s v="May"/>
    <x v="1"/>
    <x v="0"/>
    <s v="Order assembled"/>
    <x v="0"/>
    <x v="0"/>
    <x v="0"/>
    <n v="143"/>
    <n v="204.49"/>
  </r>
  <r>
    <d v="9364-01-01T00:00:00"/>
    <x v="4"/>
    <s v="May"/>
    <x v="1"/>
    <x v="0"/>
    <s v="Order assembled"/>
    <x v="0"/>
    <x v="0"/>
    <x v="0"/>
    <n v="359"/>
    <n v="513.37"/>
  </r>
  <r>
    <d v="9361-01-01T00:00:00"/>
    <x v="4"/>
    <s v="Nov"/>
    <x v="1"/>
    <x v="0"/>
    <s v="Order assembled"/>
    <x v="0"/>
    <x v="0"/>
    <x v="0"/>
    <n v="356"/>
    <n v="509.08"/>
  </r>
  <r>
    <d v="9361-01-01T00:00:00"/>
    <x v="4"/>
    <s v="Nov"/>
    <x v="1"/>
    <x v="0"/>
    <s v="Order assembled"/>
    <x v="0"/>
    <x v="0"/>
    <x v="0"/>
    <n v="326"/>
    <n v="466.18"/>
  </r>
  <r>
    <d v="9364-01-01T00:00:00"/>
    <x v="4"/>
    <s v="Nov"/>
    <x v="1"/>
    <x v="0"/>
    <s v="Order assembled"/>
    <x v="0"/>
    <x v="0"/>
    <x v="0"/>
    <n v="358"/>
    <n v="526.24"/>
  </r>
  <r>
    <d v="9364-01-01T00:00:00"/>
    <x v="4"/>
    <s v="Nov"/>
    <x v="1"/>
    <x v="0"/>
    <s v="Order assembled"/>
    <x v="0"/>
    <x v="0"/>
    <x v="0"/>
    <n v="328"/>
    <n v="526.24"/>
  </r>
  <r>
    <d v="9362-01-01T00:00:00"/>
    <x v="4"/>
    <s v="Nov"/>
    <x v="1"/>
    <x v="0"/>
    <s v="Order assembled"/>
    <x v="0"/>
    <x v="0"/>
    <x v="0"/>
    <n v="985"/>
    <n v="1408.55"/>
  </r>
  <r>
    <d v="9361-01-01T00:00:00"/>
    <x v="4"/>
    <s v="Nov"/>
    <x v="1"/>
    <x v="0"/>
    <s v="Order assembled"/>
    <x v="0"/>
    <x v="0"/>
    <x v="0"/>
    <n v="330"/>
    <n v="471.9"/>
  </r>
  <r>
    <d v="9361-01-01T00:00:00"/>
    <x v="4"/>
    <s v="Nov"/>
    <x v="1"/>
    <x v="0"/>
    <s v="Order assembled"/>
    <x v="0"/>
    <x v="0"/>
    <x v="0"/>
    <n v="357"/>
    <n v="510.51"/>
  </r>
  <r>
    <d v="9362-01-01T00:00:00"/>
    <x v="4"/>
    <s v="Nov"/>
    <x v="1"/>
    <x v="0"/>
    <s v="Order assembled"/>
    <x v="0"/>
    <x v="0"/>
    <x v="0"/>
    <n v="327"/>
    <n v="467.61"/>
  </r>
  <r>
    <d v="9364-01-01T00:00:00"/>
    <x v="4"/>
    <s v="Nov"/>
    <x v="1"/>
    <x v="0"/>
    <s v="Order assembled"/>
    <x v="0"/>
    <x v="0"/>
    <x v="0"/>
    <n v="766"/>
    <n v="1095.3800000000001"/>
  </r>
  <r>
    <d v="9364-01-01T00:00:00"/>
    <x v="4"/>
    <s v="Nov"/>
    <x v="1"/>
    <x v="0"/>
    <s v="Order assembled"/>
    <x v="0"/>
    <x v="0"/>
    <x v="0"/>
    <n v="852"/>
    <n v="1218.3600000000001"/>
  </r>
  <r>
    <d v="9361-01-01T00:00:00"/>
    <x v="4"/>
    <s v="Nov"/>
    <x v="1"/>
    <x v="0"/>
    <s v="Order assembled"/>
    <x v="0"/>
    <x v="0"/>
    <x v="0"/>
    <n v="353"/>
    <n v="504.78999999999996"/>
  </r>
  <r>
    <d v="9361-01-01T00:00:00"/>
    <x v="4"/>
    <s v="Nov"/>
    <x v="1"/>
    <x v="0"/>
    <s v="Order assembled"/>
    <x v="0"/>
    <x v="0"/>
    <x v="0"/>
    <n v="329"/>
    <n v="470.47"/>
  </r>
  <r>
    <d v="9361-01-01T00:00:00"/>
    <x v="4"/>
    <s v="Oct"/>
    <x v="1"/>
    <x v="0"/>
    <s v="Order assembled"/>
    <x v="0"/>
    <x v="0"/>
    <x v="0"/>
    <n v="362"/>
    <n v="517.66"/>
  </r>
  <r>
    <d v="9362-01-01T00:00:00"/>
    <x v="4"/>
    <s v="Oct"/>
    <x v="1"/>
    <x v="0"/>
    <s v="Order assembled"/>
    <x v="0"/>
    <x v="0"/>
    <x v="0"/>
    <n v="332"/>
    <n v="474.76"/>
  </r>
  <r>
    <d v="9362-01-01T00:00:00"/>
    <x v="4"/>
    <s v="Oct"/>
    <x v="1"/>
    <x v="0"/>
    <s v="Order assembled"/>
    <x v="0"/>
    <x v="0"/>
    <x v="0"/>
    <n v="334"/>
    <n v="526.24"/>
  </r>
  <r>
    <d v="9363-01-01T00:00:00"/>
    <x v="4"/>
    <s v="Oct"/>
    <x v="1"/>
    <x v="0"/>
    <s v="Order assembled"/>
    <x v="0"/>
    <x v="0"/>
    <x v="0"/>
    <n v="984"/>
    <n v="1407.12"/>
  </r>
  <r>
    <d v="9364-01-01T00:00:00"/>
    <x v="4"/>
    <s v="Oct"/>
    <x v="1"/>
    <x v="0"/>
    <s v="Order assembled"/>
    <x v="0"/>
    <x v="0"/>
    <x v="0"/>
    <n v="336"/>
    <n v="480.48"/>
  </r>
  <r>
    <d v="9364-01-01T00:00:00"/>
    <x v="4"/>
    <s v="Oct"/>
    <x v="1"/>
    <x v="0"/>
    <s v="Order assembled"/>
    <x v="0"/>
    <x v="0"/>
    <x v="0"/>
    <n v="363"/>
    <n v="519.09"/>
  </r>
  <r>
    <d v="9363-01-01T00:00:00"/>
    <x v="4"/>
    <s v="Oct"/>
    <x v="1"/>
    <x v="0"/>
    <s v="Order assembled"/>
    <x v="0"/>
    <x v="0"/>
    <x v="0"/>
    <n v="333"/>
    <n v="476.19"/>
  </r>
  <r>
    <d v="9362-01-01T00:00:00"/>
    <x v="4"/>
    <s v="Oct"/>
    <x v="1"/>
    <x v="0"/>
    <s v="Order assembled"/>
    <x v="0"/>
    <x v="0"/>
    <x v="0"/>
    <n v="765"/>
    <n v="1093.95"/>
  </r>
  <r>
    <d v="9362-01-01T00:00:00"/>
    <x v="4"/>
    <s v="Oct"/>
    <x v="1"/>
    <x v="0"/>
    <s v="Order assembled"/>
    <x v="0"/>
    <x v="0"/>
    <x v="0"/>
    <n v="359"/>
    <n v="513.37"/>
  </r>
  <r>
    <d v="9361-01-01T00:00:00"/>
    <x v="4"/>
    <s v="Oct"/>
    <x v="1"/>
    <x v="0"/>
    <s v="Order assembled"/>
    <x v="0"/>
    <x v="0"/>
    <x v="0"/>
    <n v="335"/>
    <n v="479.05"/>
  </r>
  <r>
    <d v="9361-01-01T00:00:00"/>
    <x v="4"/>
    <s v="Sep"/>
    <x v="1"/>
    <x v="0"/>
    <s v="Order assembled"/>
    <x v="0"/>
    <x v="0"/>
    <x v="0"/>
    <n v="368"/>
    <n v="526.24"/>
  </r>
  <r>
    <d v="9362-01-01T00:00:00"/>
    <x v="4"/>
    <s v="Sep"/>
    <x v="1"/>
    <x v="0"/>
    <s v="Order assembled"/>
    <x v="0"/>
    <x v="0"/>
    <x v="0"/>
    <n v="338"/>
    <n v="483.34000000000003"/>
  </r>
  <r>
    <d v="9364-01-01T00:00:00"/>
    <x v="4"/>
    <s v="Sep"/>
    <x v="1"/>
    <x v="0"/>
    <s v="Order assembled"/>
    <x v="0"/>
    <x v="0"/>
    <x v="0"/>
    <n v="364"/>
    <n v="526.24"/>
  </r>
  <r>
    <d v="9361-01-01T00:00:00"/>
    <x v="4"/>
    <s v="Sep"/>
    <x v="1"/>
    <x v="0"/>
    <s v="Order assembled"/>
    <x v="0"/>
    <x v="0"/>
    <x v="0"/>
    <n v="340"/>
    <n v="526.24"/>
  </r>
  <r>
    <d v="9361-01-01T00:00:00"/>
    <x v="4"/>
    <s v="Sep"/>
    <x v="1"/>
    <x v="0"/>
    <s v="Order assembled"/>
    <x v="0"/>
    <x v="0"/>
    <x v="0"/>
    <n v="983"/>
    <n v="1405.69"/>
  </r>
  <r>
    <d v="9361-01-01T00:00:00"/>
    <x v="4"/>
    <s v="Sep"/>
    <x v="1"/>
    <x v="0"/>
    <s v="Order assembled"/>
    <x v="0"/>
    <x v="0"/>
    <x v="0"/>
    <n v="339"/>
    <n v="484.77"/>
  </r>
  <r>
    <d v="9361-01-01T00:00:00"/>
    <x v="4"/>
    <s v="Sep"/>
    <x v="1"/>
    <x v="0"/>
    <s v="Order assembled"/>
    <x v="0"/>
    <x v="0"/>
    <x v="0"/>
    <n v="764"/>
    <n v="1092.52"/>
  </r>
  <r>
    <d v="9364-01-01T00:00:00"/>
    <x v="4"/>
    <s v="Sep"/>
    <x v="1"/>
    <x v="0"/>
    <s v="Order assembled"/>
    <x v="0"/>
    <x v="0"/>
    <x v="0"/>
    <n v="851"/>
    <n v="1216.93"/>
  </r>
  <r>
    <d v="9362-01-01T00:00:00"/>
    <x v="4"/>
    <s v="Sep"/>
    <x v="1"/>
    <x v="0"/>
    <s v="Order assembled"/>
    <x v="0"/>
    <x v="0"/>
    <x v="0"/>
    <n v="365"/>
    <n v="521.95000000000005"/>
  </r>
  <r>
    <d v="9361-01-01T00:00:00"/>
    <x v="4"/>
    <s v="Sep"/>
    <x v="1"/>
    <x v="0"/>
    <s v="Order assembled"/>
    <x v="0"/>
    <x v="0"/>
    <x v="0"/>
    <n v="341"/>
    <n v="487.63"/>
  </r>
  <r>
    <d v="9361-01-01T00:00:00"/>
    <x v="4"/>
    <s v="Apr"/>
    <x v="1"/>
    <x v="1"/>
    <s v="Cancelld"/>
    <x v="1"/>
    <x v="1"/>
    <x v="2"/>
    <n v="224"/>
    <n v="320.32"/>
  </r>
  <r>
    <d v="9361-01-01T00:00:00"/>
    <x v="4"/>
    <s v="Apr"/>
    <x v="1"/>
    <x v="1"/>
    <s v="Cancelld"/>
    <x v="1"/>
    <x v="1"/>
    <x v="2"/>
    <n v="226"/>
    <n v="323.18"/>
  </r>
  <r>
    <d v="9362-01-01T00:00:00"/>
    <x v="4"/>
    <s v="Apr"/>
    <x v="1"/>
    <x v="1"/>
    <s v="Cancelld"/>
    <x v="1"/>
    <x v="1"/>
    <x v="2"/>
    <n v="196"/>
    <n v="280.27999999999997"/>
  </r>
  <r>
    <d v="9362-01-01T00:00:00"/>
    <x v="4"/>
    <s v="Apr"/>
    <x v="1"/>
    <x v="1"/>
    <s v="Cancelld"/>
    <x v="1"/>
    <x v="1"/>
    <x v="2"/>
    <n v="802"/>
    <n v="1146.8600000000001"/>
  </r>
  <r>
    <d v="9365-01-01T00:00:00"/>
    <x v="4"/>
    <s v="Apr"/>
    <x v="1"/>
    <x v="1"/>
    <s v="Cancelld"/>
    <x v="1"/>
    <x v="1"/>
    <x v="2"/>
    <n v="888"/>
    <n v="1269.8399999999999"/>
  </r>
  <r>
    <d v="9365-01-01T00:00:00"/>
    <x v="4"/>
    <s v="Apr"/>
    <x v="1"/>
    <x v="1"/>
    <s v="Cancelld"/>
    <x v="1"/>
    <x v="1"/>
    <x v="2"/>
    <n v="841"/>
    <n v="526.24"/>
  </r>
  <r>
    <d v="9362-01-01T00:00:00"/>
    <x v="4"/>
    <s v="Apr"/>
    <x v="1"/>
    <x v="1"/>
    <s v="Cancelld"/>
    <x v="1"/>
    <x v="1"/>
    <x v="2"/>
    <n v="195"/>
    <n v="278.85000000000002"/>
  </r>
  <r>
    <d v="9362-01-01T00:00:00"/>
    <x v="4"/>
    <s v="Apr"/>
    <x v="1"/>
    <x v="1"/>
    <s v="Cancelld"/>
    <x v="1"/>
    <x v="1"/>
    <x v="2"/>
    <n v="223"/>
    <n v="318.89"/>
  </r>
  <r>
    <d v="9361-01-01T00:00:00"/>
    <x v="4"/>
    <s v="Apr"/>
    <x v="1"/>
    <x v="1"/>
    <s v="Cancelld"/>
    <x v="1"/>
    <x v="1"/>
    <x v="2"/>
    <n v="199"/>
    <n v="284.57"/>
  </r>
  <r>
    <d v="9361-01-01T00:00:00"/>
    <x v="4"/>
    <s v="Apr"/>
    <x v="1"/>
    <x v="1"/>
    <s v="Cancelld"/>
    <x v="1"/>
    <x v="1"/>
    <x v="2"/>
    <n v="197"/>
    <n v="281.70999999999998"/>
  </r>
  <r>
    <d v="9362-01-01T00:00:00"/>
    <x v="4"/>
    <s v="Aug"/>
    <x v="1"/>
    <x v="1"/>
    <s v="Cancelld"/>
    <x v="1"/>
    <x v="1"/>
    <x v="2"/>
    <n v="176"/>
    <n v="251.68"/>
  </r>
  <r>
    <d v="9361-01-01T00:00:00"/>
    <x v="4"/>
    <s v="Aug"/>
    <x v="1"/>
    <x v="1"/>
    <s v="Cancelld"/>
    <x v="1"/>
    <x v="1"/>
    <x v="2"/>
    <n v="202"/>
    <n v="288.86"/>
  </r>
  <r>
    <d v="9362-01-01T00:00:00"/>
    <x v="4"/>
    <s v="Aug"/>
    <x v="1"/>
    <x v="1"/>
    <s v="Cancelld"/>
    <x v="1"/>
    <x v="1"/>
    <x v="2"/>
    <n v="178"/>
    <n v="254.54"/>
  </r>
  <r>
    <d v="9364-01-01T00:00:00"/>
    <x v="4"/>
    <s v="Aug"/>
    <x v="1"/>
    <x v="1"/>
    <s v="Cancelld"/>
    <x v="1"/>
    <x v="1"/>
    <x v="2"/>
    <n v="805"/>
    <n v="1151.1500000000001"/>
  </r>
  <r>
    <d v="9363-01-01T00:00:00"/>
    <x v="4"/>
    <s v="Aug"/>
    <x v="1"/>
    <x v="1"/>
    <s v="Cancelld"/>
    <x v="1"/>
    <x v="1"/>
    <x v="2"/>
    <n v="892"/>
    <n v="1275.56"/>
  </r>
  <r>
    <d v="9363-01-01T00:00:00"/>
    <x v="4"/>
    <s v="Aug"/>
    <x v="1"/>
    <x v="1"/>
    <s v="Cancelld"/>
    <x v="1"/>
    <x v="1"/>
    <x v="2"/>
    <n v="845"/>
    <n v="526.24"/>
  </r>
  <r>
    <d v="9364-01-01T00:00:00"/>
    <x v="4"/>
    <s v="Aug"/>
    <x v="1"/>
    <x v="1"/>
    <s v="Cancelld"/>
    <x v="1"/>
    <x v="1"/>
    <x v="2"/>
    <n v="177"/>
    <n v="253.11"/>
  </r>
  <r>
    <d v="9362-01-01T00:00:00"/>
    <x v="4"/>
    <s v="Aug"/>
    <x v="1"/>
    <x v="1"/>
    <s v="Cancelld"/>
    <x v="1"/>
    <x v="1"/>
    <x v="2"/>
    <n v="205"/>
    <n v="293.14999999999998"/>
  </r>
  <r>
    <d v="9361-01-01T00:00:00"/>
    <x v="4"/>
    <s v="Aug"/>
    <x v="1"/>
    <x v="1"/>
    <s v="Cancelld"/>
    <x v="1"/>
    <x v="1"/>
    <x v="2"/>
    <n v="175"/>
    <n v="250.25"/>
  </r>
  <r>
    <d v="9362-01-01T00:00:00"/>
    <x v="4"/>
    <s v="Aug"/>
    <x v="1"/>
    <x v="1"/>
    <s v="Cancelld"/>
    <x v="1"/>
    <x v="1"/>
    <x v="2"/>
    <n v="814"/>
    <n v="1164.02"/>
  </r>
  <r>
    <d v="9365-01-01T00:00:00"/>
    <x v="4"/>
    <s v="Dec"/>
    <x v="1"/>
    <x v="1"/>
    <s v="Cancelld"/>
    <x v="1"/>
    <x v="1"/>
    <x v="2"/>
    <n v="182"/>
    <n v="260.26"/>
  </r>
  <r>
    <d v="9364-01-01T00:00:00"/>
    <x v="4"/>
    <s v="Dec"/>
    <x v="1"/>
    <x v="1"/>
    <s v="Cancelld"/>
    <x v="1"/>
    <x v="1"/>
    <x v="2"/>
    <n v="152"/>
    <n v="217.36"/>
  </r>
  <r>
    <d v="9361-01-01T00:00:00"/>
    <x v="4"/>
    <s v="Dec"/>
    <x v="1"/>
    <x v="1"/>
    <s v="Cancelld"/>
    <x v="1"/>
    <x v="1"/>
    <x v="2"/>
    <n v="184"/>
    <n v="263.12"/>
  </r>
  <r>
    <d v="9363-01-01T00:00:00"/>
    <x v="4"/>
    <s v="Dec"/>
    <x v="1"/>
    <x v="1"/>
    <s v="Cancelld"/>
    <x v="1"/>
    <x v="1"/>
    <x v="2"/>
    <n v="154"/>
    <n v="220.22"/>
  </r>
  <r>
    <d v="9363-01-01T00:00:00"/>
    <x v="4"/>
    <s v="Dec"/>
    <x v="1"/>
    <x v="1"/>
    <s v="Cancelld"/>
    <x v="1"/>
    <x v="1"/>
    <x v="2"/>
    <n v="809"/>
    <n v="1156.8699999999999"/>
  </r>
  <r>
    <d v="9362-01-01T00:00:00"/>
    <x v="4"/>
    <s v="Dec"/>
    <x v="1"/>
    <x v="1"/>
    <s v="Cancelld"/>
    <x v="1"/>
    <x v="1"/>
    <x v="2"/>
    <n v="895"/>
    <n v="1279.8499999999999"/>
  </r>
  <r>
    <d v="9362-01-01T00:00:00"/>
    <x v="4"/>
    <s v="Dec"/>
    <x v="1"/>
    <x v="1"/>
    <s v="Cancelld"/>
    <x v="1"/>
    <x v="1"/>
    <x v="2"/>
    <n v="848"/>
    <n v="526.24"/>
  </r>
  <r>
    <d v="9363-01-01T00:00:00"/>
    <x v="4"/>
    <s v="Dec"/>
    <x v="1"/>
    <x v="1"/>
    <s v="Cancelld"/>
    <x v="1"/>
    <x v="1"/>
    <x v="2"/>
    <n v="153"/>
    <n v="218.79"/>
  </r>
  <r>
    <d v="9363-01-01T00:00:00"/>
    <x v="4"/>
    <s v="Dec"/>
    <x v="1"/>
    <x v="1"/>
    <s v="Cancelld"/>
    <x v="1"/>
    <x v="1"/>
    <x v="2"/>
    <n v="181"/>
    <n v="258.83"/>
  </r>
  <r>
    <d v="9361-01-01T00:00:00"/>
    <x v="4"/>
    <s v="Dec"/>
    <x v="1"/>
    <x v="1"/>
    <s v="Cancelld"/>
    <x v="1"/>
    <x v="1"/>
    <x v="2"/>
    <n v="157"/>
    <n v="224.51"/>
  </r>
  <r>
    <d v="9364-01-01T00:00:00"/>
    <x v="4"/>
    <s v="Dec"/>
    <x v="1"/>
    <x v="1"/>
    <s v="Cancelld"/>
    <x v="1"/>
    <x v="1"/>
    <x v="2"/>
    <n v="818"/>
    <n v="1169.74"/>
  </r>
  <r>
    <d v="9365-01-01T00:00:00"/>
    <x v="4"/>
    <s v="Dec"/>
    <x v="1"/>
    <x v="1"/>
    <s v="Cancelld"/>
    <x v="1"/>
    <x v="1"/>
    <x v="2"/>
    <n v="155"/>
    <n v="221.65"/>
  </r>
  <r>
    <d v="9361-01-01T00:00:00"/>
    <x v="4"/>
    <s v="Feb"/>
    <x v="1"/>
    <x v="1"/>
    <s v="Cancelld"/>
    <x v="1"/>
    <x v="1"/>
    <x v="2"/>
    <n v="236"/>
    <n v="337.48"/>
  </r>
  <r>
    <d v="9361-01-01T00:00:00"/>
    <x v="4"/>
    <s v="Feb"/>
    <x v="1"/>
    <x v="1"/>
    <s v="Cancelld"/>
    <x v="1"/>
    <x v="1"/>
    <x v="2"/>
    <n v="206"/>
    <n v="294.58"/>
  </r>
  <r>
    <d v="9363-01-01T00:00:00"/>
    <x v="4"/>
    <s v="Feb"/>
    <x v="1"/>
    <x v="1"/>
    <s v="Cancelld"/>
    <x v="1"/>
    <x v="1"/>
    <x v="2"/>
    <n v="208"/>
    <n v="297.44"/>
  </r>
  <r>
    <d v="9362-01-01T00:00:00"/>
    <x v="4"/>
    <s v="Feb"/>
    <x v="1"/>
    <x v="1"/>
    <s v="Cancelld"/>
    <x v="1"/>
    <x v="1"/>
    <x v="2"/>
    <n v="800"/>
    <n v="1144"/>
  </r>
  <r>
    <d v="9364-01-01T00:00:00"/>
    <x v="4"/>
    <s v="Feb"/>
    <x v="1"/>
    <x v="1"/>
    <s v="Cancelld"/>
    <x v="1"/>
    <x v="1"/>
    <x v="2"/>
    <n v="886"/>
    <n v="1266.98"/>
  </r>
  <r>
    <d v="9364-01-01T00:00:00"/>
    <x v="4"/>
    <s v="Feb"/>
    <x v="1"/>
    <x v="1"/>
    <s v="Cancelld"/>
    <x v="1"/>
    <x v="1"/>
    <x v="2"/>
    <n v="839"/>
    <n v="526.24"/>
  </r>
  <r>
    <d v="9362-01-01T00:00:00"/>
    <x v="4"/>
    <s v="Feb"/>
    <x v="1"/>
    <x v="1"/>
    <s v="Cancelld"/>
    <x v="1"/>
    <x v="1"/>
    <x v="2"/>
    <n v="207"/>
    <n v="296.01"/>
  </r>
  <r>
    <d v="9363-01-01T00:00:00"/>
    <x v="4"/>
    <s v="Feb"/>
    <x v="1"/>
    <x v="1"/>
    <s v="Cancelld"/>
    <x v="1"/>
    <x v="1"/>
    <x v="2"/>
    <n v="235"/>
    <n v="336.05"/>
  </r>
  <r>
    <d v="9361-01-01T00:00:00"/>
    <x v="4"/>
    <s v="Feb"/>
    <x v="1"/>
    <x v="1"/>
    <s v="Cancelld"/>
    <x v="1"/>
    <x v="1"/>
    <x v="2"/>
    <n v="809"/>
    <n v="1156.8699999999999"/>
  </r>
  <r>
    <d v="9361-01-01T00:00:00"/>
    <x v="4"/>
    <s v="Feb"/>
    <x v="1"/>
    <x v="1"/>
    <s v="Cancelld"/>
    <x v="1"/>
    <x v="1"/>
    <x v="2"/>
    <n v="209"/>
    <n v="298.87"/>
  </r>
  <r>
    <d v="9361-01-01T00:00:00"/>
    <x v="4"/>
    <s v="Jan"/>
    <x v="1"/>
    <x v="1"/>
    <s v="Cancelld"/>
    <x v="1"/>
    <x v="1"/>
    <x v="2"/>
    <n v="242"/>
    <n v="346.06"/>
  </r>
  <r>
    <d v="9364-01-01T00:00:00"/>
    <x v="4"/>
    <s v="Jan"/>
    <x v="1"/>
    <x v="1"/>
    <s v="Cancelld"/>
    <x v="1"/>
    <x v="1"/>
    <x v="2"/>
    <n v="212"/>
    <n v="303.15999999999997"/>
  </r>
  <r>
    <d v="9362-01-01T00:00:00"/>
    <x v="4"/>
    <s v="Jan"/>
    <x v="1"/>
    <x v="1"/>
    <s v="Cancelld"/>
    <x v="1"/>
    <x v="1"/>
    <x v="2"/>
    <n v="238"/>
    <n v="340.34000000000003"/>
  </r>
  <r>
    <d v="9364-01-01T00:00:00"/>
    <x v="4"/>
    <s v="Jan"/>
    <x v="1"/>
    <x v="1"/>
    <s v="Cancelld"/>
    <x v="1"/>
    <x v="1"/>
    <x v="2"/>
    <n v="214"/>
    <n v="306.02"/>
  </r>
  <r>
    <d v="9362-01-01T00:00:00"/>
    <x v="4"/>
    <s v="Jan"/>
    <x v="1"/>
    <x v="1"/>
    <s v="Cancelld"/>
    <x v="1"/>
    <x v="1"/>
    <x v="2"/>
    <n v="799"/>
    <n v="1142.57"/>
  </r>
  <r>
    <d v="9362-01-01T00:00:00"/>
    <x v="4"/>
    <s v="Jan"/>
    <x v="1"/>
    <x v="1"/>
    <s v="Cancelld"/>
    <x v="1"/>
    <x v="1"/>
    <x v="2"/>
    <n v="213"/>
    <n v="304.59000000000003"/>
  </r>
  <r>
    <d v="9364-01-01T00:00:00"/>
    <x v="4"/>
    <s v="Jan"/>
    <x v="1"/>
    <x v="1"/>
    <s v="Cancelld"/>
    <x v="1"/>
    <x v="1"/>
    <x v="2"/>
    <n v="241"/>
    <n v="344.63"/>
  </r>
  <r>
    <d v="9362-01-01T00:00:00"/>
    <x v="4"/>
    <s v="Jan"/>
    <x v="1"/>
    <x v="1"/>
    <s v="Cancelld"/>
    <x v="1"/>
    <x v="1"/>
    <x v="2"/>
    <n v="211"/>
    <n v="301.73"/>
  </r>
  <r>
    <d v="9364-01-01T00:00:00"/>
    <x v="4"/>
    <s v="Jan"/>
    <x v="1"/>
    <x v="1"/>
    <s v="Cancelld"/>
    <x v="1"/>
    <x v="1"/>
    <x v="2"/>
    <n v="808"/>
    <n v="1155.44"/>
  </r>
  <r>
    <d v="9361-01-01T00:00:00"/>
    <x v="4"/>
    <s v="Jan"/>
    <x v="1"/>
    <x v="1"/>
    <s v="Cancelld"/>
    <x v="1"/>
    <x v="1"/>
    <x v="2"/>
    <n v="215"/>
    <n v="307.45"/>
  </r>
  <r>
    <d v="9361-01-01T00:00:00"/>
    <x v="4"/>
    <s v="Jul"/>
    <x v="1"/>
    <x v="1"/>
    <s v="Cancelld"/>
    <x v="1"/>
    <x v="1"/>
    <x v="2"/>
    <n v="206"/>
    <n v="294.58"/>
  </r>
  <r>
    <d v="9362-01-01T00:00:00"/>
    <x v="4"/>
    <s v="Jul"/>
    <x v="1"/>
    <x v="1"/>
    <s v="Cancelld"/>
    <x v="1"/>
    <x v="1"/>
    <x v="2"/>
    <n v="182"/>
    <n v="260.26"/>
  </r>
  <r>
    <d v="9362-01-01T00:00:00"/>
    <x v="4"/>
    <s v="Jul"/>
    <x v="1"/>
    <x v="1"/>
    <s v="Cancelld"/>
    <x v="1"/>
    <x v="1"/>
    <x v="2"/>
    <n v="208"/>
    <n v="297.44"/>
  </r>
  <r>
    <d v="9362-01-01T00:00:00"/>
    <x v="4"/>
    <s v="Jul"/>
    <x v="1"/>
    <x v="1"/>
    <s v="Cancelld"/>
    <x v="1"/>
    <x v="1"/>
    <x v="2"/>
    <n v="804"/>
    <n v="1149.72"/>
  </r>
  <r>
    <d v="9361-01-01T00:00:00"/>
    <x v="4"/>
    <s v="Jul"/>
    <x v="1"/>
    <x v="1"/>
    <s v="Cancelld"/>
    <x v="1"/>
    <x v="1"/>
    <x v="2"/>
    <n v="891"/>
    <n v="1274.1300000000001"/>
  </r>
  <r>
    <d v="9361-01-01T00:00:00"/>
    <x v="4"/>
    <s v="Jul"/>
    <x v="1"/>
    <x v="1"/>
    <s v="Cancelld"/>
    <x v="1"/>
    <x v="1"/>
    <x v="2"/>
    <n v="844"/>
    <n v="526.24"/>
  </r>
  <r>
    <d v="9362-01-01T00:00:00"/>
    <x v="4"/>
    <s v="Jul"/>
    <x v="1"/>
    <x v="1"/>
    <s v="Cancelld"/>
    <x v="1"/>
    <x v="1"/>
    <x v="2"/>
    <n v="183"/>
    <n v="261.69"/>
  </r>
  <r>
    <d v="9362-01-01T00:00:00"/>
    <x v="4"/>
    <s v="Jul"/>
    <x v="1"/>
    <x v="1"/>
    <s v="Cancelld"/>
    <x v="1"/>
    <x v="1"/>
    <x v="2"/>
    <n v="181"/>
    <n v="258.83"/>
  </r>
  <r>
    <d v="9362-01-01T00:00:00"/>
    <x v="4"/>
    <s v="Jul"/>
    <x v="1"/>
    <x v="1"/>
    <s v="Cancelld"/>
    <x v="1"/>
    <x v="1"/>
    <x v="2"/>
    <n v="813"/>
    <n v="1162.5899999999999"/>
  </r>
  <r>
    <d v="9361-01-01T00:00:00"/>
    <x v="4"/>
    <s v="Jul"/>
    <x v="1"/>
    <x v="1"/>
    <s v="Cancelld"/>
    <x v="1"/>
    <x v="1"/>
    <x v="2"/>
    <n v="179"/>
    <n v="255.97"/>
  </r>
  <r>
    <d v="9362-01-01T00:00:00"/>
    <x v="4"/>
    <s v="Jun"/>
    <x v="1"/>
    <x v="1"/>
    <s v="Cancelld"/>
    <x v="1"/>
    <x v="1"/>
    <x v="2"/>
    <n v="212"/>
    <n v="303.15999999999997"/>
  </r>
  <r>
    <d v="9364-01-01T00:00:00"/>
    <x v="4"/>
    <s v="Jun"/>
    <x v="1"/>
    <x v="1"/>
    <s v="Cancelld"/>
    <x v="1"/>
    <x v="1"/>
    <x v="2"/>
    <n v="188"/>
    <n v="268.84000000000003"/>
  </r>
  <r>
    <d v="9363-01-01T00:00:00"/>
    <x v="4"/>
    <s v="Jun"/>
    <x v="1"/>
    <x v="1"/>
    <s v="Cancelld"/>
    <x v="1"/>
    <x v="1"/>
    <x v="2"/>
    <n v="214"/>
    <n v="306.02"/>
  </r>
  <r>
    <d v="9364-01-01T00:00:00"/>
    <x v="4"/>
    <s v="Jun"/>
    <x v="1"/>
    <x v="1"/>
    <s v="Cancelld"/>
    <x v="1"/>
    <x v="1"/>
    <x v="2"/>
    <n v="184"/>
    <n v="263.12"/>
  </r>
  <r>
    <d v="9363-01-01T00:00:00"/>
    <x v="4"/>
    <s v="Jun"/>
    <x v="1"/>
    <x v="1"/>
    <s v="Cancelld"/>
    <x v="1"/>
    <x v="1"/>
    <x v="2"/>
    <n v="803"/>
    <n v="1148.29"/>
  </r>
  <r>
    <d v="9364-01-01T00:00:00"/>
    <x v="4"/>
    <s v="Jun"/>
    <x v="1"/>
    <x v="1"/>
    <s v="Cancelld"/>
    <x v="1"/>
    <x v="1"/>
    <x v="2"/>
    <n v="890"/>
    <n v="1272.7"/>
  </r>
  <r>
    <d v="9364-01-01T00:00:00"/>
    <x v="4"/>
    <s v="Jun"/>
    <x v="1"/>
    <x v="1"/>
    <s v="Cancelld"/>
    <x v="1"/>
    <x v="1"/>
    <x v="2"/>
    <n v="843"/>
    <n v="526.24"/>
  </r>
  <r>
    <d v="9363-01-01T00:00:00"/>
    <x v="4"/>
    <s v="Jun"/>
    <x v="1"/>
    <x v="1"/>
    <s v="Cancelld"/>
    <x v="1"/>
    <x v="1"/>
    <x v="2"/>
    <n v="189"/>
    <n v="270.27"/>
  </r>
  <r>
    <d v="9364-01-01T00:00:00"/>
    <x v="4"/>
    <s v="Jun"/>
    <x v="1"/>
    <x v="1"/>
    <s v="Cancelld"/>
    <x v="1"/>
    <x v="1"/>
    <x v="2"/>
    <n v="211"/>
    <n v="301.73"/>
  </r>
  <r>
    <d v="9363-01-01T00:00:00"/>
    <x v="4"/>
    <s v="Jun"/>
    <x v="1"/>
    <x v="1"/>
    <s v="Cancelld"/>
    <x v="1"/>
    <x v="1"/>
    <x v="2"/>
    <n v="187"/>
    <n v="267.40999999999997"/>
  </r>
  <r>
    <d v="9364-01-01T00:00:00"/>
    <x v="4"/>
    <s v="Jun"/>
    <x v="1"/>
    <x v="1"/>
    <s v="Cancelld"/>
    <x v="1"/>
    <x v="1"/>
    <x v="2"/>
    <n v="812"/>
    <n v="1161.1599999999999"/>
  </r>
  <r>
    <d v="9362-01-01T00:00:00"/>
    <x v="4"/>
    <s v="Jun"/>
    <x v="1"/>
    <x v="1"/>
    <s v="Cancelld"/>
    <x v="1"/>
    <x v="1"/>
    <x v="2"/>
    <n v="185"/>
    <n v="264.55"/>
  </r>
  <r>
    <d v="9362-01-01T00:00:00"/>
    <x v="4"/>
    <s v="Mar"/>
    <x v="1"/>
    <x v="1"/>
    <s v="Cancelld"/>
    <x v="1"/>
    <x v="1"/>
    <x v="2"/>
    <n v="230"/>
    <n v="328.9"/>
  </r>
  <r>
    <d v="9361-01-01T00:00:00"/>
    <x v="4"/>
    <s v="Mar"/>
    <x v="1"/>
    <x v="1"/>
    <s v="Cancelld"/>
    <x v="1"/>
    <x v="1"/>
    <x v="2"/>
    <n v="200"/>
    <n v="286"/>
  </r>
  <r>
    <d v="9361-01-01T00:00:00"/>
    <x v="4"/>
    <s v="Mar"/>
    <x v="1"/>
    <x v="1"/>
    <s v="Cancelld"/>
    <x v="1"/>
    <x v="1"/>
    <x v="2"/>
    <n v="232"/>
    <n v="331.76"/>
  </r>
  <r>
    <d v="9364-01-01T00:00:00"/>
    <x v="4"/>
    <s v="Mar"/>
    <x v="1"/>
    <x v="1"/>
    <s v="Cancelld"/>
    <x v="1"/>
    <x v="1"/>
    <x v="2"/>
    <n v="202"/>
    <n v="288.86"/>
  </r>
  <r>
    <d v="9361-01-01T00:00:00"/>
    <x v="4"/>
    <s v="Mar"/>
    <x v="1"/>
    <x v="1"/>
    <s v="Cancelld"/>
    <x v="1"/>
    <x v="1"/>
    <x v="2"/>
    <n v="801"/>
    <n v="1145.43"/>
  </r>
  <r>
    <d v="9361-01-01T00:00:00"/>
    <x v="4"/>
    <s v="Mar"/>
    <x v="1"/>
    <x v="1"/>
    <s v="Cancelld"/>
    <x v="1"/>
    <x v="1"/>
    <x v="2"/>
    <n v="887"/>
    <n v="1268.4099999999999"/>
  </r>
  <r>
    <d v="9361-01-01T00:00:00"/>
    <x v="4"/>
    <s v="Mar"/>
    <x v="1"/>
    <x v="1"/>
    <s v="Cancelld"/>
    <x v="1"/>
    <x v="1"/>
    <x v="2"/>
    <n v="840"/>
    <n v="526.24"/>
  </r>
  <r>
    <d v="9361-01-01T00:00:00"/>
    <x v="4"/>
    <s v="Mar"/>
    <x v="1"/>
    <x v="1"/>
    <s v="Cancelld"/>
    <x v="1"/>
    <x v="1"/>
    <x v="2"/>
    <n v="201"/>
    <n v="287.43"/>
  </r>
  <r>
    <d v="9364-01-01T00:00:00"/>
    <x v="4"/>
    <s v="Mar"/>
    <x v="1"/>
    <x v="1"/>
    <s v="Cancelld"/>
    <x v="1"/>
    <x v="1"/>
    <x v="2"/>
    <n v="229"/>
    <n v="327.47000000000003"/>
  </r>
  <r>
    <d v="9361-01-01T00:00:00"/>
    <x v="4"/>
    <s v="Mar"/>
    <x v="1"/>
    <x v="1"/>
    <s v="Cancelld"/>
    <x v="1"/>
    <x v="1"/>
    <x v="2"/>
    <n v="205"/>
    <n v="293.14999999999998"/>
  </r>
  <r>
    <d v="9361-01-01T00:00:00"/>
    <x v="4"/>
    <s v="Mar"/>
    <x v="1"/>
    <x v="1"/>
    <s v="Cancelld"/>
    <x v="1"/>
    <x v="1"/>
    <x v="2"/>
    <n v="810"/>
    <n v="1158.3"/>
  </r>
  <r>
    <d v="9362-01-01T00:00:00"/>
    <x v="4"/>
    <s v="Mar"/>
    <x v="1"/>
    <x v="1"/>
    <s v="Cancelld"/>
    <x v="1"/>
    <x v="1"/>
    <x v="2"/>
    <n v="203"/>
    <n v="290.28999999999996"/>
  </r>
  <r>
    <d v="9364-01-01T00:00:00"/>
    <x v="4"/>
    <s v="May"/>
    <x v="1"/>
    <x v="1"/>
    <s v="Cancelld"/>
    <x v="1"/>
    <x v="1"/>
    <x v="2"/>
    <n v="218"/>
    <n v="311.74"/>
  </r>
  <r>
    <d v="9364-01-01T00:00:00"/>
    <x v="4"/>
    <s v="May"/>
    <x v="1"/>
    <x v="1"/>
    <s v="Cancelld"/>
    <x v="1"/>
    <x v="1"/>
    <x v="2"/>
    <n v="194"/>
    <n v="277.42"/>
  </r>
  <r>
    <d v="9362-01-01T00:00:00"/>
    <x v="4"/>
    <s v="May"/>
    <x v="1"/>
    <x v="1"/>
    <s v="Cancelld"/>
    <x v="1"/>
    <x v="1"/>
    <x v="2"/>
    <n v="220"/>
    <n v="314.60000000000002"/>
  </r>
  <r>
    <d v="9362-01-01T00:00:00"/>
    <x v="4"/>
    <s v="May"/>
    <x v="1"/>
    <x v="1"/>
    <s v="Cancelld"/>
    <x v="1"/>
    <x v="1"/>
    <x v="2"/>
    <n v="190"/>
    <n v="271.7"/>
  </r>
  <r>
    <d v="9362-01-01T00:00:00"/>
    <x v="4"/>
    <s v="May"/>
    <x v="1"/>
    <x v="1"/>
    <s v="Cancelld"/>
    <x v="1"/>
    <x v="1"/>
    <x v="2"/>
    <n v="889"/>
    <n v="1271.27"/>
  </r>
  <r>
    <d v="9362-01-01T00:00:00"/>
    <x v="4"/>
    <s v="May"/>
    <x v="1"/>
    <x v="1"/>
    <s v="Cancelld"/>
    <x v="1"/>
    <x v="1"/>
    <x v="2"/>
    <n v="842"/>
    <n v="526.24"/>
  </r>
  <r>
    <d v="9362-01-01T00:00:00"/>
    <x v="4"/>
    <s v="May"/>
    <x v="1"/>
    <x v="1"/>
    <s v="Cancelld"/>
    <x v="1"/>
    <x v="1"/>
    <x v="2"/>
    <n v="217"/>
    <n v="310.31"/>
  </r>
  <r>
    <d v="9362-01-01T00:00:00"/>
    <x v="4"/>
    <s v="May"/>
    <x v="1"/>
    <x v="1"/>
    <s v="Cancelld"/>
    <x v="1"/>
    <x v="1"/>
    <x v="2"/>
    <n v="193"/>
    <n v="275.99"/>
  </r>
  <r>
    <d v="9364-01-01T00:00:00"/>
    <x v="4"/>
    <s v="May"/>
    <x v="1"/>
    <x v="1"/>
    <s v="Cancelld"/>
    <x v="1"/>
    <x v="1"/>
    <x v="2"/>
    <n v="811"/>
    <n v="1159.73"/>
  </r>
  <r>
    <d v="9364-01-01T00:00:00"/>
    <x v="4"/>
    <s v="May"/>
    <x v="1"/>
    <x v="1"/>
    <s v="Cancelld"/>
    <x v="1"/>
    <x v="1"/>
    <x v="2"/>
    <n v="191"/>
    <n v="273.13"/>
  </r>
  <r>
    <d v="9362-01-01T00:00:00"/>
    <x v="4"/>
    <s v="Nov"/>
    <x v="1"/>
    <x v="1"/>
    <s v="Cancelld"/>
    <x v="1"/>
    <x v="1"/>
    <x v="2"/>
    <n v="188"/>
    <n v="268.84000000000003"/>
  </r>
  <r>
    <d v="9365-01-01T00:00:00"/>
    <x v="4"/>
    <s v="Nov"/>
    <x v="1"/>
    <x v="1"/>
    <s v="Cancelld"/>
    <x v="1"/>
    <x v="1"/>
    <x v="2"/>
    <n v="158"/>
    <n v="225.94"/>
  </r>
  <r>
    <d v="9361-01-01T00:00:00"/>
    <x v="4"/>
    <s v="Nov"/>
    <x v="1"/>
    <x v="1"/>
    <s v="Cancelld"/>
    <x v="1"/>
    <x v="1"/>
    <x v="2"/>
    <n v="160"/>
    <n v="228.8"/>
  </r>
  <r>
    <d v="9361-01-01T00:00:00"/>
    <x v="4"/>
    <s v="Nov"/>
    <x v="1"/>
    <x v="1"/>
    <s v="Cancelld"/>
    <x v="1"/>
    <x v="1"/>
    <x v="2"/>
    <n v="808"/>
    <n v="1155.44"/>
  </r>
  <r>
    <d v="9362-01-01T00:00:00"/>
    <x v="4"/>
    <s v="Nov"/>
    <x v="1"/>
    <x v="1"/>
    <s v="Cancelld"/>
    <x v="1"/>
    <x v="1"/>
    <x v="2"/>
    <n v="894"/>
    <n v="1278.42"/>
  </r>
  <r>
    <d v="9362-01-01T00:00:00"/>
    <x v="4"/>
    <s v="Nov"/>
    <x v="1"/>
    <x v="1"/>
    <s v="Cancelld"/>
    <x v="1"/>
    <x v="1"/>
    <x v="2"/>
    <n v="847"/>
    <n v="526.24"/>
  </r>
  <r>
    <d v="9361-01-01T00:00:00"/>
    <x v="4"/>
    <s v="Nov"/>
    <x v="1"/>
    <x v="1"/>
    <s v="Cancelld"/>
    <x v="1"/>
    <x v="1"/>
    <x v="2"/>
    <n v="159"/>
    <n v="227.37"/>
  </r>
  <r>
    <d v="9361-01-01T00:00:00"/>
    <x v="4"/>
    <s v="Nov"/>
    <x v="1"/>
    <x v="1"/>
    <s v="Cancelld"/>
    <x v="1"/>
    <x v="1"/>
    <x v="2"/>
    <n v="187"/>
    <n v="267.40999999999997"/>
  </r>
  <r>
    <d v="9365-01-01T00:00:00"/>
    <x v="4"/>
    <s v="Nov"/>
    <x v="1"/>
    <x v="1"/>
    <s v="Cancelld"/>
    <x v="1"/>
    <x v="1"/>
    <x v="2"/>
    <n v="817"/>
    <n v="1168.31"/>
  </r>
  <r>
    <d v="9362-01-01T00:00:00"/>
    <x v="4"/>
    <s v="Nov"/>
    <x v="1"/>
    <x v="1"/>
    <s v="Cancelld"/>
    <x v="1"/>
    <x v="1"/>
    <x v="2"/>
    <n v="161"/>
    <n v="230.23000000000002"/>
  </r>
  <r>
    <d v="9361-01-01T00:00:00"/>
    <x v="4"/>
    <s v="Oct"/>
    <x v="1"/>
    <x v="1"/>
    <s v="Cancelld"/>
    <x v="1"/>
    <x v="1"/>
    <x v="2"/>
    <n v="194"/>
    <n v="277.42"/>
  </r>
  <r>
    <d v="9362-01-01T00:00:00"/>
    <x v="4"/>
    <s v="Oct"/>
    <x v="1"/>
    <x v="1"/>
    <s v="Cancelld"/>
    <x v="1"/>
    <x v="1"/>
    <x v="2"/>
    <n v="164"/>
    <n v="234.51999999999998"/>
  </r>
  <r>
    <d v="9362-01-01T00:00:00"/>
    <x v="4"/>
    <s v="Oct"/>
    <x v="1"/>
    <x v="1"/>
    <s v="Cancelld"/>
    <x v="1"/>
    <x v="1"/>
    <x v="2"/>
    <n v="190"/>
    <n v="271.7"/>
  </r>
  <r>
    <d v="9363-01-01T00:00:00"/>
    <x v="4"/>
    <s v="Oct"/>
    <x v="1"/>
    <x v="1"/>
    <s v="Cancelld"/>
    <x v="1"/>
    <x v="1"/>
    <x v="2"/>
    <n v="166"/>
    <n v="237.38"/>
  </r>
  <r>
    <d v="9361-01-01T00:00:00"/>
    <x v="4"/>
    <s v="Oct"/>
    <x v="1"/>
    <x v="1"/>
    <s v="Cancelld"/>
    <x v="1"/>
    <x v="1"/>
    <x v="2"/>
    <n v="807"/>
    <n v="1154.01"/>
  </r>
  <r>
    <d v="9361-01-01T00:00:00"/>
    <x v="4"/>
    <s v="Oct"/>
    <x v="1"/>
    <x v="1"/>
    <s v="Cancelld"/>
    <x v="1"/>
    <x v="1"/>
    <x v="2"/>
    <n v="165"/>
    <n v="235.95"/>
  </r>
  <r>
    <d v="9363-01-01T00:00:00"/>
    <x v="4"/>
    <s v="Oct"/>
    <x v="1"/>
    <x v="1"/>
    <s v="Cancelld"/>
    <x v="1"/>
    <x v="1"/>
    <x v="2"/>
    <n v="193"/>
    <n v="275.99"/>
  </r>
  <r>
    <d v="9362-01-01T00:00:00"/>
    <x v="4"/>
    <s v="Oct"/>
    <x v="1"/>
    <x v="1"/>
    <s v="Cancelld"/>
    <x v="1"/>
    <x v="1"/>
    <x v="2"/>
    <n v="163"/>
    <n v="233.09"/>
  </r>
  <r>
    <d v="9362-01-01T00:00:00"/>
    <x v="4"/>
    <s v="Oct"/>
    <x v="1"/>
    <x v="1"/>
    <s v="Cancelld"/>
    <x v="1"/>
    <x v="1"/>
    <x v="2"/>
    <n v="816"/>
    <n v="1166.8800000000001"/>
  </r>
  <r>
    <d v="9361-01-01T00:00:00"/>
    <x v="4"/>
    <s v="Oct"/>
    <x v="1"/>
    <x v="1"/>
    <s v="Cancelld"/>
    <x v="1"/>
    <x v="1"/>
    <x v="2"/>
    <n v="167"/>
    <n v="238.81"/>
  </r>
  <r>
    <d v="9362-01-01T00:00:00"/>
    <x v="4"/>
    <s v="Sep"/>
    <x v="1"/>
    <x v="1"/>
    <s v="Cancelld"/>
    <x v="1"/>
    <x v="1"/>
    <x v="2"/>
    <n v="200"/>
    <n v="286"/>
  </r>
  <r>
    <d v="9361-01-01T00:00:00"/>
    <x v="4"/>
    <s v="Sep"/>
    <x v="1"/>
    <x v="1"/>
    <s v="Cancelld"/>
    <x v="1"/>
    <x v="1"/>
    <x v="2"/>
    <n v="170"/>
    <n v="243.1"/>
  </r>
  <r>
    <d v="9361-01-01T00:00:00"/>
    <x v="4"/>
    <s v="Sep"/>
    <x v="1"/>
    <x v="1"/>
    <s v="Cancelld"/>
    <x v="1"/>
    <x v="1"/>
    <x v="2"/>
    <n v="196"/>
    <n v="280.27999999999997"/>
  </r>
  <r>
    <d v="9362-01-01T00:00:00"/>
    <x v="4"/>
    <s v="Sep"/>
    <x v="1"/>
    <x v="1"/>
    <s v="Cancelld"/>
    <x v="1"/>
    <x v="1"/>
    <x v="2"/>
    <n v="172"/>
    <n v="245.95999999999998"/>
  </r>
  <r>
    <d v="9362-01-01T00:00:00"/>
    <x v="4"/>
    <s v="Sep"/>
    <x v="1"/>
    <x v="1"/>
    <s v="Cancelld"/>
    <x v="1"/>
    <x v="1"/>
    <x v="2"/>
    <n v="806"/>
    <n v="1152.58"/>
  </r>
  <r>
    <d v="9361-01-01T00:00:00"/>
    <x v="4"/>
    <s v="Sep"/>
    <x v="1"/>
    <x v="1"/>
    <s v="Cancelld"/>
    <x v="1"/>
    <x v="1"/>
    <x v="2"/>
    <n v="893"/>
    <n v="1276.99"/>
  </r>
  <r>
    <d v="9361-01-01T00:00:00"/>
    <x v="4"/>
    <s v="Sep"/>
    <x v="1"/>
    <x v="1"/>
    <s v="Cancelld"/>
    <x v="1"/>
    <x v="1"/>
    <x v="2"/>
    <n v="846"/>
    <n v="526.24"/>
  </r>
  <r>
    <d v="9362-01-01T00:00:00"/>
    <x v="4"/>
    <s v="Sep"/>
    <x v="1"/>
    <x v="1"/>
    <s v="Cancelld"/>
    <x v="1"/>
    <x v="1"/>
    <x v="2"/>
    <n v="171"/>
    <n v="244.53"/>
  </r>
  <r>
    <d v="9362-01-01T00:00:00"/>
    <x v="4"/>
    <s v="Sep"/>
    <x v="1"/>
    <x v="1"/>
    <s v="Cancelld"/>
    <x v="1"/>
    <x v="1"/>
    <x v="2"/>
    <n v="199"/>
    <n v="284.57"/>
  </r>
  <r>
    <d v="9361-01-01T00:00:00"/>
    <x v="4"/>
    <s v="Sep"/>
    <x v="1"/>
    <x v="1"/>
    <s v="Cancelld"/>
    <x v="1"/>
    <x v="1"/>
    <x v="2"/>
    <n v="169"/>
    <n v="241.67000000000002"/>
  </r>
  <r>
    <d v="9361-01-01T00:00:00"/>
    <x v="4"/>
    <s v="Sep"/>
    <x v="1"/>
    <x v="1"/>
    <s v="Cancelld"/>
    <x v="1"/>
    <x v="1"/>
    <x v="2"/>
    <n v="815"/>
    <n v="1165.45"/>
  </r>
  <r>
    <d v="9362-01-01T00:00:00"/>
    <x v="4"/>
    <s v="Sep"/>
    <x v="1"/>
    <x v="1"/>
    <s v="Cancelld"/>
    <x v="1"/>
    <x v="1"/>
    <x v="2"/>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1A149D-F636-4F22-9928-6323E12D63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R6" firstHeaderRow="0" firstDataRow="1" firstDataCol="0"/>
  <pivotFields count="9">
    <pivotField showAll="0">
      <items count="6">
        <item x="0"/>
        <item h="1" x="1"/>
        <item h="1" x="2"/>
        <item h="1" x="3"/>
        <item h="1" x="4"/>
        <item t="default"/>
      </items>
    </pivotField>
    <pivotField showAll="0"/>
    <pivotField showAll="0">
      <items count="7">
        <item x="4"/>
        <item x="5"/>
        <item x="0"/>
        <item x="1"/>
        <item x="2"/>
        <item x="3"/>
        <item t="default"/>
      </items>
    </pivotField>
    <pivotField showAll="0"/>
    <pivotField showAll="0"/>
    <pivotField dataField="1"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dataField="1" showAll="0"/>
    <pivotField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3">
    <format dxfId="25">
      <pivotArea type="all" dataOnly="0" outline="0" fieldPosition="0"/>
    </format>
    <format dxfId="24">
      <pivotArea outline="0" collapsedLevelsAreSubtotals="1" fieldPosition="0"/>
    </format>
    <format dxfId="23">
      <pivotArea field="2" type="button" dataOnly="0" labelOnly="1" outline="0"/>
    </format>
    <format dxfId="22">
      <pivotArea dataOnly="0" labelOnly="1" grandRow="1" outline="0" fieldPosition="0"/>
    </format>
    <format dxfId="21">
      <pivotArea dataOnly="0" labelOnly="1" outline="0" fieldPosition="0">
        <references count="1">
          <reference field="4294967294" count="1">
            <x v="0"/>
          </reference>
        </references>
      </pivotArea>
    </format>
    <format dxfId="20">
      <pivotArea type="all" dataOnly="0" outline="0" fieldPosition="0"/>
    </format>
    <format dxfId="19">
      <pivotArea outline="0" collapsedLevelsAreSubtotals="1" fieldPosition="0"/>
    </format>
    <format dxfId="18">
      <pivotArea field="2" type="button" dataOnly="0" labelOnly="1" outline="0"/>
    </format>
    <format dxfId="17">
      <pivotArea dataOnly="0" labelOnly="1" grandRow="1" outline="0" fieldPosition="0"/>
    </format>
    <format dxfId="16">
      <pivotArea dataOnly="0" labelOnly="1" outline="0" fieldPosition="0">
        <references count="1">
          <reference field="4294967294" count="1">
            <x v="0"/>
          </reference>
        </references>
      </pivotArea>
    </format>
    <format dxfId="15">
      <pivotArea outline="0" collapsedLevelsAreSubtotals="1" fieldPosition="0"/>
    </format>
    <format dxfId="14">
      <pivotArea dataOnly="0" labelOnly="1" grandRow="1" outline="0" fieldPosition="0"/>
    </format>
    <format dxfId="13">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471E9D-37AC-4386-B122-812060B51105}" name="PivotTable7" cacheId="4"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5">
  <location ref="AA4:AB7" firstHeaderRow="1" firstDataRow="1" firstDataCol="1"/>
  <pivotFields count="11">
    <pivotField numFmtId="14"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pivotField showAll="0"/>
    <pivotField axis="axisRow" dataField="1" showAll="0">
      <items count="4">
        <item x="2"/>
        <item x="1"/>
        <item x="0"/>
        <item t="default"/>
      </items>
    </pivotField>
    <pivotField showAll="0"/>
    <pivotField showAll="0"/>
  </pivotFields>
  <rowFields count="1">
    <field x="8"/>
  </rowFields>
  <rowItems count="3">
    <i>
      <x/>
    </i>
    <i>
      <x v="1"/>
    </i>
    <i>
      <x v="2"/>
    </i>
  </rowItems>
  <colItems count="1">
    <i/>
  </colItems>
  <dataFields count="1">
    <dataField name="Count of Delivery Type" fld="8"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CBA4A8-A160-48FF-9020-101B87D8D3EB}" name="PivotTable5" cacheId="4"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location ref="U4:V7" firstHeaderRow="1" firstDataRow="1" firstDataCol="1"/>
  <pivotFields count="11">
    <pivotField numFmtId="14"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3">
    <i>
      <x/>
    </i>
    <i>
      <x v="1"/>
    </i>
    <i>
      <x v="2"/>
    </i>
  </rowItems>
  <colItems count="1">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FF2AA9B-3F92-4F98-9336-7E8D2567B0E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1">
    <pivotField numFmtId="14" showAll="0"/>
    <pivotField showAll="0">
      <items count="6">
        <item h="1" x="0"/>
        <item x="1"/>
        <item h="1" x="2"/>
        <item h="1" x="3"/>
        <item h="1"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A5A2D42-AB30-432C-BC27-B3561C5D9433}" name="PivotTable4"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I15:J17" firstHeaderRow="1" firstDataRow="1" firstDataCol="1"/>
  <pivotFields count="11">
    <pivotField numFmtId="14" showAll="0"/>
    <pivotField showAll="0">
      <items count="6">
        <item h="1" x="0"/>
        <item x="1"/>
        <item h="1" x="2"/>
        <item h="1" x="3"/>
        <item h="1" x="4"/>
        <item t="default"/>
      </items>
    </pivotField>
    <pivotField showAll="0"/>
    <pivotField showAll="0">
      <items count="3">
        <item x="1"/>
        <item x="0"/>
        <item t="default"/>
      </items>
    </pivotField>
    <pivotField showAll="0">
      <items count="3">
        <item x="1"/>
        <item x="0"/>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2">
    <i>
      <x v="1"/>
    </i>
    <i>
      <x/>
    </i>
  </rowItems>
  <colItems count="1">
    <i/>
  </colItems>
  <dataFields count="1">
    <dataField name="Count of Registration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9C954D4-51FC-420E-8B31-14E64A0C167E}"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I9:J11" firstHeaderRow="1" firstDataRow="1" firstDataCol="1"/>
  <pivotFields count="11">
    <pivotField numFmtId="14" showAll="0"/>
    <pivotField showAll="0">
      <items count="6">
        <item h="1" x="0"/>
        <item x="1"/>
        <item h="1" x="2"/>
        <item h="1" x="3"/>
        <item h="1"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2">
    <i>
      <x v="1"/>
    </i>
    <i>
      <x/>
    </i>
  </rowItems>
  <colItems count="1">
    <i/>
  </colItems>
  <dataFields count="1">
    <dataField name="Count of Payment Metho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FCB5096-3D24-4DA7-9760-53640A6BA611}"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I3:J5" firstHeaderRow="1" firstDataRow="1" firstDataCol="1"/>
  <pivotFields count="11">
    <pivotField numFmtId="14" showAll="0"/>
    <pivotField showAll="0">
      <items count="6">
        <item h="1" x="0"/>
        <item x="1"/>
        <item h="1"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2">
    <i>
      <x v="1"/>
    </i>
    <i>
      <x/>
    </i>
  </rowItems>
  <colItems count="1">
    <i/>
  </colItems>
  <dataFields count="1">
    <dataField name="Count of PO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1C5AC3-2FFB-45EC-BA93-ECB54AEEE01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Z5:BB27"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showAll="0"/>
    <pivotField dataField="1"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pivotField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 Sum of Income" fld="5" baseField="2" baseItem="0"/>
    <dataField name="Sum of Income2" fld="5" showDataAs="percentOfCol" baseField="2" baseItem="0" numFmtId="9"/>
  </dataFields>
  <formats count="13">
    <format dxfId="38">
      <pivotArea type="all" dataOnly="0" outline="0" fieldPosition="0"/>
    </format>
    <format dxfId="37">
      <pivotArea outline="0" collapsedLevelsAreSubtotals="1" fieldPosition="0"/>
    </format>
    <format dxfId="36">
      <pivotArea field="2" type="button" dataOnly="0" labelOnly="1" outline="0" axis="axisRow" fieldPosition="0"/>
    </format>
    <format dxfId="35">
      <pivotArea dataOnly="0" labelOnly="1" grandRow="1" outline="0" fieldPosition="0"/>
    </format>
    <format dxfId="34">
      <pivotArea type="all" dataOnly="0" outline="0" fieldPosition="0"/>
    </format>
    <format dxfId="33">
      <pivotArea outline="0" collapsedLevelsAreSubtotals="1" fieldPosition="0"/>
    </format>
    <format dxfId="32">
      <pivotArea field="2" type="button" dataOnly="0" labelOnly="1" outline="0" axis="axisRow" fieldPosition="0"/>
    </format>
    <format dxfId="31">
      <pivotArea dataOnly="0" labelOnly="1" grandRow="1" outline="0" fieldPosition="0"/>
    </format>
    <format dxfId="30">
      <pivotArea outline="0" collapsedLevelsAreSubtotals="1" fieldPosition="0"/>
    </format>
    <format dxfId="29">
      <pivotArea dataOnly="0" labelOnly="1" grandRow="1" outline="0" fieldPosition="0"/>
    </format>
    <format dxfId="28">
      <pivotArea outline="0" collapsedLevelsAreSubtotals="1" fieldPosition="0"/>
    </format>
    <format dxfId="27">
      <pivotArea outline="0" fieldPosition="0">
        <references count="1">
          <reference field="4294967294" count="1">
            <x v="1"/>
          </reference>
        </references>
      </pivotArea>
    </format>
    <format dxfId="26">
      <pivotArea outline="0" collapsedLevelsAreSubtotals="1" fieldPosition="0">
        <references count="1">
          <reference field="4294967294" count="1" selected="0">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395842-9281-4335-8534-9D63577548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E12" firstHeaderRow="0" firstDataRow="1" firstDataCol="1"/>
  <pivotFields count="9">
    <pivotField showAll="0">
      <items count="6">
        <item x="0"/>
        <item h="1" x="1"/>
        <item h="1" x="2"/>
        <item h="1" x="3"/>
        <item h="1" x="4"/>
        <item t="default"/>
      </items>
    </pivotField>
    <pivotField showAll="0"/>
    <pivotField axis="axisRow" showAll="0">
      <items count="7">
        <item x="4"/>
        <item x="5"/>
        <item x="0"/>
        <item x="1"/>
        <item x="2"/>
        <item x="3"/>
        <item t="default"/>
      </items>
    </pivotField>
    <pivotField showAll="0"/>
    <pivotField dataField="1" showAll="0"/>
    <pivotField dataField="1"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7">
    <format dxfId="55">
      <pivotArea type="all" dataOnly="0" outline="0" fieldPosition="0"/>
    </format>
    <format dxfId="54">
      <pivotArea outline="0" collapsedLevelsAreSubtotals="1" fieldPosition="0"/>
    </format>
    <format dxfId="53">
      <pivotArea field="2" type="button" dataOnly="0" labelOnly="1" outline="0" axis="axisRow" fieldPosition="0"/>
    </format>
    <format dxfId="52">
      <pivotArea dataOnly="0" labelOnly="1" fieldPosition="0">
        <references count="1">
          <reference field="2" count="0"/>
        </references>
      </pivotArea>
    </format>
    <format dxfId="51">
      <pivotArea dataOnly="0" labelOnly="1" grandRow="1" outline="0" fieldPosition="0"/>
    </format>
    <format dxfId="50">
      <pivotArea dataOnly="0" labelOnly="1" outline="0" fieldPosition="0">
        <references count="1">
          <reference field="4294967294" count="1">
            <x v="0"/>
          </reference>
        </references>
      </pivotArea>
    </format>
    <format dxfId="49">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grandRow="1" outline="0" fieldPosition="0"/>
    </format>
    <format dxfId="44">
      <pivotArea dataOnly="0" labelOnly="1" outline="0" fieldPosition="0">
        <references count="1">
          <reference field="4294967294" count="1">
            <x v="0"/>
          </reference>
        </references>
      </pivotArea>
    </format>
    <format dxfId="43">
      <pivotArea outline="0" collapsedLevelsAreSubtotals="1" fieldPosition="0"/>
    </format>
    <format dxfId="42">
      <pivotArea dataOnly="0" labelOnly="1" fieldPosition="0">
        <references count="1">
          <reference field="2" count="0"/>
        </references>
      </pivotArea>
    </format>
    <format dxfId="41">
      <pivotArea dataOnly="0" labelOnly="1" grandRow="1" outline="0" fieldPosition="0"/>
    </format>
    <format dxfId="40">
      <pivotArea outline="0" fieldPosition="0">
        <references count="1">
          <reference field="4294967294" count="1">
            <x v="2"/>
          </reference>
        </references>
      </pivotArea>
    </format>
    <format dxfId="39">
      <pivotArea collapsedLevelsAreSubtotals="1" fieldPosition="0">
        <references count="2">
          <reference field="4294967294" count="1" selected="0">
            <x v="2"/>
          </reference>
          <reference field="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850B1C-60AB-43CD-9466-4B731CA323D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P5:AR8"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showAll="0"/>
    <pivotField dataField="1"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67">
      <pivotArea type="all" dataOnly="0" outline="0" fieldPosition="0"/>
    </format>
    <format dxfId="66">
      <pivotArea outline="0" collapsedLevelsAreSubtotals="1" fieldPosition="0"/>
    </format>
    <format dxfId="65">
      <pivotArea field="2" type="button" dataOnly="0" labelOnly="1" outline="0"/>
    </format>
    <format dxfId="64">
      <pivotArea dataOnly="0" labelOnly="1" grandRow="1" outline="0" fieldPosition="0"/>
    </format>
    <format dxfId="63">
      <pivotArea type="all" dataOnly="0" outline="0" fieldPosition="0"/>
    </format>
    <format dxfId="62">
      <pivotArea outline="0" collapsedLevelsAreSubtotals="1" fieldPosition="0"/>
    </format>
    <format dxfId="61">
      <pivotArea field="2" type="button" dataOnly="0" labelOnly="1" outline="0"/>
    </format>
    <format dxfId="60">
      <pivotArea dataOnly="0" labelOnly="1" grandRow="1" outline="0" fieldPosition="0"/>
    </format>
    <format dxfId="59">
      <pivotArea outline="0" collapsedLevelsAreSubtotals="1" fieldPosition="0"/>
    </format>
    <format dxfId="58">
      <pivotArea dataOnly="0" labelOnly="1" grandRow="1" outline="0" fieldPosition="0"/>
    </format>
    <format dxfId="57">
      <pivotArea outline="0" collapsedLevelsAreSubtotals="1" fieldPosition="0"/>
    </format>
    <format dxfId="56">
      <pivotArea outline="0" fieldPosition="0">
        <references count="1">
          <reference field="4294967294" count="1">
            <x v="1"/>
          </reference>
        </references>
      </pivotArea>
    </format>
  </formats>
  <chartFormats count="12">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2" format="2">
      <pivotArea type="data" outline="0" fieldPosition="0">
        <references count="2">
          <reference field="4294967294" count="1" selected="0">
            <x v="1"/>
          </reference>
          <reference field="8" count="1" selected="0">
            <x v="0"/>
          </reference>
        </references>
      </pivotArea>
    </chartFormat>
    <chartFormat chart="42" format="3">
      <pivotArea type="data" outline="0" fieldPosition="0">
        <references count="2">
          <reference field="4294967294" count="1" selected="0">
            <x v="0"/>
          </reference>
          <reference field="8" count="1" selected="0">
            <x v="0"/>
          </reference>
        </references>
      </pivotArea>
    </chartFormat>
    <chartFormat chart="42" format="4">
      <pivotArea type="data" outline="0" fieldPosition="0">
        <references count="2">
          <reference field="4294967294" count="1" selected="0">
            <x v="0"/>
          </reference>
          <reference field="8" count="1" selected="0">
            <x v="1"/>
          </reference>
        </references>
      </pivotArea>
    </chartFormat>
    <chartFormat chart="42" format="5">
      <pivotArea type="data" outline="0" fieldPosition="0">
        <references count="2">
          <reference field="4294967294" count="1" selected="0">
            <x v="1"/>
          </reference>
          <reference field="8" count="1" selected="0">
            <x v="1"/>
          </reference>
        </references>
      </pivotArea>
    </chartFormat>
    <chartFormat chart="45" format="12" series="1">
      <pivotArea type="data" outline="0" fieldPosition="0">
        <references count="1">
          <reference field="4294967294" count="1" selected="0">
            <x v="0"/>
          </reference>
        </references>
      </pivotArea>
    </chartFormat>
    <chartFormat chart="45" format="13">
      <pivotArea type="data" outline="0" fieldPosition="0">
        <references count="2">
          <reference field="4294967294" count="1" selected="0">
            <x v="0"/>
          </reference>
          <reference field="8" count="1" selected="0">
            <x v="0"/>
          </reference>
        </references>
      </pivotArea>
    </chartFormat>
    <chartFormat chart="45" format="14">
      <pivotArea type="data" outline="0" fieldPosition="0">
        <references count="2">
          <reference field="4294967294" count="1" selected="0">
            <x v="0"/>
          </reference>
          <reference field="8" count="1" selected="0">
            <x v="1"/>
          </reference>
        </references>
      </pivotArea>
    </chartFormat>
    <chartFormat chart="45" format="15" series="1">
      <pivotArea type="data" outline="0" fieldPosition="0">
        <references count="1">
          <reference field="4294967294" count="1" selected="0">
            <x v="1"/>
          </reference>
        </references>
      </pivotArea>
    </chartFormat>
    <chartFormat chart="45" format="16">
      <pivotArea type="data" outline="0" fieldPosition="0">
        <references count="2">
          <reference field="4294967294" count="1" selected="0">
            <x v="1"/>
          </reference>
          <reference field="8" count="1" selected="0">
            <x v="0"/>
          </reference>
        </references>
      </pivotArea>
    </chartFormat>
    <chartFormat chart="45" format="17">
      <pivotArea type="data" outline="0" fieldPosition="0">
        <references count="2">
          <reference field="4294967294" count="1" selected="0">
            <x v="1"/>
          </reference>
          <reference field="8"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C4F593-2194-499E-AE54-D9A201564A0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J5:AK18"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showAll="0"/>
    <pivotField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1">
    <format dxfId="78">
      <pivotArea type="all" dataOnly="0" outline="0" fieldPosition="0"/>
    </format>
    <format dxfId="77">
      <pivotArea outline="0" collapsedLevelsAreSubtotals="1" fieldPosition="0"/>
    </format>
    <format dxfId="76">
      <pivotArea field="2" type="button" dataOnly="0" labelOnly="1" outline="0"/>
    </format>
    <format dxfId="75">
      <pivotArea dataOnly="0" labelOnly="1" grandRow="1" outline="0" fieldPosition="0"/>
    </format>
    <format dxfId="74">
      <pivotArea type="all" dataOnly="0" outline="0" fieldPosition="0"/>
    </format>
    <format dxfId="73">
      <pivotArea outline="0" collapsedLevelsAreSubtotals="1" fieldPosition="0"/>
    </format>
    <format dxfId="72">
      <pivotArea field="2" type="button" dataOnly="0" labelOnly="1" outline="0"/>
    </format>
    <format dxfId="71">
      <pivotArea dataOnly="0" labelOnly="1" grandRow="1" outline="0" fieldPosition="0"/>
    </format>
    <format dxfId="70">
      <pivotArea outline="0" collapsedLevelsAreSubtotals="1" fieldPosition="0"/>
    </format>
    <format dxfId="69">
      <pivotArea dataOnly="0" labelOnly="1" grandRow="1" outline="0" fieldPosition="0"/>
    </format>
    <format dxfId="68">
      <pivotArea outline="0" collapsedLevelsAreSubtotals="1" fieldPosition="0"/>
    </format>
  </formats>
  <chartFormats count="4">
    <chartFormat chart="11"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1" count="1" selected="0">
            <x v="1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8EC49F-40AA-4B7A-8655-D50D112D933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X5:Z18"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showAll="0"/>
    <pivotField dataField="1"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dataFields>
  <formats count="13">
    <format dxfId="91">
      <pivotArea type="all" dataOnly="0" outline="0" fieldPosition="0"/>
    </format>
    <format dxfId="90">
      <pivotArea outline="0" collapsedLevelsAreSubtotals="1" fieldPosition="0"/>
    </format>
    <format dxfId="89">
      <pivotArea field="2" type="button" dataOnly="0" labelOnly="1" outline="0"/>
    </format>
    <format dxfId="88">
      <pivotArea dataOnly="0" labelOnly="1" grandRow="1" outline="0" fieldPosition="0"/>
    </format>
    <format dxfId="87">
      <pivotArea dataOnly="0" labelOnly="1" outline="0" fieldPosition="0">
        <references count="1">
          <reference field="4294967294" count="1">
            <x v="0"/>
          </reference>
        </references>
      </pivotArea>
    </format>
    <format dxfId="86">
      <pivotArea type="all" dataOnly="0" outline="0" fieldPosition="0"/>
    </format>
    <format dxfId="85">
      <pivotArea outline="0" collapsedLevelsAreSubtotals="1" fieldPosition="0"/>
    </format>
    <format dxfId="84">
      <pivotArea field="2" type="button" dataOnly="0" labelOnly="1" outline="0"/>
    </format>
    <format dxfId="83">
      <pivotArea dataOnly="0" labelOnly="1" grandRow="1" outline="0" fieldPosition="0"/>
    </format>
    <format dxfId="82">
      <pivotArea dataOnly="0" labelOnly="1" outline="0" fieldPosition="0">
        <references count="1">
          <reference field="4294967294" count="1">
            <x v="0"/>
          </reference>
        </references>
      </pivotArea>
    </format>
    <format dxfId="81">
      <pivotArea outline="0" collapsedLevelsAreSubtotals="1" fieldPosition="0"/>
    </format>
    <format dxfId="80">
      <pivotArea dataOnly="0" labelOnly="1" grandRow="1" outline="0" fieldPosition="0"/>
    </format>
    <format dxfId="79">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A6CE73-6A37-49CB-B2CC-1B2FD6D5807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3:X4" firstHeaderRow="0" firstDataRow="1" firstDataCol="0"/>
  <pivotFields count="4">
    <pivotField showAll="0">
      <items count="6">
        <item h="1" x="0"/>
        <item h="1" x="1"/>
        <item h="1" x="2"/>
        <item h="1" x="3"/>
        <item x="4"/>
        <item t="default"/>
      </items>
    </pivotField>
    <pivotField showAll="0">
      <items count="7">
        <item x="4"/>
        <item x="5"/>
        <item x="0"/>
        <item x="2"/>
        <item x="3"/>
        <item x="1"/>
        <item t="default"/>
      </items>
    </pivotField>
    <pivotField dataField="1" showAll="0"/>
    <pivotField dataFiel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F6D4AE-C1FE-4E1C-A063-62E5D87F968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10" firstHeaderRow="0" firstDataRow="1" firstDataCol="1"/>
  <pivotFields count="4">
    <pivotField showAll="0">
      <items count="6">
        <item h="1" x="0"/>
        <item h="1" x="1"/>
        <item h="1" x="2"/>
        <item h="1"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1"/>
            </reference>
          </references>
        </pivotArea>
      </autoSortScope>
    </pivotField>
    <pivotField dataField="1" showAll="0"/>
    <pivotField showAll="0"/>
  </pivotFields>
  <rowFields count="1">
    <field x="1"/>
  </rowFields>
  <rowItems count="7">
    <i>
      <x v="2"/>
    </i>
    <i>
      <x v="3"/>
    </i>
    <i>
      <x v="5"/>
    </i>
    <i>
      <x v="4"/>
    </i>
    <i>
      <x v="1"/>
    </i>
    <i>
      <x/>
    </i>
    <i t="grand">
      <x/>
    </i>
  </rowItems>
  <colFields count="1">
    <field x="-2"/>
  </colFields>
  <colItems count="2">
    <i>
      <x/>
    </i>
    <i i="1">
      <x v="1"/>
    </i>
  </colItems>
  <dataFields count="2">
    <dataField name="Sum of Amount2" fld="2" showDataAs="percentOfCol" baseField="1" baseItem="0" numFmtId="10"/>
    <dataField name="Sum of Amount" fld="2" baseField="0" baseItem="0"/>
  </dataFields>
  <formats count="12">
    <format dxfId="12">
      <pivotArea dataOnly="0" fieldPosition="0">
        <references count="1">
          <reference field="1" count="0"/>
        </references>
      </pivotArea>
    </format>
    <format dxfId="11">
      <pivotArea dataOnly="0" fieldPosition="0">
        <references count="1">
          <reference field="1" count="0"/>
        </references>
      </pivotArea>
    </format>
    <format dxfId="10">
      <pivotArea dataOnly="0" fieldPosition="0">
        <references count="1">
          <reference field="1" count="0"/>
        </references>
      </pivotArea>
    </format>
    <format dxfId="9">
      <pivotArea collapsedLevelsAreSubtotals="1" fieldPosition="0">
        <references count="1">
          <reference field="1" count="0"/>
        </references>
      </pivotArea>
    </format>
    <format dxfId="8">
      <pivotArea dataOnly="0" labelOnly="1" fieldPosition="0">
        <references count="1">
          <reference field="1" count="0"/>
        </references>
      </pivotArea>
    </format>
    <format dxfId="7">
      <pivotArea collapsedLevelsAreSubtotals="1" fieldPosition="0">
        <references count="2">
          <reference field="4294967294" count="1" selected="0">
            <x v="0"/>
          </reference>
          <reference field="1" count="0"/>
        </references>
      </pivotArea>
    </format>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outline="0" fieldPosition="0">
        <references count="1">
          <reference field="4294967294" count="2">
            <x v="0"/>
            <x v="1"/>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8BF36F-2302-42D6-BD29-A0F543ACA488}" name="PivotTable9" cacheId="4"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16">
  <location ref="AM4:AN6" firstHeaderRow="1" firstDataRow="1" firstDataCol="1"/>
  <pivotFields count="11">
    <pivotField numFmtId="14"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items count="4">
        <item x="2"/>
        <item x="1"/>
        <item x="0"/>
        <item t="default"/>
      </items>
    </pivotField>
    <pivotField showAll="0"/>
    <pivotField showAll="0"/>
  </pivotFields>
  <rowFields count="1">
    <field x="7"/>
  </rowFields>
  <rowItems count="2">
    <i>
      <x/>
    </i>
    <i>
      <x v="1"/>
    </i>
  </rowItems>
  <colItems count="1">
    <i/>
  </colItems>
  <dataFields count="1">
    <dataField name="Count of Sale Status" fld="7" subtotal="count" showDataAs="percentOfCol" baseField="7" baseItem="0" numFmtId="9"/>
  </dataFields>
  <formats count="1">
    <format dxfId="0">
      <pivotArea outline="0" collapsedLevelsAreSubtotals="1" fieldPosition="0"/>
    </format>
  </formats>
  <chartFormats count="4">
    <chartFormat chart="1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0"/>
          </reference>
        </references>
      </pivotArea>
    </chartFormat>
    <chartFormat chart="14"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78438909-B685-479E-9B11-C835393EB146}" autoFormatId="16" applyNumberFormats="0" applyBorderFormats="0" applyFontFormats="0" applyPatternFormats="0" applyAlignmentFormats="0" applyWidthHeightFormats="0">
  <queryTableRefresh nextId="12">
    <queryTableFields count="11">
      <queryTableField id="1" name="Order Number" tableColumnId="1"/>
      <queryTableField id="2" name="Year" tableColumnId="2"/>
      <queryTableField id="3" name="Month" tableColumnId="3"/>
      <queryTableField id="4" name="POS" tableColumnId="4"/>
      <queryTableField id="5" name="Payment Method" tableColumnId="5"/>
      <queryTableField id="6" name="Assembly Stage" tableColumnId="6"/>
      <queryTableField id="7" name="Registration Status" tableColumnId="7"/>
      <queryTableField id="8" name="Sale Status" tableColumnId="8"/>
      <queryTableField id="9" name="Delivery Type" tableColumnId="9"/>
      <queryTableField id="10" name="Amount" tableColumnId="10"/>
      <queryTableField id="11" name="Target"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762B86AD-CCF3-449E-8824-D9165382D709}" autoFormatId="16" applyNumberFormats="0" applyBorderFormats="0" applyFontFormats="0" applyPatternFormats="0" applyAlignmentFormats="0" applyWidthHeightFormats="0">
  <queryTableRefresh nextId="10">
    <queryTableFields count="9">
      <queryTableField id="1" name="Year" tableColumnId="1"/>
      <queryTableField id="2" name="Month" tableColumnId="2"/>
      <queryTableField id="3" name="Income sources" tableColumnId="3"/>
      <queryTableField id="4" name="Income Breakdowns" tableColumnId="4"/>
      <queryTableField id="5" name="Counts" tableColumnId="5"/>
      <queryTableField id="6" name="Income" tableColumnId="6"/>
      <queryTableField id="7" name="Target Income" tableColumnId="7"/>
      <queryTableField id="8" name="operating profit" tableColumnId="8"/>
      <queryTableField id="9" name="Marketing Strategies"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A0104BB6-C006-421B-BB8D-F618D18941FA}" autoFormatId="16" applyNumberFormats="0" applyBorderFormats="0" applyFontFormats="0" applyPatternFormats="0" applyAlignmentFormats="0" applyWidthHeightFormats="0">
  <queryTableRefresh nextId="5">
    <queryTableFields count="4">
      <queryTableField id="1" name="Year" tableColumnId="1"/>
      <queryTableField id="2" name="Country" tableColumnId="2"/>
      <queryTableField id="3" name="Amount" tableColumnId="3"/>
      <queryTableField id="4" name="Targe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5B84D9-A316-4673-848E-447FFC0A16A6}" sourceName="Year">
  <pivotTables>
    <pivotTable tabId="14" name="PivotTable1"/>
    <pivotTable tabId="14" name="PivotTable2"/>
    <pivotTable tabId="14" name="PivotTable3"/>
    <pivotTable tabId="14" name="PivotTable4"/>
    <pivotTable tabId="14" name="PivotTable5"/>
    <pivotTable tabId="14" name="PivotTable7"/>
  </pivotTables>
  <data>
    <tabular pivotCacheId="1799737708">
      <items count="5">
        <i x="0" s="1"/>
        <i x="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C97D054-DD52-42B7-9F65-98BBE7349536}" sourceName="Year">
  <pivotTables>
    <pivotTable tabId="16" name="PivotTable1"/>
    <pivotTable tabId="16" name="PivotTable3"/>
  </pivotTables>
  <data>
    <tabular pivotCacheId="2099108331">
      <items count="5">
        <i x="0"/>
        <i x="1"/>
        <i x="2"/>
        <i x="3"/>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780E7791-7957-4137-ABDD-92331EC6DC72}" sourceName="Year">
  <pivotTables>
    <pivotTable tabId="18" name="PivotTable2"/>
    <pivotTable tabId="18" name="PivotTable1"/>
    <pivotTable tabId="18" name="PivotTable3"/>
    <pivotTable tabId="18" name="PivotTable4"/>
    <pivotTable tabId="18" name="PivotTable5"/>
    <pivotTable tabId="18" name="PivotTable7"/>
    <pivotTable tabId="18" name="PivotTable9"/>
  </pivotTables>
  <data>
    <tabular pivotCacheId="259141144">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412533E-34C9-4351-BE36-FC48D22DCBFF}"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3AB0FB80-9E87-44CF-9135-2BD5A81327A3}" cache="Slicer_Year1" caption="Year" columnCount="5" showCaption="0" style="Slicer Style 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136F7454-485B-4944-9624-13CDA1482567}" cache="Slicer_Year2" caption="Year" columnCount="5" showCaption="0" style="Slicer Style 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F844C95B-2BBF-410C-9556-D498EF2B7A64}" cache="Slicer_Year" caption="Year" columnCount="5" showCaption="0" style="Slicer Style 3"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6150DD27-FDDB-45EC-A1F6-AC78A85EC6E1}" cache="Slicer_Year1" caption="Year" columnCount="5" showCaption="0" style="Slicer Style 3"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57A5D503-3C4D-4815-8B49-E6F7EDA37F38}" cache="Slicer_Year2" caption="Year" columnCount="5" showCaption="0" style="Slicer Style 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AE0A59-7A67-4B03-894D-593A6B2DB69A}" name="Table_Table_1" displayName="Table_Table_1" ref="A1:K3116" tableType="queryTable" totalsRowShown="0">
  <autoFilter ref="A1:K3116" xr:uid="{9FAE0A59-7A67-4B03-894D-593A6B2DB69A}"/>
  <tableColumns count="11">
    <tableColumn id="1" xr3:uid="{E79F76DF-F6BD-403C-97E2-70C5AE880578}" uniqueName="1" name="Order Number" queryTableFieldId="1" dataDxfId="104"/>
    <tableColumn id="2" xr3:uid="{E7C39D19-E28C-4CB0-A2CF-7ED7BDE717DD}" uniqueName="2" name="Year" queryTableFieldId="2"/>
    <tableColumn id="3" xr3:uid="{68616A24-0412-4F14-AA75-D0833A5DE3DF}" uniqueName="3" name="Month" queryTableFieldId="3" dataDxfId="103"/>
    <tableColumn id="4" xr3:uid="{57A75F12-C300-4F61-89B4-BE3E6E3C53EB}" uniqueName="4" name="POS" queryTableFieldId="4" dataDxfId="102"/>
    <tableColumn id="5" xr3:uid="{2749D0C3-BEC6-4D47-8775-E5FC312DCBA9}" uniqueName="5" name="Payment Method" queryTableFieldId="5" dataDxfId="101"/>
    <tableColumn id="6" xr3:uid="{D6417B78-43EF-4C74-AE8F-F177B32516A1}" uniqueName="6" name="Assembly Stage" queryTableFieldId="6" dataDxfId="100"/>
    <tableColumn id="7" xr3:uid="{CFB66F21-3CD0-40C2-930E-261D92FB79A5}" uniqueName="7" name="Registration Status" queryTableFieldId="7" dataDxfId="99"/>
    <tableColumn id="8" xr3:uid="{A19C5498-3B1D-4878-92EC-569E075E9416}" uniqueName="8" name="Sale Status" queryTableFieldId="8" dataDxfId="98"/>
    <tableColumn id="9" xr3:uid="{97C5529E-076A-4BE2-868C-F4159573365A}" uniqueName="9" name="Delivery Type" queryTableFieldId="9" dataDxfId="97"/>
    <tableColumn id="10" xr3:uid="{68BC8E78-3C0A-462A-8A90-5B693CECC56C}" uniqueName="10" name="Amount" queryTableFieldId="10"/>
    <tableColumn id="11" xr3:uid="{ADCB1DFA-9CF0-49AC-ACBE-952BA0643AFB}" uniqueName="11" name="Target" queryTableField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F0B161-235C-4106-B2E1-84D4151ABFFF}" name="Table_Data_Tables6" displayName="Table_Data_Tables6" ref="N1:V901" tableType="queryTable" totalsRowShown="0">
  <autoFilter ref="N1:V901" xr:uid="{F3F0B161-235C-4106-B2E1-84D4151ABFFF}"/>
  <tableColumns count="9">
    <tableColumn id="1" xr3:uid="{A7F33E5C-871F-4B16-AC6E-C24F0EA1DFD6}" uniqueName="1" name="Year" queryTableFieldId="1"/>
    <tableColumn id="2" xr3:uid="{9D02B014-52EB-49A2-A3C0-7AF9C9B4B683}" uniqueName="2" name="Month" queryTableFieldId="2" dataDxfId="96"/>
    <tableColumn id="3" xr3:uid="{0E67AD00-A793-4E3A-8FFA-267F4D892BE0}" uniqueName="3" name="Income sources" queryTableFieldId="3" dataDxfId="95"/>
    <tableColumn id="4" xr3:uid="{FB41AF89-4884-4E66-8608-4412789C69B5}" uniqueName="4" name="Income Breakdowns" queryTableFieldId="4" dataDxfId="94"/>
    <tableColumn id="5" xr3:uid="{CE749C17-881A-4D91-A958-F3680E1D09B2}" uniqueName="5" name="Counts" queryTableFieldId="5"/>
    <tableColumn id="6" xr3:uid="{3A934CBB-FF25-4809-B6F6-26BCB74E273E}" uniqueName="6" name="Income" queryTableFieldId="6"/>
    <tableColumn id="7" xr3:uid="{E27E9D0C-C081-4629-93EA-5E61F9A85971}" uniqueName="7" name="Target Income" queryTableFieldId="7"/>
    <tableColumn id="8" xr3:uid="{67BC8ACC-D6FF-447D-9BE3-89C0E51DC8AE}" uniqueName="8" name="operating profit" queryTableFieldId="8"/>
    <tableColumn id="9" xr3:uid="{30DED864-5EB7-4D57-967C-46CE25A1A2A7}" uniqueName="9" name="Marketing Strategies" queryTableFieldId="9" dataDxfId="9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3A2102A-45BA-4A80-A66C-278255B309D3}" name="Table_Data_Tables__38" displayName="Table_Data_Tables__38" ref="Y1:AB31" tableType="queryTable" totalsRowShown="0">
  <autoFilter ref="Y1:AB31" xr:uid="{E3A2102A-45BA-4A80-A66C-278255B309D3}"/>
  <tableColumns count="4">
    <tableColumn id="1" xr3:uid="{D77F3FD4-7085-4860-903F-6092A126C2B2}" uniqueName="1" name="Year" queryTableFieldId="1"/>
    <tableColumn id="2" xr3:uid="{3C62BD71-37D7-412E-9737-B89EF55A32BF}" uniqueName="2" name="Country" queryTableFieldId="2" dataDxfId="92"/>
    <tableColumn id="3" xr3:uid="{4F84F812-D916-4828-A63E-14ECDD06908D}" uniqueName="3" name="Amount" queryTableFieldId="3"/>
    <tableColumn id="4" xr3:uid="{AA990EDB-8D9A-4AD7-87B4-7B008DC0F1A1}" uniqueName="4" name="Target"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10" Type="http://schemas.microsoft.com/office/2007/relationships/slicer" Target="../slicers/slicer3.xml"/><Relationship Id="rId4" Type="http://schemas.openxmlformats.org/officeDocument/2006/relationships/pivotTable" Target="../pivotTables/pivotTable12.xm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4272-0BBB-42C4-B3A3-CC78157AFFDF}">
  <dimension ref="A1:AB3116"/>
  <sheetViews>
    <sheetView topLeftCell="A2" workbookViewId="0"/>
  </sheetViews>
  <sheetFormatPr defaultRowHeight="14.4" x14ac:dyDescent="0.3"/>
  <cols>
    <col min="1" max="1" width="15.44140625" bestFit="1" customWidth="1"/>
    <col min="2" max="2" width="6.88671875" bestFit="1" customWidth="1"/>
    <col min="3" max="3" width="9" bestFit="1" customWidth="1"/>
    <col min="4" max="4" width="8.44140625" bestFit="1" customWidth="1"/>
    <col min="5" max="5" width="18.109375" bestFit="1" customWidth="1"/>
    <col min="6" max="6" width="16.44140625" bestFit="1" customWidth="1"/>
    <col min="7" max="7" width="26.109375" bestFit="1" customWidth="1"/>
    <col min="8" max="8" width="12.33203125" bestFit="1" customWidth="1"/>
    <col min="9" max="9" width="14.5546875" bestFit="1" customWidth="1"/>
    <col min="10" max="10" width="10.109375" bestFit="1" customWidth="1"/>
    <col min="11" max="11" width="8.5546875" bestFit="1" customWidth="1"/>
    <col min="14" max="14" width="6.88671875" bestFit="1" customWidth="1"/>
    <col min="15" max="15" width="9" bestFit="1" customWidth="1"/>
    <col min="16" max="16" width="16.44140625" bestFit="1" customWidth="1"/>
    <col min="17" max="17" width="22.6640625" bestFit="1" customWidth="1"/>
    <col min="18" max="19" width="10" bestFit="1" customWidth="1"/>
    <col min="20" max="20" width="15.44140625" bestFit="1" customWidth="1"/>
    <col min="21" max="21" width="16.5546875" bestFit="1" customWidth="1"/>
    <col min="22" max="22" width="20.77734375" bestFit="1" customWidth="1"/>
    <col min="25" max="25" width="6.88671875" bestFit="1" customWidth="1"/>
    <col min="26" max="26" width="14" bestFit="1" customWidth="1"/>
    <col min="27" max="27" width="10.109375" bestFit="1" customWidth="1"/>
    <col min="28" max="28" width="10" bestFit="1" customWidth="1"/>
  </cols>
  <sheetData>
    <row r="1" spans="1:28" x14ac:dyDescent="0.3">
      <c r="A1" t="s">
        <v>0</v>
      </c>
      <c r="B1" t="s">
        <v>1</v>
      </c>
      <c r="C1" t="s">
        <v>2</v>
      </c>
      <c r="D1" t="s">
        <v>3</v>
      </c>
      <c r="E1" t="s">
        <v>4</v>
      </c>
      <c r="F1" t="s">
        <v>5</v>
      </c>
      <c r="G1" t="s">
        <v>6</v>
      </c>
      <c r="H1" t="s">
        <v>7</v>
      </c>
      <c r="I1" t="s">
        <v>8</v>
      </c>
      <c r="J1" t="s">
        <v>9</v>
      </c>
      <c r="K1" t="s">
        <v>10</v>
      </c>
      <c r="N1" t="s">
        <v>1</v>
      </c>
      <c r="O1" t="s">
        <v>2</v>
      </c>
      <c r="P1" t="s">
        <v>36</v>
      </c>
      <c r="Q1" t="s">
        <v>37</v>
      </c>
      <c r="R1" t="s">
        <v>38</v>
      </c>
      <c r="S1" t="s">
        <v>39</v>
      </c>
      <c r="T1" t="s">
        <v>40</v>
      </c>
      <c r="U1" t="s">
        <v>41</v>
      </c>
      <c r="V1" t="s">
        <v>42</v>
      </c>
      <c r="Y1" t="s">
        <v>1</v>
      </c>
      <c r="Z1" t="s">
        <v>65</v>
      </c>
      <c r="AA1" t="s">
        <v>9</v>
      </c>
      <c r="AB1" t="s">
        <v>10</v>
      </c>
    </row>
    <row r="2" spans="1:28" x14ac:dyDescent="0.3">
      <c r="A2" s="2">
        <v>2725077</v>
      </c>
      <c r="B2">
        <v>2020</v>
      </c>
      <c r="C2" t="s">
        <v>11</v>
      </c>
      <c r="D2" t="s">
        <v>12</v>
      </c>
      <c r="E2" t="s">
        <v>13</v>
      </c>
      <c r="F2" t="s">
        <v>14</v>
      </c>
      <c r="G2" t="s">
        <v>15</v>
      </c>
      <c r="H2" t="s">
        <v>16</v>
      </c>
      <c r="I2" t="s">
        <v>17</v>
      </c>
      <c r="J2">
        <v>350</v>
      </c>
      <c r="K2">
        <v>500.5</v>
      </c>
      <c r="N2">
        <v>2020</v>
      </c>
      <c r="O2" t="s">
        <v>23</v>
      </c>
      <c r="P2" t="s">
        <v>43</v>
      </c>
      <c r="Q2" t="s">
        <v>44</v>
      </c>
      <c r="R2">
        <v>3566</v>
      </c>
      <c r="S2">
        <v>5492.76</v>
      </c>
      <c r="T2">
        <v>5126.576</v>
      </c>
      <c r="U2">
        <v>1098.5520000000001</v>
      </c>
      <c r="V2" t="s">
        <v>45</v>
      </c>
      <c r="Y2">
        <v>2020</v>
      </c>
      <c r="Z2" t="s">
        <v>66</v>
      </c>
      <c r="AA2">
        <v>364236</v>
      </c>
      <c r="AB2">
        <v>501558.1999999999</v>
      </c>
    </row>
    <row r="3" spans="1:28" x14ac:dyDescent="0.3">
      <c r="A3" s="2">
        <v>2725077</v>
      </c>
      <c r="B3">
        <v>2020</v>
      </c>
      <c r="C3" t="s">
        <v>11</v>
      </c>
      <c r="D3" t="s">
        <v>12</v>
      </c>
      <c r="E3" t="s">
        <v>13</v>
      </c>
      <c r="F3" t="s">
        <v>14</v>
      </c>
      <c r="G3" t="s">
        <v>15</v>
      </c>
      <c r="H3" t="s">
        <v>16</v>
      </c>
      <c r="I3" t="s">
        <v>17</v>
      </c>
      <c r="J3">
        <v>344</v>
      </c>
      <c r="K3">
        <v>491.91999999999996</v>
      </c>
      <c r="N3">
        <v>2020</v>
      </c>
      <c r="O3" t="s">
        <v>23</v>
      </c>
      <c r="P3" t="s">
        <v>43</v>
      </c>
      <c r="Q3" t="s">
        <v>46</v>
      </c>
      <c r="R3">
        <v>2498</v>
      </c>
      <c r="S3">
        <v>9600</v>
      </c>
      <c r="T3">
        <v>8960</v>
      </c>
      <c r="U3">
        <v>1920</v>
      </c>
      <c r="V3" t="s">
        <v>45</v>
      </c>
      <c r="Y3">
        <v>2020</v>
      </c>
      <c r="Z3" t="s">
        <v>67</v>
      </c>
      <c r="AA3">
        <v>197480</v>
      </c>
      <c r="AB3">
        <v>360897.68000000005</v>
      </c>
    </row>
    <row r="4" spans="1:28" x14ac:dyDescent="0.3">
      <c r="A4" s="2">
        <v>2725442</v>
      </c>
      <c r="B4">
        <v>2020</v>
      </c>
      <c r="C4" t="s">
        <v>11</v>
      </c>
      <c r="D4" t="s">
        <v>12</v>
      </c>
      <c r="E4" t="s">
        <v>13</v>
      </c>
      <c r="F4" t="s">
        <v>14</v>
      </c>
      <c r="G4" t="s">
        <v>15</v>
      </c>
      <c r="H4" t="s">
        <v>16</v>
      </c>
      <c r="I4" t="s">
        <v>18</v>
      </c>
      <c r="J4">
        <v>236</v>
      </c>
      <c r="K4">
        <v>337.48</v>
      </c>
      <c r="N4">
        <v>2020</v>
      </c>
      <c r="O4" t="s">
        <v>23</v>
      </c>
      <c r="P4" t="s">
        <v>47</v>
      </c>
      <c r="Q4" t="s">
        <v>48</v>
      </c>
      <c r="R4">
        <v>1245</v>
      </c>
      <c r="S4">
        <v>5492.6399999999994</v>
      </c>
      <c r="T4">
        <v>5126.4639999999999</v>
      </c>
      <c r="U4">
        <v>1098.528</v>
      </c>
      <c r="V4" t="s">
        <v>45</v>
      </c>
      <c r="Y4">
        <v>2020</v>
      </c>
      <c r="Z4" t="s">
        <v>68</v>
      </c>
      <c r="AA4">
        <v>187412</v>
      </c>
      <c r="AB4">
        <v>227490.12000000002</v>
      </c>
    </row>
    <row r="5" spans="1:28" x14ac:dyDescent="0.3">
      <c r="A5" s="2">
        <v>2725442</v>
      </c>
      <c r="B5">
        <v>2020</v>
      </c>
      <c r="C5" t="s">
        <v>11</v>
      </c>
      <c r="D5" t="s">
        <v>12</v>
      </c>
      <c r="E5" t="s">
        <v>13</v>
      </c>
      <c r="F5" t="s">
        <v>14</v>
      </c>
      <c r="G5" t="s">
        <v>15</v>
      </c>
      <c r="H5" t="s">
        <v>16</v>
      </c>
      <c r="I5" t="s">
        <v>18</v>
      </c>
      <c r="J5">
        <v>284</v>
      </c>
      <c r="K5">
        <v>406.12</v>
      </c>
      <c r="N5">
        <v>2020</v>
      </c>
      <c r="O5" t="s">
        <v>23</v>
      </c>
      <c r="P5" t="s">
        <v>49</v>
      </c>
      <c r="Q5" t="s">
        <v>50</v>
      </c>
      <c r="R5">
        <v>644</v>
      </c>
      <c r="S5">
        <v>6892.2</v>
      </c>
      <c r="T5">
        <v>6432.72</v>
      </c>
      <c r="U5">
        <v>1378.44</v>
      </c>
      <c r="V5" t="s">
        <v>45</v>
      </c>
      <c r="Y5">
        <v>2020</v>
      </c>
      <c r="Z5" t="s">
        <v>69</v>
      </c>
      <c r="AA5">
        <v>167840</v>
      </c>
      <c r="AB5">
        <v>281795.8000000001</v>
      </c>
    </row>
    <row r="6" spans="1:28" x14ac:dyDescent="0.3">
      <c r="A6" s="2">
        <v>2726172</v>
      </c>
      <c r="B6">
        <v>2020</v>
      </c>
      <c r="C6" t="s">
        <v>11</v>
      </c>
      <c r="D6" t="s">
        <v>12</v>
      </c>
      <c r="E6" t="s">
        <v>13</v>
      </c>
      <c r="F6" t="s">
        <v>14</v>
      </c>
      <c r="G6" t="s">
        <v>15</v>
      </c>
      <c r="H6" t="s">
        <v>16</v>
      </c>
      <c r="I6" t="s">
        <v>18</v>
      </c>
      <c r="J6">
        <v>238</v>
      </c>
      <c r="K6">
        <v>340.34000000000003</v>
      </c>
      <c r="N6">
        <v>2020</v>
      </c>
      <c r="O6" t="s">
        <v>23</v>
      </c>
      <c r="P6" t="s">
        <v>51</v>
      </c>
      <c r="Q6" t="s">
        <v>52</v>
      </c>
      <c r="R6">
        <v>643</v>
      </c>
      <c r="S6">
        <v>7700</v>
      </c>
      <c r="T6">
        <v>7840</v>
      </c>
      <c r="U6">
        <v>1540</v>
      </c>
      <c r="V6" t="s">
        <v>45</v>
      </c>
      <c r="Y6">
        <v>2020</v>
      </c>
      <c r="Z6" t="s">
        <v>70</v>
      </c>
      <c r="AA6">
        <v>126472</v>
      </c>
      <c r="AB6">
        <v>206264.59999999995</v>
      </c>
    </row>
    <row r="7" spans="1:28" x14ac:dyDescent="0.3">
      <c r="A7" s="2">
        <v>2725077</v>
      </c>
      <c r="B7">
        <v>2020</v>
      </c>
      <c r="C7" t="s">
        <v>11</v>
      </c>
      <c r="D7" t="s">
        <v>12</v>
      </c>
      <c r="E7" t="s">
        <v>13</v>
      </c>
      <c r="F7" t="s">
        <v>14</v>
      </c>
      <c r="G7" t="s">
        <v>15</v>
      </c>
      <c r="H7" t="s">
        <v>16</v>
      </c>
      <c r="I7" t="s">
        <v>18</v>
      </c>
      <c r="J7">
        <v>280</v>
      </c>
      <c r="K7">
        <v>400.4</v>
      </c>
      <c r="N7">
        <v>2020</v>
      </c>
      <c r="O7" t="s">
        <v>23</v>
      </c>
      <c r="P7" t="s">
        <v>49</v>
      </c>
      <c r="Q7" t="s">
        <v>53</v>
      </c>
      <c r="R7">
        <v>455</v>
      </c>
      <c r="S7">
        <v>5265.39</v>
      </c>
      <c r="T7">
        <v>5128.0320000000002</v>
      </c>
      <c r="U7">
        <v>1053.0780000000002</v>
      </c>
      <c r="V7" t="s">
        <v>45</v>
      </c>
      <c r="Y7">
        <v>2020</v>
      </c>
      <c r="Z7" t="s">
        <v>71</v>
      </c>
      <c r="AA7">
        <v>125960</v>
      </c>
      <c r="AB7">
        <v>202419.35999999975</v>
      </c>
    </row>
    <row r="8" spans="1:28" x14ac:dyDescent="0.3">
      <c r="A8" s="2">
        <v>2725077</v>
      </c>
      <c r="B8">
        <v>2020</v>
      </c>
      <c r="C8" t="s">
        <v>11</v>
      </c>
      <c r="D8" t="s">
        <v>12</v>
      </c>
      <c r="E8" t="s">
        <v>13</v>
      </c>
      <c r="F8" t="s">
        <v>14</v>
      </c>
      <c r="G8" t="s">
        <v>15</v>
      </c>
      <c r="H8" t="s">
        <v>16</v>
      </c>
      <c r="I8" t="s">
        <v>18</v>
      </c>
      <c r="J8">
        <v>208</v>
      </c>
      <c r="K8">
        <v>297.44</v>
      </c>
      <c r="N8">
        <v>2020</v>
      </c>
      <c r="O8" t="s">
        <v>23</v>
      </c>
      <c r="P8" t="s">
        <v>51</v>
      </c>
      <c r="Q8" t="s">
        <v>54</v>
      </c>
      <c r="R8">
        <v>345</v>
      </c>
      <c r="S8">
        <v>9016</v>
      </c>
      <c r="T8">
        <v>7840</v>
      </c>
      <c r="U8">
        <v>1803.2</v>
      </c>
      <c r="V8" t="s">
        <v>45</v>
      </c>
      <c r="Y8">
        <v>2021</v>
      </c>
      <c r="Z8" t="s">
        <v>66</v>
      </c>
      <c r="AA8">
        <v>342724</v>
      </c>
      <c r="AB8">
        <v>509978.03999999992</v>
      </c>
    </row>
    <row r="9" spans="1:28" x14ac:dyDescent="0.3">
      <c r="A9" s="2">
        <v>2725442</v>
      </c>
      <c r="B9">
        <v>2020</v>
      </c>
      <c r="C9" t="s">
        <v>11</v>
      </c>
      <c r="D9" t="s">
        <v>12</v>
      </c>
      <c r="E9" t="s">
        <v>13</v>
      </c>
      <c r="F9" t="s">
        <v>14</v>
      </c>
      <c r="G9" t="s">
        <v>15</v>
      </c>
      <c r="H9" t="s">
        <v>16</v>
      </c>
      <c r="I9" t="s">
        <v>17</v>
      </c>
      <c r="J9">
        <v>354</v>
      </c>
      <c r="K9">
        <v>526.24</v>
      </c>
      <c r="N9">
        <v>2020</v>
      </c>
      <c r="O9" t="s">
        <v>23</v>
      </c>
      <c r="P9" t="s">
        <v>47</v>
      </c>
      <c r="Q9" t="s">
        <v>55</v>
      </c>
      <c r="R9">
        <v>122</v>
      </c>
      <c r="S9">
        <v>2696.75</v>
      </c>
      <c r="T9">
        <v>112</v>
      </c>
      <c r="U9">
        <v>539.35</v>
      </c>
      <c r="V9" t="s">
        <v>45</v>
      </c>
      <c r="Y9">
        <v>2021</v>
      </c>
      <c r="Z9" t="s">
        <v>67</v>
      </c>
      <c r="AA9">
        <v>238460</v>
      </c>
      <c r="AB9">
        <v>280188.47999999992</v>
      </c>
    </row>
    <row r="10" spans="1:28" x14ac:dyDescent="0.3">
      <c r="A10" s="2">
        <v>2725077</v>
      </c>
      <c r="B10">
        <v>2020</v>
      </c>
      <c r="C10" t="s">
        <v>11</v>
      </c>
      <c r="D10" t="s">
        <v>12</v>
      </c>
      <c r="E10" t="s">
        <v>13</v>
      </c>
      <c r="F10" t="s">
        <v>14</v>
      </c>
      <c r="G10" t="s">
        <v>15</v>
      </c>
      <c r="H10" t="s">
        <v>16</v>
      </c>
      <c r="I10" t="s">
        <v>17</v>
      </c>
      <c r="J10">
        <v>348</v>
      </c>
      <c r="K10">
        <v>526.24</v>
      </c>
      <c r="N10">
        <v>2020</v>
      </c>
      <c r="O10" t="s">
        <v>23</v>
      </c>
      <c r="P10" t="s">
        <v>56</v>
      </c>
      <c r="Q10" t="s">
        <v>57</v>
      </c>
      <c r="R10">
        <v>78</v>
      </c>
      <c r="S10">
        <v>5492.6399999999994</v>
      </c>
      <c r="T10">
        <v>5126.4639999999999</v>
      </c>
      <c r="U10">
        <v>1098.528</v>
      </c>
      <c r="V10" t="s">
        <v>45</v>
      </c>
      <c r="Y10">
        <v>2021</v>
      </c>
      <c r="Z10" t="s">
        <v>68</v>
      </c>
      <c r="AA10">
        <v>231288</v>
      </c>
      <c r="AB10">
        <v>209586.52000000019</v>
      </c>
    </row>
    <row r="11" spans="1:28" x14ac:dyDescent="0.3">
      <c r="A11" s="2">
        <v>2726172</v>
      </c>
      <c r="B11">
        <v>2020</v>
      </c>
      <c r="C11" t="s">
        <v>11</v>
      </c>
      <c r="D11" t="s">
        <v>12</v>
      </c>
      <c r="E11" t="s">
        <v>13</v>
      </c>
      <c r="F11" t="s">
        <v>14</v>
      </c>
      <c r="G11" t="s">
        <v>15</v>
      </c>
      <c r="H11" t="s">
        <v>16</v>
      </c>
      <c r="I11" t="s">
        <v>17</v>
      </c>
      <c r="J11">
        <v>342</v>
      </c>
      <c r="K11">
        <v>526.24</v>
      </c>
      <c r="N11">
        <v>2020</v>
      </c>
      <c r="O11" t="s">
        <v>23</v>
      </c>
      <c r="P11" t="s">
        <v>56</v>
      </c>
      <c r="Q11" t="s">
        <v>58</v>
      </c>
      <c r="R11">
        <v>76</v>
      </c>
      <c r="S11">
        <v>5492.28</v>
      </c>
      <c r="T11">
        <v>5126.1279999999997</v>
      </c>
      <c r="U11">
        <v>1098.4559999999999</v>
      </c>
      <c r="V11" t="s">
        <v>45</v>
      </c>
      <c r="Y11">
        <v>2021</v>
      </c>
      <c r="Z11" t="s">
        <v>69</v>
      </c>
      <c r="AA11">
        <v>210228</v>
      </c>
      <c r="AB11">
        <v>273633.36</v>
      </c>
    </row>
    <row r="12" spans="1:28" x14ac:dyDescent="0.3">
      <c r="A12" s="2">
        <v>2725807</v>
      </c>
      <c r="B12">
        <v>2020</v>
      </c>
      <c r="C12" t="s">
        <v>11</v>
      </c>
      <c r="D12" t="s">
        <v>12</v>
      </c>
      <c r="E12" t="s">
        <v>13</v>
      </c>
      <c r="F12" t="s">
        <v>14</v>
      </c>
      <c r="G12" t="s">
        <v>15</v>
      </c>
      <c r="H12" t="s">
        <v>16</v>
      </c>
      <c r="I12" t="s">
        <v>18</v>
      </c>
      <c r="J12">
        <v>677</v>
      </c>
      <c r="K12">
        <v>968.11</v>
      </c>
      <c r="N12">
        <v>2020</v>
      </c>
      <c r="O12" t="s">
        <v>23</v>
      </c>
      <c r="P12" t="s">
        <v>56</v>
      </c>
      <c r="Q12" t="s">
        <v>59</v>
      </c>
      <c r="R12">
        <v>46</v>
      </c>
      <c r="S12">
        <v>240</v>
      </c>
      <c r="T12">
        <v>224</v>
      </c>
      <c r="U12">
        <v>48</v>
      </c>
      <c r="V12" t="s">
        <v>45</v>
      </c>
      <c r="Y12">
        <v>2021</v>
      </c>
      <c r="Z12" t="s">
        <v>71</v>
      </c>
      <c r="AA12">
        <v>135984</v>
      </c>
      <c r="AB12">
        <v>204158.23999999973</v>
      </c>
    </row>
    <row r="13" spans="1:28" x14ac:dyDescent="0.3">
      <c r="A13" s="2">
        <v>2726172</v>
      </c>
      <c r="B13">
        <v>2020</v>
      </c>
      <c r="C13" t="s">
        <v>11</v>
      </c>
      <c r="D13" t="s">
        <v>12</v>
      </c>
      <c r="E13" t="s">
        <v>13</v>
      </c>
      <c r="F13" t="s">
        <v>14</v>
      </c>
      <c r="G13" t="s">
        <v>15</v>
      </c>
      <c r="H13" t="s">
        <v>16</v>
      </c>
      <c r="I13" t="s">
        <v>18</v>
      </c>
      <c r="J13">
        <v>710</v>
      </c>
      <c r="K13">
        <v>1015.3</v>
      </c>
      <c r="N13">
        <v>2020</v>
      </c>
      <c r="O13" t="s">
        <v>23</v>
      </c>
      <c r="P13" t="s">
        <v>56</v>
      </c>
      <c r="Q13" t="s">
        <v>60</v>
      </c>
      <c r="R13">
        <v>34</v>
      </c>
      <c r="S13">
        <v>5492.16</v>
      </c>
      <c r="T13">
        <v>5126.0160000000005</v>
      </c>
      <c r="U13">
        <v>1098.432</v>
      </c>
      <c r="V13" t="s">
        <v>45</v>
      </c>
      <c r="Y13">
        <v>2021</v>
      </c>
      <c r="Z13" t="s">
        <v>70</v>
      </c>
      <c r="AA13">
        <v>128888</v>
      </c>
      <c r="AB13">
        <v>275347.0400000001</v>
      </c>
    </row>
    <row r="14" spans="1:28" x14ac:dyDescent="0.3">
      <c r="A14" s="2">
        <v>2725442</v>
      </c>
      <c r="B14">
        <v>2020</v>
      </c>
      <c r="C14" t="s">
        <v>11</v>
      </c>
      <c r="D14" t="s">
        <v>12</v>
      </c>
      <c r="E14" t="s">
        <v>13</v>
      </c>
      <c r="F14" t="s">
        <v>14</v>
      </c>
      <c r="G14" t="s">
        <v>15</v>
      </c>
      <c r="H14" t="s">
        <v>16</v>
      </c>
      <c r="I14" t="s">
        <v>18</v>
      </c>
      <c r="J14">
        <v>763</v>
      </c>
      <c r="K14">
        <v>1091.0899999999999</v>
      </c>
      <c r="N14">
        <v>2020</v>
      </c>
      <c r="O14" t="s">
        <v>23</v>
      </c>
      <c r="P14" t="s">
        <v>47</v>
      </c>
      <c r="Q14" t="s">
        <v>61</v>
      </c>
      <c r="R14">
        <v>7</v>
      </c>
      <c r="S14">
        <v>3666.3</v>
      </c>
      <c r="T14">
        <v>224</v>
      </c>
      <c r="U14">
        <v>733.2600000000001</v>
      </c>
      <c r="V14" t="s">
        <v>45</v>
      </c>
      <c r="Y14">
        <v>2022</v>
      </c>
      <c r="Z14" t="s">
        <v>66</v>
      </c>
      <c r="AA14">
        <v>365892</v>
      </c>
      <c r="AB14">
        <v>524449.6399999999</v>
      </c>
    </row>
    <row r="15" spans="1:28" x14ac:dyDescent="0.3">
      <c r="A15" s="2">
        <v>2725442</v>
      </c>
      <c r="B15">
        <v>2020</v>
      </c>
      <c r="C15" t="s">
        <v>11</v>
      </c>
      <c r="D15" t="s">
        <v>12</v>
      </c>
      <c r="E15" t="s">
        <v>13</v>
      </c>
      <c r="F15" t="s">
        <v>14</v>
      </c>
      <c r="G15" t="s">
        <v>15</v>
      </c>
      <c r="H15" t="s">
        <v>16</v>
      </c>
      <c r="I15" t="s">
        <v>17</v>
      </c>
      <c r="J15">
        <v>351</v>
      </c>
      <c r="K15">
        <v>501.93</v>
      </c>
      <c r="N15">
        <v>2020</v>
      </c>
      <c r="O15" t="s">
        <v>23</v>
      </c>
      <c r="P15" t="s">
        <v>62</v>
      </c>
      <c r="Q15" t="s">
        <v>62</v>
      </c>
      <c r="R15">
        <v>3</v>
      </c>
      <c r="S15">
        <v>7260</v>
      </c>
      <c r="T15">
        <v>7392</v>
      </c>
      <c r="U15">
        <v>1452</v>
      </c>
      <c r="V15" t="s">
        <v>45</v>
      </c>
      <c r="Y15">
        <v>2022</v>
      </c>
      <c r="Z15" t="s">
        <v>68</v>
      </c>
      <c r="AA15">
        <v>188312</v>
      </c>
      <c r="AB15">
        <v>201424.08000000007</v>
      </c>
    </row>
    <row r="16" spans="1:28" x14ac:dyDescent="0.3">
      <c r="A16" s="2">
        <v>2726172</v>
      </c>
      <c r="B16">
        <v>2020</v>
      </c>
      <c r="C16" t="s">
        <v>11</v>
      </c>
      <c r="D16" t="s">
        <v>12</v>
      </c>
      <c r="E16" t="s">
        <v>13</v>
      </c>
      <c r="F16" t="s">
        <v>14</v>
      </c>
      <c r="G16" t="s">
        <v>15</v>
      </c>
      <c r="H16" t="s">
        <v>16</v>
      </c>
      <c r="I16" t="s">
        <v>17</v>
      </c>
      <c r="J16">
        <v>345</v>
      </c>
      <c r="K16">
        <v>493.35</v>
      </c>
      <c r="N16">
        <v>2020</v>
      </c>
      <c r="O16" t="s">
        <v>23</v>
      </c>
      <c r="P16" t="s">
        <v>56</v>
      </c>
      <c r="Q16" t="s">
        <v>63</v>
      </c>
      <c r="R16">
        <v>3</v>
      </c>
      <c r="S16">
        <v>5035.0300000000007</v>
      </c>
      <c r="T16">
        <v>5126.576</v>
      </c>
      <c r="U16">
        <v>1007.0060000000002</v>
      </c>
      <c r="V16" t="s">
        <v>45</v>
      </c>
      <c r="Y16">
        <v>2022</v>
      </c>
      <c r="Z16" t="s">
        <v>67</v>
      </c>
      <c r="AA16">
        <v>387584</v>
      </c>
      <c r="AB16">
        <v>700000</v>
      </c>
    </row>
    <row r="17" spans="1:28" x14ac:dyDescent="0.3">
      <c r="A17" s="2">
        <v>2725077</v>
      </c>
      <c r="B17">
        <v>2020</v>
      </c>
      <c r="C17" t="s">
        <v>11</v>
      </c>
      <c r="D17" t="s">
        <v>12</v>
      </c>
      <c r="E17" t="s">
        <v>13</v>
      </c>
      <c r="F17" t="s">
        <v>14</v>
      </c>
      <c r="G17" t="s">
        <v>15</v>
      </c>
      <c r="H17" t="s">
        <v>16</v>
      </c>
      <c r="I17" t="s">
        <v>17</v>
      </c>
      <c r="J17">
        <v>339</v>
      </c>
      <c r="K17">
        <v>484.77</v>
      </c>
      <c r="N17">
        <v>2020</v>
      </c>
      <c r="O17" t="s">
        <v>22</v>
      </c>
      <c r="P17" t="s">
        <v>43</v>
      </c>
      <c r="Q17" t="s">
        <v>44</v>
      </c>
      <c r="R17">
        <v>3566</v>
      </c>
      <c r="S17">
        <v>5035.0300000000007</v>
      </c>
      <c r="T17">
        <v>5126.576</v>
      </c>
      <c r="U17">
        <v>1007.0060000000002</v>
      </c>
      <c r="V17" t="s">
        <v>45</v>
      </c>
      <c r="Y17">
        <v>2022</v>
      </c>
      <c r="Z17" t="s">
        <v>69</v>
      </c>
      <c r="AA17">
        <v>178572</v>
      </c>
      <c r="AB17">
        <v>255357.95999999996</v>
      </c>
    </row>
    <row r="18" spans="1:28" x14ac:dyDescent="0.3">
      <c r="A18" s="2">
        <v>2725442</v>
      </c>
      <c r="B18">
        <v>2020</v>
      </c>
      <c r="C18" t="s">
        <v>11</v>
      </c>
      <c r="D18" t="s">
        <v>12</v>
      </c>
      <c r="E18" t="s">
        <v>13</v>
      </c>
      <c r="F18" t="s">
        <v>14</v>
      </c>
      <c r="G18" t="s">
        <v>15</v>
      </c>
      <c r="H18" t="s">
        <v>16</v>
      </c>
      <c r="I18" t="s">
        <v>18</v>
      </c>
      <c r="J18">
        <v>237</v>
      </c>
      <c r="K18">
        <v>338.90999999999997</v>
      </c>
      <c r="N18">
        <v>2020</v>
      </c>
      <c r="O18" t="s">
        <v>22</v>
      </c>
      <c r="P18" t="s">
        <v>43</v>
      </c>
      <c r="Q18" t="s">
        <v>46</v>
      </c>
      <c r="R18">
        <v>2498</v>
      </c>
      <c r="S18">
        <v>8800</v>
      </c>
      <c r="T18">
        <v>8960</v>
      </c>
      <c r="U18">
        <v>1760</v>
      </c>
      <c r="V18" t="s">
        <v>45</v>
      </c>
      <c r="Y18">
        <v>2022</v>
      </c>
      <c r="Z18" t="s">
        <v>70</v>
      </c>
      <c r="AA18">
        <v>127296</v>
      </c>
      <c r="AB18">
        <v>181256.00000000003</v>
      </c>
    </row>
    <row r="19" spans="1:28" x14ac:dyDescent="0.3">
      <c r="A19" s="2">
        <v>2725442</v>
      </c>
      <c r="B19">
        <v>2020</v>
      </c>
      <c r="C19" t="s">
        <v>11</v>
      </c>
      <c r="D19" t="s">
        <v>12</v>
      </c>
      <c r="E19" t="s">
        <v>13</v>
      </c>
      <c r="F19" t="s">
        <v>14</v>
      </c>
      <c r="G19" t="s">
        <v>15</v>
      </c>
      <c r="H19" t="s">
        <v>16</v>
      </c>
      <c r="I19" t="s">
        <v>18</v>
      </c>
      <c r="J19">
        <v>749</v>
      </c>
      <c r="K19">
        <v>526.24</v>
      </c>
      <c r="N19">
        <v>2020</v>
      </c>
      <c r="O19" t="s">
        <v>22</v>
      </c>
      <c r="P19" t="s">
        <v>47</v>
      </c>
      <c r="Q19" t="s">
        <v>48</v>
      </c>
      <c r="R19">
        <v>1245</v>
      </c>
      <c r="S19">
        <v>5034.92</v>
      </c>
      <c r="T19">
        <v>5126.4639999999999</v>
      </c>
      <c r="U19">
        <v>1006.984</v>
      </c>
      <c r="V19" t="s">
        <v>45</v>
      </c>
      <c r="Y19">
        <v>2022</v>
      </c>
      <c r="Z19" t="s">
        <v>71</v>
      </c>
      <c r="AA19">
        <v>125136</v>
      </c>
      <c r="AB19">
        <v>199811.0399999998</v>
      </c>
    </row>
    <row r="20" spans="1:28" x14ac:dyDescent="0.3">
      <c r="A20" s="2">
        <v>2725807</v>
      </c>
      <c r="B20">
        <v>2020</v>
      </c>
      <c r="C20" t="s">
        <v>11</v>
      </c>
      <c r="D20" t="s">
        <v>12</v>
      </c>
      <c r="E20" t="s">
        <v>13</v>
      </c>
      <c r="F20" t="s">
        <v>14</v>
      </c>
      <c r="G20" t="s">
        <v>15</v>
      </c>
      <c r="H20" t="s">
        <v>16</v>
      </c>
      <c r="I20" t="s">
        <v>18</v>
      </c>
      <c r="J20">
        <v>803</v>
      </c>
      <c r="K20">
        <v>526.24</v>
      </c>
      <c r="N20">
        <v>2020</v>
      </c>
      <c r="O20" t="s">
        <v>22</v>
      </c>
      <c r="P20" t="s">
        <v>49</v>
      </c>
      <c r="Q20" t="s">
        <v>50</v>
      </c>
      <c r="R20">
        <v>644</v>
      </c>
      <c r="S20">
        <v>6317.85</v>
      </c>
      <c r="T20">
        <v>6432.72</v>
      </c>
      <c r="U20">
        <v>1263.5700000000002</v>
      </c>
      <c r="V20" t="s">
        <v>45</v>
      </c>
      <c r="Y20">
        <v>2023</v>
      </c>
      <c r="Z20" t="s">
        <v>66</v>
      </c>
      <c r="AA20">
        <v>204528</v>
      </c>
      <c r="AB20">
        <v>292475.04000000004</v>
      </c>
    </row>
    <row r="21" spans="1:28" x14ac:dyDescent="0.3">
      <c r="A21" s="2">
        <v>2725077</v>
      </c>
      <c r="B21">
        <v>2020</v>
      </c>
      <c r="C21" t="s">
        <v>11</v>
      </c>
      <c r="D21" t="s">
        <v>12</v>
      </c>
      <c r="E21" t="s">
        <v>13</v>
      </c>
      <c r="F21" t="s">
        <v>14</v>
      </c>
      <c r="G21" t="s">
        <v>15</v>
      </c>
      <c r="H21" t="s">
        <v>16</v>
      </c>
      <c r="I21" t="s">
        <v>18</v>
      </c>
      <c r="J21">
        <v>235</v>
      </c>
      <c r="K21">
        <v>336.05</v>
      </c>
      <c r="N21">
        <v>2020</v>
      </c>
      <c r="O21" t="s">
        <v>22</v>
      </c>
      <c r="P21" t="s">
        <v>51</v>
      </c>
      <c r="Q21" t="s">
        <v>52</v>
      </c>
      <c r="R21">
        <v>643</v>
      </c>
      <c r="S21">
        <v>7000</v>
      </c>
      <c r="T21">
        <v>7840</v>
      </c>
      <c r="U21">
        <v>1400</v>
      </c>
      <c r="V21" t="s">
        <v>45</v>
      </c>
      <c r="Y21">
        <v>2023</v>
      </c>
      <c r="Z21" t="s">
        <v>69</v>
      </c>
      <c r="AA21">
        <v>129304</v>
      </c>
      <c r="AB21">
        <v>184904.72</v>
      </c>
    </row>
    <row r="22" spans="1:28" x14ac:dyDescent="0.3">
      <c r="A22" s="2">
        <v>2725077</v>
      </c>
      <c r="B22">
        <v>2020</v>
      </c>
      <c r="C22" t="s">
        <v>11</v>
      </c>
      <c r="D22" t="s">
        <v>12</v>
      </c>
      <c r="E22" t="s">
        <v>13</v>
      </c>
      <c r="F22" t="s">
        <v>14</v>
      </c>
      <c r="G22" t="s">
        <v>15</v>
      </c>
      <c r="H22" t="s">
        <v>16</v>
      </c>
      <c r="I22" t="s">
        <v>18</v>
      </c>
      <c r="J22">
        <v>283</v>
      </c>
      <c r="K22">
        <v>404.69</v>
      </c>
      <c r="N22">
        <v>2020</v>
      </c>
      <c r="O22" t="s">
        <v>22</v>
      </c>
      <c r="P22" t="s">
        <v>49</v>
      </c>
      <c r="Q22" t="s">
        <v>53</v>
      </c>
      <c r="R22">
        <v>455</v>
      </c>
      <c r="S22">
        <v>4578.6000000000004</v>
      </c>
      <c r="T22">
        <v>5128.0320000000002</v>
      </c>
      <c r="U22">
        <v>915.72000000000014</v>
      </c>
      <c r="V22" t="s">
        <v>45</v>
      </c>
      <c r="Y22">
        <v>2023</v>
      </c>
      <c r="Z22" t="s">
        <v>67</v>
      </c>
      <c r="AA22">
        <v>127904</v>
      </c>
      <c r="AB22">
        <v>182902.72000000003</v>
      </c>
    </row>
    <row r="23" spans="1:28" x14ac:dyDescent="0.3">
      <c r="A23" s="2">
        <v>2726172</v>
      </c>
      <c r="B23">
        <v>2020</v>
      </c>
      <c r="C23" t="s">
        <v>11</v>
      </c>
      <c r="D23" t="s">
        <v>12</v>
      </c>
      <c r="E23" t="s">
        <v>13</v>
      </c>
      <c r="F23" t="s">
        <v>14</v>
      </c>
      <c r="G23" t="s">
        <v>15</v>
      </c>
      <c r="H23" t="s">
        <v>16</v>
      </c>
      <c r="I23" t="s">
        <v>18</v>
      </c>
      <c r="J23">
        <v>211</v>
      </c>
      <c r="K23">
        <v>301.73</v>
      </c>
      <c r="N23">
        <v>2020</v>
      </c>
      <c r="O23" t="s">
        <v>22</v>
      </c>
      <c r="P23" t="s">
        <v>51</v>
      </c>
      <c r="Q23" t="s">
        <v>54</v>
      </c>
      <c r="R23">
        <v>345</v>
      </c>
      <c r="S23">
        <v>7000</v>
      </c>
      <c r="T23">
        <v>7840</v>
      </c>
      <c r="U23">
        <v>1400</v>
      </c>
      <c r="V23" t="s">
        <v>45</v>
      </c>
      <c r="Y23">
        <v>2023</v>
      </c>
      <c r="Z23" t="s">
        <v>68</v>
      </c>
      <c r="AA23">
        <v>219404</v>
      </c>
      <c r="AB23">
        <v>212626.8</v>
      </c>
    </row>
    <row r="24" spans="1:28" x14ac:dyDescent="0.3">
      <c r="A24" s="2">
        <v>2725077</v>
      </c>
      <c r="B24">
        <v>2020</v>
      </c>
      <c r="C24" t="s">
        <v>11</v>
      </c>
      <c r="D24" t="s">
        <v>12</v>
      </c>
      <c r="E24" t="s">
        <v>13</v>
      </c>
      <c r="F24" t="s">
        <v>14</v>
      </c>
      <c r="G24" t="s">
        <v>15</v>
      </c>
      <c r="H24" t="s">
        <v>16</v>
      </c>
      <c r="I24" t="s">
        <v>17</v>
      </c>
      <c r="J24">
        <v>876</v>
      </c>
      <c r="K24">
        <v>1252.68</v>
      </c>
      <c r="N24">
        <v>2020</v>
      </c>
      <c r="O24" t="s">
        <v>22</v>
      </c>
      <c r="P24" t="s">
        <v>47</v>
      </c>
      <c r="Q24" t="s">
        <v>55</v>
      </c>
      <c r="R24">
        <v>122</v>
      </c>
      <c r="S24">
        <v>100</v>
      </c>
      <c r="T24">
        <v>112</v>
      </c>
      <c r="U24">
        <v>20</v>
      </c>
      <c r="V24" t="s">
        <v>45</v>
      </c>
      <c r="Y24">
        <v>2023</v>
      </c>
      <c r="Z24" t="s">
        <v>71</v>
      </c>
      <c r="AA24">
        <v>73912</v>
      </c>
      <c r="AB24">
        <v>130072.80000000012</v>
      </c>
    </row>
    <row r="25" spans="1:28" x14ac:dyDescent="0.3">
      <c r="A25" s="2">
        <v>2725077</v>
      </c>
      <c r="B25">
        <v>2020</v>
      </c>
      <c r="C25" t="s">
        <v>11</v>
      </c>
      <c r="D25" t="s">
        <v>12</v>
      </c>
      <c r="E25" t="s">
        <v>13</v>
      </c>
      <c r="F25" t="s">
        <v>14</v>
      </c>
      <c r="G25" t="s">
        <v>15</v>
      </c>
      <c r="H25" t="s">
        <v>16</v>
      </c>
      <c r="I25" t="s">
        <v>17</v>
      </c>
      <c r="J25">
        <v>877</v>
      </c>
      <c r="K25">
        <v>1254.1100000000001</v>
      </c>
      <c r="N25">
        <v>2020</v>
      </c>
      <c r="O25" t="s">
        <v>22</v>
      </c>
      <c r="P25" t="s">
        <v>56</v>
      </c>
      <c r="Q25" t="s">
        <v>57</v>
      </c>
      <c r="R25">
        <v>78</v>
      </c>
      <c r="S25">
        <v>4577.2</v>
      </c>
      <c r="T25">
        <v>5126.4639999999999</v>
      </c>
      <c r="U25">
        <v>915.44</v>
      </c>
      <c r="V25" t="s">
        <v>45</v>
      </c>
      <c r="Y25">
        <v>2023</v>
      </c>
      <c r="Z25" t="s">
        <v>70</v>
      </c>
      <c r="AA25">
        <v>71992</v>
      </c>
      <c r="AB25">
        <v>104238.15999999999</v>
      </c>
    </row>
    <row r="26" spans="1:28" x14ac:dyDescent="0.3">
      <c r="A26" s="2">
        <v>2725077</v>
      </c>
      <c r="B26">
        <v>2020</v>
      </c>
      <c r="C26" t="s">
        <v>11</v>
      </c>
      <c r="D26" t="s">
        <v>12</v>
      </c>
      <c r="E26" t="s">
        <v>13</v>
      </c>
      <c r="F26" t="s">
        <v>14</v>
      </c>
      <c r="G26" t="s">
        <v>15</v>
      </c>
      <c r="H26" t="s">
        <v>16</v>
      </c>
      <c r="I26" t="s">
        <v>17</v>
      </c>
      <c r="J26">
        <v>878</v>
      </c>
      <c r="K26">
        <v>1255.54</v>
      </c>
      <c r="N26">
        <v>2020</v>
      </c>
      <c r="O26" t="s">
        <v>22</v>
      </c>
      <c r="P26" t="s">
        <v>56</v>
      </c>
      <c r="Q26" t="s">
        <v>58</v>
      </c>
      <c r="R26">
        <v>76</v>
      </c>
      <c r="S26">
        <v>4576.8999999999996</v>
      </c>
      <c r="T26">
        <v>5126.1279999999997</v>
      </c>
      <c r="U26">
        <v>915.38</v>
      </c>
      <c r="V26" t="s">
        <v>45</v>
      </c>
      <c r="Y26">
        <v>2024</v>
      </c>
      <c r="Z26" t="s">
        <v>66</v>
      </c>
      <c r="AA26">
        <v>190380</v>
      </c>
      <c r="AB26">
        <v>272243.39999999997</v>
      </c>
    </row>
    <row r="27" spans="1:28" x14ac:dyDescent="0.3">
      <c r="A27" s="2">
        <v>2726172</v>
      </c>
      <c r="B27">
        <v>2020</v>
      </c>
      <c r="C27" t="s">
        <v>11</v>
      </c>
      <c r="D27" t="s">
        <v>12</v>
      </c>
      <c r="E27" t="s">
        <v>13</v>
      </c>
      <c r="F27" t="s">
        <v>14</v>
      </c>
      <c r="G27" t="s">
        <v>15</v>
      </c>
      <c r="H27" t="s">
        <v>16</v>
      </c>
      <c r="I27" t="s">
        <v>18</v>
      </c>
      <c r="J27">
        <v>281</v>
      </c>
      <c r="K27">
        <v>401.83</v>
      </c>
      <c r="N27">
        <v>2020</v>
      </c>
      <c r="O27" t="s">
        <v>22</v>
      </c>
      <c r="P27" t="s">
        <v>56</v>
      </c>
      <c r="Q27" t="s">
        <v>59</v>
      </c>
      <c r="R27">
        <v>46</v>
      </c>
      <c r="S27">
        <v>200</v>
      </c>
      <c r="T27">
        <v>224</v>
      </c>
      <c r="U27">
        <v>40</v>
      </c>
      <c r="V27" t="s">
        <v>45</v>
      </c>
      <c r="Y27">
        <v>2024</v>
      </c>
      <c r="Z27" t="s">
        <v>68</v>
      </c>
      <c r="AA27">
        <v>112620</v>
      </c>
      <c r="AB27">
        <v>107044.07999999994</v>
      </c>
    </row>
    <row r="28" spans="1:28" x14ac:dyDescent="0.3">
      <c r="A28" s="2">
        <v>2725442</v>
      </c>
      <c r="B28">
        <v>2020</v>
      </c>
      <c r="C28" t="s">
        <v>11</v>
      </c>
      <c r="D28" t="s">
        <v>12</v>
      </c>
      <c r="E28" t="s">
        <v>13</v>
      </c>
      <c r="F28" t="s">
        <v>14</v>
      </c>
      <c r="G28" t="s">
        <v>15</v>
      </c>
      <c r="H28" t="s">
        <v>16</v>
      </c>
      <c r="I28" t="s">
        <v>18</v>
      </c>
      <c r="J28">
        <v>772</v>
      </c>
      <c r="K28">
        <v>1103.96</v>
      </c>
      <c r="N28">
        <v>2020</v>
      </c>
      <c r="O28" t="s">
        <v>22</v>
      </c>
      <c r="P28" t="s">
        <v>56</v>
      </c>
      <c r="Q28" t="s">
        <v>60</v>
      </c>
      <c r="R28">
        <v>34</v>
      </c>
      <c r="S28">
        <v>4576.8</v>
      </c>
      <c r="T28">
        <v>5126.0160000000005</v>
      </c>
      <c r="U28">
        <v>915.36000000000013</v>
      </c>
      <c r="V28" t="s">
        <v>45</v>
      </c>
      <c r="Y28">
        <v>2024</v>
      </c>
      <c r="Z28" t="s">
        <v>67</v>
      </c>
      <c r="AA28">
        <v>109940</v>
      </c>
      <c r="AB28">
        <v>157214.20000000007</v>
      </c>
    </row>
    <row r="29" spans="1:28" x14ac:dyDescent="0.3">
      <c r="A29" s="2">
        <v>2725077</v>
      </c>
      <c r="B29">
        <v>2020</v>
      </c>
      <c r="C29" t="s">
        <v>19</v>
      </c>
      <c r="D29" t="s">
        <v>12</v>
      </c>
      <c r="E29" t="s">
        <v>13</v>
      </c>
      <c r="F29" t="s">
        <v>14</v>
      </c>
      <c r="G29" t="s">
        <v>15</v>
      </c>
      <c r="H29" t="s">
        <v>16</v>
      </c>
      <c r="I29" t="s">
        <v>17</v>
      </c>
      <c r="J29">
        <v>290</v>
      </c>
      <c r="K29">
        <v>414.7</v>
      </c>
      <c r="N29">
        <v>2020</v>
      </c>
      <c r="O29" t="s">
        <v>22</v>
      </c>
      <c r="P29" t="s">
        <v>47</v>
      </c>
      <c r="Q29" t="s">
        <v>61</v>
      </c>
      <c r="R29">
        <v>7</v>
      </c>
      <c r="S29">
        <v>200</v>
      </c>
      <c r="T29">
        <v>224</v>
      </c>
      <c r="U29">
        <v>40</v>
      </c>
      <c r="V29" t="s">
        <v>45</v>
      </c>
      <c r="Y29">
        <v>2024</v>
      </c>
      <c r="Z29" t="s">
        <v>69</v>
      </c>
      <c r="AA29">
        <v>106948</v>
      </c>
      <c r="AB29">
        <v>152935.63999999998</v>
      </c>
    </row>
    <row r="30" spans="1:28" x14ac:dyDescent="0.3">
      <c r="A30" s="2">
        <v>2725077</v>
      </c>
      <c r="B30">
        <v>2020</v>
      </c>
      <c r="C30" t="s">
        <v>19</v>
      </c>
      <c r="D30" t="s">
        <v>12</v>
      </c>
      <c r="E30" t="s">
        <v>13</v>
      </c>
      <c r="F30" t="s">
        <v>14</v>
      </c>
      <c r="G30" t="s">
        <v>15</v>
      </c>
      <c r="H30" t="s">
        <v>16</v>
      </c>
      <c r="I30" t="s">
        <v>17</v>
      </c>
      <c r="J30">
        <v>284</v>
      </c>
      <c r="K30">
        <v>406.12</v>
      </c>
      <c r="N30">
        <v>2020</v>
      </c>
      <c r="O30" t="s">
        <v>22</v>
      </c>
      <c r="P30" t="s">
        <v>56</v>
      </c>
      <c r="Q30" t="s">
        <v>63</v>
      </c>
      <c r="R30">
        <v>3</v>
      </c>
      <c r="S30">
        <v>4577.3</v>
      </c>
      <c r="T30">
        <v>5126.576</v>
      </c>
      <c r="U30">
        <v>915.46</v>
      </c>
      <c r="V30" t="s">
        <v>45</v>
      </c>
      <c r="Y30">
        <v>2024</v>
      </c>
      <c r="Z30" t="s">
        <v>71</v>
      </c>
      <c r="AA30">
        <v>62256</v>
      </c>
      <c r="AB30">
        <v>100660.56000000013</v>
      </c>
    </row>
    <row r="31" spans="1:28" x14ac:dyDescent="0.3">
      <c r="A31" s="2">
        <v>2726538</v>
      </c>
      <c r="B31">
        <v>2020</v>
      </c>
      <c r="C31" t="s">
        <v>19</v>
      </c>
      <c r="D31" t="s">
        <v>12</v>
      </c>
      <c r="E31" t="s">
        <v>13</v>
      </c>
      <c r="F31" t="s">
        <v>14</v>
      </c>
      <c r="G31" t="s">
        <v>15</v>
      </c>
      <c r="H31" t="s">
        <v>16</v>
      </c>
      <c r="I31" t="s">
        <v>17</v>
      </c>
      <c r="J31">
        <v>278</v>
      </c>
      <c r="K31">
        <v>397.53999999999996</v>
      </c>
      <c r="N31">
        <v>2020</v>
      </c>
      <c r="O31" t="s">
        <v>22</v>
      </c>
      <c r="P31" t="s">
        <v>62</v>
      </c>
      <c r="Q31" t="s">
        <v>62</v>
      </c>
      <c r="R31">
        <v>2</v>
      </c>
      <c r="S31">
        <v>6600</v>
      </c>
      <c r="T31">
        <v>7392</v>
      </c>
      <c r="U31">
        <v>1320</v>
      </c>
      <c r="V31" t="s">
        <v>45</v>
      </c>
      <c r="Y31">
        <v>2024</v>
      </c>
      <c r="Z31" t="s">
        <v>70</v>
      </c>
      <c r="AA31">
        <v>62240</v>
      </c>
      <c r="AB31">
        <v>90151.200000000041</v>
      </c>
    </row>
    <row r="32" spans="1:28" x14ac:dyDescent="0.3">
      <c r="A32" s="2">
        <v>2725442</v>
      </c>
      <c r="B32">
        <v>2020</v>
      </c>
      <c r="C32" t="s">
        <v>19</v>
      </c>
      <c r="D32" t="s">
        <v>12</v>
      </c>
      <c r="E32" t="s">
        <v>13</v>
      </c>
      <c r="F32" t="s">
        <v>14</v>
      </c>
      <c r="G32" t="s">
        <v>15</v>
      </c>
      <c r="H32" t="s">
        <v>16</v>
      </c>
      <c r="I32" t="s">
        <v>18</v>
      </c>
      <c r="J32">
        <v>212</v>
      </c>
      <c r="K32">
        <v>303.15999999999997</v>
      </c>
      <c r="N32">
        <v>2020</v>
      </c>
      <c r="O32" t="s">
        <v>26</v>
      </c>
      <c r="P32" t="s">
        <v>43</v>
      </c>
      <c r="Q32" t="s">
        <v>44</v>
      </c>
      <c r="R32">
        <v>3566</v>
      </c>
      <c r="S32">
        <v>4577.3</v>
      </c>
      <c r="T32">
        <v>5126.576</v>
      </c>
      <c r="U32">
        <v>915.46</v>
      </c>
      <c r="V32" t="s">
        <v>45</v>
      </c>
    </row>
    <row r="33" spans="1:22" x14ac:dyDescent="0.3">
      <c r="A33" s="2">
        <v>2725077</v>
      </c>
      <c r="B33">
        <v>2020</v>
      </c>
      <c r="C33" t="s">
        <v>19</v>
      </c>
      <c r="D33" t="s">
        <v>12</v>
      </c>
      <c r="E33" t="s">
        <v>13</v>
      </c>
      <c r="F33" t="s">
        <v>14</v>
      </c>
      <c r="G33" t="s">
        <v>15</v>
      </c>
      <c r="H33" t="s">
        <v>16</v>
      </c>
      <c r="I33" t="s">
        <v>18</v>
      </c>
      <c r="J33">
        <v>260</v>
      </c>
      <c r="K33">
        <v>371.8</v>
      </c>
      <c r="N33">
        <v>2020</v>
      </c>
      <c r="O33" t="s">
        <v>26</v>
      </c>
      <c r="P33" t="s">
        <v>43</v>
      </c>
      <c r="Q33" t="s">
        <v>46</v>
      </c>
      <c r="R33">
        <v>2498</v>
      </c>
      <c r="S33">
        <v>8000</v>
      </c>
      <c r="T33">
        <v>8960</v>
      </c>
      <c r="U33">
        <v>1600</v>
      </c>
      <c r="V33" t="s">
        <v>45</v>
      </c>
    </row>
    <row r="34" spans="1:22" x14ac:dyDescent="0.3">
      <c r="A34" s="2">
        <v>2725077</v>
      </c>
      <c r="B34">
        <v>2020</v>
      </c>
      <c r="C34" t="s">
        <v>19</v>
      </c>
      <c r="D34" t="s">
        <v>12</v>
      </c>
      <c r="E34" t="s">
        <v>13</v>
      </c>
      <c r="F34" t="s">
        <v>14</v>
      </c>
      <c r="G34" t="s">
        <v>15</v>
      </c>
      <c r="H34" t="s">
        <v>16</v>
      </c>
      <c r="I34" t="s">
        <v>18</v>
      </c>
      <c r="J34">
        <v>188</v>
      </c>
      <c r="K34">
        <v>268.84000000000003</v>
      </c>
      <c r="N34">
        <v>2020</v>
      </c>
      <c r="O34" t="s">
        <v>26</v>
      </c>
      <c r="P34" t="s">
        <v>47</v>
      </c>
      <c r="Q34" t="s">
        <v>48</v>
      </c>
      <c r="R34">
        <v>1245</v>
      </c>
      <c r="S34">
        <v>4577.2</v>
      </c>
      <c r="T34">
        <v>5126.4639999999999</v>
      </c>
      <c r="U34">
        <v>915.44</v>
      </c>
      <c r="V34" t="s">
        <v>45</v>
      </c>
    </row>
    <row r="35" spans="1:22" x14ac:dyDescent="0.3">
      <c r="A35" s="2">
        <v>2726172</v>
      </c>
      <c r="B35">
        <v>2020</v>
      </c>
      <c r="C35" t="s">
        <v>19</v>
      </c>
      <c r="D35" t="s">
        <v>12</v>
      </c>
      <c r="E35" t="s">
        <v>13</v>
      </c>
      <c r="F35" t="s">
        <v>14</v>
      </c>
      <c r="G35" t="s">
        <v>15</v>
      </c>
      <c r="H35" t="s">
        <v>16</v>
      </c>
      <c r="I35" t="s">
        <v>18</v>
      </c>
      <c r="J35">
        <v>214</v>
      </c>
      <c r="K35">
        <v>306.02</v>
      </c>
      <c r="N35">
        <v>2020</v>
      </c>
      <c r="O35" t="s">
        <v>26</v>
      </c>
      <c r="P35" t="s">
        <v>49</v>
      </c>
      <c r="Q35" t="s">
        <v>50</v>
      </c>
      <c r="R35">
        <v>644</v>
      </c>
      <c r="S35">
        <v>5743.5</v>
      </c>
      <c r="T35">
        <v>6432.72</v>
      </c>
      <c r="U35">
        <v>1148.7</v>
      </c>
      <c r="V35" t="s">
        <v>45</v>
      </c>
    </row>
    <row r="36" spans="1:22" x14ac:dyDescent="0.3">
      <c r="A36" s="2">
        <v>2725442</v>
      </c>
      <c r="B36">
        <v>2020</v>
      </c>
      <c r="C36" t="s">
        <v>19</v>
      </c>
      <c r="D36" t="s">
        <v>12</v>
      </c>
      <c r="E36" t="s">
        <v>13</v>
      </c>
      <c r="F36" t="s">
        <v>14</v>
      </c>
      <c r="G36" t="s">
        <v>15</v>
      </c>
      <c r="H36" t="s">
        <v>16</v>
      </c>
      <c r="I36" t="s">
        <v>18</v>
      </c>
      <c r="J36">
        <v>262</v>
      </c>
      <c r="K36">
        <v>374.65999999999997</v>
      </c>
      <c r="N36">
        <v>2020</v>
      </c>
      <c r="O36" t="s">
        <v>26</v>
      </c>
      <c r="P36" t="s">
        <v>51</v>
      </c>
      <c r="Q36" t="s">
        <v>52</v>
      </c>
      <c r="R36">
        <v>643</v>
      </c>
      <c r="S36">
        <v>7000</v>
      </c>
      <c r="T36">
        <v>7840</v>
      </c>
      <c r="U36">
        <v>1400</v>
      </c>
      <c r="V36" t="s">
        <v>45</v>
      </c>
    </row>
    <row r="37" spans="1:22" x14ac:dyDescent="0.3">
      <c r="A37" s="2">
        <v>2726172</v>
      </c>
      <c r="B37">
        <v>2020</v>
      </c>
      <c r="C37" t="s">
        <v>19</v>
      </c>
      <c r="D37" t="s">
        <v>12</v>
      </c>
      <c r="E37" t="s">
        <v>13</v>
      </c>
      <c r="F37" t="s">
        <v>14</v>
      </c>
      <c r="G37" t="s">
        <v>15</v>
      </c>
      <c r="H37" t="s">
        <v>16</v>
      </c>
      <c r="I37" t="s">
        <v>18</v>
      </c>
      <c r="J37">
        <v>190</v>
      </c>
      <c r="K37">
        <v>271.7</v>
      </c>
      <c r="N37">
        <v>2020</v>
      </c>
      <c r="O37" t="s">
        <v>26</v>
      </c>
      <c r="P37" t="s">
        <v>49</v>
      </c>
      <c r="Q37" t="s">
        <v>53</v>
      </c>
      <c r="R37">
        <v>455</v>
      </c>
      <c r="S37">
        <v>4578.6000000000004</v>
      </c>
      <c r="T37">
        <v>5128.0320000000002</v>
      </c>
      <c r="U37">
        <v>915.72000000000014</v>
      </c>
      <c r="V37" t="s">
        <v>45</v>
      </c>
    </row>
    <row r="38" spans="1:22" x14ac:dyDescent="0.3">
      <c r="A38" s="2">
        <v>2725807</v>
      </c>
      <c r="B38">
        <v>2020</v>
      </c>
      <c r="C38" t="s">
        <v>19</v>
      </c>
      <c r="D38" t="s">
        <v>12</v>
      </c>
      <c r="E38" t="s">
        <v>13</v>
      </c>
      <c r="F38" t="s">
        <v>14</v>
      </c>
      <c r="G38" t="s">
        <v>15</v>
      </c>
      <c r="H38" t="s">
        <v>16</v>
      </c>
      <c r="I38" t="s">
        <v>18</v>
      </c>
      <c r="J38">
        <v>288</v>
      </c>
      <c r="K38">
        <v>526.24</v>
      </c>
      <c r="N38">
        <v>2020</v>
      </c>
      <c r="O38" t="s">
        <v>26</v>
      </c>
      <c r="P38" t="s">
        <v>51</v>
      </c>
      <c r="Q38" t="s">
        <v>54</v>
      </c>
      <c r="R38">
        <v>345</v>
      </c>
      <c r="S38">
        <v>7000</v>
      </c>
      <c r="T38">
        <v>7840</v>
      </c>
      <c r="U38">
        <v>1400</v>
      </c>
      <c r="V38" t="s">
        <v>45</v>
      </c>
    </row>
    <row r="39" spans="1:22" x14ac:dyDescent="0.3">
      <c r="A39" s="2">
        <v>2726172</v>
      </c>
      <c r="B39">
        <v>2020</v>
      </c>
      <c r="C39" t="s">
        <v>19</v>
      </c>
      <c r="D39" t="s">
        <v>12</v>
      </c>
      <c r="E39" t="s">
        <v>13</v>
      </c>
      <c r="F39" t="s">
        <v>14</v>
      </c>
      <c r="G39" t="s">
        <v>15</v>
      </c>
      <c r="H39" t="s">
        <v>16</v>
      </c>
      <c r="I39" t="s">
        <v>18</v>
      </c>
      <c r="J39">
        <v>282</v>
      </c>
      <c r="K39">
        <v>526.24</v>
      </c>
      <c r="N39">
        <v>2020</v>
      </c>
      <c r="O39" t="s">
        <v>26</v>
      </c>
      <c r="P39" t="s">
        <v>47</v>
      </c>
      <c r="Q39" t="s">
        <v>55</v>
      </c>
      <c r="R39">
        <v>122</v>
      </c>
      <c r="S39">
        <v>100</v>
      </c>
      <c r="T39">
        <v>112</v>
      </c>
      <c r="U39">
        <v>20</v>
      </c>
      <c r="V39" t="s">
        <v>45</v>
      </c>
    </row>
    <row r="40" spans="1:22" x14ac:dyDescent="0.3">
      <c r="A40" s="2">
        <v>2725077</v>
      </c>
      <c r="B40">
        <v>2020</v>
      </c>
      <c r="C40" t="s">
        <v>19</v>
      </c>
      <c r="D40" t="s">
        <v>12</v>
      </c>
      <c r="E40" t="s">
        <v>13</v>
      </c>
      <c r="F40" t="s">
        <v>14</v>
      </c>
      <c r="G40" t="s">
        <v>15</v>
      </c>
      <c r="H40" t="s">
        <v>16</v>
      </c>
      <c r="I40" t="s">
        <v>18</v>
      </c>
      <c r="J40">
        <v>276</v>
      </c>
      <c r="K40">
        <v>526.24</v>
      </c>
      <c r="N40">
        <v>2020</v>
      </c>
      <c r="O40" t="s">
        <v>26</v>
      </c>
      <c r="P40" t="s">
        <v>56</v>
      </c>
      <c r="Q40" t="s">
        <v>57</v>
      </c>
      <c r="R40">
        <v>78</v>
      </c>
      <c r="S40">
        <v>4577.2</v>
      </c>
      <c r="T40">
        <v>5126.4639999999999</v>
      </c>
      <c r="U40">
        <v>915.44</v>
      </c>
      <c r="V40" t="s">
        <v>45</v>
      </c>
    </row>
    <row r="41" spans="1:22" x14ac:dyDescent="0.3">
      <c r="A41" s="2">
        <v>2725077</v>
      </c>
      <c r="B41">
        <v>2020</v>
      </c>
      <c r="C41" t="s">
        <v>19</v>
      </c>
      <c r="D41" t="s">
        <v>12</v>
      </c>
      <c r="E41" t="s">
        <v>13</v>
      </c>
      <c r="F41" t="s">
        <v>14</v>
      </c>
      <c r="G41" t="s">
        <v>15</v>
      </c>
      <c r="H41" t="s">
        <v>16</v>
      </c>
      <c r="I41" t="s">
        <v>18</v>
      </c>
      <c r="J41">
        <v>680</v>
      </c>
      <c r="K41">
        <v>972.4</v>
      </c>
      <c r="N41">
        <v>2020</v>
      </c>
      <c r="O41" t="s">
        <v>26</v>
      </c>
      <c r="P41" t="s">
        <v>56</v>
      </c>
      <c r="Q41" t="s">
        <v>58</v>
      </c>
      <c r="R41">
        <v>76</v>
      </c>
      <c r="S41">
        <v>4576.8999999999996</v>
      </c>
      <c r="T41">
        <v>5126.1279999999997</v>
      </c>
      <c r="U41">
        <v>915.38</v>
      </c>
      <c r="V41" t="s">
        <v>45</v>
      </c>
    </row>
    <row r="42" spans="1:22" x14ac:dyDescent="0.3">
      <c r="A42" s="2">
        <v>2726172</v>
      </c>
      <c r="B42">
        <v>2020</v>
      </c>
      <c r="C42" t="s">
        <v>19</v>
      </c>
      <c r="D42" t="s">
        <v>12</v>
      </c>
      <c r="E42" t="s">
        <v>13</v>
      </c>
      <c r="F42" t="s">
        <v>14</v>
      </c>
      <c r="G42" t="s">
        <v>15</v>
      </c>
      <c r="H42" t="s">
        <v>16</v>
      </c>
      <c r="I42" t="s">
        <v>18</v>
      </c>
      <c r="J42">
        <v>767</v>
      </c>
      <c r="K42">
        <v>1096.81</v>
      </c>
      <c r="N42">
        <v>2020</v>
      </c>
      <c r="O42" t="s">
        <v>26</v>
      </c>
      <c r="P42" t="s">
        <v>56</v>
      </c>
      <c r="Q42" t="s">
        <v>59</v>
      </c>
      <c r="R42">
        <v>46</v>
      </c>
      <c r="S42">
        <v>200</v>
      </c>
      <c r="T42">
        <v>224</v>
      </c>
      <c r="U42">
        <v>40</v>
      </c>
      <c r="V42" t="s">
        <v>45</v>
      </c>
    </row>
    <row r="43" spans="1:22" x14ac:dyDescent="0.3">
      <c r="A43" s="2">
        <v>2725442</v>
      </c>
      <c r="B43">
        <v>2020</v>
      </c>
      <c r="C43" t="s">
        <v>19</v>
      </c>
      <c r="D43" t="s">
        <v>12</v>
      </c>
      <c r="E43" t="s">
        <v>13</v>
      </c>
      <c r="F43" t="s">
        <v>14</v>
      </c>
      <c r="G43" t="s">
        <v>15</v>
      </c>
      <c r="H43" t="s">
        <v>16</v>
      </c>
      <c r="I43" t="s">
        <v>18</v>
      </c>
      <c r="J43">
        <v>285</v>
      </c>
      <c r="K43">
        <v>407.55</v>
      </c>
      <c r="N43">
        <v>2020</v>
      </c>
      <c r="O43" t="s">
        <v>26</v>
      </c>
      <c r="P43" t="s">
        <v>56</v>
      </c>
      <c r="Q43" t="s">
        <v>60</v>
      </c>
      <c r="R43">
        <v>34</v>
      </c>
      <c r="S43">
        <v>4576.8</v>
      </c>
      <c r="T43">
        <v>5126.0160000000005</v>
      </c>
      <c r="U43">
        <v>915.36000000000013</v>
      </c>
      <c r="V43" t="s">
        <v>64</v>
      </c>
    </row>
    <row r="44" spans="1:22" x14ac:dyDescent="0.3">
      <c r="A44" s="2">
        <v>2725077</v>
      </c>
      <c r="B44">
        <v>2020</v>
      </c>
      <c r="C44" t="s">
        <v>19</v>
      </c>
      <c r="D44" t="s">
        <v>12</v>
      </c>
      <c r="E44" t="s">
        <v>13</v>
      </c>
      <c r="F44" t="s">
        <v>14</v>
      </c>
      <c r="G44" t="s">
        <v>15</v>
      </c>
      <c r="H44" t="s">
        <v>16</v>
      </c>
      <c r="I44" t="s">
        <v>18</v>
      </c>
      <c r="J44">
        <v>279</v>
      </c>
      <c r="K44">
        <v>398.97</v>
      </c>
      <c r="N44">
        <v>2020</v>
      </c>
      <c r="O44" t="s">
        <v>26</v>
      </c>
      <c r="P44" t="s">
        <v>47</v>
      </c>
      <c r="Q44" t="s">
        <v>61</v>
      </c>
      <c r="R44">
        <v>7</v>
      </c>
      <c r="S44">
        <v>200</v>
      </c>
      <c r="T44">
        <v>224</v>
      </c>
      <c r="U44">
        <v>40</v>
      </c>
      <c r="V44" t="s">
        <v>64</v>
      </c>
    </row>
    <row r="45" spans="1:22" x14ac:dyDescent="0.3">
      <c r="A45" s="2">
        <v>2726172</v>
      </c>
      <c r="B45">
        <v>2020</v>
      </c>
      <c r="C45" t="s">
        <v>19</v>
      </c>
      <c r="D45" t="s">
        <v>12</v>
      </c>
      <c r="E45" t="s">
        <v>13</v>
      </c>
      <c r="F45" t="s">
        <v>14</v>
      </c>
      <c r="G45" t="s">
        <v>15</v>
      </c>
      <c r="H45" t="s">
        <v>16</v>
      </c>
      <c r="I45" t="s">
        <v>18</v>
      </c>
      <c r="J45">
        <v>213</v>
      </c>
      <c r="K45">
        <v>304.59000000000003</v>
      </c>
      <c r="N45">
        <v>2020</v>
      </c>
      <c r="O45" t="s">
        <v>26</v>
      </c>
      <c r="P45" t="s">
        <v>56</v>
      </c>
      <c r="Q45" t="s">
        <v>63</v>
      </c>
      <c r="R45">
        <v>3</v>
      </c>
      <c r="S45">
        <v>3333</v>
      </c>
      <c r="T45">
        <v>5126.576</v>
      </c>
      <c r="U45">
        <v>666.6</v>
      </c>
      <c r="V45" t="s">
        <v>64</v>
      </c>
    </row>
    <row r="46" spans="1:22" x14ac:dyDescent="0.3">
      <c r="A46" s="2">
        <v>2726172</v>
      </c>
      <c r="B46">
        <v>2020</v>
      </c>
      <c r="C46" t="s">
        <v>19</v>
      </c>
      <c r="D46" t="s">
        <v>12</v>
      </c>
      <c r="E46" t="s">
        <v>13</v>
      </c>
      <c r="F46" t="s">
        <v>14</v>
      </c>
      <c r="G46" t="s">
        <v>15</v>
      </c>
      <c r="H46" t="s">
        <v>16</v>
      </c>
      <c r="I46" t="s">
        <v>18</v>
      </c>
      <c r="J46">
        <v>753</v>
      </c>
      <c r="K46">
        <v>526.24</v>
      </c>
      <c r="N46">
        <v>2020</v>
      </c>
      <c r="O46" t="s">
        <v>26</v>
      </c>
      <c r="P46" t="s">
        <v>62</v>
      </c>
      <c r="Q46" t="s">
        <v>62</v>
      </c>
      <c r="R46">
        <v>2</v>
      </c>
      <c r="S46">
        <v>6600</v>
      </c>
      <c r="T46">
        <v>7392</v>
      </c>
      <c r="U46">
        <v>1320</v>
      </c>
      <c r="V46" t="s">
        <v>64</v>
      </c>
    </row>
    <row r="47" spans="1:22" x14ac:dyDescent="0.3">
      <c r="A47" s="2">
        <v>2725077</v>
      </c>
      <c r="B47">
        <v>2020</v>
      </c>
      <c r="C47" t="s">
        <v>19</v>
      </c>
      <c r="D47" t="s">
        <v>12</v>
      </c>
      <c r="E47" t="s">
        <v>13</v>
      </c>
      <c r="F47" t="s">
        <v>14</v>
      </c>
      <c r="G47" t="s">
        <v>15</v>
      </c>
      <c r="H47" t="s">
        <v>16</v>
      </c>
      <c r="I47" t="s">
        <v>18</v>
      </c>
      <c r="J47">
        <v>806</v>
      </c>
      <c r="K47">
        <v>526.24</v>
      </c>
      <c r="N47">
        <v>2020</v>
      </c>
      <c r="O47" t="s">
        <v>11</v>
      </c>
      <c r="P47" t="s">
        <v>43</v>
      </c>
      <c r="Q47" t="s">
        <v>44</v>
      </c>
      <c r="R47">
        <v>3566</v>
      </c>
      <c r="S47">
        <v>4577.3</v>
      </c>
      <c r="T47">
        <v>5126.576</v>
      </c>
      <c r="U47">
        <v>915.46</v>
      </c>
      <c r="V47" t="s">
        <v>64</v>
      </c>
    </row>
    <row r="48" spans="1:22" x14ac:dyDescent="0.3">
      <c r="A48" s="2">
        <v>2726172</v>
      </c>
      <c r="B48">
        <v>2020</v>
      </c>
      <c r="C48" t="s">
        <v>19</v>
      </c>
      <c r="D48" t="s">
        <v>12</v>
      </c>
      <c r="E48" t="s">
        <v>13</v>
      </c>
      <c r="F48" t="s">
        <v>14</v>
      </c>
      <c r="G48" t="s">
        <v>15</v>
      </c>
      <c r="H48" t="s">
        <v>16</v>
      </c>
      <c r="I48" t="s">
        <v>18</v>
      </c>
      <c r="J48">
        <v>217</v>
      </c>
      <c r="K48">
        <v>310.31</v>
      </c>
      <c r="N48">
        <v>2020</v>
      </c>
      <c r="O48" t="s">
        <v>11</v>
      </c>
      <c r="P48" t="s">
        <v>43</v>
      </c>
      <c r="Q48" t="s">
        <v>46</v>
      </c>
      <c r="R48">
        <v>2498</v>
      </c>
      <c r="S48">
        <v>8000</v>
      </c>
      <c r="T48">
        <v>8960</v>
      </c>
      <c r="U48">
        <v>1600</v>
      </c>
      <c r="V48" t="s">
        <v>64</v>
      </c>
    </row>
    <row r="49" spans="1:22" x14ac:dyDescent="0.3">
      <c r="A49" s="2">
        <v>2725077</v>
      </c>
      <c r="B49">
        <v>2020</v>
      </c>
      <c r="C49" t="s">
        <v>19</v>
      </c>
      <c r="D49" t="s">
        <v>12</v>
      </c>
      <c r="E49" t="s">
        <v>13</v>
      </c>
      <c r="F49" t="s">
        <v>14</v>
      </c>
      <c r="G49" t="s">
        <v>15</v>
      </c>
      <c r="H49" t="s">
        <v>16</v>
      </c>
      <c r="I49" t="s">
        <v>18</v>
      </c>
      <c r="J49">
        <v>259</v>
      </c>
      <c r="K49">
        <v>370.37</v>
      </c>
      <c r="N49">
        <v>2020</v>
      </c>
      <c r="O49" t="s">
        <v>11</v>
      </c>
      <c r="P49" t="s">
        <v>47</v>
      </c>
      <c r="Q49" t="s">
        <v>48</v>
      </c>
      <c r="R49">
        <v>1245</v>
      </c>
      <c r="S49">
        <v>4577.2</v>
      </c>
      <c r="T49">
        <v>5126.4639999999999</v>
      </c>
      <c r="U49">
        <v>915.44</v>
      </c>
      <c r="V49" t="s">
        <v>64</v>
      </c>
    </row>
    <row r="50" spans="1:22" x14ac:dyDescent="0.3">
      <c r="A50" s="2">
        <v>2726172</v>
      </c>
      <c r="B50">
        <v>2020</v>
      </c>
      <c r="C50" t="s">
        <v>19</v>
      </c>
      <c r="D50" t="s">
        <v>12</v>
      </c>
      <c r="E50" t="s">
        <v>13</v>
      </c>
      <c r="F50" t="s">
        <v>14</v>
      </c>
      <c r="G50" t="s">
        <v>15</v>
      </c>
      <c r="H50" t="s">
        <v>16</v>
      </c>
      <c r="I50" t="s">
        <v>18</v>
      </c>
      <c r="J50">
        <v>187</v>
      </c>
      <c r="K50">
        <v>267.40999999999997</v>
      </c>
      <c r="N50">
        <v>2020</v>
      </c>
      <c r="O50" t="s">
        <v>11</v>
      </c>
      <c r="P50" t="s">
        <v>49</v>
      </c>
      <c r="Q50" t="s">
        <v>50</v>
      </c>
      <c r="R50">
        <v>644</v>
      </c>
      <c r="S50">
        <v>5743.5</v>
      </c>
      <c r="T50">
        <v>6432.72</v>
      </c>
      <c r="U50">
        <v>1148.7</v>
      </c>
      <c r="V50" t="s">
        <v>64</v>
      </c>
    </row>
    <row r="51" spans="1:22" x14ac:dyDescent="0.3">
      <c r="A51" s="2">
        <v>2725077</v>
      </c>
      <c r="B51">
        <v>2020</v>
      </c>
      <c r="C51" t="s">
        <v>19</v>
      </c>
      <c r="D51" t="s">
        <v>12</v>
      </c>
      <c r="E51" t="s">
        <v>13</v>
      </c>
      <c r="F51" t="s">
        <v>14</v>
      </c>
      <c r="G51" t="s">
        <v>15</v>
      </c>
      <c r="H51" t="s">
        <v>16</v>
      </c>
      <c r="I51" t="s">
        <v>17</v>
      </c>
      <c r="J51">
        <v>287</v>
      </c>
      <c r="K51">
        <v>410.40999999999997</v>
      </c>
      <c r="N51">
        <v>2020</v>
      </c>
      <c r="O51" t="s">
        <v>11</v>
      </c>
      <c r="P51" t="s">
        <v>51</v>
      </c>
      <c r="Q51" t="s">
        <v>52</v>
      </c>
      <c r="R51">
        <v>643</v>
      </c>
      <c r="S51">
        <v>7000</v>
      </c>
      <c r="T51">
        <v>7840</v>
      </c>
      <c r="U51">
        <v>1400</v>
      </c>
      <c r="V51" t="s">
        <v>64</v>
      </c>
    </row>
    <row r="52" spans="1:22" x14ac:dyDescent="0.3">
      <c r="A52" s="2">
        <v>2725442</v>
      </c>
      <c r="B52">
        <v>2020</v>
      </c>
      <c r="C52" t="s">
        <v>19</v>
      </c>
      <c r="D52" t="s">
        <v>12</v>
      </c>
      <c r="E52" t="s">
        <v>13</v>
      </c>
      <c r="F52" t="s">
        <v>14</v>
      </c>
      <c r="G52" t="s">
        <v>20</v>
      </c>
      <c r="H52" t="s">
        <v>16</v>
      </c>
      <c r="I52" t="s">
        <v>17</v>
      </c>
      <c r="J52">
        <v>281</v>
      </c>
      <c r="K52">
        <v>401.83</v>
      </c>
      <c r="N52">
        <v>2020</v>
      </c>
      <c r="O52" t="s">
        <v>11</v>
      </c>
      <c r="P52" t="s">
        <v>49</v>
      </c>
      <c r="Q52" t="s">
        <v>53</v>
      </c>
      <c r="R52">
        <v>455</v>
      </c>
      <c r="S52">
        <v>4578.6000000000004</v>
      </c>
      <c r="T52">
        <v>5128.0320000000002</v>
      </c>
      <c r="U52">
        <v>915.72000000000014</v>
      </c>
      <c r="V52" t="s">
        <v>64</v>
      </c>
    </row>
    <row r="53" spans="1:22" x14ac:dyDescent="0.3">
      <c r="A53" s="2">
        <v>2725442</v>
      </c>
      <c r="B53">
        <v>2020</v>
      </c>
      <c r="C53" t="s">
        <v>19</v>
      </c>
      <c r="D53" t="s">
        <v>12</v>
      </c>
      <c r="E53" t="s">
        <v>13</v>
      </c>
      <c r="F53" t="s">
        <v>14</v>
      </c>
      <c r="G53" t="s">
        <v>20</v>
      </c>
      <c r="H53" t="s">
        <v>16</v>
      </c>
      <c r="I53" t="s">
        <v>17</v>
      </c>
      <c r="J53">
        <v>275</v>
      </c>
      <c r="K53">
        <v>393.25</v>
      </c>
      <c r="N53">
        <v>2020</v>
      </c>
      <c r="O53" t="s">
        <v>11</v>
      </c>
      <c r="P53" t="s">
        <v>51</v>
      </c>
      <c r="Q53" t="s">
        <v>54</v>
      </c>
      <c r="R53">
        <v>345</v>
      </c>
      <c r="S53">
        <v>7000</v>
      </c>
      <c r="T53">
        <v>7840</v>
      </c>
      <c r="U53">
        <v>1400</v>
      </c>
      <c r="V53" t="s">
        <v>64</v>
      </c>
    </row>
    <row r="54" spans="1:22" x14ac:dyDescent="0.3">
      <c r="A54" s="2">
        <v>2725077</v>
      </c>
      <c r="B54">
        <v>2020</v>
      </c>
      <c r="C54" t="s">
        <v>19</v>
      </c>
      <c r="D54" t="s">
        <v>12</v>
      </c>
      <c r="E54" t="s">
        <v>13</v>
      </c>
      <c r="F54" t="s">
        <v>14</v>
      </c>
      <c r="G54" t="s">
        <v>20</v>
      </c>
      <c r="H54" t="s">
        <v>16</v>
      </c>
      <c r="I54" t="s">
        <v>18</v>
      </c>
      <c r="J54">
        <v>215</v>
      </c>
      <c r="K54">
        <v>307.45</v>
      </c>
      <c r="N54">
        <v>2020</v>
      </c>
      <c r="O54" t="s">
        <v>11</v>
      </c>
      <c r="P54" t="s">
        <v>47</v>
      </c>
      <c r="Q54" t="s">
        <v>55</v>
      </c>
      <c r="R54">
        <v>122</v>
      </c>
      <c r="S54">
        <v>100</v>
      </c>
      <c r="T54">
        <v>112</v>
      </c>
      <c r="U54">
        <v>20</v>
      </c>
      <c r="V54" t="s">
        <v>64</v>
      </c>
    </row>
    <row r="55" spans="1:22" x14ac:dyDescent="0.3">
      <c r="A55" s="2">
        <v>2725807</v>
      </c>
      <c r="B55">
        <v>2020</v>
      </c>
      <c r="C55" t="s">
        <v>19</v>
      </c>
      <c r="D55" t="s">
        <v>12</v>
      </c>
      <c r="E55" t="s">
        <v>13</v>
      </c>
      <c r="F55" t="s">
        <v>14</v>
      </c>
      <c r="G55" t="s">
        <v>20</v>
      </c>
      <c r="H55" t="s">
        <v>16</v>
      </c>
      <c r="I55" t="s">
        <v>18</v>
      </c>
      <c r="J55">
        <v>263</v>
      </c>
      <c r="K55">
        <v>376.09000000000003</v>
      </c>
      <c r="N55">
        <v>2020</v>
      </c>
      <c r="O55" t="s">
        <v>11</v>
      </c>
      <c r="P55" t="s">
        <v>56</v>
      </c>
      <c r="Q55" t="s">
        <v>57</v>
      </c>
      <c r="R55">
        <v>78</v>
      </c>
      <c r="S55">
        <v>4577.2</v>
      </c>
      <c r="T55">
        <v>5126.4639999999999</v>
      </c>
      <c r="U55">
        <v>915.44</v>
      </c>
      <c r="V55" t="s">
        <v>64</v>
      </c>
    </row>
    <row r="56" spans="1:22" x14ac:dyDescent="0.3">
      <c r="A56" s="2">
        <v>2725442</v>
      </c>
      <c r="B56">
        <v>2020</v>
      </c>
      <c r="C56" t="s">
        <v>19</v>
      </c>
      <c r="D56" t="s">
        <v>12</v>
      </c>
      <c r="E56" t="s">
        <v>13</v>
      </c>
      <c r="F56" t="s">
        <v>14</v>
      </c>
      <c r="G56" t="s">
        <v>20</v>
      </c>
      <c r="H56" t="s">
        <v>16</v>
      </c>
      <c r="I56" t="s">
        <v>18</v>
      </c>
      <c r="J56">
        <v>776</v>
      </c>
      <c r="K56">
        <v>1109.68</v>
      </c>
      <c r="N56">
        <v>2020</v>
      </c>
      <c r="O56" t="s">
        <v>11</v>
      </c>
      <c r="P56" t="s">
        <v>56</v>
      </c>
      <c r="Q56" t="s">
        <v>58</v>
      </c>
      <c r="R56">
        <v>76</v>
      </c>
      <c r="S56">
        <v>4576.8999999999996</v>
      </c>
      <c r="T56">
        <v>5126.1279999999997</v>
      </c>
      <c r="U56">
        <v>915.38</v>
      </c>
      <c r="V56" t="s">
        <v>64</v>
      </c>
    </row>
    <row r="57" spans="1:22" x14ac:dyDescent="0.3">
      <c r="A57" s="2">
        <v>2725077</v>
      </c>
      <c r="B57">
        <v>2020</v>
      </c>
      <c r="C57" t="s">
        <v>21</v>
      </c>
      <c r="D57" t="s">
        <v>12</v>
      </c>
      <c r="E57" t="s">
        <v>13</v>
      </c>
      <c r="F57" t="s">
        <v>14</v>
      </c>
      <c r="G57" t="s">
        <v>20</v>
      </c>
      <c r="H57" t="s">
        <v>16</v>
      </c>
      <c r="I57" t="s">
        <v>17</v>
      </c>
      <c r="J57">
        <v>224</v>
      </c>
      <c r="K57">
        <v>526.24</v>
      </c>
      <c r="N57">
        <v>2020</v>
      </c>
      <c r="O57" t="s">
        <v>11</v>
      </c>
      <c r="P57" t="s">
        <v>56</v>
      </c>
      <c r="Q57" t="s">
        <v>59</v>
      </c>
      <c r="R57">
        <v>46</v>
      </c>
      <c r="S57">
        <v>200</v>
      </c>
      <c r="T57">
        <v>224</v>
      </c>
      <c r="U57">
        <v>40</v>
      </c>
      <c r="V57" t="s">
        <v>64</v>
      </c>
    </row>
    <row r="58" spans="1:22" x14ac:dyDescent="0.3">
      <c r="A58" s="2">
        <v>2725077</v>
      </c>
      <c r="B58">
        <v>2020</v>
      </c>
      <c r="C58" t="s">
        <v>21</v>
      </c>
      <c r="D58" t="s">
        <v>12</v>
      </c>
      <c r="E58" t="s">
        <v>13</v>
      </c>
      <c r="F58" t="s">
        <v>14</v>
      </c>
      <c r="G58" t="s">
        <v>20</v>
      </c>
      <c r="H58" t="s">
        <v>16</v>
      </c>
      <c r="I58" t="s">
        <v>17</v>
      </c>
      <c r="J58">
        <v>218</v>
      </c>
      <c r="K58">
        <v>526.24</v>
      </c>
      <c r="N58">
        <v>2020</v>
      </c>
      <c r="O58" t="s">
        <v>11</v>
      </c>
      <c r="P58" t="s">
        <v>56</v>
      </c>
      <c r="Q58" t="s">
        <v>60</v>
      </c>
      <c r="R58">
        <v>34</v>
      </c>
      <c r="S58">
        <v>4576.8</v>
      </c>
      <c r="T58">
        <v>5126.0160000000005</v>
      </c>
      <c r="U58">
        <v>915.36000000000013</v>
      </c>
      <c r="V58" t="s">
        <v>64</v>
      </c>
    </row>
    <row r="59" spans="1:22" x14ac:dyDescent="0.3">
      <c r="A59" s="2">
        <v>2725077</v>
      </c>
      <c r="B59">
        <v>2020</v>
      </c>
      <c r="C59" t="s">
        <v>21</v>
      </c>
      <c r="D59" t="s">
        <v>12</v>
      </c>
      <c r="E59" t="s">
        <v>13</v>
      </c>
      <c r="F59" t="s">
        <v>14</v>
      </c>
      <c r="G59" t="s">
        <v>20</v>
      </c>
      <c r="H59" t="s">
        <v>16</v>
      </c>
      <c r="I59" t="s">
        <v>17</v>
      </c>
      <c r="J59">
        <v>212</v>
      </c>
      <c r="K59">
        <v>526.24</v>
      </c>
      <c r="N59">
        <v>2020</v>
      </c>
      <c r="O59" t="s">
        <v>11</v>
      </c>
      <c r="P59" t="s">
        <v>47</v>
      </c>
      <c r="Q59" t="s">
        <v>61</v>
      </c>
      <c r="R59">
        <v>7</v>
      </c>
      <c r="S59">
        <v>200</v>
      </c>
      <c r="T59">
        <v>224</v>
      </c>
      <c r="U59">
        <v>40</v>
      </c>
      <c r="V59" t="s">
        <v>64</v>
      </c>
    </row>
    <row r="60" spans="1:22" x14ac:dyDescent="0.3">
      <c r="A60" s="2">
        <v>2725077</v>
      </c>
      <c r="B60">
        <v>2020</v>
      </c>
      <c r="C60" t="s">
        <v>21</v>
      </c>
      <c r="D60" t="s">
        <v>12</v>
      </c>
      <c r="E60" t="s">
        <v>13</v>
      </c>
      <c r="F60" t="s">
        <v>14</v>
      </c>
      <c r="G60" t="s">
        <v>20</v>
      </c>
      <c r="H60" t="s">
        <v>16</v>
      </c>
      <c r="I60" t="s">
        <v>18</v>
      </c>
      <c r="J60">
        <v>194</v>
      </c>
      <c r="K60">
        <v>277.42</v>
      </c>
      <c r="N60">
        <v>2020</v>
      </c>
      <c r="O60" t="s">
        <v>11</v>
      </c>
      <c r="P60" t="s">
        <v>56</v>
      </c>
      <c r="Q60" t="s">
        <v>63</v>
      </c>
      <c r="R60">
        <v>3</v>
      </c>
      <c r="S60">
        <v>4577.3</v>
      </c>
      <c r="T60">
        <v>5126.576</v>
      </c>
      <c r="U60">
        <v>915.46</v>
      </c>
      <c r="V60" t="s">
        <v>64</v>
      </c>
    </row>
    <row r="61" spans="1:22" x14ac:dyDescent="0.3">
      <c r="A61" s="2">
        <v>2725442</v>
      </c>
      <c r="B61">
        <v>2020</v>
      </c>
      <c r="C61" t="s">
        <v>21</v>
      </c>
      <c r="D61" t="s">
        <v>12</v>
      </c>
      <c r="E61" t="s">
        <v>13</v>
      </c>
      <c r="F61" t="s">
        <v>14</v>
      </c>
      <c r="G61" t="s">
        <v>20</v>
      </c>
      <c r="H61" t="s">
        <v>16</v>
      </c>
      <c r="I61" t="s">
        <v>18</v>
      </c>
      <c r="J61">
        <v>242</v>
      </c>
      <c r="K61">
        <v>346.06</v>
      </c>
      <c r="N61">
        <v>2020</v>
      </c>
      <c r="O61" t="s">
        <v>11</v>
      </c>
      <c r="P61" t="s">
        <v>62</v>
      </c>
      <c r="Q61" t="s">
        <v>62</v>
      </c>
      <c r="R61">
        <v>2</v>
      </c>
      <c r="S61">
        <v>6600</v>
      </c>
      <c r="T61">
        <v>7392</v>
      </c>
      <c r="U61">
        <v>1320</v>
      </c>
      <c r="V61" t="s">
        <v>64</v>
      </c>
    </row>
    <row r="62" spans="1:22" x14ac:dyDescent="0.3">
      <c r="A62" s="2">
        <v>2725442</v>
      </c>
      <c r="B62">
        <v>2020</v>
      </c>
      <c r="C62" t="s">
        <v>21</v>
      </c>
      <c r="D62" t="s">
        <v>12</v>
      </c>
      <c r="E62" t="s">
        <v>13</v>
      </c>
      <c r="F62" t="s">
        <v>14</v>
      </c>
      <c r="G62" t="s">
        <v>20</v>
      </c>
      <c r="H62" t="s">
        <v>16</v>
      </c>
      <c r="I62" t="s">
        <v>18</v>
      </c>
      <c r="J62">
        <v>164</v>
      </c>
      <c r="K62">
        <v>234.51999999999998</v>
      </c>
      <c r="N62">
        <v>2020</v>
      </c>
      <c r="O62" t="s">
        <v>27</v>
      </c>
      <c r="P62" t="s">
        <v>43</v>
      </c>
      <c r="Q62" t="s">
        <v>44</v>
      </c>
      <c r="R62">
        <v>3566</v>
      </c>
      <c r="S62">
        <v>4577.3</v>
      </c>
      <c r="T62">
        <v>5126.576</v>
      </c>
      <c r="U62">
        <v>915.46</v>
      </c>
      <c r="V62" t="s">
        <v>64</v>
      </c>
    </row>
    <row r="63" spans="1:22" x14ac:dyDescent="0.3">
      <c r="A63" s="2">
        <v>2726172</v>
      </c>
      <c r="B63">
        <v>2020</v>
      </c>
      <c r="C63" t="s">
        <v>21</v>
      </c>
      <c r="D63" t="s">
        <v>12</v>
      </c>
      <c r="E63" t="s">
        <v>13</v>
      </c>
      <c r="F63" t="s">
        <v>14</v>
      </c>
      <c r="G63" t="s">
        <v>20</v>
      </c>
      <c r="H63" t="s">
        <v>16</v>
      </c>
      <c r="I63" t="s">
        <v>18</v>
      </c>
      <c r="J63">
        <v>238</v>
      </c>
      <c r="K63">
        <v>340.34000000000003</v>
      </c>
      <c r="N63">
        <v>2020</v>
      </c>
      <c r="O63" t="s">
        <v>27</v>
      </c>
      <c r="P63" t="s">
        <v>43</v>
      </c>
      <c r="Q63" t="s">
        <v>46</v>
      </c>
      <c r="R63">
        <v>2498</v>
      </c>
      <c r="S63">
        <v>8000</v>
      </c>
      <c r="T63">
        <v>8960</v>
      </c>
      <c r="U63">
        <v>1600</v>
      </c>
      <c r="V63" t="s">
        <v>64</v>
      </c>
    </row>
    <row r="64" spans="1:22" x14ac:dyDescent="0.3">
      <c r="A64" s="2">
        <v>2725077</v>
      </c>
      <c r="B64">
        <v>2020</v>
      </c>
      <c r="C64" t="s">
        <v>21</v>
      </c>
      <c r="D64" t="s">
        <v>12</v>
      </c>
      <c r="E64" t="s">
        <v>13</v>
      </c>
      <c r="F64" t="s">
        <v>14</v>
      </c>
      <c r="G64" t="s">
        <v>20</v>
      </c>
      <c r="H64" t="s">
        <v>16</v>
      </c>
      <c r="I64" t="s">
        <v>18</v>
      </c>
      <c r="J64">
        <v>166</v>
      </c>
      <c r="K64">
        <v>237.38</v>
      </c>
      <c r="N64">
        <v>2020</v>
      </c>
      <c r="O64" t="s">
        <v>27</v>
      </c>
      <c r="P64" t="s">
        <v>47</v>
      </c>
      <c r="Q64" t="s">
        <v>48</v>
      </c>
      <c r="R64">
        <v>1245</v>
      </c>
      <c r="S64">
        <v>4577.2</v>
      </c>
      <c r="T64">
        <v>5126.4639999999999</v>
      </c>
      <c r="U64">
        <v>915.44</v>
      </c>
      <c r="V64" t="s">
        <v>64</v>
      </c>
    </row>
    <row r="65" spans="1:22" x14ac:dyDescent="0.3">
      <c r="A65" s="2">
        <v>2726172</v>
      </c>
      <c r="B65">
        <v>2020</v>
      </c>
      <c r="C65" t="s">
        <v>21</v>
      </c>
      <c r="D65" t="s">
        <v>12</v>
      </c>
      <c r="E65" t="s">
        <v>13</v>
      </c>
      <c r="F65" t="s">
        <v>14</v>
      </c>
      <c r="G65" t="s">
        <v>20</v>
      </c>
      <c r="H65" t="s">
        <v>16</v>
      </c>
      <c r="I65" t="s">
        <v>17</v>
      </c>
      <c r="J65">
        <v>222</v>
      </c>
      <c r="K65">
        <v>526.24</v>
      </c>
      <c r="N65">
        <v>2020</v>
      </c>
      <c r="O65" t="s">
        <v>27</v>
      </c>
      <c r="P65" t="s">
        <v>49</v>
      </c>
      <c r="Q65" t="s">
        <v>50</v>
      </c>
      <c r="R65">
        <v>644</v>
      </c>
      <c r="S65">
        <v>5743.5</v>
      </c>
      <c r="T65">
        <v>6432.72</v>
      </c>
      <c r="U65">
        <v>1148.7</v>
      </c>
      <c r="V65" t="s">
        <v>64</v>
      </c>
    </row>
    <row r="66" spans="1:22" x14ac:dyDescent="0.3">
      <c r="A66" s="2">
        <v>2725077</v>
      </c>
      <c r="B66">
        <v>2020</v>
      </c>
      <c r="C66" t="s">
        <v>21</v>
      </c>
      <c r="D66" t="s">
        <v>12</v>
      </c>
      <c r="E66" t="s">
        <v>13</v>
      </c>
      <c r="F66" t="s">
        <v>14</v>
      </c>
      <c r="G66" t="s">
        <v>20</v>
      </c>
      <c r="H66" t="s">
        <v>16</v>
      </c>
      <c r="I66" t="s">
        <v>17</v>
      </c>
      <c r="J66">
        <v>216</v>
      </c>
      <c r="K66">
        <v>526.24</v>
      </c>
      <c r="N66">
        <v>2020</v>
      </c>
      <c r="O66" t="s">
        <v>27</v>
      </c>
      <c r="P66" t="s">
        <v>51</v>
      </c>
      <c r="Q66" t="s">
        <v>52</v>
      </c>
      <c r="R66">
        <v>643</v>
      </c>
      <c r="S66">
        <v>7000</v>
      </c>
      <c r="T66">
        <v>7840</v>
      </c>
      <c r="U66">
        <v>1400</v>
      </c>
      <c r="V66" t="s">
        <v>45</v>
      </c>
    </row>
    <row r="67" spans="1:22" x14ac:dyDescent="0.3">
      <c r="A67" s="2">
        <v>2725442</v>
      </c>
      <c r="B67">
        <v>2020</v>
      </c>
      <c r="C67" t="s">
        <v>21</v>
      </c>
      <c r="D67" t="s">
        <v>12</v>
      </c>
      <c r="E67" t="s">
        <v>13</v>
      </c>
      <c r="F67" t="s">
        <v>14</v>
      </c>
      <c r="G67" t="s">
        <v>20</v>
      </c>
      <c r="H67" t="s">
        <v>16</v>
      </c>
      <c r="I67" t="s">
        <v>18</v>
      </c>
      <c r="J67">
        <v>684</v>
      </c>
      <c r="K67">
        <v>978.12</v>
      </c>
      <c r="N67">
        <v>2020</v>
      </c>
      <c r="O67" t="s">
        <v>27</v>
      </c>
      <c r="P67" t="s">
        <v>49</v>
      </c>
      <c r="Q67" t="s">
        <v>53</v>
      </c>
      <c r="R67">
        <v>455</v>
      </c>
      <c r="S67">
        <v>4578.6000000000004</v>
      </c>
      <c r="T67">
        <v>5128.0320000000002</v>
      </c>
      <c r="U67">
        <v>915.72000000000014</v>
      </c>
      <c r="V67" t="s">
        <v>45</v>
      </c>
    </row>
    <row r="68" spans="1:22" x14ac:dyDescent="0.3">
      <c r="A68" s="2">
        <v>2725807</v>
      </c>
      <c r="B68">
        <v>2020</v>
      </c>
      <c r="C68" t="s">
        <v>21</v>
      </c>
      <c r="D68" t="s">
        <v>12</v>
      </c>
      <c r="E68" t="s">
        <v>13</v>
      </c>
      <c r="F68" t="s">
        <v>14</v>
      </c>
      <c r="G68" t="s">
        <v>20</v>
      </c>
      <c r="H68" t="s">
        <v>16</v>
      </c>
      <c r="I68" t="s">
        <v>18</v>
      </c>
      <c r="J68">
        <v>717</v>
      </c>
      <c r="K68">
        <v>1025.31</v>
      </c>
      <c r="N68">
        <v>2020</v>
      </c>
      <c r="O68" t="s">
        <v>27</v>
      </c>
      <c r="P68" t="s">
        <v>51</v>
      </c>
      <c r="Q68" t="s">
        <v>54</v>
      </c>
      <c r="R68">
        <v>345</v>
      </c>
      <c r="S68">
        <v>7000</v>
      </c>
      <c r="T68">
        <v>7840</v>
      </c>
      <c r="U68">
        <v>1400</v>
      </c>
      <c r="V68" t="s">
        <v>45</v>
      </c>
    </row>
    <row r="69" spans="1:22" x14ac:dyDescent="0.3">
      <c r="A69" s="2">
        <v>2725442</v>
      </c>
      <c r="B69">
        <v>2020</v>
      </c>
      <c r="C69" t="s">
        <v>21</v>
      </c>
      <c r="D69" t="s">
        <v>12</v>
      </c>
      <c r="E69" t="s">
        <v>13</v>
      </c>
      <c r="F69" t="s">
        <v>14</v>
      </c>
      <c r="G69" t="s">
        <v>20</v>
      </c>
      <c r="H69" t="s">
        <v>16</v>
      </c>
      <c r="I69" t="s">
        <v>18</v>
      </c>
      <c r="J69">
        <v>770</v>
      </c>
      <c r="K69">
        <v>1101.0999999999999</v>
      </c>
      <c r="N69">
        <v>2020</v>
      </c>
      <c r="O69" t="s">
        <v>27</v>
      </c>
      <c r="P69" t="s">
        <v>47</v>
      </c>
      <c r="Q69" t="s">
        <v>55</v>
      </c>
      <c r="R69">
        <v>122</v>
      </c>
      <c r="S69">
        <v>100</v>
      </c>
      <c r="T69">
        <v>112</v>
      </c>
      <c r="U69">
        <v>20</v>
      </c>
      <c r="V69" t="s">
        <v>45</v>
      </c>
    </row>
    <row r="70" spans="1:22" x14ac:dyDescent="0.3">
      <c r="A70" s="2">
        <v>2725442</v>
      </c>
      <c r="B70">
        <v>2020</v>
      </c>
      <c r="C70" t="s">
        <v>21</v>
      </c>
      <c r="D70" t="s">
        <v>12</v>
      </c>
      <c r="E70" t="s">
        <v>13</v>
      </c>
      <c r="F70" t="s">
        <v>14</v>
      </c>
      <c r="G70" t="s">
        <v>20</v>
      </c>
      <c r="H70" t="s">
        <v>16</v>
      </c>
      <c r="I70" t="s">
        <v>17</v>
      </c>
      <c r="J70">
        <v>225</v>
      </c>
      <c r="K70">
        <v>321.75</v>
      </c>
      <c r="N70">
        <v>2020</v>
      </c>
      <c r="O70" t="s">
        <v>27</v>
      </c>
      <c r="P70" t="s">
        <v>56</v>
      </c>
      <c r="Q70" t="s">
        <v>57</v>
      </c>
      <c r="R70">
        <v>78</v>
      </c>
      <c r="S70">
        <v>4577.2</v>
      </c>
      <c r="T70">
        <v>5126.4639999999999</v>
      </c>
      <c r="U70">
        <v>915.44</v>
      </c>
      <c r="V70" t="s">
        <v>45</v>
      </c>
    </row>
    <row r="71" spans="1:22" x14ac:dyDescent="0.3">
      <c r="A71" s="2">
        <v>2725807</v>
      </c>
      <c r="B71">
        <v>2020</v>
      </c>
      <c r="C71" t="s">
        <v>21</v>
      </c>
      <c r="D71" t="s">
        <v>12</v>
      </c>
      <c r="E71" t="s">
        <v>13</v>
      </c>
      <c r="F71" t="s">
        <v>14</v>
      </c>
      <c r="G71" t="s">
        <v>20</v>
      </c>
      <c r="H71" t="s">
        <v>16</v>
      </c>
      <c r="I71" t="s">
        <v>17</v>
      </c>
      <c r="J71">
        <v>219</v>
      </c>
      <c r="K71">
        <v>313.17</v>
      </c>
      <c r="N71">
        <v>2020</v>
      </c>
      <c r="O71" t="s">
        <v>27</v>
      </c>
      <c r="P71" t="s">
        <v>56</v>
      </c>
      <c r="Q71" t="s">
        <v>58</v>
      </c>
      <c r="R71">
        <v>76</v>
      </c>
      <c r="S71">
        <v>4576.8999999999996</v>
      </c>
      <c r="T71">
        <v>5126.1279999999997</v>
      </c>
      <c r="U71">
        <v>915.38</v>
      </c>
      <c r="V71" t="s">
        <v>45</v>
      </c>
    </row>
    <row r="72" spans="1:22" x14ac:dyDescent="0.3">
      <c r="A72" s="2">
        <v>2726172</v>
      </c>
      <c r="B72">
        <v>2020</v>
      </c>
      <c r="C72" t="s">
        <v>21</v>
      </c>
      <c r="D72" t="s">
        <v>12</v>
      </c>
      <c r="E72" t="s">
        <v>13</v>
      </c>
      <c r="F72" t="s">
        <v>14</v>
      </c>
      <c r="G72" t="s">
        <v>20</v>
      </c>
      <c r="H72" t="s">
        <v>16</v>
      </c>
      <c r="I72" t="s">
        <v>17</v>
      </c>
      <c r="J72">
        <v>213</v>
      </c>
      <c r="K72">
        <v>304.59000000000003</v>
      </c>
      <c r="N72">
        <v>2020</v>
      </c>
      <c r="O72" t="s">
        <v>27</v>
      </c>
      <c r="P72" t="s">
        <v>56</v>
      </c>
      <c r="Q72" t="s">
        <v>59</v>
      </c>
      <c r="R72">
        <v>46</v>
      </c>
      <c r="S72">
        <v>200</v>
      </c>
      <c r="T72">
        <v>224</v>
      </c>
      <c r="U72">
        <v>40</v>
      </c>
      <c r="V72" t="s">
        <v>45</v>
      </c>
    </row>
    <row r="73" spans="1:22" x14ac:dyDescent="0.3">
      <c r="A73" s="2">
        <v>2725442</v>
      </c>
      <c r="B73">
        <v>2020</v>
      </c>
      <c r="C73" t="s">
        <v>21</v>
      </c>
      <c r="D73" t="s">
        <v>12</v>
      </c>
      <c r="E73" t="s">
        <v>13</v>
      </c>
      <c r="F73" t="s">
        <v>14</v>
      </c>
      <c r="G73" t="s">
        <v>20</v>
      </c>
      <c r="H73" t="s">
        <v>16</v>
      </c>
      <c r="I73" t="s">
        <v>18</v>
      </c>
      <c r="J73">
        <v>195</v>
      </c>
      <c r="K73">
        <v>278.85000000000002</v>
      </c>
      <c r="N73">
        <v>2020</v>
      </c>
      <c r="O73" t="s">
        <v>27</v>
      </c>
      <c r="P73" t="s">
        <v>56</v>
      </c>
      <c r="Q73" t="s">
        <v>60</v>
      </c>
      <c r="R73">
        <v>34</v>
      </c>
      <c r="S73">
        <v>4576.8</v>
      </c>
      <c r="T73">
        <v>5126.0160000000005</v>
      </c>
      <c r="U73">
        <v>915.36000000000013</v>
      </c>
      <c r="V73" t="s">
        <v>45</v>
      </c>
    </row>
    <row r="74" spans="1:22" x14ac:dyDescent="0.3">
      <c r="A74" s="2">
        <v>2725442</v>
      </c>
      <c r="B74">
        <v>2020</v>
      </c>
      <c r="C74" t="s">
        <v>21</v>
      </c>
      <c r="D74" t="s">
        <v>12</v>
      </c>
      <c r="E74" t="s">
        <v>13</v>
      </c>
      <c r="F74" t="s">
        <v>14</v>
      </c>
      <c r="G74" t="s">
        <v>20</v>
      </c>
      <c r="H74" t="s">
        <v>16</v>
      </c>
      <c r="I74" t="s">
        <v>18</v>
      </c>
      <c r="J74">
        <v>810</v>
      </c>
      <c r="K74">
        <v>526.24</v>
      </c>
      <c r="N74">
        <v>2020</v>
      </c>
      <c r="O74" t="s">
        <v>27</v>
      </c>
      <c r="P74" t="s">
        <v>47</v>
      </c>
      <c r="Q74" t="s">
        <v>61</v>
      </c>
      <c r="R74">
        <v>7</v>
      </c>
      <c r="S74">
        <v>200</v>
      </c>
      <c r="T74">
        <v>224</v>
      </c>
      <c r="U74">
        <v>40</v>
      </c>
      <c r="V74" t="s">
        <v>45</v>
      </c>
    </row>
    <row r="75" spans="1:22" x14ac:dyDescent="0.3">
      <c r="A75" s="2">
        <v>2725077</v>
      </c>
      <c r="B75">
        <v>2020</v>
      </c>
      <c r="C75" t="s">
        <v>21</v>
      </c>
      <c r="D75" t="s">
        <v>12</v>
      </c>
      <c r="E75" t="s">
        <v>13</v>
      </c>
      <c r="F75" t="s">
        <v>14</v>
      </c>
      <c r="G75" t="s">
        <v>20</v>
      </c>
      <c r="H75" t="s">
        <v>16</v>
      </c>
      <c r="I75" t="s">
        <v>18</v>
      </c>
      <c r="J75">
        <v>193</v>
      </c>
      <c r="K75">
        <v>275.99</v>
      </c>
      <c r="N75">
        <v>2020</v>
      </c>
      <c r="O75" t="s">
        <v>27</v>
      </c>
      <c r="P75" t="s">
        <v>56</v>
      </c>
      <c r="Q75" t="s">
        <v>63</v>
      </c>
      <c r="R75">
        <v>3</v>
      </c>
      <c r="S75">
        <v>4577.3</v>
      </c>
      <c r="T75">
        <v>5126.576</v>
      </c>
      <c r="U75">
        <v>915.46</v>
      </c>
      <c r="V75" t="s">
        <v>45</v>
      </c>
    </row>
    <row r="76" spans="1:22" x14ac:dyDescent="0.3">
      <c r="A76" s="2">
        <v>2726172</v>
      </c>
      <c r="B76">
        <v>2020</v>
      </c>
      <c r="C76" t="s">
        <v>21</v>
      </c>
      <c r="D76" t="s">
        <v>12</v>
      </c>
      <c r="E76" t="s">
        <v>13</v>
      </c>
      <c r="F76" t="s">
        <v>14</v>
      </c>
      <c r="G76" t="s">
        <v>20</v>
      </c>
      <c r="H76" t="s">
        <v>16</v>
      </c>
      <c r="I76" t="s">
        <v>18</v>
      </c>
      <c r="J76">
        <v>241</v>
      </c>
      <c r="K76">
        <v>344.63</v>
      </c>
      <c r="N76">
        <v>2020</v>
      </c>
      <c r="O76" t="s">
        <v>27</v>
      </c>
      <c r="P76" t="s">
        <v>62</v>
      </c>
      <c r="Q76" t="s">
        <v>62</v>
      </c>
      <c r="R76">
        <v>2</v>
      </c>
      <c r="S76">
        <v>6600</v>
      </c>
      <c r="T76">
        <v>7392</v>
      </c>
      <c r="U76">
        <v>1320</v>
      </c>
      <c r="V76" t="s">
        <v>45</v>
      </c>
    </row>
    <row r="77" spans="1:22" x14ac:dyDescent="0.3">
      <c r="A77" s="2">
        <v>2725077</v>
      </c>
      <c r="B77">
        <v>2020</v>
      </c>
      <c r="C77" t="s">
        <v>21</v>
      </c>
      <c r="D77" t="s">
        <v>12</v>
      </c>
      <c r="E77" t="s">
        <v>13</v>
      </c>
      <c r="F77" t="s">
        <v>14</v>
      </c>
      <c r="G77" t="s">
        <v>20</v>
      </c>
      <c r="H77" t="s">
        <v>16</v>
      </c>
      <c r="I77" t="s">
        <v>17</v>
      </c>
      <c r="J77">
        <v>221</v>
      </c>
      <c r="K77">
        <v>316.02999999999997</v>
      </c>
      <c r="N77">
        <v>2020</v>
      </c>
      <c r="O77" t="s">
        <v>25</v>
      </c>
      <c r="P77" t="s">
        <v>43</v>
      </c>
      <c r="Q77" t="s">
        <v>44</v>
      </c>
      <c r="R77">
        <v>3566</v>
      </c>
      <c r="S77">
        <v>4577.3</v>
      </c>
      <c r="T77">
        <v>5126.576</v>
      </c>
      <c r="U77">
        <v>915.46</v>
      </c>
      <c r="V77" t="s">
        <v>45</v>
      </c>
    </row>
    <row r="78" spans="1:22" x14ac:dyDescent="0.3">
      <c r="A78" s="2">
        <v>2725442</v>
      </c>
      <c r="B78">
        <v>2020</v>
      </c>
      <c r="C78" t="s">
        <v>21</v>
      </c>
      <c r="D78" t="s">
        <v>12</v>
      </c>
      <c r="E78" t="s">
        <v>13</v>
      </c>
      <c r="F78" t="s">
        <v>14</v>
      </c>
      <c r="G78" t="s">
        <v>20</v>
      </c>
      <c r="H78" t="s">
        <v>16</v>
      </c>
      <c r="I78" t="s">
        <v>17</v>
      </c>
      <c r="J78">
        <v>215</v>
      </c>
      <c r="K78">
        <v>307.45</v>
      </c>
      <c r="N78">
        <v>2020</v>
      </c>
      <c r="O78" t="s">
        <v>25</v>
      </c>
      <c r="P78" t="s">
        <v>43</v>
      </c>
      <c r="Q78" t="s">
        <v>46</v>
      </c>
      <c r="R78">
        <v>2498</v>
      </c>
      <c r="S78">
        <v>8000</v>
      </c>
      <c r="T78">
        <v>8960</v>
      </c>
      <c r="U78">
        <v>1600</v>
      </c>
      <c r="V78" t="s">
        <v>45</v>
      </c>
    </row>
    <row r="79" spans="1:22" x14ac:dyDescent="0.3">
      <c r="A79" s="2">
        <v>2725442</v>
      </c>
      <c r="B79">
        <v>2020</v>
      </c>
      <c r="C79" t="s">
        <v>21</v>
      </c>
      <c r="D79" t="s">
        <v>12</v>
      </c>
      <c r="E79" t="s">
        <v>13</v>
      </c>
      <c r="F79" t="s">
        <v>14</v>
      </c>
      <c r="G79" t="s">
        <v>20</v>
      </c>
      <c r="H79" t="s">
        <v>16</v>
      </c>
      <c r="I79" t="s">
        <v>18</v>
      </c>
      <c r="J79">
        <v>191</v>
      </c>
      <c r="K79">
        <v>273.13</v>
      </c>
      <c r="N79">
        <v>2020</v>
      </c>
      <c r="O79" t="s">
        <v>25</v>
      </c>
      <c r="P79" t="s">
        <v>47</v>
      </c>
      <c r="Q79" t="s">
        <v>48</v>
      </c>
      <c r="R79">
        <v>1245</v>
      </c>
      <c r="S79">
        <v>4577.2</v>
      </c>
      <c r="T79">
        <v>5126.4639999999999</v>
      </c>
      <c r="U79">
        <v>915.44</v>
      </c>
      <c r="V79" t="s">
        <v>45</v>
      </c>
    </row>
    <row r="80" spans="1:22" x14ac:dyDescent="0.3">
      <c r="A80" s="2">
        <v>2725077</v>
      </c>
      <c r="B80">
        <v>2020</v>
      </c>
      <c r="C80" t="s">
        <v>21</v>
      </c>
      <c r="D80" t="s">
        <v>12</v>
      </c>
      <c r="E80" t="s">
        <v>13</v>
      </c>
      <c r="F80" t="s">
        <v>14</v>
      </c>
      <c r="G80" t="s">
        <v>20</v>
      </c>
      <c r="H80" t="s">
        <v>16</v>
      </c>
      <c r="I80" t="s">
        <v>18</v>
      </c>
      <c r="J80">
        <v>239</v>
      </c>
      <c r="K80">
        <v>341.77</v>
      </c>
      <c r="N80">
        <v>2020</v>
      </c>
      <c r="O80" t="s">
        <v>25</v>
      </c>
      <c r="P80" t="s">
        <v>49</v>
      </c>
      <c r="Q80" t="s">
        <v>50</v>
      </c>
      <c r="R80">
        <v>644</v>
      </c>
      <c r="S80">
        <v>5743.5</v>
      </c>
      <c r="T80">
        <v>6432.72</v>
      </c>
      <c r="U80">
        <v>1148.7</v>
      </c>
      <c r="V80" t="s">
        <v>45</v>
      </c>
    </row>
    <row r="81" spans="1:22" x14ac:dyDescent="0.3">
      <c r="A81" s="2">
        <v>2725077</v>
      </c>
      <c r="B81">
        <v>2020</v>
      </c>
      <c r="C81" t="s">
        <v>21</v>
      </c>
      <c r="D81" t="s">
        <v>12</v>
      </c>
      <c r="E81" t="s">
        <v>13</v>
      </c>
      <c r="F81" t="s">
        <v>14</v>
      </c>
      <c r="G81" t="s">
        <v>20</v>
      </c>
      <c r="H81" t="s">
        <v>16</v>
      </c>
      <c r="I81" t="s">
        <v>18</v>
      </c>
      <c r="J81">
        <v>779</v>
      </c>
      <c r="K81">
        <v>1113.97</v>
      </c>
      <c r="N81">
        <v>2020</v>
      </c>
      <c r="O81" t="s">
        <v>25</v>
      </c>
      <c r="P81" t="s">
        <v>51</v>
      </c>
      <c r="Q81" t="s">
        <v>52</v>
      </c>
      <c r="R81">
        <v>643</v>
      </c>
      <c r="S81">
        <v>7000</v>
      </c>
      <c r="T81">
        <v>7840</v>
      </c>
      <c r="U81">
        <v>1400</v>
      </c>
      <c r="V81" t="s">
        <v>45</v>
      </c>
    </row>
    <row r="82" spans="1:22" x14ac:dyDescent="0.3">
      <c r="A82" s="2">
        <v>2725442</v>
      </c>
      <c r="B82">
        <v>2020</v>
      </c>
      <c r="C82" t="s">
        <v>22</v>
      </c>
      <c r="D82" t="s">
        <v>12</v>
      </c>
      <c r="E82" t="s">
        <v>13</v>
      </c>
      <c r="F82" t="s">
        <v>14</v>
      </c>
      <c r="G82" t="s">
        <v>20</v>
      </c>
      <c r="H82" t="s">
        <v>16</v>
      </c>
      <c r="I82" t="s">
        <v>18</v>
      </c>
      <c r="J82">
        <v>248</v>
      </c>
      <c r="K82">
        <v>354.64</v>
      </c>
      <c r="N82">
        <v>2020</v>
      </c>
      <c r="O82" t="s">
        <v>25</v>
      </c>
      <c r="P82" t="s">
        <v>49</v>
      </c>
      <c r="Q82" t="s">
        <v>53</v>
      </c>
      <c r="R82">
        <v>455</v>
      </c>
      <c r="S82">
        <v>4578.6000000000004</v>
      </c>
      <c r="T82">
        <v>5128.0320000000002</v>
      </c>
      <c r="U82">
        <v>915.72000000000014</v>
      </c>
      <c r="V82" t="s">
        <v>45</v>
      </c>
    </row>
    <row r="83" spans="1:22" x14ac:dyDescent="0.3">
      <c r="A83" s="2">
        <v>2726172</v>
      </c>
      <c r="B83">
        <v>2020</v>
      </c>
      <c r="C83" t="s">
        <v>22</v>
      </c>
      <c r="D83" t="s">
        <v>12</v>
      </c>
      <c r="E83" t="s">
        <v>13</v>
      </c>
      <c r="F83" t="s">
        <v>14</v>
      </c>
      <c r="G83" t="s">
        <v>20</v>
      </c>
      <c r="H83" t="s">
        <v>16</v>
      </c>
      <c r="I83" t="s">
        <v>18</v>
      </c>
      <c r="J83">
        <v>218</v>
      </c>
      <c r="K83">
        <v>311.74</v>
      </c>
      <c r="N83">
        <v>2020</v>
      </c>
      <c r="O83" t="s">
        <v>25</v>
      </c>
      <c r="P83" t="s">
        <v>51</v>
      </c>
      <c r="Q83" t="s">
        <v>54</v>
      </c>
      <c r="R83">
        <v>345</v>
      </c>
      <c r="S83">
        <v>7000</v>
      </c>
      <c r="T83">
        <v>7840</v>
      </c>
      <c r="U83">
        <v>1400</v>
      </c>
      <c r="V83" t="s">
        <v>45</v>
      </c>
    </row>
    <row r="84" spans="1:22" x14ac:dyDescent="0.3">
      <c r="A84" s="2">
        <v>2725442</v>
      </c>
      <c r="B84">
        <v>2020</v>
      </c>
      <c r="C84" t="s">
        <v>22</v>
      </c>
      <c r="D84" t="s">
        <v>12</v>
      </c>
      <c r="E84" t="s">
        <v>13</v>
      </c>
      <c r="F84" t="s">
        <v>14</v>
      </c>
      <c r="G84" t="s">
        <v>20</v>
      </c>
      <c r="H84" t="s">
        <v>16</v>
      </c>
      <c r="I84" t="s">
        <v>18</v>
      </c>
      <c r="J84">
        <v>244</v>
      </c>
      <c r="K84">
        <v>348.92</v>
      </c>
      <c r="N84">
        <v>2020</v>
      </c>
      <c r="O84" t="s">
        <v>25</v>
      </c>
      <c r="P84" t="s">
        <v>47</v>
      </c>
      <c r="Q84" t="s">
        <v>55</v>
      </c>
      <c r="R84">
        <v>122</v>
      </c>
      <c r="S84">
        <v>100</v>
      </c>
      <c r="T84">
        <v>112</v>
      </c>
      <c r="U84">
        <v>20</v>
      </c>
      <c r="V84" t="s">
        <v>45</v>
      </c>
    </row>
    <row r="85" spans="1:22" x14ac:dyDescent="0.3">
      <c r="A85" s="2">
        <v>2726172</v>
      </c>
      <c r="B85">
        <v>2020</v>
      </c>
      <c r="C85" t="s">
        <v>22</v>
      </c>
      <c r="D85" t="s">
        <v>12</v>
      </c>
      <c r="E85" t="s">
        <v>13</v>
      </c>
      <c r="F85" t="s">
        <v>14</v>
      </c>
      <c r="G85" t="s">
        <v>20</v>
      </c>
      <c r="H85" t="s">
        <v>16</v>
      </c>
      <c r="I85" t="s">
        <v>18</v>
      </c>
      <c r="J85">
        <v>292</v>
      </c>
      <c r="K85">
        <v>417.56</v>
      </c>
      <c r="N85">
        <v>2020</v>
      </c>
      <c r="O85" t="s">
        <v>25</v>
      </c>
      <c r="P85" t="s">
        <v>56</v>
      </c>
      <c r="Q85" t="s">
        <v>57</v>
      </c>
      <c r="R85">
        <v>78</v>
      </c>
      <c r="S85">
        <v>4577.2</v>
      </c>
      <c r="T85">
        <v>5126.4639999999999</v>
      </c>
      <c r="U85">
        <v>915.44</v>
      </c>
      <c r="V85" t="s">
        <v>45</v>
      </c>
    </row>
    <row r="86" spans="1:22" x14ac:dyDescent="0.3">
      <c r="A86" s="2">
        <v>2725442</v>
      </c>
      <c r="B86">
        <v>2020</v>
      </c>
      <c r="C86" t="s">
        <v>22</v>
      </c>
      <c r="D86" t="s">
        <v>12</v>
      </c>
      <c r="E86" t="s">
        <v>13</v>
      </c>
      <c r="F86" t="s">
        <v>14</v>
      </c>
      <c r="G86" t="s">
        <v>20</v>
      </c>
      <c r="H86" t="s">
        <v>16</v>
      </c>
      <c r="I86" t="s">
        <v>18</v>
      </c>
      <c r="J86">
        <v>220</v>
      </c>
      <c r="K86">
        <v>314.60000000000002</v>
      </c>
      <c r="N86">
        <v>2020</v>
      </c>
      <c r="O86" t="s">
        <v>25</v>
      </c>
      <c r="P86" t="s">
        <v>56</v>
      </c>
      <c r="Q86" t="s">
        <v>58</v>
      </c>
      <c r="R86">
        <v>76</v>
      </c>
      <c r="S86">
        <v>4576.8999999999996</v>
      </c>
      <c r="T86">
        <v>5126.1279999999997</v>
      </c>
      <c r="U86">
        <v>915.38</v>
      </c>
      <c r="V86" t="s">
        <v>45</v>
      </c>
    </row>
    <row r="87" spans="1:22" x14ac:dyDescent="0.3">
      <c r="A87" s="2">
        <v>2726172</v>
      </c>
      <c r="B87">
        <v>2020</v>
      </c>
      <c r="C87" t="s">
        <v>22</v>
      </c>
      <c r="D87" t="s">
        <v>12</v>
      </c>
      <c r="E87" t="s">
        <v>13</v>
      </c>
      <c r="F87" t="s">
        <v>14</v>
      </c>
      <c r="G87" t="s">
        <v>20</v>
      </c>
      <c r="H87" t="s">
        <v>16</v>
      </c>
      <c r="I87" t="s">
        <v>18</v>
      </c>
      <c r="J87">
        <v>675</v>
      </c>
      <c r="K87">
        <v>965.25</v>
      </c>
      <c r="N87">
        <v>2020</v>
      </c>
      <c r="O87" t="s">
        <v>25</v>
      </c>
      <c r="P87" t="s">
        <v>56</v>
      </c>
      <c r="Q87" t="s">
        <v>59</v>
      </c>
      <c r="R87">
        <v>46</v>
      </c>
      <c r="S87">
        <v>200</v>
      </c>
      <c r="T87">
        <v>224</v>
      </c>
      <c r="U87">
        <v>40</v>
      </c>
      <c r="V87" t="s">
        <v>45</v>
      </c>
    </row>
    <row r="88" spans="1:22" x14ac:dyDescent="0.3">
      <c r="A88" s="2">
        <v>2725442</v>
      </c>
      <c r="B88">
        <v>2020</v>
      </c>
      <c r="C88" t="s">
        <v>22</v>
      </c>
      <c r="D88" t="s">
        <v>12</v>
      </c>
      <c r="E88" t="s">
        <v>13</v>
      </c>
      <c r="F88" t="s">
        <v>14</v>
      </c>
      <c r="G88" t="s">
        <v>20</v>
      </c>
      <c r="H88" t="s">
        <v>16</v>
      </c>
      <c r="I88" t="s">
        <v>18</v>
      </c>
      <c r="J88">
        <v>708</v>
      </c>
      <c r="K88">
        <v>1012.44</v>
      </c>
      <c r="N88">
        <v>2020</v>
      </c>
      <c r="O88" t="s">
        <v>25</v>
      </c>
      <c r="P88" t="s">
        <v>56</v>
      </c>
      <c r="Q88" t="s">
        <v>60</v>
      </c>
      <c r="R88">
        <v>34</v>
      </c>
      <c r="S88">
        <v>4576.8</v>
      </c>
      <c r="T88">
        <v>5126.0160000000005</v>
      </c>
      <c r="U88">
        <v>915.36000000000013</v>
      </c>
      <c r="V88" t="s">
        <v>45</v>
      </c>
    </row>
    <row r="89" spans="1:22" x14ac:dyDescent="0.3">
      <c r="A89" s="2">
        <v>2725077</v>
      </c>
      <c r="B89">
        <v>2020</v>
      </c>
      <c r="C89" t="s">
        <v>22</v>
      </c>
      <c r="D89" t="s">
        <v>12</v>
      </c>
      <c r="E89" t="s">
        <v>13</v>
      </c>
      <c r="F89" t="s">
        <v>14</v>
      </c>
      <c r="G89" t="s">
        <v>20</v>
      </c>
      <c r="H89" t="s">
        <v>16</v>
      </c>
      <c r="I89" t="s">
        <v>18</v>
      </c>
      <c r="J89">
        <v>761</v>
      </c>
      <c r="K89">
        <v>1088.23</v>
      </c>
      <c r="N89">
        <v>2020</v>
      </c>
      <c r="O89" t="s">
        <v>25</v>
      </c>
      <c r="P89" t="s">
        <v>47</v>
      </c>
      <c r="Q89" t="s">
        <v>61</v>
      </c>
      <c r="R89">
        <v>7</v>
      </c>
      <c r="S89">
        <v>200</v>
      </c>
      <c r="T89">
        <v>224</v>
      </c>
      <c r="U89">
        <v>40</v>
      </c>
      <c r="V89" t="s">
        <v>45</v>
      </c>
    </row>
    <row r="90" spans="1:22" x14ac:dyDescent="0.3">
      <c r="A90" s="2">
        <v>2725077</v>
      </c>
      <c r="B90">
        <v>2020</v>
      </c>
      <c r="C90" t="s">
        <v>22</v>
      </c>
      <c r="D90" t="s">
        <v>12</v>
      </c>
      <c r="E90" t="s">
        <v>13</v>
      </c>
      <c r="F90" t="s">
        <v>14</v>
      </c>
      <c r="G90" t="s">
        <v>20</v>
      </c>
      <c r="H90" t="s">
        <v>16</v>
      </c>
      <c r="I90" t="s">
        <v>18</v>
      </c>
      <c r="J90">
        <v>249</v>
      </c>
      <c r="K90">
        <v>356.07</v>
      </c>
      <c r="N90">
        <v>2020</v>
      </c>
      <c r="O90" t="s">
        <v>25</v>
      </c>
      <c r="P90" t="s">
        <v>62</v>
      </c>
      <c r="Q90" t="s">
        <v>62</v>
      </c>
      <c r="R90">
        <v>3</v>
      </c>
      <c r="S90">
        <v>6600</v>
      </c>
      <c r="T90">
        <v>7392</v>
      </c>
      <c r="U90">
        <v>1320</v>
      </c>
      <c r="V90" t="s">
        <v>45</v>
      </c>
    </row>
    <row r="91" spans="1:22" x14ac:dyDescent="0.3">
      <c r="A91" s="2">
        <v>2725442</v>
      </c>
      <c r="B91">
        <v>2020</v>
      </c>
      <c r="C91" t="s">
        <v>22</v>
      </c>
      <c r="D91" t="s">
        <v>12</v>
      </c>
      <c r="E91" t="s">
        <v>13</v>
      </c>
      <c r="F91" t="s">
        <v>14</v>
      </c>
      <c r="G91" t="s">
        <v>20</v>
      </c>
      <c r="H91" t="s">
        <v>16</v>
      </c>
      <c r="I91" t="s">
        <v>18</v>
      </c>
      <c r="J91">
        <v>748</v>
      </c>
      <c r="K91">
        <v>526.24</v>
      </c>
      <c r="N91">
        <v>2020</v>
      </c>
      <c r="O91" t="s">
        <v>25</v>
      </c>
      <c r="P91" t="s">
        <v>56</v>
      </c>
      <c r="Q91" t="s">
        <v>63</v>
      </c>
      <c r="R91">
        <v>3</v>
      </c>
      <c r="S91">
        <v>4577.3</v>
      </c>
      <c r="T91">
        <v>5126.576</v>
      </c>
      <c r="U91">
        <v>915.46</v>
      </c>
      <c r="V91" t="s">
        <v>45</v>
      </c>
    </row>
    <row r="92" spans="1:22" x14ac:dyDescent="0.3">
      <c r="A92" s="2">
        <v>2726172</v>
      </c>
      <c r="B92">
        <v>2020</v>
      </c>
      <c r="C92" t="s">
        <v>22</v>
      </c>
      <c r="D92" t="s">
        <v>12</v>
      </c>
      <c r="E92" t="s">
        <v>13</v>
      </c>
      <c r="F92" t="s">
        <v>14</v>
      </c>
      <c r="G92" t="s">
        <v>20</v>
      </c>
      <c r="H92" t="s">
        <v>16</v>
      </c>
      <c r="I92" t="s">
        <v>18</v>
      </c>
      <c r="J92">
        <v>801</v>
      </c>
      <c r="K92">
        <v>526.24</v>
      </c>
      <c r="N92">
        <v>2020</v>
      </c>
      <c r="O92" t="s">
        <v>24</v>
      </c>
      <c r="P92" t="s">
        <v>43</v>
      </c>
      <c r="Q92" t="s">
        <v>44</v>
      </c>
      <c r="R92">
        <v>3566</v>
      </c>
      <c r="S92">
        <v>4577.3</v>
      </c>
      <c r="T92">
        <v>5126.576</v>
      </c>
      <c r="U92">
        <v>915.46</v>
      </c>
      <c r="V92" t="s">
        <v>45</v>
      </c>
    </row>
    <row r="93" spans="1:22" x14ac:dyDescent="0.3">
      <c r="A93" s="2">
        <v>2725442</v>
      </c>
      <c r="B93">
        <v>2020</v>
      </c>
      <c r="C93" t="s">
        <v>22</v>
      </c>
      <c r="D93" t="s">
        <v>12</v>
      </c>
      <c r="E93" t="s">
        <v>13</v>
      </c>
      <c r="F93" t="s">
        <v>14</v>
      </c>
      <c r="G93" t="s">
        <v>20</v>
      </c>
      <c r="H93" t="s">
        <v>16</v>
      </c>
      <c r="I93" t="s">
        <v>18</v>
      </c>
      <c r="J93">
        <v>247</v>
      </c>
      <c r="K93">
        <v>353.21</v>
      </c>
      <c r="N93">
        <v>2020</v>
      </c>
      <c r="O93" t="s">
        <v>24</v>
      </c>
      <c r="P93" t="s">
        <v>43</v>
      </c>
      <c r="Q93" t="s">
        <v>46</v>
      </c>
      <c r="R93">
        <v>2498</v>
      </c>
      <c r="S93">
        <v>8000</v>
      </c>
      <c r="T93">
        <v>8960</v>
      </c>
      <c r="U93">
        <v>1600</v>
      </c>
      <c r="V93" t="s">
        <v>45</v>
      </c>
    </row>
    <row r="94" spans="1:22" x14ac:dyDescent="0.3">
      <c r="A94" s="2">
        <v>2725442</v>
      </c>
      <c r="B94">
        <v>2020</v>
      </c>
      <c r="C94" t="s">
        <v>22</v>
      </c>
      <c r="D94" t="s">
        <v>12</v>
      </c>
      <c r="E94" t="s">
        <v>13</v>
      </c>
      <c r="F94" t="s">
        <v>14</v>
      </c>
      <c r="G94" t="s">
        <v>20</v>
      </c>
      <c r="H94" t="s">
        <v>16</v>
      </c>
      <c r="I94" t="s">
        <v>18</v>
      </c>
      <c r="J94">
        <v>295</v>
      </c>
      <c r="K94">
        <v>421.85</v>
      </c>
      <c r="N94">
        <v>2020</v>
      </c>
      <c r="O94" t="s">
        <v>24</v>
      </c>
      <c r="P94" t="s">
        <v>47</v>
      </c>
      <c r="Q94" t="s">
        <v>48</v>
      </c>
      <c r="R94">
        <v>1245</v>
      </c>
      <c r="S94">
        <v>4577.2</v>
      </c>
      <c r="T94">
        <v>5126.4639999999999</v>
      </c>
      <c r="U94">
        <v>915.44</v>
      </c>
      <c r="V94" t="s">
        <v>45</v>
      </c>
    </row>
    <row r="95" spans="1:22" x14ac:dyDescent="0.3">
      <c r="A95" s="2">
        <v>2725442</v>
      </c>
      <c r="B95">
        <v>2020</v>
      </c>
      <c r="C95" t="s">
        <v>22</v>
      </c>
      <c r="D95" t="s">
        <v>12</v>
      </c>
      <c r="E95" t="s">
        <v>13</v>
      </c>
      <c r="F95" t="s">
        <v>14</v>
      </c>
      <c r="G95" t="s">
        <v>20</v>
      </c>
      <c r="H95" t="s">
        <v>16</v>
      </c>
      <c r="I95" t="s">
        <v>18</v>
      </c>
      <c r="J95">
        <v>217</v>
      </c>
      <c r="K95">
        <v>310.31</v>
      </c>
      <c r="N95">
        <v>2020</v>
      </c>
      <c r="O95" t="s">
        <v>24</v>
      </c>
      <c r="P95" t="s">
        <v>49</v>
      </c>
      <c r="Q95" t="s">
        <v>50</v>
      </c>
      <c r="R95">
        <v>644</v>
      </c>
      <c r="S95">
        <v>5743.5</v>
      </c>
      <c r="T95">
        <v>6432.72</v>
      </c>
      <c r="U95">
        <v>1148.7</v>
      </c>
      <c r="V95" t="s">
        <v>45</v>
      </c>
    </row>
    <row r="96" spans="1:22" x14ac:dyDescent="0.3">
      <c r="A96" s="2">
        <v>2726172</v>
      </c>
      <c r="B96">
        <v>2020</v>
      </c>
      <c r="C96" t="s">
        <v>22</v>
      </c>
      <c r="D96" t="s">
        <v>12</v>
      </c>
      <c r="E96" t="s">
        <v>13</v>
      </c>
      <c r="F96" t="s">
        <v>14</v>
      </c>
      <c r="G96" t="s">
        <v>20</v>
      </c>
      <c r="H96" t="s">
        <v>16</v>
      </c>
      <c r="I96" t="s">
        <v>18</v>
      </c>
      <c r="J96">
        <v>245</v>
      </c>
      <c r="K96">
        <v>350.35</v>
      </c>
      <c r="N96">
        <v>2020</v>
      </c>
      <c r="O96" t="s">
        <v>24</v>
      </c>
      <c r="P96" t="s">
        <v>51</v>
      </c>
      <c r="Q96" t="s">
        <v>52</v>
      </c>
      <c r="R96">
        <v>643</v>
      </c>
      <c r="S96">
        <v>7000</v>
      </c>
      <c r="T96">
        <v>7840</v>
      </c>
      <c r="U96">
        <v>1400</v>
      </c>
      <c r="V96" t="s">
        <v>45</v>
      </c>
    </row>
    <row r="97" spans="1:22" x14ac:dyDescent="0.3">
      <c r="A97" s="2">
        <v>2725077</v>
      </c>
      <c r="B97">
        <v>2020</v>
      </c>
      <c r="C97" t="s">
        <v>22</v>
      </c>
      <c r="D97" t="s">
        <v>12</v>
      </c>
      <c r="E97" t="s">
        <v>13</v>
      </c>
      <c r="F97" t="s">
        <v>14</v>
      </c>
      <c r="G97" t="s">
        <v>20</v>
      </c>
      <c r="H97" t="s">
        <v>16</v>
      </c>
      <c r="I97" t="s">
        <v>18</v>
      </c>
      <c r="J97">
        <v>293</v>
      </c>
      <c r="K97">
        <v>418.99</v>
      </c>
      <c r="N97">
        <v>2020</v>
      </c>
      <c r="O97" t="s">
        <v>24</v>
      </c>
      <c r="P97" t="s">
        <v>49</v>
      </c>
      <c r="Q97" t="s">
        <v>53</v>
      </c>
      <c r="R97">
        <v>455</v>
      </c>
      <c r="S97">
        <v>4578.6000000000004</v>
      </c>
      <c r="T97">
        <v>5128.0320000000002</v>
      </c>
      <c r="U97">
        <v>915.72000000000014</v>
      </c>
      <c r="V97" t="s">
        <v>45</v>
      </c>
    </row>
    <row r="98" spans="1:22" x14ac:dyDescent="0.3">
      <c r="A98" s="2">
        <v>2725442</v>
      </c>
      <c r="B98">
        <v>2020</v>
      </c>
      <c r="C98" t="s">
        <v>22</v>
      </c>
      <c r="D98" t="s">
        <v>12</v>
      </c>
      <c r="E98" t="s">
        <v>13</v>
      </c>
      <c r="F98" t="s">
        <v>14</v>
      </c>
      <c r="G98" t="s">
        <v>20</v>
      </c>
      <c r="H98" t="s">
        <v>16</v>
      </c>
      <c r="I98" t="s">
        <v>18</v>
      </c>
      <c r="J98">
        <v>770</v>
      </c>
      <c r="K98">
        <v>1101.0999999999999</v>
      </c>
      <c r="N98">
        <v>2020</v>
      </c>
      <c r="O98" t="s">
        <v>24</v>
      </c>
      <c r="P98" t="s">
        <v>51</v>
      </c>
      <c r="Q98" t="s">
        <v>54</v>
      </c>
      <c r="R98">
        <v>345</v>
      </c>
      <c r="S98">
        <v>7000</v>
      </c>
      <c r="T98">
        <v>7840</v>
      </c>
      <c r="U98">
        <v>1400</v>
      </c>
      <c r="V98" t="s">
        <v>45</v>
      </c>
    </row>
    <row r="99" spans="1:22" x14ac:dyDescent="0.3">
      <c r="A99" s="2">
        <v>2725077</v>
      </c>
      <c r="B99">
        <v>2020</v>
      </c>
      <c r="C99" t="s">
        <v>23</v>
      </c>
      <c r="D99" t="s">
        <v>12</v>
      </c>
      <c r="E99" t="s">
        <v>13</v>
      </c>
      <c r="F99" t="s">
        <v>14</v>
      </c>
      <c r="G99" t="s">
        <v>20</v>
      </c>
      <c r="H99" t="s">
        <v>16</v>
      </c>
      <c r="I99" t="s">
        <v>18</v>
      </c>
      <c r="J99">
        <v>254</v>
      </c>
      <c r="K99">
        <v>388.62</v>
      </c>
      <c r="N99">
        <v>2020</v>
      </c>
      <c r="O99" t="s">
        <v>24</v>
      </c>
      <c r="P99" t="s">
        <v>47</v>
      </c>
      <c r="Q99" t="s">
        <v>55</v>
      </c>
      <c r="R99">
        <v>122</v>
      </c>
      <c r="S99">
        <v>100</v>
      </c>
      <c r="T99">
        <v>112</v>
      </c>
      <c r="U99">
        <v>20</v>
      </c>
      <c r="V99" t="s">
        <v>45</v>
      </c>
    </row>
    <row r="100" spans="1:22" x14ac:dyDescent="0.3">
      <c r="A100" s="2">
        <v>2725077</v>
      </c>
      <c r="B100">
        <v>2020</v>
      </c>
      <c r="C100" t="s">
        <v>23</v>
      </c>
      <c r="D100" t="s">
        <v>12</v>
      </c>
      <c r="E100" t="s">
        <v>13</v>
      </c>
      <c r="F100" t="s">
        <v>14</v>
      </c>
      <c r="G100" t="s">
        <v>20</v>
      </c>
      <c r="H100" t="s">
        <v>16</v>
      </c>
      <c r="I100" t="s">
        <v>18</v>
      </c>
      <c r="J100">
        <v>296</v>
      </c>
      <c r="K100">
        <v>423.28</v>
      </c>
      <c r="N100">
        <v>2020</v>
      </c>
      <c r="O100" t="s">
        <v>24</v>
      </c>
      <c r="P100" t="s">
        <v>56</v>
      </c>
      <c r="Q100" t="s">
        <v>57</v>
      </c>
      <c r="R100">
        <v>78</v>
      </c>
      <c r="S100">
        <v>4577.2</v>
      </c>
      <c r="T100">
        <v>5126.4639999999999</v>
      </c>
      <c r="U100">
        <v>915.44</v>
      </c>
      <c r="V100" t="s">
        <v>45</v>
      </c>
    </row>
    <row r="101" spans="1:22" x14ac:dyDescent="0.3">
      <c r="A101" s="2">
        <v>2726172</v>
      </c>
      <c r="B101">
        <v>2020</v>
      </c>
      <c r="C101" t="s">
        <v>23</v>
      </c>
      <c r="D101" t="s">
        <v>12</v>
      </c>
      <c r="E101" t="s">
        <v>13</v>
      </c>
      <c r="F101" t="s">
        <v>14</v>
      </c>
      <c r="G101" t="s">
        <v>20</v>
      </c>
      <c r="H101" t="s">
        <v>16</v>
      </c>
      <c r="I101" t="s">
        <v>18</v>
      </c>
      <c r="J101">
        <v>224</v>
      </c>
      <c r="K101">
        <v>320.32</v>
      </c>
      <c r="N101">
        <v>2020</v>
      </c>
      <c r="O101" t="s">
        <v>24</v>
      </c>
      <c r="P101" t="s">
        <v>56</v>
      </c>
      <c r="Q101" t="s">
        <v>58</v>
      </c>
      <c r="R101">
        <v>76</v>
      </c>
      <c r="S101">
        <v>4576.8999999999996</v>
      </c>
      <c r="T101">
        <v>5126.1279999999997</v>
      </c>
      <c r="U101">
        <v>915.38</v>
      </c>
      <c r="V101" t="s">
        <v>45</v>
      </c>
    </row>
    <row r="102" spans="1:22" x14ac:dyDescent="0.3">
      <c r="A102" s="2">
        <v>2725442</v>
      </c>
      <c r="B102">
        <v>2020</v>
      </c>
      <c r="C102" t="s">
        <v>23</v>
      </c>
      <c r="D102" t="s">
        <v>12</v>
      </c>
      <c r="E102" t="s">
        <v>13</v>
      </c>
      <c r="F102" t="s">
        <v>14</v>
      </c>
      <c r="G102" t="s">
        <v>20</v>
      </c>
      <c r="H102" t="s">
        <v>16</v>
      </c>
      <c r="I102" t="s">
        <v>17</v>
      </c>
      <c r="J102">
        <v>370</v>
      </c>
      <c r="K102">
        <v>529.1</v>
      </c>
      <c r="N102">
        <v>2020</v>
      </c>
      <c r="O102" t="s">
        <v>24</v>
      </c>
      <c r="P102" t="s">
        <v>56</v>
      </c>
      <c r="Q102" t="s">
        <v>59</v>
      </c>
      <c r="R102">
        <v>46</v>
      </c>
      <c r="S102">
        <v>200</v>
      </c>
      <c r="T102">
        <v>224</v>
      </c>
      <c r="U102">
        <v>40</v>
      </c>
      <c r="V102" t="s">
        <v>45</v>
      </c>
    </row>
    <row r="103" spans="1:22" x14ac:dyDescent="0.3">
      <c r="A103" s="2">
        <v>2725442</v>
      </c>
      <c r="B103">
        <v>2020</v>
      </c>
      <c r="C103" t="s">
        <v>23</v>
      </c>
      <c r="D103" t="s">
        <v>12</v>
      </c>
      <c r="E103" t="s">
        <v>13</v>
      </c>
      <c r="F103" t="s">
        <v>14</v>
      </c>
      <c r="G103" t="s">
        <v>20</v>
      </c>
      <c r="H103" t="s">
        <v>16</v>
      </c>
      <c r="I103" t="s">
        <v>18</v>
      </c>
      <c r="J103">
        <v>250</v>
      </c>
      <c r="K103">
        <v>357.5</v>
      </c>
      <c r="N103">
        <v>2020</v>
      </c>
      <c r="O103" t="s">
        <v>24</v>
      </c>
      <c r="P103" t="s">
        <v>56</v>
      </c>
      <c r="Q103" t="s">
        <v>60</v>
      </c>
      <c r="R103">
        <v>34</v>
      </c>
      <c r="S103">
        <v>4576.8</v>
      </c>
      <c r="T103">
        <v>5126.0160000000005</v>
      </c>
      <c r="U103">
        <v>915.36000000000013</v>
      </c>
      <c r="V103" t="s">
        <v>45</v>
      </c>
    </row>
    <row r="104" spans="1:22" x14ac:dyDescent="0.3">
      <c r="A104" s="2">
        <v>2725442</v>
      </c>
      <c r="B104">
        <v>2020</v>
      </c>
      <c r="C104" t="s">
        <v>23</v>
      </c>
      <c r="D104" t="s">
        <v>12</v>
      </c>
      <c r="E104" t="s">
        <v>13</v>
      </c>
      <c r="F104" t="s">
        <v>14</v>
      </c>
      <c r="G104" t="s">
        <v>20</v>
      </c>
      <c r="H104" t="s">
        <v>16</v>
      </c>
      <c r="I104" t="s">
        <v>18</v>
      </c>
      <c r="J104">
        <v>298</v>
      </c>
      <c r="K104">
        <v>426.14</v>
      </c>
      <c r="N104">
        <v>2020</v>
      </c>
      <c r="O104" t="s">
        <v>24</v>
      </c>
      <c r="P104" t="s">
        <v>47</v>
      </c>
      <c r="Q104" t="s">
        <v>61</v>
      </c>
      <c r="R104">
        <v>7</v>
      </c>
      <c r="S104">
        <v>200</v>
      </c>
      <c r="T104">
        <v>224</v>
      </c>
      <c r="U104">
        <v>40</v>
      </c>
      <c r="V104" t="s">
        <v>45</v>
      </c>
    </row>
    <row r="105" spans="1:22" x14ac:dyDescent="0.3">
      <c r="A105" s="2">
        <v>2726172</v>
      </c>
      <c r="B105">
        <v>2020</v>
      </c>
      <c r="C105" t="s">
        <v>23</v>
      </c>
      <c r="D105" t="s">
        <v>12</v>
      </c>
      <c r="E105" t="s">
        <v>13</v>
      </c>
      <c r="F105" t="s">
        <v>14</v>
      </c>
      <c r="G105" t="s">
        <v>20</v>
      </c>
      <c r="H105" t="s">
        <v>16</v>
      </c>
      <c r="I105" t="s">
        <v>18</v>
      </c>
      <c r="J105">
        <v>226</v>
      </c>
      <c r="K105">
        <v>323.18</v>
      </c>
      <c r="N105">
        <v>2020</v>
      </c>
      <c r="O105" t="s">
        <v>24</v>
      </c>
      <c r="P105" t="s">
        <v>56</v>
      </c>
      <c r="Q105" t="s">
        <v>63</v>
      </c>
      <c r="R105">
        <v>3</v>
      </c>
      <c r="S105">
        <v>4577.3</v>
      </c>
      <c r="T105">
        <v>5126.576</v>
      </c>
      <c r="U105">
        <v>915.46</v>
      </c>
      <c r="V105" t="s">
        <v>45</v>
      </c>
    </row>
    <row r="106" spans="1:22" x14ac:dyDescent="0.3">
      <c r="A106" s="2">
        <v>2726172</v>
      </c>
      <c r="B106">
        <v>2020</v>
      </c>
      <c r="C106" t="s">
        <v>23</v>
      </c>
      <c r="D106" t="s">
        <v>12</v>
      </c>
      <c r="E106" t="s">
        <v>13</v>
      </c>
      <c r="F106" t="s">
        <v>14</v>
      </c>
      <c r="G106" t="s">
        <v>20</v>
      </c>
      <c r="H106" t="s">
        <v>16</v>
      </c>
      <c r="I106" t="s">
        <v>17</v>
      </c>
      <c r="J106">
        <v>372</v>
      </c>
      <c r="K106">
        <v>526.24</v>
      </c>
      <c r="N106">
        <v>2020</v>
      </c>
      <c r="O106" t="s">
        <v>24</v>
      </c>
      <c r="P106" t="s">
        <v>62</v>
      </c>
      <c r="Q106" t="s">
        <v>62</v>
      </c>
      <c r="R106">
        <v>2</v>
      </c>
      <c r="S106">
        <v>6600</v>
      </c>
      <c r="T106">
        <v>7392</v>
      </c>
      <c r="U106">
        <v>1320</v>
      </c>
      <c r="V106" t="s">
        <v>45</v>
      </c>
    </row>
    <row r="107" spans="1:22" x14ac:dyDescent="0.3">
      <c r="A107" s="2">
        <v>2725807</v>
      </c>
      <c r="B107">
        <v>2020</v>
      </c>
      <c r="C107" t="s">
        <v>23</v>
      </c>
      <c r="D107" t="s">
        <v>12</v>
      </c>
      <c r="E107" t="s">
        <v>13</v>
      </c>
      <c r="F107" t="s">
        <v>14</v>
      </c>
      <c r="G107" t="s">
        <v>20</v>
      </c>
      <c r="H107" t="s">
        <v>16</v>
      </c>
      <c r="I107" t="s">
        <v>18</v>
      </c>
      <c r="J107">
        <v>674</v>
      </c>
      <c r="K107">
        <v>963.81999999999994</v>
      </c>
      <c r="N107">
        <v>2020</v>
      </c>
      <c r="O107" t="s">
        <v>19</v>
      </c>
      <c r="P107" t="s">
        <v>43</v>
      </c>
      <c r="Q107" t="s">
        <v>44</v>
      </c>
      <c r="R107">
        <v>3566</v>
      </c>
      <c r="S107">
        <v>4577.3</v>
      </c>
      <c r="T107">
        <v>5126.576</v>
      </c>
      <c r="U107">
        <v>915.46</v>
      </c>
      <c r="V107" t="s">
        <v>45</v>
      </c>
    </row>
    <row r="108" spans="1:22" x14ac:dyDescent="0.3">
      <c r="A108" s="2">
        <v>2726172</v>
      </c>
      <c r="B108">
        <v>2020</v>
      </c>
      <c r="C108" t="s">
        <v>23</v>
      </c>
      <c r="D108" t="s">
        <v>12</v>
      </c>
      <c r="E108" t="s">
        <v>13</v>
      </c>
      <c r="F108" t="s">
        <v>14</v>
      </c>
      <c r="G108" t="s">
        <v>20</v>
      </c>
      <c r="H108" t="s">
        <v>16</v>
      </c>
      <c r="I108" t="s">
        <v>18</v>
      </c>
      <c r="J108">
        <v>707</v>
      </c>
      <c r="K108">
        <v>1011.01</v>
      </c>
      <c r="N108">
        <v>2020</v>
      </c>
      <c r="O108" t="s">
        <v>19</v>
      </c>
      <c r="P108" t="s">
        <v>43</v>
      </c>
      <c r="Q108" t="s">
        <v>46</v>
      </c>
      <c r="R108">
        <v>2498</v>
      </c>
      <c r="S108">
        <v>8000</v>
      </c>
      <c r="T108">
        <v>8960</v>
      </c>
      <c r="U108">
        <v>1600</v>
      </c>
      <c r="V108" t="s">
        <v>64</v>
      </c>
    </row>
    <row r="109" spans="1:22" x14ac:dyDescent="0.3">
      <c r="A109" s="2">
        <v>2725077</v>
      </c>
      <c r="B109">
        <v>2020</v>
      </c>
      <c r="C109" t="s">
        <v>23</v>
      </c>
      <c r="D109" t="s">
        <v>12</v>
      </c>
      <c r="E109" t="s">
        <v>13</v>
      </c>
      <c r="F109" t="s">
        <v>14</v>
      </c>
      <c r="G109" t="s">
        <v>20</v>
      </c>
      <c r="H109" t="s">
        <v>16</v>
      </c>
      <c r="I109" t="s">
        <v>18</v>
      </c>
      <c r="J109">
        <v>747</v>
      </c>
      <c r="K109">
        <v>526.24</v>
      </c>
      <c r="N109">
        <v>2020</v>
      </c>
      <c r="O109" t="s">
        <v>19</v>
      </c>
      <c r="P109" t="s">
        <v>47</v>
      </c>
      <c r="Q109" t="s">
        <v>48</v>
      </c>
      <c r="R109">
        <v>1245</v>
      </c>
      <c r="S109">
        <v>4577.2</v>
      </c>
      <c r="T109">
        <v>5126.4639999999999</v>
      </c>
      <c r="U109">
        <v>915.44</v>
      </c>
      <c r="V109" t="s">
        <v>64</v>
      </c>
    </row>
    <row r="110" spans="1:22" x14ac:dyDescent="0.3">
      <c r="A110" s="2">
        <v>2725807</v>
      </c>
      <c r="B110">
        <v>2020</v>
      </c>
      <c r="C110" t="s">
        <v>23</v>
      </c>
      <c r="D110" t="s">
        <v>12</v>
      </c>
      <c r="E110" t="s">
        <v>13</v>
      </c>
      <c r="F110" t="s">
        <v>14</v>
      </c>
      <c r="G110" t="s">
        <v>20</v>
      </c>
      <c r="H110" t="s">
        <v>16</v>
      </c>
      <c r="I110" t="s">
        <v>18</v>
      </c>
      <c r="J110">
        <v>800</v>
      </c>
      <c r="K110">
        <v>526.24</v>
      </c>
      <c r="N110">
        <v>2020</v>
      </c>
      <c r="O110" t="s">
        <v>19</v>
      </c>
      <c r="P110" t="s">
        <v>49</v>
      </c>
      <c r="Q110" t="s">
        <v>50</v>
      </c>
      <c r="R110">
        <v>644</v>
      </c>
      <c r="S110">
        <v>5743.5</v>
      </c>
      <c r="T110">
        <v>6432.72</v>
      </c>
      <c r="U110">
        <v>1148.7</v>
      </c>
      <c r="V110" t="s">
        <v>64</v>
      </c>
    </row>
    <row r="111" spans="1:22" x14ac:dyDescent="0.3">
      <c r="A111" s="2">
        <v>2726172</v>
      </c>
      <c r="B111">
        <v>2020</v>
      </c>
      <c r="C111" t="s">
        <v>23</v>
      </c>
      <c r="D111" t="s">
        <v>12</v>
      </c>
      <c r="E111" t="s">
        <v>13</v>
      </c>
      <c r="F111" t="s">
        <v>14</v>
      </c>
      <c r="G111" t="s">
        <v>20</v>
      </c>
      <c r="H111" t="s">
        <v>16</v>
      </c>
      <c r="I111" t="s">
        <v>18</v>
      </c>
      <c r="J111">
        <v>253</v>
      </c>
      <c r="K111">
        <v>361.78999999999996</v>
      </c>
      <c r="N111">
        <v>2020</v>
      </c>
      <c r="O111" t="s">
        <v>19</v>
      </c>
      <c r="P111" t="s">
        <v>51</v>
      </c>
      <c r="Q111" t="s">
        <v>52</v>
      </c>
      <c r="R111">
        <v>643</v>
      </c>
      <c r="S111">
        <v>7000</v>
      </c>
      <c r="T111">
        <v>7840</v>
      </c>
      <c r="U111">
        <v>1400</v>
      </c>
      <c r="V111" t="s">
        <v>64</v>
      </c>
    </row>
    <row r="112" spans="1:22" x14ac:dyDescent="0.3">
      <c r="A112" s="2">
        <v>2725442</v>
      </c>
      <c r="B112">
        <v>2020</v>
      </c>
      <c r="C112" t="s">
        <v>23</v>
      </c>
      <c r="D112" t="s">
        <v>12</v>
      </c>
      <c r="E112" t="s">
        <v>13</v>
      </c>
      <c r="F112" t="s">
        <v>14</v>
      </c>
      <c r="G112" t="s">
        <v>20</v>
      </c>
      <c r="H112" t="s">
        <v>16</v>
      </c>
      <c r="I112" t="s">
        <v>18</v>
      </c>
      <c r="J112">
        <v>223</v>
      </c>
      <c r="K112">
        <v>318.89</v>
      </c>
      <c r="N112">
        <v>2020</v>
      </c>
      <c r="O112" t="s">
        <v>19</v>
      </c>
      <c r="P112" t="s">
        <v>49</v>
      </c>
      <c r="Q112" t="s">
        <v>53</v>
      </c>
      <c r="R112">
        <v>455</v>
      </c>
      <c r="S112">
        <v>4578.6000000000004</v>
      </c>
      <c r="T112">
        <v>5128.0320000000002</v>
      </c>
      <c r="U112">
        <v>915.72000000000014</v>
      </c>
      <c r="V112" t="s">
        <v>64</v>
      </c>
    </row>
    <row r="113" spans="1:22" x14ac:dyDescent="0.3">
      <c r="A113" s="2">
        <v>2725077</v>
      </c>
      <c r="B113">
        <v>2020</v>
      </c>
      <c r="C113" t="s">
        <v>23</v>
      </c>
      <c r="D113" t="s">
        <v>12</v>
      </c>
      <c r="E113" t="s">
        <v>13</v>
      </c>
      <c r="F113" t="s">
        <v>14</v>
      </c>
      <c r="G113" t="s">
        <v>20</v>
      </c>
      <c r="H113" t="s">
        <v>16</v>
      </c>
      <c r="I113" t="s">
        <v>17</v>
      </c>
      <c r="J113">
        <v>873</v>
      </c>
      <c r="K113">
        <v>1248.3899999999999</v>
      </c>
      <c r="N113">
        <v>2020</v>
      </c>
      <c r="O113" t="s">
        <v>19</v>
      </c>
      <c r="P113" t="s">
        <v>51</v>
      </c>
      <c r="Q113" t="s">
        <v>54</v>
      </c>
      <c r="R113">
        <v>345</v>
      </c>
      <c r="S113">
        <v>7000</v>
      </c>
      <c r="T113">
        <v>7840</v>
      </c>
      <c r="U113">
        <v>1400</v>
      </c>
      <c r="V113" t="s">
        <v>64</v>
      </c>
    </row>
    <row r="114" spans="1:22" x14ac:dyDescent="0.3">
      <c r="A114" s="2">
        <v>2726172</v>
      </c>
      <c r="B114">
        <v>2020</v>
      </c>
      <c r="C114" t="s">
        <v>23</v>
      </c>
      <c r="D114" t="s">
        <v>12</v>
      </c>
      <c r="E114" t="s">
        <v>13</v>
      </c>
      <c r="F114" t="s">
        <v>14</v>
      </c>
      <c r="G114" t="s">
        <v>20</v>
      </c>
      <c r="H114" t="s">
        <v>16</v>
      </c>
      <c r="I114" t="s">
        <v>18</v>
      </c>
      <c r="J114">
        <v>251</v>
      </c>
      <c r="K114">
        <v>358.93</v>
      </c>
      <c r="N114">
        <v>2020</v>
      </c>
      <c r="O114" t="s">
        <v>19</v>
      </c>
      <c r="P114" t="s">
        <v>47</v>
      </c>
      <c r="Q114" t="s">
        <v>55</v>
      </c>
      <c r="R114">
        <v>122</v>
      </c>
      <c r="S114">
        <v>100</v>
      </c>
      <c r="T114">
        <v>112</v>
      </c>
      <c r="U114">
        <v>20</v>
      </c>
      <c r="V114" t="s">
        <v>64</v>
      </c>
    </row>
    <row r="115" spans="1:22" x14ac:dyDescent="0.3">
      <c r="A115" s="2">
        <v>2725077</v>
      </c>
      <c r="B115">
        <v>2020</v>
      </c>
      <c r="C115" t="s">
        <v>23</v>
      </c>
      <c r="D115" t="s">
        <v>12</v>
      </c>
      <c r="E115" t="s">
        <v>13</v>
      </c>
      <c r="F115" t="s">
        <v>14</v>
      </c>
      <c r="G115" t="s">
        <v>20</v>
      </c>
      <c r="H115" t="s">
        <v>16</v>
      </c>
      <c r="I115" t="s">
        <v>18</v>
      </c>
      <c r="J115">
        <v>299</v>
      </c>
      <c r="K115">
        <v>427.57</v>
      </c>
      <c r="N115">
        <v>2020</v>
      </c>
      <c r="O115" t="s">
        <v>19</v>
      </c>
      <c r="P115" t="s">
        <v>56</v>
      </c>
      <c r="Q115" t="s">
        <v>57</v>
      </c>
      <c r="R115">
        <v>78</v>
      </c>
      <c r="S115">
        <v>4577.2</v>
      </c>
      <c r="T115">
        <v>5126.4639999999999</v>
      </c>
      <c r="U115">
        <v>915.44</v>
      </c>
      <c r="V115" t="s">
        <v>64</v>
      </c>
    </row>
    <row r="116" spans="1:22" x14ac:dyDescent="0.3">
      <c r="A116" s="2">
        <v>2725077</v>
      </c>
      <c r="B116">
        <v>2020</v>
      </c>
      <c r="C116" t="s">
        <v>23</v>
      </c>
      <c r="D116" t="s">
        <v>12</v>
      </c>
      <c r="E116" t="s">
        <v>13</v>
      </c>
      <c r="F116" t="s">
        <v>14</v>
      </c>
      <c r="G116" t="s">
        <v>20</v>
      </c>
      <c r="H116" t="s">
        <v>16</v>
      </c>
      <c r="I116" t="s">
        <v>18</v>
      </c>
      <c r="J116">
        <v>769</v>
      </c>
      <c r="K116">
        <v>1099.67</v>
      </c>
      <c r="N116">
        <v>2020</v>
      </c>
      <c r="O116" t="s">
        <v>19</v>
      </c>
      <c r="P116" t="s">
        <v>56</v>
      </c>
      <c r="Q116" t="s">
        <v>58</v>
      </c>
      <c r="R116">
        <v>76</v>
      </c>
      <c r="S116">
        <v>4576.8999999999996</v>
      </c>
      <c r="T116">
        <v>5126.1279999999997</v>
      </c>
      <c r="U116">
        <v>915.38</v>
      </c>
      <c r="V116" t="s">
        <v>64</v>
      </c>
    </row>
    <row r="117" spans="1:22" x14ac:dyDescent="0.3">
      <c r="A117" s="2">
        <v>2725077</v>
      </c>
      <c r="B117">
        <v>2020</v>
      </c>
      <c r="C117" t="s">
        <v>24</v>
      </c>
      <c r="D117" t="s">
        <v>12</v>
      </c>
      <c r="E117" t="s">
        <v>13</v>
      </c>
      <c r="F117" t="s">
        <v>14</v>
      </c>
      <c r="G117" t="s">
        <v>20</v>
      </c>
      <c r="H117" t="s">
        <v>16</v>
      </c>
      <c r="I117" t="s">
        <v>17</v>
      </c>
      <c r="J117">
        <v>302</v>
      </c>
      <c r="K117">
        <v>431.86</v>
      </c>
      <c r="N117">
        <v>2020</v>
      </c>
      <c r="O117" t="s">
        <v>19</v>
      </c>
      <c r="P117" t="s">
        <v>56</v>
      </c>
      <c r="Q117" t="s">
        <v>59</v>
      </c>
      <c r="R117">
        <v>46</v>
      </c>
      <c r="S117">
        <v>200</v>
      </c>
      <c r="T117">
        <v>224</v>
      </c>
      <c r="U117">
        <v>40</v>
      </c>
      <c r="V117" t="s">
        <v>64</v>
      </c>
    </row>
    <row r="118" spans="1:22" x14ac:dyDescent="0.3">
      <c r="A118" s="2">
        <v>2725442</v>
      </c>
      <c r="B118">
        <v>2020</v>
      </c>
      <c r="C118" t="s">
        <v>24</v>
      </c>
      <c r="D118" t="s">
        <v>12</v>
      </c>
      <c r="E118" t="s">
        <v>13</v>
      </c>
      <c r="F118" t="s">
        <v>14</v>
      </c>
      <c r="G118" t="s">
        <v>20</v>
      </c>
      <c r="H118" t="s">
        <v>16</v>
      </c>
      <c r="I118" t="s">
        <v>17</v>
      </c>
      <c r="J118">
        <v>296</v>
      </c>
      <c r="K118">
        <v>423.28</v>
      </c>
      <c r="N118">
        <v>2020</v>
      </c>
      <c r="O118" t="s">
        <v>19</v>
      </c>
      <c r="P118" t="s">
        <v>56</v>
      </c>
      <c r="Q118" t="s">
        <v>60</v>
      </c>
      <c r="R118">
        <v>34</v>
      </c>
      <c r="S118">
        <v>4576.8</v>
      </c>
      <c r="T118">
        <v>5126.0160000000005</v>
      </c>
      <c r="U118">
        <v>915.36000000000013</v>
      </c>
      <c r="V118" t="s">
        <v>64</v>
      </c>
    </row>
    <row r="119" spans="1:22" x14ac:dyDescent="0.3">
      <c r="A119" s="2">
        <v>2725442</v>
      </c>
      <c r="B119">
        <v>2020</v>
      </c>
      <c r="C119" t="s">
        <v>24</v>
      </c>
      <c r="D119" t="s">
        <v>12</v>
      </c>
      <c r="E119" t="s">
        <v>13</v>
      </c>
      <c r="F119" t="s">
        <v>14</v>
      </c>
      <c r="G119" t="s">
        <v>20</v>
      </c>
      <c r="H119" t="s">
        <v>16</v>
      </c>
      <c r="I119" t="s">
        <v>18</v>
      </c>
      <c r="J119">
        <v>218</v>
      </c>
      <c r="K119">
        <v>311.74</v>
      </c>
      <c r="N119">
        <v>2020</v>
      </c>
      <c r="O119" t="s">
        <v>19</v>
      </c>
      <c r="P119" t="s">
        <v>47</v>
      </c>
      <c r="Q119" t="s">
        <v>61</v>
      </c>
      <c r="R119">
        <v>7</v>
      </c>
      <c r="S119">
        <v>200</v>
      </c>
      <c r="T119">
        <v>224</v>
      </c>
      <c r="U119">
        <v>40</v>
      </c>
      <c r="V119" t="s">
        <v>64</v>
      </c>
    </row>
    <row r="120" spans="1:22" x14ac:dyDescent="0.3">
      <c r="A120" s="2">
        <v>2725077</v>
      </c>
      <c r="B120">
        <v>2020</v>
      </c>
      <c r="C120" t="s">
        <v>24</v>
      </c>
      <c r="D120" t="s">
        <v>12</v>
      </c>
      <c r="E120" t="s">
        <v>13</v>
      </c>
      <c r="F120" t="s">
        <v>14</v>
      </c>
      <c r="G120" t="s">
        <v>20</v>
      </c>
      <c r="H120" t="s">
        <v>16</v>
      </c>
      <c r="I120" t="s">
        <v>18</v>
      </c>
      <c r="J120">
        <v>266</v>
      </c>
      <c r="K120">
        <v>380.38</v>
      </c>
      <c r="N120">
        <v>2020</v>
      </c>
      <c r="O120" t="s">
        <v>19</v>
      </c>
      <c r="P120" t="s">
        <v>56</v>
      </c>
      <c r="Q120" t="s">
        <v>63</v>
      </c>
      <c r="R120">
        <v>3</v>
      </c>
      <c r="S120">
        <v>4577.3</v>
      </c>
      <c r="T120">
        <v>5126.576</v>
      </c>
      <c r="U120">
        <v>915.46</v>
      </c>
      <c r="V120" t="s">
        <v>64</v>
      </c>
    </row>
    <row r="121" spans="1:22" x14ac:dyDescent="0.3">
      <c r="A121" s="2">
        <v>2725442</v>
      </c>
      <c r="B121">
        <v>2020</v>
      </c>
      <c r="C121" t="s">
        <v>24</v>
      </c>
      <c r="D121" t="s">
        <v>12</v>
      </c>
      <c r="E121" t="s">
        <v>13</v>
      </c>
      <c r="F121" t="s">
        <v>14</v>
      </c>
      <c r="G121" t="s">
        <v>20</v>
      </c>
      <c r="H121" t="s">
        <v>16</v>
      </c>
      <c r="I121" t="s">
        <v>18</v>
      </c>
      <c r="J121">
        <v>194</v>
      </c>
      <c r="K121">
        <v>277.42</v>
      </c>
      <c r="N121">
        <v>2020</v>
      </c>
      <c r="O121" t="s">
        <v>19</v>
      </c>
      <c r="P121" t="s">
        <v>62</v>
      </c>
      <c r="Q121" t="s">
        <v>62</v>
      </c>
      <c r="R121">
        <v>2</v>
      </c>
      <c r="S121">
        <v>6600</v>
      </c>
      <c r="T121">
        <v>7392</v>
      </c>
      <c r="U121">
        <v>1320</v>
      </c>
      <c r="V121" t="s">
        <v>64</v>
      </c>
    </row>
    <row r="122" spans="1:22" x14ac:dyDescent="0.3">
      <c r="A122" s="2">
        <v>2725077</v>
      </c>
      <c r="B122">
        <v>2020</v>
      </c>
      <c r="C122" t="s">
        <v>24</v>
      </c>
      <c r="D122" t="s">
        <v>12</v>
      </c>
      <c r="E122" t="s">
        <v>13</v>
      </c>
      <c r="F122" t="s">
        <v>14</v>
      </c>
      <c r="G122" t="s">
        <v>20</v>
      </c>
      <c r="H122" t="s">
        <v>16</v>
      </c>
      <c r="I122" t="s">
        <v>18</v>
      </c>
      <c r="J122">
        <v>220</v>
      </c>
      <c r="K122">
        <v>314.60000000000002</v>
      </c>
      <c r="N122">
        <v>2020</v>
      </c>
      <c r="O122" t="s">
        <v>30</v>
      </c>
      <c r="P122" t="s">
        <v>43</v>
      </c>
      <c r="Q122" t="s">
        <v>44</v>
      </c>
      <c r="R122">
        <v>3566</v>
      </c>
      <c r="S122">
        <v>4577.3</v>
      </c>
      <c r="T122">
        <v>5126.576</v>
      </c>
      <c r="U122">
        <v>915.46</v>
      </c>
      <c r="V122" t="s">
        <v>64</v>
      </c>
    </row>
    <row r="123" spans="1:22" x14ac:dyDescent="0.3">
      <c r="A123" s="2">
        <v>2725077</v>
      </c>
      <c r="B123">
        <v>2020</v>
      </c>
      <c r="C123" t="s">
        <v>24</v>
      </c>
      <c r="D123" t="s">
        <v>12</v>
      </c>
      <c r="E123" t="s">
        <v>13</v>
      </c>
      <c r="F123" t="s">
        <v>14</v>
      </c>
      <c r="G123" t="s">
        <v>20</v>
      </c>
      <c r="H123" t="s">
        <v>16</v>
      </c>
      <c r="I123" t="s">
        <v>18</v>
      </c>
      <c r="J123">
        <v>268</v>
      </c>
      <c r="K123">
        <v>383.24</v>
      </c>
      <c r="N123">
        <v>2020</v>
      </c>
      <c r="O123" t="s">
        <v>30</v>
      </c>
      <c r="P123" t="s">
        <v>43</v>
      </c>
      <c r="Q123" t="s">
        <v>46</v>
      </c>
      <c r="R123">
        <v>2498</v>
      </c>
      <c r="S123">
        <v>8000</v>
      </c>
      <c r="T123">
        <v>8960</v>
      </c>
      <c r="U123">
        <v>1600</v>
      </c>
      <c r="V123" t="s">
        <v>64</v>
      </c>
    </row>
    <row r="124" spans="1:22" x14ac:dyDescent="0.3">
      <c r="A124" s="2">
        <v>2725442</v>
      </c>
      <c r="B124">
        <v>2020</v>
      </c>
      <c r="C124" t="s">
        <v>24</v>
      </c>
      <c r="D124" t="s">
        <v>12</v>
      </c>
      <c r="E124" t="s">
        <v>13</v>
      </c>
      <c r="F124" t="s">
        <v>14</v>
      </c>
      <c r="G124" t="s">
        <v>20</v>
      </c>
      <c r="H124" t="s">
        <v>16</v>
      </c>
      <c r="I124" t="s">
        <v>18</v>
      </c>
      <c r="J124">
        <v>306</v>
      </c>
      <c r="K124">
        <v>526.24</v>
      </c>
      <c r="N124">
        <v>2020</v>
      </c>
      <c r="O124" t="s">
        <v>30</v>
      </c>
      <c r="P124" t="s">
        <v>47</v>
      </c>
      <c r="Q124" t="s">
        <v>48</v>
      </c>
      <c r="R124">
        <v>1245</v>
      </c>
      <c r="S124">
        <v>4577.2</v>
      </c>
      <c r="T124">
        <v>5126.4639999999999</v>
      </c>
      <c r="U124">
        <v>915.44</v>
      </c>
      <c r="V124" t="s">
        <v>64</v>
      </c>
    </row>
    <row r="125" spans="1:22" x14ac:dyDescent="0.3">
      <c r="A125" s="2">
        <v>2726172</v>
      </c>
      <c r="B125">
        <v>2020</v>
      </c>
      <c r="C125" t="s">
        <v>24</v>
      </c>
      <c r="D125" t="s">
        <v>12</v>
      </c>
      <c r="E125" t="s">
        <v>13</v>
      </c>
      <c r="F125" t="s">
        <v>14</v>
      </c>
      <c r="G125" t="s">
        <v>20</v>
      </c>
      <c r="H125" t="s">
        <v>16</v>
      </c>
      <c r="I125" t="s">
        <v>18</v>
      </c>
      <c r="J125">
        <v>300</v>
      </c>
      <c r="K125">
        <v>526.24</v>
      </c>
      <c r="N125">
        <v>2020</v>
      </c>
      <c r="O125" t="s">
        <v>30</v>
      </c>
      <c r="P125" t="s">
        <v>49</v>
      </c>
      <c r="Q125" t="s">
        <v>50</v>
      </c>
      <c r="R125">
        <v>644</v>
      </c>
      <c r="S125">
        <v>5743.5</v>
      </c>
      <c r="T125">
        <v>6432.72</v>
      </c>
      <c r="U125">
        <v>1148.7</v>
      </c>
      <c r="V125" t="s">
        <v>64</v>
      </c>
    </row>
    <row r="126" spans="1:22" x14ac:dyDescent="0.3">
      <c r="A126" s="2">
        <v>2725442</v>
      </c>
      <c r="B126">
        <v>2020</v>
      </c>
      <c r="C126" t="s">
        <v>24</v>
      </c>
      <c r="D126" t="s">
        <v>12</v>
      </c>
      <c r="E126" t="s">
        <v>13</v>
      </c>
      <c r="F126" t="s">
        <v>14</v>
      </c>
      <c r="G126" t="s">
        <v>20</v>
      </c>
      <c r="H126" t="s">
        <v>16</v>
      </c>
      <c r="I126" t="s">
        <v>18</v>
      </c>
      <c r="J126">
        <v>294</v>
      </c>
      <c r="K126">
        <v>526.24</v>
      </c>
      <c r="N126">
        <v>2020</v>
      </c>
      <c r="O126" t="s">
        <v>30</v>
      </c>
      <c r="P126" t="s">
        <v>51</v>
      </c>
      <c r="Q126" t="s">
        <v>52</v>
      </c>
      <c r="R126">
        <v>643</v>
      </c>
      <c r="S126">
        <v>7000</v>
      </c>
      <c r="T126">
        <v>7840</v>
      </c>
      <c r="U126">
        <v>1400</v>
      </c>
      <c r="V126" t="s">
        <v>64</v>
      </c>
    </row>
    <row r="127" spans="1:22" x14ac:dyDescent="0.3">
      <c r="A127" s="2">
        <v>2725442</v>
      </c>
      <c r="B127">
        <v>2020</v>
      </c>
      <c r="C127" t="s">
        <v>24</v>
      </c>
      <c r="D127" t="s">
        <v>12</v>
      </c>
      <c r="E127" t="s">
        <v>13</v>
      </c>
      <c r="F127" t="s">
        <v>14</v>
      </c>
      <c r="G127" t="s">
        <v>20</v>
      </c>
      <c r="H127" t="s">
        <v>16</v>
      </c>
      <c r="I127" t="s">
        <v>18</v>
      </c>
      <c r="J127">
        <v>679</v>
      </c>
      <c r="K127">
        <v>970.97</v>
      </c>
      <c r="N127">
        <v>2020</v>
      </c>
      <c r="O127" t="s">
        <v>30</v>
      </c>
      <c r="P127" t="s">
        <v>49</v>
      </c>
      <c r="Q127" t="s">
        <v>53</v>
      </c>
      <c r="R127">
        <v>455</v>
      </c>
      <c r="S127">
        <v>4578.6000000000004</v>
      </c>
      <c r="T127">
        <v>5128.0320000000002</v>
      </c>
      <c r="U127">
        <v>915.72000000000014</v>
      </c>
      <c r="V127" t="s">
        <v>64</v>
      </c>
    </row>
    <row r="128" spans="1:22" x14ac:dyDescent="0.3">
      <c r="A128" s="2">
        <v>2725442</v>
      </c>
      <c r="B128">
        <v>2020</v>
      </c>
      <c r="C128" t="s">
        <v>24</v>
      </c>
      <c r="D128" t="s">
        <v>12</v>
      </c>
      <c r="E128" t="s">
        <v>13</v>
      </c>
      <c r="F128" t="s">
        <v>14</v>
      </c>
      <c r="G128" t="s">
        <v>20</v>
      </c>
      <c r="H128" t="s">
        <v>16</v>
      </c>
      <c r="I128" t="s">
        <v>18</v>
      </c>
      <c r="J128">
        <v>713</v>
      </c>
      <c r="K128">
        <v>1019.5899999999999</v>
      </c>
      <c r="N128">
        <v>2020</v>
      </c>
      <c r="O128" t="s">
        <v>30</v>
      </c>
      <c r="P128" t="s">
        <v>51</v>
      </c>
      <c r="Q128" t="s">
        <v>54</v>
      </c>
      <c r="R128">
        <v>345</v>
      </c>
      <c r="S128">
        <v>7000</v>
      </c>
      <c r="T128">
        <v>7840</v>
      </c>
      <c r="U128">
        <v>1400</v>
      </c>
      <c r="V128" t="s">
        <v>64</v>
      </c>
    </row>
    <row r="129" spans="1:22" x14ac:dyDescent="0.3">
      <c r="A129" s="2">
        <v>2726172</v>
      </c>
      <c r="B129">
        <v>2020</v>
      </c>
      <c r="C129" t="s">
        <v>24</v>
      </c>
      <c r="D129" t="s">
        <v>12</v>
      </c>
      <c r="E129" t="s">
        <v>13</v>
      </c>
      <c r="F129" t="s">
        <v>14</v>
      </c>
      <c r="G129" t="s">
        <v>20</v>
      </c>
      <c r="H129" t="s">
        <v>16</v>
      </c>
      <c r="I129" t="s">
        <v>18</v>
      </c>
      <c r="J129">
        <v>766</v>
      </c>
      <c r="K129">
        <v>1095.3800000000001</v>
      </c>
      <c r="N129">
        <v>2020</v>
      </c>
      <c r="O129" t="s">
        <v>30</v>
      </c>
      <c r="P129" t="s">
        <v>47</v>
      </c>
      <c r="Q129" t="s">
        <v>55</v>
      </c>
      <c r="R129">
        <v>122</v>
      </c>
      <c r="S129">
        <v>100</v>
      </c>
      <c r="T129">
        <v>112</v>
      </c>
      <c r="U129">
        <v>20</v>
      </c>
      <c r="V129" t="s">
        <v>64</v>
      </c>
    </row>
    <row r="130" spans="1:22" x14ac:dyDescent="0.3">
      <c r="A130" s="2">
        <v>2725077</v>
      </c>
      <c r="B130">
        <v>2020</v>
      </c>
      <c r="C130" t="s">
        <v>24</v>
      </c>
      <c r="D130" t="s">
        <v>12</v>
      </c>
      <c r="E130" t="s">
        <v>13</v>
      </c>
      <c r="F130" t="s">
        <v>14</v>
      </c>
      <c r="G130" t="s">
        <v>20</v>
      </c>
      <c r="H130" t="s">
        <v>16</v>
      </c>
      <c r="I130" t="s">
        <v>18</v>
      </c>
      <c r="J130">
        <v>303</v>
      </c>
      <c r="K130">
        <v>433.28999999999996</v>
      </c>
      <c r="N130">
        <v>2020</v>
      </c>
      <c r="O130" t="s">
        <v>30</v>
      </c>
      <c r="P130" t="s">
        <v>56</v>
      </c>
      <c r="Q130" t="s">
        <v>57</v>
      </c>
      <c r="R130">
        <v>78</v>
      </c>
      <c r="S130">
        <v>4577.2</v>
      </c>
      <c r="T130">
        <v>5126.4639999999999</v>
      </c>
      <c r="U130">
        <v>915.44</v>
      </c>
      <c r="V130" t="s">
        <v>64</v>
      </c>
    </row>
    <row r="131" spans="1:22" x14ac:dyDescent="0.3">
      <c r="A131" s="2">
        <v>2725077</v>
      </c>
      <c r="B131">
        <v>2020</v>
      </c>
      <c r="C131" t="s">
        <v>24</v>
      </c>
      <c r="D131" t="s">
        <v>12</v>
      </c>
      <c r="E131" t="s">
        <v>13</v>
      </c>
      <c r="F131" t="s">
        <v>14</v>
      </c>
      <c r="G131" t="s">
        <v>20</v>
      </c>
      <c r="H131" t="s">
        <v>16</v>
      </c>
      <c r="I131" t="s">
        <v>18</v>
      </c>
      <c r="J131">
        <v>297</v>
      </c>
      <c r="K131">
        <v>424.71</v>
      </c>
      <c r="N131">
        <v>2020</v>
      </c>
      <c r="O131" t="s">
        <v>30</v>
      </c>
      <c r="P131" t="s">
        <v>56</v>
      </c>
      <c r="Q131" t="s">
        <v>58</v>
      </c>
      <c r="R131">
        <v>76</v>
      </c>
      <c r="S131">
        <v>4576.8999999999996</v>
      </c>
      <c r="T131">
        <v>5126.1279999999997</v>
      </c>
      <c r="U131">
        <v>915.38</v>
      </c>
      <c r="V131" t="s">
        <v>64</v>
      </c>
    </row>
    <row r="132" spans="1:22" x14ac:dyDescent="0.3">
      <c r="A132" s="2">
        <v>2725442</v>
      </c>
      <c r="B132">
        <v>2020</v>
      </c>
      <c r="C132" t="s">
        <v>24</v>
      </c>
      <c r="D132" t="s">
        <v>12</v>
      </c>
      <c r="E132" t="s">
        <v>13</v>
      </c>
      <c r="F132" t="s">
        <v>14</v>
      </c>
      <c r="G132" t="s">
        <v>20</v>
      </c>
      <c r="H132" t="s">
        <v>16</v>
      </c>
      <c r="I132" t="s">
        <v>18</v>
      </c>
      <c r="J132">
        <v>291</v>
      </c>
      <c r="K132">
        <v>416.13</v>
      </c>
      <c r="N132">
        <v>2020</v>
      </c>
      <c r="O132" t="s">
        <v>30</v>
      </c>
      <c r="P132" t="s">
        <v>56</v>
      </c>
      <c r="Q132" t="s">
        <v>59</v>
      </c>
      <c r="R132">
        <v>46</v>
      </c>
      <c r="S132">
        <v>200</v>
      </c>
      <c r="T132">
        <v>224</v>
      </c>
      <c r="U132">
        <v>40</v>
      </c>
      <c r="V132" t="s">
        <v>64</v>
      </c>
    </row>
    <row r="133" spans="1:22" x14ac:dyDescent="0.3">
      <c r="A133" s="2">
        <v>2726172</v>
      </c>
      <c r="B133">
        <v>2020</v>
      </c>
      <c r="C133" t="s">
        <v>24</v>
      </c>
      <c r="D133" t="s">
        <v>12</v>
      </c>
      <c r="E133" t="s">
        <v>13</v>
      </c>
      <c r="F133" t="s">
        <v>14</v>
      </c>
      <c r="G133" t="s">
        <v>20</v>
      </c>
      <c r="H133" t="s">
        <v>16</v>
      </c>
      <c r="I133" t="s">
        <v>18</v>
      </c>
      <c r="J133">
        <v>219</v>
      </c>
      <c r="K133">
        <v>313.17</v>
      </c>
      <c r="N133">
        <v>2020</v>
      </c>
      <c r="O133" t="s">
        <v>30</v>
      </c>
      <c r="P133" t="s">
        <v>56</v>
      </c>
      <c r="Q133" t="s">
        <v>60</v>
      </c>
      <c r="R133">
        <v>34</v>
      </c>
      <c r="S133">
        <v>4576.8</v>
      </c>
      <c r="T133">
        <v>5126.0160000000005</v>
      </c>
      <c r="U133">
        <v>915.36000000000013</v>
      </c>
      <c r="V133" t="s">
        <v>45</v>
      </c>
    </row>
    <row r="134" spans="1:22" x14ac:dyDescent="0.3">
      <c r="A134" s="2">
        <v>2726172</v>
      </c>
      <c r="B134">
        <v>2020</v>
      </c>
      <c r="C134" t="s">
        <v>24</v>
      </c>
      <c r="D134" t="s">
        <v>12</v>
      </c>
      <c r="E134" t="s">
        <v>13</v>
      </c>
      <c r="F134" t="s">
        <v>14</v>
      </c>
      <c r="G134" t="s">
        <v>20</v>
      </c>
      <c r="H134" t="s">
        <v>16</v>
      </c>
      <c r="I134" t="s">
        <v>18</v>
      </c>
      <c r="J134">
        <v>752</v>
      </c>
      <c r="K134">
        <v>526.24</v>
      </c>
      <c r="N134">
        <v>2020</v>
      </c>
      <c r="O134" t="s">
        <v>30</v>
      </c>
      <c r="P134" t="s">
        <v>47</v>
      </c>
      <c r="Q134" t="s">
        <v>61</v>
      </c>
      <c r="R134">
        <v>7</v>
      </c>
      <c r="S134">
        <v>200</v>
      </c>
      <c r="T134">
        <v>224</v>
      </c>
      <c r="U134">
        <v>40</v>
      </c>
      <c r="V134" t="s">
        <v>45</v>
      </c>
    </row>
    <row r="135" spans="1:22" x14ac:dyDescent="0.3">
      <c r="A135" s="2">
        <v>2725442</v>
      </c>
      <c r="B135">
        <v>2020</v>
      </c>
      <c r="C135" t="s">
        <v>24</v>
      </c>
      <c r="D135" t="s">
        <v>12</v>
      </c>
      <c r="E135" t="s">
        <v>13</v>
      </c>
      <c r="F135" t="s">
        <v>14</v>
      </c>
      <c r="G135" t="s">
        <v>20</v>
      </c>
      <c r="H135" t="s">
        <v>16</v>
      </c>
      <c r="I135" t="s">
        <v>18</v>
      </c>
      <c r="J135">
        <v>805</v>
      </c>
      <c r="K135">
        <v>526.24</v>
      </c>
      <c r="N135">
        <v>2020</v>
      </c>
      <c r="O135" t="s">
        <v>30</v>
      </c>
      <c r="P135" t="s">
        <v>56</v>
      </c>
      <c r="Q135" t="s">
        <v>63</v>
      </c>
      <c r="R135">
        <v>3</v>
      </c>
      <c r="S135">
        <v>4577.3</v>
      </c>
      <c r="T135">
        <v>5126.576</v>
      </c>
      <c r="U135">
        <v>915.46</v>
      </c>
      <c r="V135" t="s">
        <v>45</v>
      </c>
    </row>
    <row r="136" spans="1:22" x14ac:dyDescent="0.3">
      <c r="A136" s="2">
        <v>2725442</v>
      </c>
      <c r="B136">
        <v>2020</v>
      </c>
      <c r="C136" t="s">
        <v>24</v>
      </c>
      <c r="D136" t="s">
        <v>12</v>
      </c>
      <c r="E136" t="s">
        <v>13</v>
      </c>
      <c r="F136" t="s">
        <v>14</v>
      </c>
      <c r="G136" t="s">
        <v>20</v>
      </c>
      <c r="H136" t="s">
        <v>16</v>
      </c>
      <c r="I136" t="s">
        <v>18</v>
      </c>
      <c r="J136">
        <v>265</v>
      </c>
      <c r="K136">
        <v>378.95</v>
      </c>
      <c r="N136">
        <v>2020</v>
      </c>
      <c r="O136" t="s">
        <v>30</v>
      </c>
      <c r="P136" t="s">
        <v>62</v>
      </c>
      <c r="Q136" t="s">
        <v>62</v>
      </c>
      <c r="R136">
        <v>2</v>
      </c>
      <c r="S136">
        <v>6600</v>
      </c>
      <c r="T136">
        <v>7392</v>
      </c>
      <c r="U136">
        <v>1320</v>
      </c>
      <c r="V136" t="s">
        <v>45</v>
      </c>
    </row>
    <row r="137" spans="1:22" x14ac:dyDescent="0.3">
      <c r="A137" s="2">
        <v>2725077</v>
      </c>
      <c r="B137">
        <v>2020</v>
      </c>
      <c r="C137" t="s">
        <v>24</v>
      </c>
      <c r="D137" t="s">
        <v>12</v>
      </c>
      <c r="E137" t="s">
        <v>13</v>
      </c>
      <c r="F137" t="s">
        <v>14</v>
      </c>
      <c r="G137" t="s">
        <v>20</v>
      </c>
      <c r="H137" t="s">
        <v>16</v>
      </c>
      <c r="I137" t="s">
        <v>18</v>
      </c>
      <c r="J137">
        <v>193</v>
      </c>
      <c r="K137">
        <v>275.99</v>
      </c>
      <c r="N137">
        <v>2020</v>
      </c>
      <c r="O137" t="s">
        <v>29</v>
      </c>
      <c r="P137" t="s">
        <v>43</v>
      </c>
      <c r="Q137" t="s">
        <v>44</v>
      </c>
      <c r="R137">
        <v>3566</v>
      </c>
      <c r="S137">
        <v>4577.3</v>
      </c>
      <c r="T137">
        <v>5126.576</v>
      </c>
      <c r="U137">
        <v>915.46</v>
      </c>
      <c r="V137" t="s">
        <v>45</v>
      </c>
    </row>
    <row r="138" spans="1:22" x14ac:dyDescent="0.3">
      <c r="A138" s="2">
        <v>2726172</v>
      </c>
      <c r="B138">
        <v>2020</v>
      </c>
      <c r="C138" t="s">
        <v>24</v>
      </c>
      <c r="D138" t="s">
        <v>12</v>
      </c>
      <c r="E138" t="s">
        <v>13</v>
      </c>
      <c r="F138" t="s">
        <v>14</v>
      </c>
      <c r="G138" t="s">
        <v>20</v>
      </c>
      <c r="H138" t="s">
        <v>16</v>
      </c>
      <c r="I138" t="s">
        <v>17</v>
      </c>
      <c r="J138">
        <v>884</v>
      </c>
      <c r="K138">
        <v>1264.1199999999999</v>
      </c>
      <c r="N138">
        <v>2020</v>
      </c>
      <c r="O138" t="s">
        <v>29</v>
      </c>
      <c r="P138" t="s">
        <v>43</v>
      </c>
      <c r="Q138" t="s">
        <v>46</v>
      </c>
      <c r="R138">
        <v>2498</v>
      </c>
      <c r="S138">
        <v>8000</v>
      </c>
      <c r="T138">
        <v>8960</v>
      </c>
      <c r="U138">
        <v>1600</v>
      </c>
      <c r="V138" t="s">
        <v>45</v>
      </c>
    </row>
    <row r="139" spans="1:22" x14ac:dyDescent="0.3">
      <c r="A139" s="2">
        <v>2725442</v>
      </c>
      <c r="B139">
        <v>2020</v>
      </c>
      <c r="C139" t="s">
        <v>24</v>
      </c>
      <c r="D139" t="s">
        <v>12</v>
      </c>
      <c r="E139" t="s">
        <v>13</v>
      </c>
      <c r="F139" t="s">
        <v>14</v>
      </c>
      <c r="G139" t="s">
        <v>20</v>
      </c>
      <c r="H139" t="s">
        <v>16</v>
      </c>
      <c r="I139" t="s">
        <v>17</v>
      </c>
      <c r="J139">
        <v>885</v>
      </c>
      <c r="K139">
        <v>1265.55</v>
      </c>
      <c r="N139">
        <v>2020</v>
      </c>
      <c r="O139" t="s">
        <v>29</v>
      </c>
      <c r="P139" t="s">
        <v>47</v>
      </c>
      <c r="Q139" t="s">
        <v>48</v>
      </c>
      <c r="R139">
        <v>1245</v>
      </c>
      <c r="S139">
        <v>4577.2</v>
      </c>
      <c r="T139">
        <v>5126.4639999999999</v>
      </c>
      <c r="U139">
        <v>915.44</v>
      </c>
      <c r="V139" t="s">
        <v>45</v>
      </c>
    </row>
    <row r="140" spans="1:22" x14ac:dyDescent="0.3">
      <c r="A140" s="2">
        <v>2725442</v>
      </c>
      <c r="B140">
        <v>2020</v>
      </c>
      <c r="C140" t="s">
        <v>24</v>
      </c>
      <c r="D140" t="s">
        <v>12</v>
      </c>
      <c r="E140" t="s">
        <v>13</v>
      </c>
      <c r="F140" t="s">
        <v>14</v>
      </c>
      <c r="G140" t="s">
        <v>20</v>
      </c>
      <c r="H140" t="s">
        <v>16</v>
      </c>
      <c r="I140" t="s">
        <v>17</v>
      </c>
      <c r="J140">
        <v>886</v>
      </c>
      <c r="K140">
        <v>1266.98</v>
      </c>
      <c r="N140">
        <v>2020</v>
      </c>
      <c r="O140" t="s">
        <v>29</v>
      </c>
      <c r="P140" t="s">
        <v>49</v>
      </c>
      <c r="Q140" t="s">
        <v>50</v>
      </c>
      <c r="R140">
        <v>644</v>
      </c>
      <c r="S140">
        <v>5743.5</v>
      </c>
      <c r="T140">
        <v>6432.72</v>
      </c>
      <c r="U140">
        <v>1148.7</v>
      </c>
      <c r="V140" t="s">
        <v>45</v>
      </c>
    </row>
    <row r="141" spans="1:22" x14ac:dyDescent="0.3">
      <c r="A141" s="2">
        <v>2725442</v>
      </c>
      <c r="B141">
        <v>2020</v>
      </c>
      <c r="C141" t="s">
        <v>24</v>
      </c>
      <c r="D141" t="s">
        <v>12</v>
      </c>
      <c r="E141" t="s">
        <v>13</v>
      </c>
      <c r="F141" t="s">
        <v>14</v>
      </c>
      <c r="G141" t="s">
        <v>20</v>
      </c>
      <c r="H141" t="s">
        <v>16</v>
      </c>
      <c r="I141" t="s">
        <v>18</v>
      </c>
      <c r="J141">
        <v>221</v>
      </c>
      <c r="K141">
        <v>316.02999999999997</v>
      </c>
      <c r="N141">
        <v>2020</v>
      </c>
      <c r="O141" t="s">
        <v>29</v>
      </c>
      <c r="P141" t="s">
        <v>51</v>
      </c>
      <c r="Q141" t="s">
        <v>52</v>
      </c>
      <c r="R141">
        <v>643</v>
      </c>
      <c r="S141">
        <v>7000</v>
      </c>
      <c r="T141">
        <v>7840</v>
      </c>
      <c r="U141">
        <v>1400</v>
      </c>
      <c r="V141" t="s">
        <v>45</v>
      </c>
    </row>
    <row r="142" spans="1:22" x14ac:dyDescent="0.3">
      <c r="A142" s="2">
        <v>2725442</v>
      </c>
      <c r="B142">
        <v>2020</v>
      </c>
      <c r="C142" t="s">
        <v>24</v>
      </c>
      <c r="D142" t="s">
        <v>12</v>
      </c>
      <c r="E142" t="s">
        <v>13</v>
      </c>
      <c r="F142" t="s">
        <v>14</v>
      </c>
      <c r="G142" t="s">
        <v>20</v>
      </c>
      <c r="H142" t="s">
        <v>16</v>
      </c>
      <c r="I142" t="s">
        <v>18</v>
      </c>
      <c r="J142">
        <v>269</v>
      </c>
      <c r="K142">
        <v>384.67</v>
      </c>
      <c r="N142">
        <v>2020</v>
      </c>
      <c r="O142" t="s">
        <v>29</v>
      </c>
      <c r="P142" t="s">
        <v>49</v>
      </c>
      <c r="Q142" t="s">
        <v>53</v>
      </c>
      <c r="R142">
        <v>455</v>
      </c>
      <c r="S142">
        <v>4578.6000000000004</v>
      </c>
      <c r="T142">
        <v>5128.0320000000002</v>
      </c>
      <c r="U142">
        <v>915.72000000000014</v>
      </c>
      <c r="V142" t="s">
        <v>45</v>
      </c>
    </row>
    <row r="143" spans="1:22" x14ac:dyDescent="0.3">
      <c r="A143" s="2">
        <v>2725442</v>
      </c>
      <c r="B143">
        <v>2020</v>
      </c>
      <c r="C143" t="s">
        <v>24</v>
      </c>
      <c r="D143" t="s">
        <v>12</v>
      </c>
      <c r="E143" t="s">
        <v>13</v>
      </c>
      <c r="F143" t="s">
        <v>14</v>
      </c>
      <c r="G143" t="s">
        <v>20</v>
      </c>
      <c r="H143" t="s">
        <v>16</v>
      </c>
      <c r="I143" t="s">
        <v>18</v>
      </c>
      <c r="J143">
        <v>775</v>
      </c>
      <c r="K143">
        <v>1108.25</v>
      </c>
      <c r="N143">
        <v>2020</v>
      </c>
      <c r="O143" t="s">
        <v>29</v>
      </c>
      <c r="P143" t="s">
        <v>51</v>
      </c>
      <c r="Q143" t="s">
        <v>54</v>
      </c>
      <c r="R143">
        <v>345</v>
      </c>
      <c r="S143">
        <v>7000</v>
      </c>
      <c r="T143">
        <v>7840</v>
      </c>
      <c r="U143">
        <v>1400</v>
      </c>
      <c r="V143" t="s">
        <v>45</v>
      </c>
    </row>
    <row r="144" spans="1:22" x14ac:dyDescent="0.3">
      <c r="A144" s="2">
        <v>2725077</v>
      </c>
      <c r="B144">
        <v>2020</v>
      </c>
      <c r="C144" t="s">
        <v>25</v>
      </c>
      <c r="D144" t="s">
        <v>12</v>
      </c>
      <c r="E144" t="s">
        <v>13</v>
      </c>
      <c r="F144" t="s">
        <v>14</v>
      </c>
      <c r="G144" t="s">
        <v>20</v>
      </c>
      <c r="H144" t="s">
        <v>16</v>
      </c>
      <c r="I144" t="s">
        <v>17</v>
      </c>
      <c r="J144">
        <v>320</v>
      </c>
      <c r="K144">
        <v>457.6</v>
      </c>
      <c r="N144">
        <v>2020</v>
      </c>
      <c r="O144" t="s">
        <v>29</v>
      </c>
      <c r="P144" t="s">
        <v>47</v>
      </c>
      <c r="Q144" t="s">
        <v>55</v>
      </c>
      <c r="R144">
        <v>122</v>
      </c>
      <c r="S144">
        <v>100</v>
      </c>
      <c r="T144">
        <v>112</v>
      </c>
      <c r="U144">
        <v>20</v>
      </c>
      <c r="V144" t="s">
        <v>45</v>
      </c>
    </row>
    <row r="145" spans="1:22" x14ac:dyDescent="0.3">
      <c r="A145" s="2">
        <v>2725442</v>
      </c>
      <c r="B145">
        <v>2020</v>
      </c>
      <c r="C145" t="s">
        <v>25</v>
      </c>
      <c r="D145" t="s">
        <v>12</v>
      </c>
      <c r="E145" t="s">
        <v>13</v>
      </c>
      <c r="F145" t="s">
        <v>14</v>
      </c>
      <c r="G145" t="s">
        <v>20</v>
      </c>
      <c r="H145" t="s">
        <v>16</v>
      </c>
      <c r="I145" t="s">
        <v>17</v>
      </c>
      <c r="J145">
        <v>314</v>
      </c>
      <c r="K145">
        <v>449.02</v>
      </c>
      <c r="N145">
        <v>2020</v>
      </c>
      <c r="O145" t="s">
        <v>29</v>
      </c>
      <c r="P145" t="s">
        <v>56</v>
      </c>
      <c r="Q145" t="s">
        <v>57</v>
      </c>
      <c r="R145">
        <v>78</v>
      </c>
      <c r="S145">
        <v>4577.2</v>
      </c>
      <c r="T145">
        <v>5126.4639999999999</v>
      </c>
      <c r="U145">
        <v>915.44</v>
      </c>
      <c r="V145" t="s">
        <v>45</v>
      </c>
    </row>
    <row r="146" spans="1:22" x14ac:dyDescent="0.3">
      <c r="A146" s="2">
        <v>2725077</v>
      </c>
      <c r="B146">
        <v>2020</v>
      </c>
      <c r="C146" t="s">
        <v>25</v>
      </c>
      <c r="D146" t="s">
        <v>12</v>
      </c>
      <c r="E146" t="s">
        <v>13</v>
      </c>
      <c r="F146" t="s">
        <v>14</v>
      </c>
      <c r="G146" t="s">
        <v>20</v>
      </c>
      <c r="H146" t="s">
        <v>16</v>
      </c>
      <c r="I146" t="s">
        <v>17</v>
      </c>
      <c r="J146">
        <v>308</v>
      </c>
      <c r="K146">
        <v>440.44</v>
      </c>
      <c r="N146">
        <v>2020</v>
      </c>
      <c r="O146" t="s">
        <v>29</v>
      </c>
      <c r="P146" t="s">
        <v>56</v>
      </c>
      <c r="Q146" t="s">
        <v>58</v>
      </c>
      <c r="R146">
        <v>76</v>
      </c>
      <c r="S146">
        <v>4576.8999999999996</v>
      </c>
      <c r="T146">
        <v>5126.1279999999997</v>
      </c>
      <c r="U146">
        <v>915.38</v>
      </c>
      <c r="V146" t="s">
        <v>45</v>
      </c>
    </row>
    <row r="147" spans="1:22" x14ac:dyDescent="0.3">
      <c r="A147" s="2">
        <v>2725442</v>
      </c>
      <c r="B147">
        <v>2020</v>
      </c>
      <c r="C147" t="s">
        <v>25</v>
      </c>
      <c r="D147" t="s">
        <v>12</v>
      </c>
      <c r="E147" t="s">
        <v>13</v>
      </c>
      <c r="F147" t="s">
        <v>14</v>
      </c>
      <c r="G147" t="s">
        <v>20</v>
      </c>
      <c r="H147" t="s">
        <v>16</v>
      </c>
      <c r="I147" t="s">
        <v>18</v>
      </c>
      <c r="J147">
        <v>224</v>
      </c>
      <c r="K147">
        <v>320.32</v>
      </c>
      <c r="N147">
        <v>2020</v>
      </c>
      <c r="O147" t="s">
        <v>29</v>
      </c>
      <c r="P147" t="s">
        <v>56</v>
      </c>
      <c r="Q147" t="s">
        <v>59</v>
      </c>
      <c r="R147">
        <v>46</v>
      </c>
      <c r="S147">
        <v>200</v>
      </c>
      <c r="T147">
        <v>224</v>
      </c>
      <c r="U147">
        <v>40</v>
      </c>
      <c r="V147" t="s">
        <v>45</v>
      </c>
    </row>
    <row r="148" spans="1:22" x14ac:dyDescent="0.3">
      <c r="A148" s="2">
        <v>2725077</v>
      </c>
      <c r="B148">
        <v>2020</v>
      </c>
      <c r="C148" t="s">
        <v>25</v>
      </c>
      <c r="D148" t="s">
        <v>12</v>
      </c>
      <c r="E148" t="s">
        <v>13</v>
      </c>
      <c r="F148" t="s">
        <v>14</v>
      </c>
      <c r="G148" t="s">
        <v>20</v>
      </c>
      <c r="H148" t="s">
        <v>16</v>
      </c>
      <c r="I148" t="s">
        <v>18</v>
      </c>
      <c r="J148">
        <v>272</v>
      </c>
      <c r="K148">
        <v>388.96</v>
      </c>
      <c r="N148">
        <v>2020</v>
      </c>
      <c r="O148" t="s">
        <v>29</v>
      </c>
      <c r="P148" t="s">
        <v>56</v>
      </c>
      <c r="Q148" t="s">
        <v>60</v>
      </c>
      <c r="R148">
        <v>34</v>
      </c>
      <c r="S148">
        <v>4576.8</v>
      </c>
      <c r="T148">
        <v>5126.0160000000005</v>
      </c>
      <c r="U148">
        <v>915.36000000000013</v>
      </c>
      <c r="V148" t="s">
        <v>45</v>
      </c>
    </row>
    <row r="149" spans="1:22" x14ac:dyDescent="0.3">
      <c r="A149" s="2">
        <v>2726172</v>
      </c>
      <c r="B149">
        <v>2020</v>
      </c>
      <c r="C149" t="s">
        <v>25</v>
      </c>
      <c r="D149" t="s">
        <v>12</v>
      </c>
      <c r="E149" t="s">
        <v>13</v>
      </c>
      <c r="F149" t="s">
        <v>14</v>
      </c>
      <c r="G149" t="s">
        <v>20</v>
      </c>
      <c r="H149" t="s">
        <v>16</v>
      </c>
      <c r="I149" t="s">
        <v>18</v>
      </c>
      <c r="J149">
        <v>200</v>
      </c>
      <c r="K149">
        <v>286</v>
      </c>
      <c r="N149">
        <v>2020</v>
      </c>
      <c r="O149" t="s">
        <v>29</v>
      </c>
      <c r="P149" t="s">
        <v>47</v>
      </c>
      <c r="Q149" t="s">
        <v>61</v>
      </c>
      <c r="R149">
        <v>7</v>
      </c>
      <c r="S149">
        <v>200</v>
      </c>
      <c r="T149">
        <v>224</v>
      </c>
      <c r="U149">
        <v>40</v>
      </c>
      <c r="V149" t="s">
        <v>45</v>
      </c>
    </row>
    <row r="150" spans="1:22" x14ac:dyDescent="0.3">
      <c r="A150" s="2">
        <v>2725442</v>
      </c>
      <c r="B150">
        <v>2020</v>
      </c>
      <c r="C150" t="s">
        <v>25</v>
      </c>
      <c r="D150" t="s">
        <v>12</v>
      </c>
      <c r="E150" t="s">
        <v>13</v>
      </c>
      <c r="F150" t="s">
        <v>14</v>
      </c>
      <c r="G150" t="s">
        <v>20</v>
      </c>
      <c r="H150" t="s">
        <v>16</v>
      </c>
      <c r="I150" t="s">
        <v>18</v>
      </c>
      <c r="J150">
        <v>226</v>
      </c>
      <c r="K150">
        <v>323.18</v>
      </c>
      <c r="N150">
        <v>2020</v>
      </c>
      <c r="O150" t="s">
        <v>29</v>
      </c>
      <c r="P150" t="s">
        <v>56</v>
      </c>
      <c r="Q150" t="s">
        <v>63</v>
      </c>
      <c r="R150">
        <v>3</v>
      </c>
      <c r="S150">
        <v>4577.3</v>
      </c>
      <c r="T150">
        <v>5126.576</v>
      </c>
      <c r="U150">
        <v>915.46</v>
      </c>
      <c r="V150" t="s">
        <v>64</v>
      </c>
    </row>
    <row r="151" spans="1:22" x14ac:dyDescent="0.3">
      <c r="A151" s="2">
        <v>2725442</v>
      </c>
      <c r="B151">
        <v>2020</v>
      </c>
      <c r="C151" t="s">
        <v>25</v>
      </c>
      <c r="D151" t="s">
        <v>12</v>
      </c>
      <c r="E151" t="s">
        <v>13</v>
      </c>
      <c r="F151" t="s">
        <v>14</v>
      </c>
      <c r="G151" t="s">
        <v>20</v>
      </c>
      <c r="H151" t="s">
        <v>16</v>
      </c>
      <c r="I151" t="s">
        <v>18</v>
      </c>
      <c r="J151">
        <v>274</v>
      </c>
      <c r="K151">
        <v>391.82</v>
      </c>
      <c r="N151">
        <v>2020</v>
      </c>
      <c r="O151" t="s">
        <v>29</v>
      </c>
      <c r="P151" t="s">
        <v>62</v>
      </c>
      <c r="Q151" t="s">
        <v>62</v>
      </c>
      <c r="R151">
        <v>2</v>
      </c>
      <c r="S151">
        <v>6600</v>
      </c>
      <c r="T151">
        <v>7392</v>
      </c>
      <c r="U151">
        <v>1320</v>
      </c>
      <c r="V151" t="s">
        <v>64</v>
      </c>
    </row>
    <row r="152" spans="1:22" x14ac:dyDescent="0.3">
      <c r="A152" s="2">
        <v>2725442</v>
      </c>
      <c r="B152">
        <v>2020</v>
      </c>
      <c r="C152" t="s">
        <v>25</v>
      </c>
      <c r="D152" t="s">
        <v>12</v>
      </c>
      <c r="E152" t="s">
        <v>13</v>
      </c>
      <c r="F152" t="s">
        <v>14</v>
      </c>
      <c r="G152" t="s">
        <v>20</v>
      </c>
      <c r="H152" t="s">
        <v>16</v>
      </c>
      <c r="I152" t="s">
        <v>18</v>
      </c>
      <c r="J152">
        <v>196</v>
      </c>
      <c r="K152">
        <v>280.27999999999997</v>
      </c>
      <c r="N152">
        <v>2020</v>
      </c>
      <c r="O152" t="s">
        <v>28</v>
      </c>
      <c r="P152" t="s">
        <v>43</v>
      </c>
      <c r="Q152" t="s">
        <v>44</v>
      </c>
      <c r="R152">
        <v>3566</v>
      </c>
      <c r="S152">
        <v>4577.3</v>
      </c>
      <c r="T152">
        <v>5126.576</v>
      </c>
      <c r="U152">
        <v>915.46</v>
      </c>
      <c r="V152" t="s">
        <v>64</v>
      </c>
    </row>
    <row r="153" spans="1:22" x14ac:dyDescent="0.3">
      <c r="A153" s="2">
        <v>2725077</v>
      </c>
      <c r="B153">
        <v>2020</v>
      </c>
      <c r="C153" t="s">
        <v>25</v>
      </c>
      <c r="D153" t="s">
        <v>12</v>
      </c>
      <c r="E153" t="s">
        <v>13</v>
      </c>
      <c r="F153" t="s">
        <v>14</v>
      </c>
      <c r="G153" t="s">
        <v>20</v>
      </c>
      <c r="H153" t="s">
        <v>16</v>
      </c>
      <c r="I153" t="s">
        <v>18</v>
      </c>
      <c r="J153">
        <v>318</v>
      </c>
      <c r="K153">
        <v>526.24</v>
      </c>
      <c r="N153">
        <v>2020</v>
      </c>
      <c r="O153" t="s">
        <v>28</v>
      </c>
      <c r="P153" t="s">
        <v>43</v>
      </c>
      <c r="Q153" t="s">
        <v>46</v>
      </c>
      <c r="R153">
        <v>2498</v>
      </c>
      <c r="S153">
        <v>8000</v>
      </c>
      <c r="T153">
        <v>8960</v>
      </c>
      <c r="U153">
        <v>1600</v>
      </c>
      <c r="V153" t="s">
        <v>64</v>
      </c>
    </row>
    <row r="154" spans="1:22" x14ac:dyDescent="0.3">
      <c r="A154" s="2">
        <v>2726538</v>
      </c>
      <c r="B154">
        <v>2020</v>
      </c>
      <c r="C154" t="s">
        <v>25</v>
      </c>
      <c r="D154" t="s">
        <v>12</v>
      </c>
      <c r="E154" t="s">
        <v>13</v>
      </c>
      <c r="F154" t="s">
        <v>14</v>
      </c>
      <c r="G154" t="s">
        <v>20</v>
      </c>
      <c r="H154" t="s">
        <v>16</v>
      </c>
      <c r="I154" t="s">
        <v>18</v>
      </c>
      <c r="J154">
        <v>312</v>
      </c>
      <c r="K154">
        <v>526.24</v>
      </c>
      <c r="N154">
        <v>2020</v>
      </c>
      <c r="O154" t="s">
        <v>28</v>
      </c>
      <c r="P154" t="s">
        <v>47</v>
      </c>
      <c r="Q154" t="s">
        <v>48</v>
      </c>
      <c r="R154">
        <v>1245</v>
      </c>
      <c r="S154">
        <v>4577.2</v>
      </c>
      <c r="T154">
        <v>5126.4639999999999</v>
      </c>
      <c r="U154">
        <v>915.44</v>
      </c>
      <c r="V154" t="s">
        <v>64</v>
      </c>
    </row>
    <row r="155" spans="1:22" x14ac:dyDescent="0.3">
      <c r="A155" s="2">
        <v>2726172</v>
      </c>
      <c r="B155">
        <v>2020</v>
      </c>
      <c r="C155" t="s">
        <v>25</v>
      </c>
      <c r="D155" t="s">
        <v>12</v>
      </c>
      <c r="E155" t="s">
        <v>13</v>
      </c>
      <c r="F155" t="s">
        <v>14</v>
      </c>
      <c r="G155" t="s">
        <v>20</v>
      </c>
      <c r="H155" t="s">
        <v>16</v>
      </c>
      <c r="I155" t="s">
        <v>18</v>
      </c>
      <c r="J155">
        <v>712</v>
      </c>
      <c r="K155">
        <v>1018.16</v>
      </c>
      <c r="N155">
        <v>2020</v>
      </c>
      <c r="O155" t="s">
        <v>28</v>
      </c>
      <c r="P155" t="s">
        <v>49</v>
      </c>
      <c r="Q155" t="s">
        <v>50</v>
      </c>
      <c r="R155">
        <v>644</v>
      </c>
      <c r="S155">
        <v>5743.5</v>
      </c>
      <c r="T155">
        <v>6432.72</v>
      </c>
      <c r="U155">
        <v>1148.7</v>
      </c>
      <c r="V155" t="s">
        <v>64</v>
      </c>
    </row>
    <row r="156" spans="1:22" x14ac:dyDescent="0.3">
      <c r="A156" s="2">
        <v>2725077</v>
      </c>
      <c r="B156">
        <v>2020</v>
      </c>
      <c r="C156" t="s">
        <v>25</v>
      </c>
      <c r="D156" t="s">
        <v>12</v>
      </c>
      <c r="E156" t="s">
        <v>13</v>
      </c>
      <c r="F156" t="s">
        <v>14</v>
      </c>
      <c r="G156" t="s">
        <v>20</v>
      </c>
      <c r="H156" t="s">
        <v>16</v>
      </c>
      <c r="I156" t="s">
        <v>18</v>
      </c>
      <c r="J156">
        <v>765</v>
      </c>
      <c r="K156">
        <v>1093.95</v>
      </c>
      <c r="N156">
        <v>2020</v>
      </c>
      <c r="O156" t="s">
        <v>28</v>
      </c>
      <c r="P156" t="s">
        <v>51</v>
      </c>
      <c r="Q156" t="s">
        <v>52</v>
      </c>
      <c r="R156">
        <v>643</v>
      </c>
      <c r="S156">
        <v>7000</v>
      </c>
      <c r="T156">
        <v>7840</v>
      </c>
      <c r="U156">
        <v>1400</v>
      </c>
      <c r="V156" t="s">
        <v>64</v>
      </c>
    </row>
    <row r="157" spans="1:22" x14ac:dyDescent="0.3">
      <c r="A157" s="2">
        <v>2725442</v>
      </c>
      <c r="B157">
        <v>2020</v>
      </c>
      <c r="C157" t="s">
        <v>25</v>
      </c>
      <c r="D157" t="s">
        <v>12</v>
      </c>
      <c r="E157" t="s">
        <v>13</v>
      </c>
      <c r="F157" t="s">
        <v>14</v>
      </c>
      <c r="G157" t="s">
        <v>20</v>
      </c>
      <c r="H157" t="s">
        <v>16</v>
      </c>
      <c r="I157" t="s">
        <v>17</v>
      </c>
      <c r="J157">
        <v>321</v>
      </c>
      <c r="K157">
        <v>459.03</v>
      </c>
      <c r="N157">
        <v>2020</v>
      </c>
      <c r="O157" t="s">
        <v>28</v>
      </c>
      <c r="P157" t="s">
        <v>49</v>
      </c>
      <c r="Q157" t="s">
        <v>53</v>
      </c>
      <c r="R157">
        <v>455</v>
      </c>
      <c r="S157">
        <v>4578.6000000000004</v>
      </c>
      <c r="T157">
        <v>5128.0320000000002</v>
      </c>
      <c r="U157">
        <v>915.72000000000014</v>
      </c>
      <c r="V157" t="s">
        <v>64</v>
      </c>
    </row>
    <row r="158" spans="1:22" x14ac:dyDescent="0.3">
      <c r="A158" s="2">
        <v>2725077</v>
      </c>
      <c r="B158">
        <v>2020</v>
      </c>
      <c r="C158" t="s">
        <v>25</v>
      </c>
      <c r="D158" t="s">
        <v>12</v>
      </c>
      <c r="E158" t="s">
        <v>13</v>
      </c>
      <c r="F158" t="s">
        <v>14</v>
      </c>
      <c r="G158" t="s">
        <v>20</v>
      </c>
      <c r="H158" t="s">
        <v>16</v>
      </c>
      <c r="I158" t="s">
        <v>18</v>
      </c>
      <c r="J158">
        <v>315</v>
      </c>
      <c r="K158">
        <v>450.45</v>
      </c>
      <c r="N158">
        <v>2020</v>
      </c>
      <c r="O158" t="s">
        <v>28</v>
      </c>
      <c r="P158" t="s">
        <v>51</v>
      </c>
      <c r="Q158" t="s">
        <v>54</v>
      </c>
      <c r="R158">
        <v>345</v>
      </c>
      <c r="S158">
        <v>7000</v>
      </c>
      <c r="T158">
        <v>7840</v>
      </c>
      <c r="U158">
        <v>1400</v>
      </c>
      <c r="V158" t="s">
        <v>64</v>
      </c>
    </row>
    <row r="159" spans="1:22" x14ac:dyDescent="0.3">
      <c r="A159" s="2">
        <v>2726172</v>
      </c>
      <c r="B159">
        <v>2020</v>
      </c>
      <c r="C159" t="s">
        <v>25</v>
      </c>
      <c r="D159" t="s">
        <v>12</v>
      </c>
      <c r="E159" t="s">
        <v>13</v>
      </c>
      <c r="F159" t="s">
        <v>14</v>
      </c>
      <c r="G159" t="s">
        <v>20</v>
      </c>
      <c r="H159" t="s">
        <v>16</v>
      </c>
      <c r="I159" t="s">
        <v>18</v>
      </c>
      <c r="J159">
        <v>309</v>
      </c>
      <c r="K159">
        <v>441.87</v>
      </c>
      <c r="N159">
        <v>2020</v>
      </c>
      <c r="O159" t="s">
        <v>28</v>
      </c>
      <c r="P159" t="s">
        <v>47</v>
      </c>
      <c r="Q159" t="s">
        <v>55</v>
      </c>
      <c r="R159">
        <v>122</v>
      </c>
      <c r="S159">
        <v>100</v>
      </c>
      <c r="T159">
        <v>112</v>
      </c>
      <c r="U159">
        <v>20</v>
      </c>
      <c r="V159" t="s">
        <v>64</v>
      </c>
    </row>
    <row r="160" spans="1:22" x14ac:dyDescent="0.3">
      <c r="A160" s="2">
        <v>2725077</v>
      </c>
      <c r="B160">
        <v>2020</v>
      </c>
      <c r="C160" t="s">
        <v>25</v>
      </c>
      <c r="D160" t="s">
        <v>12</v>
      </c>
      <c r="E160" t="s">
        <v>13</v>
      </c>
      <c r="F160" t="s">
        <v>14</v>
      </c>
      <c r="G160" t="s">
        <v>20</v>
      </c>
      <c r="H160" t="s">
        <v>16</v>
      </c>
      <c r="I160" t="s">
        <v>18</v>
      </c>
      <c r="J160">
        <v>225</v>
      </c>
      <c r="K160">
        <v>321.75</v>
      </c>
      <c r="N160">
        <v>2020</v>
      </c>
      <c r="O160" t="s">
        <v>28</v>
      </c>
      <c r="P160" t="s">
        <v>56</v>
      </c>
      <c r="Q160" t="s">
        <v>57</v>
      </c>
      <c r="R160">
        <v>78</v>
      </c>
      <c r="S160">
        <v>4577.2</v>
      </c>
      <c r="T160">
        <v>5126.4639999999999</v>
      </c>
      <c r="U160">
        <v>915.44</v>
      </c>
      <c r="V160" t="s">
        <v>64</v>
      </c>
    </row>
    <row r="161" spans="1:22" x14ac:dyDescent="0.3">
      <c r="A161" s="2">
        <v>2725077</v>
      </c>
      <c r="B161">
        <v>2020</v>
      </c>
      <c r="C161" t="s">
        <v>25</v>
      </c>
      <c r="D161" t="s">
        <v>12</v>
      </c>
      <c r="E161" t="s">
        <v>13</v>
      </c>
      <c r="F161" t="s">
        <v>14</v>
      </c>
      <c r="G161" t="s">
        <v>20</v>
      </c>
      <c r="H161" t="s">
        <v>16</v>
      </c>
      <c r="I161" t="s">
        <v>18</v>
      </c>
      <c r="J161">
        <v>751</v>
      </c>
      <c r="K161">
        <v>526.24</v>
      </c>
      <c r="N161">
        <v>2020</v>
      </c>
      <c r="O161" t="s">
        <v>28</v>
      </c>
      <c r="P161" t="s">
        <v>56</v>
      </c>
      <c r="Q161" t="s">
        <v>58</v>
      </c>
      <c r="R161">
        <v>76</v>
      </c>
      <c r="S161">
        <v>4576.8999999999996</v>
      </c>
      <c r="T161">
        <v>5126.1279999999997</v>
      </c>
      <c r="U161">
        <v>915.38</v>
      </c>
      <c r="V161" t="s">
        <v>64</v>
      </c>
    </row>
    <row r="162" spans="1:22" x14ac:dyDescent="0.3">
      <c r="A162" s="2">
        <v>2725442</v>
      </c>
      <c r="B162">
        <v>2020</v>
      </c>
      <c r="C162" t="s">
        <v>25</v>
      </c>
      <c r="D162" t="s">
        <v>12</v>
      </c>
      <c r="E162" t="s">
        <v>13</v>
      </c>
      <c r="F162" t="s">
        <v>14</v>
      </c>
      <c r="G162" t="s">
        <v>20</v>
      </c>
      <c r="H162" t="s">
        <v>16</v>
      </c>
      <c r="I162" t="s">
        <v>18</v>
      </c>
      <c r="J162">
        <v>223</v>
      </c>
      <c r="K162">
        <v>318.89</v>
      </c>
      <c r="N162">
        <v>2020</v>
      </c>
      <c r="O162" t="s">
        <v>28</v>
      </c>
      <c r="P162" t="s">
        <v>56</v>
      </c>
      <c r="Q162" t="s">
        <v>59</v>
      </c>
      <c r="R162">
        <v>46</v>
      </c>
      <c r="S162">
        <v>200</v>
      </c>
      <c r="T162">
        <v>224</v>
      </c>
      <c r="U162">
        <v>40</v>
      </c>
      <c r="V162" t="s">
        <v>64</v>
      </c>
    </row>
    <row r="163" spans="1:22" x14ac:dyDescent="0.3">
      <c r="A163" s="2">
        <v>2726538</v>
      </c>
      <c r="B163">
        <v>2020</v>
      </c>
      <c r="C163" t="s">
        <v>25</v>
      </c>
      <c r="D163" t="s">
        <v>12</v>
      </c>
      <c r="E163" t="s">
        <v>13</v>
      </c>
      <c r="F163" t="s">
        <v>14</v>
      </c>
      <c r="G163" t="s">
        <v>20</v>
      </c>
      <c r="H163" t="s">
        <v>16</v>
      </c>
      <c r="I163" t="s">
        <v>18</v>
      </c>
      <c r="J163">
        <v>271</v>
      </c>
      <c r="K163">
        <v>387.53</v>
      </c>
      <c r="N163">
        <v>2020</v>
      </c>
      <c r="O163" t="s">
        <v>28</v>
      </c>
      <c r="P163" t="s">
        <v>56</v>
      </c>
      <c r="Q163" t="s">
        <v>60</v>
      </c>
      <c r="R163">
        <v>34</v>
      </c>
      <c r="S163">
        <v>4576.8</v>
      </c>
      <c r="T163">
        <v>5126.0160000000005</v>
      </c>
      <c r="U163">
        <v>915.36000000000013</v>
      </c>
      <c r="V163" t="s">
        <v>64</v>
      </c>
    </row>
    <row r="164" spans="1:22" x14ac:dyDescent="0.3">
      <c r="A164" s="2">
        <v>2725442</v>
      </c>
      <c r="B164">
        <v>2020</v>
      </c>
      <c r="C164" t="s">
        <v>25</v>
      </c>
      <c r="D164" t="s">
        <v>12</v>
      </c>
      <c r="E164" t="s">
        <v>13</v>
      </c>
      <c r="F164" t="s">
        <v>14</v>
      </c>
      <c r="G164" t="s">
        <v>20</v>
      </c>
      <c r="H164" t="s">
        <v>16</v>
      </c>
      <c r="I164" t="s">
        <v>18</v>
      </c>
      <c r="J164">
        <v>199</v>
      </c>
      <c r="K164">
        <v>284.57</v>
      </c>
      <c r="N164">
        <v>2020</v>
      </c>
      <c r="O164" t="s">
        <v>28</v>
      </c>
      <c r="P164" t="s">
        <v>47</v>
      </c>
      <c r="Q164" t="s">
        <v>61</v>
      </c>
      <c r="R164">
        <v>7</v>
      </c>
      <c r="S164">
        <v>200</v>
      </c>
      <c r="T164">
        <v>224</v>
      </c>
      <c r="U164">
        <v>40</v>
      </c>
      <c r="V164" t="s">
        <v>64</v>
      </c>
    </row>
    <row r="165" spans="1:22" x14ac:dyDescent="0.3">
      <c r="A165" s="2">
        <v>2726172</v>
      </c>
      <c r="B165">
        <v>2020</v>
      </c>
      <c r="C165" t="s">
        <v>25</v>
      </c>
      <c r="D165" t="s">
        <v>12</v>
      </c>
      <c r="E165" t="s">
        <v>13</v>
      </c>
      <c r="F165" t="s">
        <v>14</v>
      </c>
      <c r="G165" t="s">
        <v>20</v>
      </c>
      <c r="H165" t="s">
        <v>16</v>
      </c>
      <c r="I165" t="s">
        <v>17</v>
      </c>
      <c r="J165">
        <v>882</v>
      </c>
      <c r="K165">
        <v>1261.26</v>
      </c>
      <c r="N165">
        <v>2020</v>
      </c>
      <c r="O165" t="s">
        <v>28</v>
      </c>
      <c r="P165" t="s">
        <v>56</v>
      </c>
      <c r="Q165" t="s">
        <v>63</v>
      </c>
      <c r="R165">
        <v>3</v>
      </c>
      <c r="S165">
        <v>4577.3</v>
      </c>
      <c r="T165">
        <v>5126.576</v>
      </c>
      <c r="U165">
        <v>915.46</v>
      </c>
      <c r="V165" t="s">
        <v>64</v>
      </c>
    </row>
    <row r="166" spans="1:22" x14ac:dyDescent="0.3">
      <c r="A166" s="2">
        <v>2725077</v>
      </c>
      <c r="B166">
        <v>2020</v>
      </c>
      <c r="C166" t="s">
        <v>25</v>
      </c>
      <c r="D166" t="s">
        <v>12</v>
      </c>
      <c r="E166" t="s">
        <v>13</v>
      </c>
      <c r="F166" t="s">
        <v>14</v>
      </c>
      <c r="G166" t="s">
        <v>20</v>
      </c>
      <c r="H166" t="s">
        <v>16</v>
      </c>
      <c r="I166" t="s">
        <v>17</v>
      </c>
      <c r="J166">
        <v>883</v>
      </c>
      <c r="K166">
        <v>1262.69</v>
      </c>
      <c r="N166">
        <v>2020</v>
      </c>
      <c r="O166" t="s">
        <v>28</v>
      </c>
      <c r="P166" t="s">
        <v>62</v>
      </c>
      <c r="Q166" t="s">
        <v>62</v>
      </c>
      <c r="R166">
        <v>2</v>
      </c>
      <c r="S166">
        <v>6600</v>
      </c>
      <c r="T166">
        <v>7392</v>
      </c>
      <c r="U166">
        <v>1320</v>
      </c>
      <c r="V166" t="s">
        <v>45</v>
      </c>
    </row>
    <row r="167" spans="1:22" x14ac:dyDescent="0.3">
      <c r="A167" s="2">
        <v>2726172</v>
      </c>
      <c r="B167">
        <v>2020</v>
      </c>
      <c r="C167" t="s">
        <v>25</v>
      </c>
      <c r="D167" t="s">
        <v>12</v>
      </c>
      <c r="E167" t="s">
        <v>13</v>
      </c>
      <c r="F167" t="s">
        <v>14</v>
      </c>
      <c r="G167" t="s">
        <v>20</v>
      </c>
      <c r="H167" t="s">
        <v>16</v>
      </c>
      <c r="I167" t="s">
        <v>18</v>
      </c>
      <c r="J167">
        <v>227</v>
      </c>
      <c r="K167">
        <v>324.61</v>
      </c>
      <c r="N167">
        <v>2020</v>
      </c>
      <c r="O167" t="s">
        <v>21</v>
      </c>
      <c r="P167" t="s">
        <v>43</v>
      </c>
      <c r="Q167" t="s">
        <v>44</v>
      </c>
      <c r="R167">
        <v>3566</v>
      </c>
      <c r="S167">
        <v>4577.3</v>
      </c>
      <c r="T167">
        <v>5126.576</v>
      </c>
      <c r="U167">
        <v>915.46</v>
      </c>
      <c r="V167" t="s">
        <v>45</v>
      </c>
    </row>
    <row r="168" spans="1:22" x14ac:dyDescent="0.3">
      <c r="A168" s="2">
        <v>2725442</v>
      </c>
      <c r="B168">
        <v>2020</v>
      </c>
      <c r="C168" t="s">
        <v>25</v>
      </c>
      <c r="D168" t="s">
        <v>12</v>
      </c>
      <c r="E168" t="s">
        <v>13</v>
      </c>
      <c r="F168" t="s">
        <v>14</v>
      </c>
      <c r="G168" t="s">
        <v>20</v>
      </c>
      <c r="H168" t="s">
        <v>16</v>
      </c>
      <c r="I168" t="s">
        <v>18</v>
      </c>
      <c r="J168">
        <v>774</v>
      </c>
      <c r="K168">
        <v>1106.82</v>
      </c>
      <c r="N168">
        <v>2020</v>
      </c>
      <c r="O168" t="s">
        <v>21</v>
      </c>
      <c r="P168" t="s">
        <v>43</v>
      </c>
      <c r="Q168" t="s">
        <v>46</v>
      </c>
      <c r="R168">
        <v>2498</v>
      </c>
      <c r="S168">
        <v>8000</v>
      </c>
      <c r="T168">
        <v>8960</v>
      </c>
      <c r="U168">
        <v>1600</v>
      </c>
      <c r="V168" t="s">
        <v>45</v>
      </c>
    </row>
    <row r="169" spans="1:22" x14ac:dyDescent="0.3">
      <c r="A169" s="2">
        <v>2726172</v>
      </c>
      <c r="B169">
        <v>2020</v>
      </c>
      <c r="C169" t="s">
        <v>26</v>
      </c>
      <c r="D169" t="s">
        <v>12</v>
      </c>
      <c r="E169" t="s">
        <v>13</v>
      </c>
      <c r="F169" t="s">
        <v>14</v>
      </c>
      <c r="G169" t="s">
        <v>20</v>
      </c>
      <c r="H169" t="s">
        <v>16</v>
      </c>
      <c r="I169" t="s">
        <v>18</v>
      </c>
      <c r="J169">
        <v>368</v>
      </c>
      <c r="K169">
        <v>526.24</v>
      </c>
      <c r="N169">
        <v>2020</v>
      </c>
      <c r="O169" t="s">
        <v>21</v>
      </c>
      <c r="P169" t="s">
        <v>47</v>
      </c>
      <c r="Q169" t="s">
        <v>48</v>
      </c>
      <c r="R169">
        <v>1245</v>
      </c>
      <c r="S169">
        <v>4577.2</v>
      </c>
      <c r="T169">
        <v>5126.4639999999999</v>
      </c>
      <c r="U169">
        <v>915.44</v>
      </c>
      <c r="V169" t="s">
        <v>45</v>
      </c>
    </row>
    <row r="170" spans="1:22" x14ac:dyDescent="0.3">
      <c r="A170" s="2">
        <v>2726172</v>
      </c>
      <c r="B170">
        <v>2020</v>
      </c>
      <c r="C170" t="s">
        <v>26</v>
      </c>
      <c r="D170" t="s">
        <v>12</v>
      </c>
      <c r="E170" t="s">
        <v>13</v>
      </c>
      <c r="F170" t="s">
        <v>14</v>
      </c>
      <c r="G170" t="s">
        <v>20</v>
      </c>
      <c r="H170" t="s">
        <v>16</v>
      </c>
      <c r="I170" t="s">
        <v>17</v>
      </c>
      <c r="J170">
        <v>362</v>
      </c>
      <c r="K170">
        <v>517.66</v>
      </c>
      <c r="N170">
        <v>2020</v>
      </c>
      <c r="O170" t="s">
        <v>21</v>
      </c>
      <c r="P170" t="s">
        <v>49</v>
      </c>
      <c r="Q170" t="s">
        <v>50</v>
      </c>
      <c r="R170">
        <v>644</v>
      </c>
      <c r="S170">
        <v>5743.5</v>
      </c>
      <c r="T170">
        <v>6432.72</v>
      </c>
      <c r="U170">
        <v>1148.7</v>
      </c>
      <c r="V170" t="s">
        <v>45</v>
      </c>
    </row>
    <row r="171" spans="1:22" x14ac:dyDescent="0.3">
      <c r="A171" s="2">
        <v>2726172</v>
      </c>
      <c r="B171">
        <v>2020</v>
      </c>
      <c r="C171" t="s">
        <v>26</v>
      </c>
      <c r="D171" t="s">
        <v>12</v>
      </c>
      <c r="E171" t="s">
        <v>13</v>
      </c>
      <c r="F171" t="s">
        <v>14</v>
      </c>
      <c r="G171" t="s">
        <v>20</v>
      </c>
      <c r="H171" t="s">
        <v>16</v>
      </c>
      <c r="I171" t="s">
        <v>17</v>
      </c>
      <c r="J171">
        <v>356</v>
      </c>
      <c r="K171">
        <v>509.08</v>
      </c>
      <c r="N171">
        <v>2020</v>
      </c>
      <c r="O171" t="s">
        <v>21</v>
      </c>
      <c r="P171" t="s">
        <v>51</v>
      </c>
      <c r="Q171" t="s">
        <v>52</v>
      </c>
      <c r="R171">
        <v>643</v>
      </c>
      <c r="S171">
        <v>7000</v>
      </c>
      <c r="T171">
        <v>7840</v>
      </c>
      <c r="U171">
        <v>1400</v>
      </c>
      <c r="V171" t="s">
        <v>64</v>
      </c>
    </row>
    <row r="172" spans="1:22" x14ac:dyDescent="0.3">
      <c r="A172" s="2">
        <v>2725807</v>
      </c>
      <c r="B172">
        <v>2020</v>
      </c>
      <c r="C172" t="s">
        <v>26</v>
      </c>
      <c r="D172" t="s">
        <v>12</v>
      </c>
      <c r="E172" t="s">
        <v>13</v>
      </c>
      <c r="F172" t="s">
        <v>14</v>
      </c>
      <c r="G172" t="s">
        <v>20</v>
      </c>
      <c r="H172" t="s">
        <v>16</v>
      </c>
      <c r="I172" t="s">
        <v>18</v>
      </c>
      <c r="J172">
        <v>242</v>
      </c>
      <c r="K172">
        <v>346.06</v>
      </c>
      <c r="N172">
        <v>2020</v>
      </c>
      <c r="O172" t="s">
        <v>21</v>
      </c>
      <c r="P172" t="s">
        <v>49</v>
      </c>
      <c r="Q172" t="s">
        <v>53</v>
      </c>
      <c r="R172">
        <v>455</v>
      </c>
      <c r="S172">
        <v>4578.6000000000004</v>
      </c>
      <c r="T172">
        <v>5128.0320000000002</v>
      </c>
      <c r="U172">
        <v>915.72000000000014</v>
      </c>
      <c r="V172" t="s">
        <v>64</v>
      </c>
    </row>
    <row r="173" spans="1:22" x14ac:dyDescent="0.3">
      <c r="A173" s="2">
        <v>2725077</v>
      </c>
      <c r="B173">
        <v>2020</v>
      </c>
      <c r="C173" t="s">
        <v>26</v>
      </c>
      <c r="D173" t="s">
        <v>12</v>
      </c>
      <c r="E173" t="s">
        <v>13</v>
      </c>
      <c r="F173" t="s">
        <v>14</v>
      </c>
      <c r="G173" t="s">
        <v>20</v>
      </c>
      <c r="H173" t="s">
        <v>16</v>
      </c>
      <c r="I173" t="s">
        <v>18</v>
      </c>
      <c r="J173">
        <v>290</v>
      </c>
      <c r="K173">
        <v>414.7</v>
      </c>
      <c r="N173">
        <v>2020</v>
      </c>
      <c r="O173" t="s">
        <v>21</v>
      </c>
      <c r="P173" t="s">
        <v>51</v>
      </c>
      <c r="Q173" t="s">
        <v>54</v>
      </c>
      <c r="R173">
        <v>345</v>
      </c>
      <c r="S173">
        <v>7000</v>
      </c>
      <c r="T173">
        <v>7840</v>
      </c>
      <c r="U173">
        <v>1400</v>
      </c>
      <c r="V173" t="s">
        <v>64</v>
      </c>
    </row>
    <row r="174" spans="1:22" x14ac:dyDescent="0.3">
      <c r="A174" s="2">
        <v>2725442</v>
      </c>
      <c r="B174">
        <v>2020</v>
      </c>
      <c r="C174" t="s">
        <v>26</v>
      </c>
      <c r="D174" t="s">
        <v>12</v>
      </c>
      <c r="E174" t="s">
        <v>13</v>
      </c>
      <c r="F174" t="s">
        <v>14</v>
      </c>
      <c r="G174" t="s">
        <v>20</v>
      </c>
      <c r="H174" t="s">
        <v>16</v>
      </c>
      <c r="I174" t="s">
        <v>18</v>
      </c>
      <c r="J174">
        <v>212</v>
      </c>
      <c r="K174">
        <v>303.15999999999997</v>
      </c>
      <c r="N174">
        <v>2020</v>
      </c>
      <c r="O174" t="s">
        <v>21</v>
      </c>
      <c r="P174" t="s">
        <v>47</v>
      </c>
      <c r="Q174" t="s">
        <v>55</v>
      </c>
      <c r="R174">
        <v>122</v>
      </c>
      <c r="S174">
        <v>100</v>
      </c>
      <c r="T174">
        <v>112</v>
      </c>
      <c r="U174">
        <v>20</v>
      </c>
      <c r="V174" t="s">
        <v>64</v>
      </c>
    </row>
    <row r="175" spans="1:22" x14ac:dyDescent="0.3">
      <c r="A175" s="2">
        <v>2726538</v>
      </c>
      <c r="B175">
        <v>2020</v>
      </c>
      <c r="C175" t="s">
        <v>26</v>
      </c>
      <c r="D175" t="s">
        <v>12</v>
      </c>
      <c r="E175" t="s">
        <v>13</v>
      </c>
      <c r="F175" t="s">
        <v>14</v>
      </c>
      <c r="G175" t="s">
        <v>20</v>
      </c>
      <c r="H175" t="s">
        <v>16</v>
      </c>
      <c r="I175" t="s">
        <v>18</v>
      </c>
      <c r="J175">
        <v>286</v>
      </c>
      <c r="K175">
        <v>408.98</v>
      </c>
      <c r="N175">
        <v>2020</v>
      </c>
      <c r="O175" t="s">
        <v>21</v>
      </c>
      <c r="P175" t="s">
        <v>56</v>
      </c>
      <c r="Q175" t="s">
        <v>57</v>
      </c>
      <c r="R175">
        <v>78</v>
      </c>
      <c r="S175">
        <v>4577.2</v>
      </c>
      <c r="T175">
        <v>5126.4639999999999</v>
      </c>
      <c r="U175">
        <v>915.44</v>
      </c>
      <c r="V175" t="s">
        <v>64</v>
      </c>
    </row>
    <row r="176" spans="1:22" x14ac:dyDescent="0.3">
      <c r="A176" s="2">
        <v>2725807</v>
      </c>
      <c r="B176">
        <v>2020</v>
      </c>
      <c r="C176" t="s">
        <v>26</v>
      </c>
      <c r="D176" t="s">
        <v>12</v>
      </c>
      <c r="E176" t="s">
        <v>13</v>
      </c>
      <c r="F176" t="s">
        <v>14</v>
      </c>
      <c r="G176" t="s">
        <v>20</v>
      </c>
      <c r="H176" t="s">
        <v>16</v>
      </c>
      <c r="I176" t="s">
        <v>18</v>
      </c>
      <c r="J176">
        <v>214</v>
      </c>
      <c r="K176">
        <v>306.02</v>
      </c>
      <c r="N176">
        <v>2020</v>
      </c>
      <c r="O176" t="s">
        <v>21</v>
      </c>
      <c r="P176" t="s">
        <v>56</v>
      </c>
      <c r="Q176" t="s">
        <v>58</v>
      </c>
      <c r="R176">
        <v>76</v>
      </c>
      <c r="S176">
        <v>4576.8999999999996</v>
      </c>
      <c r="T176">
        <v>5126.1279999999997</v>
      </c>
      <c r="U176">
        <v>915.38</v>
      </c>
      <c r="V176" t="s">
        <v>64</v>
      </c>
    </row>
    <row r="177" spans="1:22" x14ac:dyDescent="0.3">
      <c r="A177" s="2">
        <v>2725442</v>
      </c>
      <c r="B177">
        <v>2020</v>
      </c>
      <c r="C177" t="s">
        <v>26</v>
      </c>
      <c r="D177" t="s">
        <v>12</v>
      </c>
      <c r="E177" t="s">
        <v>13</v>
      </c>
      <c r="F177" t="s">
        <v>14</v>
      </c>
      <c r="G177" t="s">
        <v>20</v>
      </c>
      <c r="H177" t="s">
        <v>16</v>
      </c>
      <c r="I177" t="s">
        <v>18</v>
      </c>
      <c r="J177">
        <v>366</v>
      </c>
      <c r="K177">
        <v>526.24</v>
      </c>
      <c r="N177">
        <v>2020</v>
      </c>
      <c r="O177" t="s">
        <v>21</v>
      </c>
      <c r="P177" t="s">
        <v>56</v>
      </c>
      <c r="Q177" t="s">
        <v>59</v>
      </c>
      <c r="R177">
        <v>46</v>
      </c>
      <c r="S177">
        <v>200</v>
      </c>
      <c r="T177">
        <v>224</v>
      </c>
      <c r="U177">
        <v>40</v>
      </c>
      <c r="V177" t="s">
        <v>64</v>
      </c>
    </row>
    <row r="178" spans="1:22" x14ac:dyDescent="0.3">
      <c r="A178" s="2">
        <v>2725442</v>
      </c>
      <c r="B178">
        <v>2020</v>
      </c>
      <c r="C178" t="s">
        <v>26</v>
      </c>
      <c r="D178" t="s">
        <v>12</v>
      </c>
      <c r="E178" t="s">
        <v>13</v>
      </c>
      <c r="F178" t="s">
        <v>14</v>
      </c>
      <c r="G178" t="s">
        <v>20</v>
      </c>
      <c r="H178" t="s">
        <v>16</v>
      </c>
      <c r="I178" t="s">
        <v>17</v>
      </c>
      <c r="J178">
        <v>360</v>
      </c>
      <c r="K178">
        <v>526.24</v>
      </c>
      <c r="N178">
        <v>2020</v>
      </c>
      <c r="O178" t="s">
        <v>21</v>
      </c>
      <c r="P178" t="s">
        <v>56</v>
      </c>
      <c r="Q178" t="s">
        <v>60</v>
      </c>
      <c r="R178">
        <v>34</v>
      </c>
      <c r="S178">
        <v>4576.8</v>
      </c>
      <c r="T178">
        <v>5126.0160000000005</v>
      </c>
      <c r="U178">
        <v>915.36000000000013</v>
      </c>
      <c r="V178" t="s">
        <v>64</v>
      </c>
    </row>
    <row r="179" spans="1:22" x14ac:dyDescent="0.3">
      <c r="A179" s="2">
        <v>2726172</v>
      </c>
      <c r="B179">
        <v>2020</v>
      </c>
      <c r="C179" t="s">
        <v>26</v>
      </c>
      <c r="D179" t="s">
        <v>12</v>
      </c>
      <c r="E179" t="s">
        <v>13</v>
      </c>
      <c r="F179" t="s">
        <v>14</v>
      </c>
      <c r="G179" t="s">
        <v>20</v>
      </c>
      <c r="H179" t="s">
        <v>16</v>
      </c>
      <c r="I179" t="s">
        <v>18</v>
      </c>
      <c r="J179">
        <v>676</v>
      </c>
      <c r="K179">
        <v>966.68000000000006</v>
      </c>
      <c r="N179">
        <v>2020</v>
      </c>
      <c r="O179" t="s">
        <v>21</v>
      </c>
      <c r="P179" t="s">
        <v>47</v>
      </c>
      <c r="Q179" t="s">
        <v>61</v>
      </c>
      <c r="R179">
        <v>7</v>
      </c>
      <c r="S179">
        <v>200</v>
      </c>
      <c r="T179">
        <v>224</v>
      </c>
      <c r="U179">
        <v>40</v>
      </c>
      <c r="V179" t="s">
        <v>64</v>
      </c>
    </row>
    <row r="180" spans="1:22" x14ac:dyDescent="0.3">
      <c r="A180" s="2">
        <v>2726172</v>
      </c>
      <c r="B180">
        <v>2020</v>
      </c>
      <c r="C180" t="s">
        <v>26</v>
      </c>
      <c r="D180" t="s">
        <v>12</v>
      </c>
      <c r="E180" t="s">
        <v>13</v>
      </c>
      <c r="F180" t="s">
        <v>14</v>
      </c>
      <c r="G180" t="s">
        <v>20</v>
      </c>
      <c r="H180" t="s">
        <v>16</v>
      </c>
      <c r="I180" t="s">
        <v>18</v>
      </c>
      <c r="J180">
        <v>709</v>
      </c>
      <c r="K180">
        <v>1013.87</v>
      </c>
      <c r="N180">
        <v>2020</v>
      </c>
      <c r="O180" t="s">
        <v>21</v>
      </c>
      <c r="P180" t="s">
        <v>56</v>
      </c>
      <c r="Q180" t="s">
        <v>63</v>
      </c>
      <c r="R180">
        <v>3</v>
      </c>
      <c r="S180">
        <v>4577.3</v>
      </c>
      <c r="T180">
        <v>5126.576</v>
      </c>
      <c r="U180">
        <v>915.46</v>
      </c>
      <c r="V180" t="s">
        <v>45</v>
      </c>
    </row>
    <row r="181" spans="1:22" x14ac:dyDescent="0.3">
      <c r="A181" s="2">
        <v>2725077</v>
      </c>
      <c r="B181">
        <v>2020</v>
      </c>
      <c r="C181" t="s">
        <v>26</v>
      </c>
      <c r="D181" t="s">
        <v>12</v>
      </c>
      <c r="E181" t="s">
        <v>13</v>
      </c>
      <c r="F181" t="s">
        <v>14</v>
      </c>
      <c r="G181" t="s">
        <v>20</v>
      </c>
      <c r="H181" t="s">
        <v>16</v>
      </c>
      <c r="I181" t="s">
        <v>18</v>
      </c>
      <c r="J181">
        <v>762</v>
      </c>
      <c r="K181">
        <v>1089.6599999999999</v>
      </c>
      <c r="N181">
        <v>2020</v>
      </c>
      <c r="O181" t="s">
        <v>21</v>
      </c>
      <c r="P181" t="s">
        <v>62</v>
      </c>
      <c r="Q181" t="s">
        <v>62</v>
      </c>
      <c r="R181">
        <v>2</v>
      </c>
      <c r="S181">
        <v>6600</v>
      </c>
      <c r="T181">
        <v>7392</v>
      </c>
      <c r="U181">
        <v>1320</v>
      </c>
      <c r="V181" t="s">
        <v>64</v>
      </c>
    </row>
    <row r="182" spans="1:22" x14ac:dyDescent="0.3">
      <c r="A182" s="2">
        <v>2725077</v>
      </c>
      <c r="B182">
        <v>2020</v>
      </c>
      <c r="C182" t="s">
        <v>26</v>
      </c>
      <c r="D182" t="s">
        <v>12</v>
      </c>
      <c r="E182" t="s">
        <v>13</v>
      </c>
      <c r="F182" t="s">
        <v>14</v>
      </c>
      <c r="G182" t="s">
        <v>20</v>
      </c>
      <c r="H182" t="s">
        <v>16</v>
      </c>
      <c r="I182" t="s">
        <v>18</v>
      </c>
      <c r="J182">
        <v>369</v>
      </c>
      <c r="K182">
        <v>527.66999999999996</v>
      </c>
      <c r="N182">
        <v>2021</v>
      </c>
      <c r="O182" t="s">
        <v>23</v>
      </c>
      <c r="P182" t="s">
        <v>43</v>
      </c>
      <c r="Q182" t="s">
        <v>44</v>
      </c>
      <c r="R182">
        <v>6591.1679999999997</v>
      </c>
      <c r="S182">
        <v>4577.3</v>
      </c>
      <c r="T182">
        <v>5126.576</v>
      </c>
      <c r="U182">
        <v>915.46</v>
      </c>
      <c r="V182" t="s">
        <v>45</v>
      </c>
    </row>
    <row r="183" spans="1:22" x14ac:dyDescent="0.3">
      <c r="A183" s="2">
        <v>2726172</v>
      </c>
      <c r="B183">
        <v>2020</v>
      </c>
      <c r="C183" t="s">
        <v>26</v>
      </c>
      <c r="D183" t="s">
        <v>12</v>
      </c>
      <c r="E183" t="s">
        <v>13</v>
      </c>
      <c r="F183" t="s">
        <v>14</v>
      </c>
      <c r="G183" t="s">
        <v>20</v>
      </c>
      <c r="H183" t="s">
        <v>16</v>
      </c>
      <c r="I183" t="s">
        <v>18</v>
      </c>
      <c r="J183">
        <v>363</v>
      </c>
      <c r="K183">
        <v>519.09</v>
      </c>
      <c r="N183">
        <v>2021</v>
      </c>
      <c r="O183" t="s">
        <v>23</v>
      </c>
      <c r="P183" t="s">
        <v>43</v>
      </c>
      <c r="Q183" t="s">
        <v>46</v>
      </c>
      <c r="R183">
        <v>8270.64</v>
      </c>
      <c r="S183">
        <v>8800</v>
      </c>
      <c r="T183">
        <v>8960</v>
      </c>
      <c r="U183">
        <v>1760</v>
      </c>
      <c r="V183" t="s">
        <v>45</v>
      </c>
    </row>
    <row r="184" spans="1:22" x14ac:dyDescent="0.3">
      <c r="A184" s="2">
        <v>2726538</v>
      </c>
      <c r="B184">
        <v>2020</v>
      </c>
      <c r="C184" t="s">
        <v>26</v>
      </c>
      <c r="D184" t="s">
        <v>12</v>
      </c>
      <c r="E184" t="s">
        <v>13</v>
      </c>
      <c r="F184" t="s">
        <v>14</v>
      </c>
      <c r="G184" t="s">
        <v>20</v>
      </c>
      <c r="H184" t="s">
        <v>16</v>
      </c>
      <c r="I184" t="s">
        <v>17</v>
      </c>
      <c r="J184">
        <v>357</v>
      </c>
      <c r="K184">
        <v>510.51</v>
      </c>
      <c r="N184">
        <v>2021</v>
      </c>
      <c r="O184" t="s">
        <v>23</v>
      </c>
      <c r="P184" t="s">
        <v>47</v>
      </c>
      <c r="Q184" t="s">
        <v>48</v>
      </c>
      <c r="R184">
        <v>8470</v>
      </c>
      <c r="S184">
        <v>5034.92</v>
      </c>
      <c r="T184">
        <v>5126.4639999999999</v>
      </c>
      <c r="U184">
        <v>1006.984</v>
      </c>
      <c r="V184" t="s">
        <v>45</v>
      </c>
    </row>
    <row r="185" spans="1:22" x14ac:dyDescent="0.3">
      <c r="A185" s="2">
        <v>2725077</v>
      </c>
      <c r="B185">
        <v>2020</v>
      </c>
      <c r="C185" t="s">
        <v>26</v>
      </c>
      <c r="D185" t="s">
        <v>12</v>
      </c>
      <c r="E185" t="s">
        <v>13</v>
      </c>
      <c r="F185" t="s">
        <v>14</v>
      </c>
      <c r="G185" t="s">
        <v>20</v>
      </c>
      <c r="H185" t="s">
        <v>16</v>
      </c>
      <c r="I185" t="s">
        <v>18</v>
      </c>
      <c r="J185">
        <v>243</v>
      </c>
      <c r="K185">
        <v>347.49</v>
      </c>
      <c r="N185">
        <v>2021</v>
      </c>
      <c r="O185" t="s">
        <v>23</v>
      </c>
      <c r="P185" t="s">
        <v>49</v>
      </c>
      <c r="Q185" t="s">
        <v>50</v>
      </c>
      <c r="R185">
        <v>6055.1985000000004</v>
      </c>
      <c r="S185">
        <v>6317.85</v>
      </c>
      <c r="T185">
        <v>6432.72</v>
      </c>
      <c r="U185">
        <v>1263.5700000000002</v>
      </c>
      <c r="V185" t="s">
        <v>45</v>
      </c>
    </row>
    <row r="186" spans="1:22" x14ac:dyDescent="0.3">
      <c r="A186" s="2">
        <v>2726172</v>
      </c>
      <c r="B186">
        <v>2020</v>
      </c>
      <c r="C186" t="s">
        <v>26</v>
      </c>
      <c r="D186" t="s">
        <v>12</v>
      </c>
      <c r="E186" t="s">
        <v>13</v>
      </c>
      <c r="F186" t="s">
        <v>14</v>
      </c>
      <c r="G186" t="s">
        <v>20</v>
      </c>
      <c r="H186" t="s">
        <v>16</v>
      </c>
      <c r="I186" t="s">
        <v>18</v>
      </c>
      <c r="J186">
        <v>802</v>
      </c>
      <c r="K186">
        <v>526.24</v>
      </c>
      <c r="N186">
        <v>2021</v>
      </c>
      <c r="O186" t="s">
        <v>23</v>
      </c>
      <c r="P186" t="s">
        <v>51</v>
      </c>
      <c r="Q186" t="s">
        <v>52</v>
      </c>
      <c r="R186">
        <v>10368.4</v>
      </c>
      <c r="S186">
        <v>7700</v>
      </c>
      <c r="T186">
        <v>7840</v>
      </c>
      <c r="U186">
        <v>1540</v>
      </c>
      <c r="V186" t="s">
        <v>45</v>
      </c>
    </row>
    <row r="187" spans="1:22" x14ac:dyDescent="0.3">
      <c r="A187" s="2">
        <v>2725807</v>
      </c>
      <c r="B187">
        <v>2020</v>
      </c>
      <c r="C187" t="s">
        <v>26</v>
      </c>
      <c r="D187" t="s">
        <v>12</v>
      </c>
      <c r="E187" t="s">
        <v>13</v>
      </c>
      <c r="F187" t="s">
        <v>14</v>
      </c>
      <c r="G187" t="s">
        <v>20</v>
      </c>
      <c r="H187" t="s">
        <v>16</v>
      </c>
      <c r="I187" t="s">
        <v>18</v>
      </c>
      <c r="J187">
        <v>241</v>
      </c>
      <c r="K187">
        <v>344.63</v>
      </c>
      <c r="N187">
        <v>2021</v>
      </c>
      <c r="O187" t="s">
        <v>23</v>
      </c>
      <c r="P187" t="s">
        <v>49</v>
      </c>
      <c r="Q187" t="s">
        <v>53</v>
      </c>
      <c r="R187">
        <v>3101.2624999999998</v>
      </c>
      <c r="S187">
        <v>5036.46</v>
      </c>
      <c r="T187">
        <v>5128.0320000000002</v>
      </c>
      <c r="U187">
        <v>1007.292</v>
      </c>
      <c r="V187" t="s">
        <v>45</v>
      </c>
    </row>
    <row r="188" spans="1:22" x14ac:dyDescent="0.3">
      <c r="A188" s="2">
        <v>2725442</v>
      </c>
      <c r="B188">
        <v>2020</v>
      </c>
      <c r="C188" t="s">
        <v>26</v>
      </c>
      <c r="D188" t="s">
        <v>12</v>
      </c>
      <c r="E188" t="s">
        <v>13</v>
      </c>
      <c r="F188" t="s">
        <v>14</v>
      </c>
      <c r="G188" t="s">
        <v>20</v>
      </c>
      <c r="H188" t="s">
        <v>16</v>
      </c>
      <c r="I188" t="s">
        <v>18</v>
      </c>
      <c r="J188">
        <v>289</v>
      </c>
      <c r="K188">
        <v>413.27</v>
      </c>
      <c r="N188">
        <v>2021</v>
      </c>
      <c r="O188" t="s">
        <v>23</v>
      </c>
      <c r="P188" t="s">
        <v>51</v>
      </c>
      <c r="Q188" t="s">
        <v>54</v>
      </c>
      <c r="R188">
        <v>6591.1679999999997</v>
      </c>
      <c r="S188">
        <v>7700</v>
      </c>
      <c r="T188">
        <v>7840</v>
      </c>
      <c r="U188">
        <v>1540</v>
      </c>
      <c r="V188" t="s">
        <v>45</v>
      </c>
    </row>
    <row r="189" spans="1:22" x14ac:dyDescent="0.3">
      <c r="A189" s="2">
        <v>2726172</v>
      </c>
      <c r="B189">
        <v>2020</v>
      </c>
      <c r="C189" t="s">
        <v>26</v>
      </c>
      <c r="D189" t="s">
        <v>12</v>
      </c>
      <c r="E189" t="s">
        <v>13</v>
      </c>
      <c r="F189" t="s">
        <v>14</v>
      </c>
      <c r="G189" t="s">
        <v>20</v>
      </c>
      <c r="H189" t="s">
        <v>16</v>
      </c>
      <c r="I189" t="s">
        <v>18</v>
      </c>
      <c r="J189">
        <v>874</v>
      </c>
      <c r="K189">
        <v>1249.82</v>
      </c>
      <c r="N189">
        <v>2021</v>
      </c>
      <c r="O189" t="s">
        <v>23</v>
      </c>
      <c r="P189" t="s">
        <v>47</v>
      </c>
      <c r="Q189" t="s">
        <v>55</v>
      </c>
      <c r="R189">
        <v>6590.7359999999999</v>
      </c>
      <c r="S189">
        <v>110</v>
      </c>
      <c r="T189">
        <v>112</v>
      </c>
      <c r="U189">
        <v>22</v>
      </c>
      <c r="V189" t="s">
        <v>45</v>
      </c>
    </row>
    <row r="190" spans="1:22" x14ac:dyDescent="0.3">
      <c r="A190" s="2">
        <v>2725077</v>
      </c>
      <c r="B190">
        <v>2020</v>
      </c>
      <c r="C190" t="s">
        <v>26</v>
      </c>
      <c r="D190" t="s">
        <v>12</v>
      </c>
      <c r="E190" t="s">
        <v>13</v>
      </c>
      <c r="F190" t="s">
        <v>14</v>
      </c>
      <c r="G190" t="s">
        <v>20</v>
      </c>
      <c r="H190" t="s">
        <v>16</v>
      </c>
      <c r="I190" t="s">
        <v>17</v>
      </c>
      <c r="J190">
        <v>875</v>
      </c>
      <c r="K190">
        <v>1251.25</v>
      </c>
      <c r="N190">
        <v>2021</v>
      </c>
      <c r="O190" t="s">
        <v>23</v>
      </c>
      <c r="P190" t="s">
        <v>56</v>
      </c>
      <c r="Q190" t="s">
        <v>57</v>
      </c>
      <c r="R190">
        <v>288</v>
      </c>
      <c r="S190">
        <v>5034.92</v>
      </c>
      <c r="T190">
        <v>5126.4639999999999</v>
      </c>
      <c r="U190">
        <v>1006.984</v>
      </c>
      <c r="V190" t="s">
        <v>45</v>
      </c>
    </row>
    <row r="191" spans="1:22" x14ac:dyDescent="0.3">
      <c r="A191" s="2">
        <v>2725442</v>
      </c>
      <c r="B191">
        <v>2020</v>
      </c>
      <c r="C191" t="s">
        <v>26</v>
      </c>
      <c r="D191" t="s">
        <v>12</v>
      </c>
      <c r="E191" t="s">
        <v>13</v>
      </c>
      <c r="F191" t="s">
        <v>14</v>
      </c>
      <c r="G191" t="s">
        <v>20</v>
      </c>
      <c r="H191" t="s">
        <v>16</v>
      </c>
      <c r="I191" t="s">
        <v>18</v>
      </c>
      <c r="J191">
        <v>239</v>
      </c>
      <c r="K191">
        <v>341.77</v>
      </c>
      <c r="N191">
        <v>2021</v>
      </c>
      <c r="O191" t="s">
        <v>23</v>
      </c>
      <c r="P191" t="s">
        <v>56</v>
      </c>
      <c r="Q191" t="s">
        <v>58</v>
      </c>
      <c r="R191">
        <v>6590.5919999999996</v>
      </c>
      <c r="S191">
        <v>4576.8999999999996</v>
      </c>
      <c r="T191">
        <v>5126.1279999999997</v>
      </c>
      <c r="U191">
        <v>915.38</v>
      </c>
      <c r="V191" t="s">
        <v>45</v>
      </c>
    </row>
    <row r="192" spans="1:22" x14ac:dyDescent="0.3">
      <c r="A192" s="2">
        <v>2725442</v>
      </c>
      <c r="B192">
        <v>2020</v>
      </c>
      <c r="C192" t="s">
        <v>26</v>
      </c>
      <c r="D192" t="s">
        <v>12</v>
      </c>
      <c r="E192" t="s">
        <v>13</v>
      </c>
      <c r="F192" t="s">
        <v>14</v>
      </c>
      <c r="G192" t="s">
        <v>20</v>
      </c>
      <c r="H192" t="s">
        <v>16</v>
      </c>
      <c r="I192" t="s">
        <v>18</v>
      </c>
      <c r="J192">
        <v>287</v>
      </c>
      <c r="K192">
        <v>410.40999999999997</v>
      </c>
      <c r="N192">
        <v>2021</v>
      </c>
      <c r="O192" t="s">
        <v>23</v>
      </c>
      <c r="P192" t="s">
        <v>56</v>
      </c>
      <c r="Q192" t="s">
        <v>59</v>
      </c>
      <c r="R192">
        <v>4032.9300000000003</v>
      </c>
      <c r="S192">
        <v>200</v>
      </c>
      <c r="T192">
        <v>224</v>
      </c>
      <c r="U192">
        <v>40</v>
      </c>
      <c r="V192" t="s">
        <v>45</v>
      </c>
    </row>
    <row r="193" spans="1:22" x14ac:dyDescent="0.3">
      <c r="A193" s="2">
        <v>2725807</v>
      </c>
      <c r="B193">
        <v>2020</v>
      </c>
      <c r="C193" t="s">
        <v>26</v>
      </c>
      <c r="D193" t="s">
        <v>12</v>
      </c>
      <c r="E193" t="s">
        <v>13</v>
      </c>
      <c r="F193" t="s">
        <v>14</v>
      </c>
      <c r="G193" t="s">
        <v>20</v>
      </c>
      <c r="H193" t="s">
        <v>16</v>
      </c>
      <c r="I193" t="s">
        <v>18</v>
      </c>
      <c r="J193">
        <v>771</v>
      </c>
      <c r="K193">
        <v>1102.53</v>
      </c>
      <c r="N193">
        <v>2021</v>
      </c>
      <c r="O193" t="s">
        <v>23</v>
      </c>
      <c r="P193" t="s">
        <v>56</v>
      </c>
      <c r="Q193" t="s">
        <v>60</v>
      </c>
      <c r="R193">
        <v>7986</v>
      </c>
      <c r="S193">
        <v>4576.8</v>
      </c>
      <c r="T193">
        <v>5126.0160000000005</v>
      </c>
      <c r="U193">
        <v>915.36000000000013</v>
      </c>
      <c r="V193" t="s">
        <v>45</v>
      </c>
    </row>
    <row r="194" spans="1:22" x14ac:dyDescent="0.3">
      <c r="A194" s="2">
        <v>2725077</v>
      </c>
      <c r="B194">
        <v>2020</v>
      </c>
      <c r="C194" t="s">
        <v>27</v>
      </c>
      <c r="D194" t="s">
        <v>12</v>
      </c>
      <c r="E194" t="s">
        <v>13</v>
      </c>
      <c r="F194" t="s">
        <v>14</v>
      </c>
      <c r="G194" t="s">
        <v>20</v>
      </c>
      <c r="H194" t="s">
        <v>16</v>
      </c>
      <c r="I194" t="s">
        <v>17</v>
      </c>
      <c r="J194">
        <v>338</v>
      </c>
      <c r="K194">
        <v>483.34000000000003</v>
      </c>
      <c r="N194">
        <v>2021</v>
      </c>
      <c r="O194" t="s">
        <v>23</v>
      </c>
      <c r="P194" t="s">
        <v>47</v>
      </c>
      <c r="Q194" t="s">
        <v>61</v>
      </c>
      <c r="R194">
        <v>5538.5330000000004</v>
      </c>
      <c r="S194">
        <v>200</v>
      </c>
      <c r="T194">
        <v>224</v>
      </c>
      <c r="U194">
        <v>40</v>
      </c>
      <c r="V194" t="s">
        <v>45</v>
      </c>
    </row>
    <row r="195" spans="1:22" x14ac:dyDescent="0.3">
      <c r="A195" s="2">
        <v>2725077</v>
      </c>
      <c r="B195">
        <v>2020</v>
      </c>
      <c r="C195" t="s">
        <v>27</v>
      </c>
      <c r="D195" t="s">
        <v>12</v>
      </c>
      <c r="E195" t="s">
        <v>13</v>
      </c>
      <c r="F195" t="s">
        <v>14</v>
      </c>
      <c r="G195" t="s">
        <v>20</v>
      </c>
      <c r="H195" t="s">
        <v>16</v>
      </c>
      <c r="I195" t="s">
        <v>17</v>
      </c>
      <c r="J195">
        <v>332</v>
      </c>
      <c r="K195">
        <v>474.76</v>
      </c>
      <c r="N195">
        <v>2021</v>
      </c>
      <c r="O195" t="s">
        <v>23</v>
      </c>
      <c r="P195" t="s">
        <v>62</v>
      </c>
      <c r="Q195" t="s">
        <v>62</v>
      </c>
      <c r="R195">
        <v>3</v>
      </c>
      <c r="S195">
        <v>6600</v>
      </c>
      <c r="T195">
        <v>7392</v>
      </c>
      <c r="U195">
        <v>1320</v>
      </c>
      <c r="V195" t="s">
        <v>45</v>
      </c>
    </row>
    <row r="196" spans="1:22" x14ac:dyDescent="0.3">
      <c r="A196" s="2">
        <v>2725442</v>
      </c>
      <c r="B196">
        <v>2020</v>
      </c>
      <c r="C196" t="s">
        <v>27</v>
      </c>
      <c r="D196" t="s">
        <v>12</v>
      </c>
      <c r="E196" t="s">
        <v>13</v>
      </c>
      <c r="F196" t="s">
        <v>14</v>
      </c>
      <c r="G196" t="s">
        <v>20</v>
      </c>
      <c r="H196" t="s">
        <v>16</v>
      </c>
      <c r="I196" t="s">
        <v>17</v>
      </c>
      <c r="J196">
        <v>326</v>
      </c>
      <c r="K196">
        <v>466.18</v>
      </c>
      <c r="N196">
        <v>2021</v>
      </c>
      <c r="O196" t="s">
        <v>23</v>
      </c>
      <c r="P196" t="s">
        <v>56</v>
      </c>
      <c r="Q196" t="s">
        <v>63</v>
      </c>
      <c r="R196">
        <v>3</v>
      </c>
      <c r="S196">
        <v>4577.3</v>
      </c>
      <c r="T196">
        <v>5126.576</v>
      </c>
      <c r="U196">
        <v>915.46</v>
      </c>
      <c r="V196" t="s">
        <v>45</v>
      </c>
    </row>
    <row r="197" spans="1:22" x14ac:dyDescent="0.3">
      <c r="A197" s="2">
        <v>2725442</v>
      </c>
      <c r="B197">
        <v>2020</v>
      </c>
      <c r="C197" t="s">
        <v>27</v>
      </c>
      <c r="D197" t="s">
        <v>12</v>
      </c>
      <c r="E197" t="s">
        <v>13</v>
      </c>
      <c r="F197" t="s">
        <v>14</v>
      </c>
      <c r="G197" t="s">
        <v>20</v>
      </c>
      <c r="H197" t="s">
        <v>16</v>
      </c>
      <c r="I197" t="s">
        <v>18</v>
      </c>
      <c r="J197">
        <v>230</v>
      </c>
      <c r="K197">
        <v>328.9</v>
      </c>
      <c r="N197">
        <v>2021</v>
      </c>
      <c r="O197" t="s">
        <v>22</v>
      </c>
      <c r="P197" t="s">
        <v>43</v>
      </c>
      <c r="Q197" t="s">
        <v>44</v>
      </c>
      <c r="R197">
        <v>3566</v>
      </c>
      <c r="S197">
        <v>4577.3</v>
      </c>
      <c r="T197">
        <v>5126.576</v>
      </c>
      <c r="U197">
        <v>915.46</v>
      </c>
      <c r="V197" t="s">
        <v>45</v>
      </c>
    </row>
    <row r="198" spans="1:22" x14ac:dyDescent="0.3">
      <c r="A198" s="2">
        <v>2726172</v>
      </c>
      <c r="B198">
        <v>2020</v>
      </c>
      <c r="C198" t="s">
        <v>27</v>
      </c>
      <c r="D198" t="s">
        <v>12</v>
      </c>
      <c r="E198" t="s">
        <v>13</v>
      </c>
      <c r="F198" t="s">
        <v>14</v>
      </c>
      <c r="G198" t="s">
        <v>20</v>
      </c>
      <c r="H198" t="s">
        <v>16</v>
      </c>
      <c r="I198" t="s">
        <v>18</v>
      </c>
      <c r="J198">
        <v>278</v>
      </c>
      <c r="K198">
        <v>397.53999999999996</v>
      </c>
      <c r="N198">
        <v>2021</v>
      </c>
      <c r="O198" t="s">
        <v>22</v>
      </c>
      <c r="P198" t="s">
        <v>43</v>
      </c>
      <c r="Q198" t="s">
        <v>46</v>
      </c>
      <c r="R198">
        <v>2498</v>
      </c>
      <c r="S198">
        <v>8000</v>
      </c>
      <c r="T198">
        <v>8960</v>
      </c>
      <c r="U198">
        <v>1600</v>
      </c>
      <c r="V198" t="s">
        <v>45</v>
      </c>
    </row>
    <row r="199" spans="1:22" x14ac:dyDescent="0.3">
      <c r="A199" s="2">
        <v>2725442</v>
      </c>
      <c r="B199">
        <v>2020</v>
      </c>
      <c r="C199" t="s">
        <v>27</v>
      </c>
      <c r="D199" t="s">
        <v>12</v>
      </c>
      <c r="E199" t="s">
        <v>13</v>
      </c>
      <c r="F199" t="s">
        <v>14</v>
      </c>
      <c r="G199" t="s">
        <v>20</v>
      </c>
      <c r="H199" t="s">
        <v>16</v>
      </c>
      <c r="I199" t="s">
        <v>18</v>
      </c>
      <c r="J199">
        <v>206</v>
      </c>
      <c r="K199">
        <v>294.58</v>
      </c>
      <c r="N199">
        <v>2021</v>
      </c>
      <c r="O199" t="s">
        <v>22</v>
      </c>
      <c r="P199" t="s">
        <v>47</v>
      </c>
      <c r="Q199" t="s">
        <v>48</v>
      </c>
      <c r="R199">
        <v>1245</v>
      </c>
      <c r="S199">
        <v>4577.2</v>
      </c>
      <c r="T199">
        <v>5126.4639999999999</v>
      </c>
      <c r="U199">
        <v>915.44</v>
      </c>
      <c r="V199" t="s">
        <v>45</v>
      </c>
    </row>
    <row r="200" spans="1:22" x14ac:dyDescent="0.3">
      <c r="A200" s="2">
        <v>2725077</v>
      </c>
      <c r="B200">
        <v>2020</v>
      </c>
      <c r="C200" t="s">
        <v>27</v>
      </c>
      <c r="D200" t="s">
        <v>12</v>
      </c>
      <c r="E200" t="s">
        <v>13</v>
      </c>
      <c r="F200" t="s">
        <v>14</v>
      </c>
      <c r="G200" t="s">
        <v>20</v>
      </c>
      <c r="H200" t="s">
        <v>16</v>
      </c>
      <c r="I200" t="s">
        <v>18</v>
      </c>
      <c r="J200">
        <v>232</v>
      </c>
      <c r="K200">
        <v>331.76</v>
      </c>
      <c r="N200">
        <v>2021</v>
      </c>
      <c r="O200" t="s">
        <v>22</v>
      </c>
      <c r="P200" t="s">
        <v>49</v>
      </c>
      <c r="Q200" t="s">
        <v>50</v>
      </c>
      <c r="R200">
        <v>644</v>
      </c>
      <c r="S200">
        <v>5743.5</v>
      </c>
      <c r="T200">
        <v>6432.72</v>
      </c>
      <c r="U200">
        <v>1148.7</v>
      </c>
      <c r="V200" t="s">
        <v>45</v>
      </c>
    </row>
    <row r="201" spans="1:22" x14ac:dyDescent="0.3">
      <c r="A201" s="2">
        <v>2725077</v>
      </c>
      <c r="B201">
        <v>2020</v>
      </c>
      <c r="C201" t="s">
        <v>27</v>
      </c>
      <c r="D201" t="s">
        <v>12</v>
      </c>
      <c r="E201" t="s">
        <v>13</v>
      </c>
      <c r="F201" t="s">
        <v>14</v>
      </c>
      <c r="G201" t="s">
        <v>20</v>
      </c>
      <c r="H201" t="s">
        <v>16</v>
      </c>
      <c r="I201" t="s">
        <v>18</v>
      </c>
      <c r="J201">
        <v>202</v>
      </c>
      <c r="K201">
        <v>288.86</v>
      </c>
      <c r="N201">
        <v>2021</v>
      </c>
      <c r="O201" t="s">
        <v>22</v>
      </c>
      <c r="P201" t="s">
        <v>51</v>
      </c>
      <c r="Q201" t="s">
        <v>52</v>
      </c>
      <c r="R201">
        <v>643</v>
      </c>
      <c r="S201">
        <v>7000</v>
      </c>
      <c r="T201">
        <v>7840</v>
      </c>
      <c r="U201">
        <v>1400</v>
      </c>
      <c r="V201" t="s">
        <v>45</v>
      </c>
    </row>
    <row r="202" spans="1:22" x14ac:dyDescent="0.3">
      <c r="A202" s="2">
        <v>2726172</v>
      </c>
      <c r="B202">
        <v>2020</v>
      </c>
      <c r="C202" t="s">
        <v>27</v>
      </c>
      <c r="D202" t="s">
        <v>12</v>
      </c>
      <c r="E202" t="s">
        <v>13</v>
      </c>
      <c r="F202" t="s">
        <v>14</v>
      </c>
      <c r="G202" t="s">
        <v>20</v>
      </c>
      <c r="H202" t="s">
        <v>16</v>
      </c>
      <c r="I202" t="s">
        <v>17</v>
      </c>
      <c r="J202">
        <v>336</v>
      </c>
      <c r="K202">
        <v>526.24</v>
      </c>
      <c r="N202">
        <v>2021</v>
      </c>
      <c r="O202" t="s">
        <v>22</v>
      </c>
      <c r="P202" t="s">
        <v>49</v>
      </c>
      <c r="Q202" t="s">
        <v>53</v>
      </c>
      <c r="R202">
        <v>455</v>
      </c>
      <c r="S202">
        <v>4578.6000000000004</v>
      </c>
      <c r="T202">
        <v>5128.0320000000002</v>
      </c>
      <c r="U202">
        <v>915.72000000000014</v>
      </c>
      <c r="V202" t="s">
        <v>45</v>
      </c>
    </row>
    <row r="203" spans="1:22" x14ac:dyDescent="0.3">
      <c r="A203" s="2">
        <v>2725442</v>
      </c>
      <c r="B203">
        <v>2020</v>
      </c>
      <c r="C203" t="s">
        <v>27</v>
      </c>
      <c r="D203" t="s">
        <v>12</v>
      </c>
      <c r="E203" t="s">
        <v>13</v>
      </c>
      <c r="F203" t="s">
        <v>14</v>
      </c>
      <c r="G203" t="s">
        <v>20</v>
      </c>
      <c r="H203" t="s">
        <v>16</v>
      </c>
      <c r="I203" t="s">
        <v>17</v>
      </c>
      <c r="J203">
        <v>330</v>
      </c>
      <c r="K203">
        <v>526.24</v>
      </c>
      <c r="N203">
        <v>2021</v>
      </c>
      <c r="O203" t="s">
        <v>22</v>
      </c>
      <c r="P203" t="s">
        <v>51</v>
      </c>
      <c r="Q203" t="s">
        <v>54</v>
      </c>
      <c r="R203">
        <v>345</v>
      </c>
      <c r="S203">
        <v>7000</v>
      </c>
      <c r="T203">
        <v>7840</v>
      </c>
      <c r="U203">
        <v>1400</v>
      </c>
      <c r="V203" t="s">
        <v>45</v>
      </c>
    </row>
    <row r="204" spans="1:22" x14ac:dyDescent="0.3">
      <c r="A204" s="2">
        <v>2725077</v>
      </c>
      <c r="B204">
        <v>2020</v>
      </c>
      <c r="C204" t="s">
        <v>27</v>
      </c>
      <c r="D204" t="s">
        <v>12</v>
      </c>
      <c r="E204" t="s">
        <v>13</v>
      </c>
      <c r="F204" t="s">
        <v>14</v>
      </c>
      <c r="G204" t="s">
        <v>20</v>
      </c>
      <c r="H204" t="s">
        <v>16</v>
      </c>
      <c r="I204" t="s">
        <v>17</v>
      </c>
      <c r="J204">
        <v>324</v>
      </c>
      <c r="K204">
        <v>526.24</v>
      </c>
      <c r="N204">
        <v>2021</v>
      </c>
      <c r="O204" t="s">
        <v>22</v>
      </c>
      <c r="P204" t="s">
        <v>47</v>
      </c>
      <c r="Q204" t="s">
        <v>55</v>
      </c>
      <c r="R204">
        <v>122</v>
      </c>
      <c r="S204">
        <v>100</v>
      </c>
      <c r="T204">
        <v>112</v>
      </c>
      <c r="U204">
        <v>20</v>
      </c>
      <c r="V204" t="s">
        <v>45</v>
      </c>
    </row>
    <row r="205" spans="1:22" x14ac:dyDescent="0.3">
      <c r="A205" s="2">
        <v>2725442</v>
      </c>
      <c r="B205">
        <v>2020</v>
      </c>
      <c r="C205" t="s">
        <v>27</v>
      </c>
      <c r="D205" t="s">
        <v>12</v>
      </c>
      <c r="E205" t="s">
        <v>13</v>
      </c>
      <c r="F205" t="s">
        <v>14</v>
      </c>
      <c r="G205" t="s">
        <v>20</v>
      </c>
      <c r="H205" t="s">
        <v>16</v>
      </c>
      <c r="I205" t="s">
        <v>18</v>
      </c>
      <c r="J205">
        <v>678</v>
      </c>
      <c r="K205">
        <v>969.54</v>
      </c>
      <c r="N205">
        <v>2021</v>
      </c>
      <c r="O205" t="s">
        <v>22</v>
      </c>
      <c r="P205" t="s">
        <v>56</v>
      </c>
      <c r="Q205" t="s">
        <v>57</v>
      </c>
      <c r="R205">
        <v>78</v>
      </c>
      <c r="S205">
        <v>4577.2</v>
      </c>
      <c r="T205">
        <v>5126.4639999999999</v>
      </c>
      <c r="U205">
        <v>915.44</v>
      </c>
      <c r="V205" t="s">
        <v>45</v>
      </c>
    </row>
    <row r="206" spans="1:22" x14ac:dyDescent="0.3">
      <c r="A206" s="2">
        <v>2726172</v>
      </c>
      <c r="B206">
        <v>2020</v>
      </c>
      <c r="C206" t="s">
        <v>27</v>
      </c>
      <c r="D206" t="s">
        <v>12</v>
      </c>
      <c r="E206" t="s">
        <v>13</v>
      </c>
      <c r="F206" t="s">
        <v>14</v>
      </c>
      <c r="G206" t="s">
        <v>20</v>
      </c>
      <c r="H206" t="s">
        <v>16</v>
      </c>
      <c r="I206" t="s">
        <v>18</v>
      </c>
      <c r="J206">
        <v>711</v>
      </c>
      <c r="K206">
        <v>1016.73</v>
      </c>
      <c r="N206">
        <v>2021</v>
      </c>
      <c r="O206" t="s">
        <v>22</v>
      </c>
      <c r="P206" t="s">
        <v>56</v>
      </c>
      <c r="Q206" t="s">
        <v>58</v>
      </c>
      <c r="R206">
        <v>240</v>
      </c>
      <c r="S206">
        <v>4576.8999999999996</v>
      </c>
      <c r="T206">
        <v>5126.1279999999997</v>
      </c>
      <c r="U206">
        <v>915.38</v>
      </c>
      <c r="V206" t="s">
        <v>45</v>
      </c>
    </row>
    <row r="207" spans="1:22" x14ac:dyDescent="0.3">
      <c r="A207" s="2">
        <v>2725442</v>
      </c>
      <c r="B207">
        <v>2020</v>
      </c>
      <c r="C207" t="s">
        <v>27</v>
      </c>
      <c r="D207" t="s">
        <v>12</v>
      </c>
      <c r="E207" t="s">
        <v>13</v>
      </c>
      <c r="F207" t="s">
        <v>14</v>
      </c>
      <c r="G207" t="s">
        <v>20</v>
      </c>
      <c r="H207" t="s">
        <v>16</v>
      </c>
      <c r="I207" t="s">
        <v>18</v>
      </c>
      <c r="J207">
        <v>764</v>
      </c>
      <c r="K207">
        <v>1092.52</v>
      </c>
      <c r="N207">
        <v>2021</v>
      </c>
      <c r="O207" t="s">
        <v>22</v>
      </c>
      <c r="P207" t="s">
        <v>56</v>
      </c>
      <c r="Q207" t="s">
        <v>59</v>
      </c>
      <c r="R207">
        <v>5492.16</v>
      </c>
      <c r="S207">
        <v>200</v>
      </c>
      <c r="T207">
        <v>224</v>
      </c>
      <c r="U207">
        <v>40</v>
      </c>
      <c r="V207" t="s">
        <v>45</v>
      </c>
    </row>
    <row r="208" spans="1:22" x14ac:dyDescent="0.3">
      <c r="A208" s="2">
        <v>2726172</v>
      </c>
      <c r="B208">
        <v>2020</v>
      </c>
      <c r="C208" t="s">
        <v>27</v>
      </c>
      <c r="D208" t="s">
        <v>12</v>
      </c>
      <c r="E208" t="s">
        <v>13</v>
      </c>
      <c r="F208" t="s">
        <v>14</v>
      </c>
      <c r="G208" t="s">
        <v>20</v>
      </c>
      <c r="H208" t="s">
        <v>16</v>
      </c>
      <c r="I208" t="s">
        <v>17</v>
      </c>
      <c r="J208">
        <v>333</v>
      </c>
      <c r="K208">
        <v>476.19</v>
      </c>
      <c r="N208">
        <v>2021</v>
      </c>
      <c r="O208" t="s">
        <v>22</v>
      </c>
      <c r="P208" t="s">
        <v>56</v>
      </c>
      <c r="Q208" t="s">
        <v>60</v>
      </c>
      <c r="R208">
        <v>240</v>
      </c>
      <c r="S208">
        <v>4576.8</v>
      </c>
      <c r="T208">
        <v>5126.0160000000005</v>
      </c>
      <c r="U208">
        <v>915.36000000000013</v>
      </c>
      <c r="V208" t="s">
        <v>45</v>
      </c>
    </row>
    <row r="209" spans="1:22" x14ac:dyDescent="0.3">
      <c r="A209" s="2">
        <v>2726172</v>
      </c>
      <c r="B209">
        <v>2020</v>
      </c>
      <c r="C209" t="s">
        <v>27</v>
      </c>
      <c r="D209" t="s">
        <v>12</v>
      </c>
      <c r="E209" t="s">
        <v>13</v>
      </c>
      <c r="F209" t="s">
        <v>14</v>
      </c>
      <c r="G209" t="s">
        <v>20</v>
      </c>
      <c r="H209" t="s">
        <v>16</v>
      </c>
      <c r="I209" t="s">
        <v>17</v>
      </c>
      <c r="J209">
        <v>327</v>
      </c>
      <c r="K209">
        <v>467.61</v>
      </c>
      <c r="N209">
        <v>2021</v>
      </c>
      <c r="O209" t="s">
        <v>22</v>
      </c>
      <c r="P209" t="s">
        <v>47</v>
      </c>
      <c r="Q209" t="s">
        <v>61</v>
      </c>
      <c r="R209">
        <v>5492.76</v>
      </c>
      <c r="S209">
        <v>200</v>
      </c>
      <c r="T209">
        <v>224</v>
      </c>
      <c r="U209">
        <v>40</v>
      </c>
      <c r="V209" t="s">
        <v>45</v>
      </c>
    </row>
    <row r="210" spans="1:22" x14ac:dyDescent="0.3">
      <c r="A210" s="2">
        <v>2725442</v>
      </c>
      <c r="B210">
        <v>2020</v>
      </c>
      <c r="C210" t="s">
        <v>27</v>
      </c>
      <c r="D210" t="s">
        <v>12</v>
      </c>
      <c r="E210" t="s">
        <v>13</v>
      </c>
      <c r="F210" t="s">
        <v>14</v>
      </c>
      <c r="G210" t="s">
        <v>20</v>
      </c>
      <c r="H210" t="s">
        <v>16</v>
      </c>
      <c r="I210" t="s">
        <v>18</v>
      </c>
      <c r="J210">
        <v>231</v>
      </c>
      <c r="K210">
        <v>330.33</v>
      </c>
      <c r="N210">
        <v>2021</v>
      </c>
      <c r="O210" t="s">
        <v>22</v>
      </c>
      <c r="P210" t="s">
        <v>56</v>
      </c>
      <c r="Q210" t="s">
        <v>63</v>
      </c>
      <c r="R210">
        <v>7920</v>
      </c>
      <c r="S210">
        <v>4577.3</v>
      </c>
      <c r="T210">
        <v>5126.576</v>
      </c>
      <c r="U210">
        <v>915.46</v>
      </c>
      <c r="V210" t="s">
        <v>45</v>
      </c>
    </row>
    <row r="211" spans="1:22" x14ac:dyDescent="0.3">
      <c r="A211" s="2">
        <v>2726172</v>
      </c>
      <c r="B211">
        <v>2020</v>
      </c>
      <c r="C211" t="s">
        <v>27</v>
      </c>
      <c r="D211" t="s">
        <v>12</v>
      </c>
      <c r="E211" t="s">
        <v>13</v>
      </c>
      <c r="F211" t="s">
        <v>14</v>
      </c>
      <c r="G211" t="s">
        <v>20</v>
      </c>
      <c r="H211" t="s">
        <v>16</v>
      </c>
      <c r="I211" t="s">
        <v>18</v>
      </c>
      <c r="J211">
        <v>750</v>
      </c>
      <c r="K211">
        <v>526.24</v>
      </c>
      <c r="N211">
        <v>2021</v>
      </c>
      <c r="O211" t="s">
        <v>22</v>
      </c>
      <c r="P211" t="s">
        <v>62</v>
      </c>
      <c r="Q211" t="s">
        <v>62</v>
      </c>
      <c r="R211">
        <v>5492.76</v>
      </c>
      <c r="S211">
        <v>6600</v>
      </c>
      <c r="T211">
        <v>7392</v>
      </c>
      <c r="U211">
        <v>1320</v>
      </c>
      <c r="V211" t="s">
        <v>45</v>
      </c>
    </row>
    <row r="212" spans="1:22" x14ac:dyDescent="0.3">
      <c r="A212" s="2">
        <v>2725442</v>
      </c>
      <c r="B212">
        <v>2020</v>
      </c>
      <c r="C212" t="s">
        <v>27</v>
      </c>
      <c r="D212" t="s">
        <v>12</v>
      </c>
      <c r="E212" t="s">
        <v>13</v>
      </c>
      <c r="F212" t="s">
        <v>14</v>
      </c>
      <c r="G212" t="s">
        <v>20</v>
      </c>
      <c r="H212" t="s">
        <v>16</v>
      </c>
      <c r="I212" t="s">
        <v>18</v>
      </c>
      <c r="J212">
        <v>804</v>
      </c>
      <c r="K212">
        <v>526.24</v>
      </c>
      <c r="N212">
        <v>2021</v>
      </c>
      <c r="O212" t="s">
        <v>26</v>
      </c>
      <c r="P212" t="s">
        <v>43</v>
      </c>
      <c r="Q212" t="s">
        <v>44</v>
      </c>
      <c r="R212">
        <v>9600</v>
      </c>
      <c r="S212">
        <v>4577.3</v>
      </c>
      <c r="T212">
        <v>5126.576</v>
      </c>
      <c r="U212">
        <v>915.46</v>
      </c>
      <c r="V212" t="s">
        <v>45</v>
      </c>
    </row>
    <row r="213" spans="1:22" x14ac:dyDescent="0.3">
      <c r="A213" s="2">
        <v>2725077</v>
      </c>
      <c r="B213">
        <v>2020</v>
      </c>
      <c r="C213" t="s">
        <v>27</v>
      </c>
      <c r="D213" t="s">
        <v>12</v>
      </c>
      <c r="E213" t="s">
        <v>13</v>
      </c>
      <c r="F213" t="s">
        <v>14</v>
      </c>
      <c r="G213" t="s">
        <v>20</v>
      </c>
      <c r="H213" t="s">
        <v>16</v>
      </c>
      <c r="I213" t="s">
        <v>18</v>
      </c>
      <c r="J213">
        <v>229</v>
      </c>
      <c r="K213">
        <v>327.47000000000003</v>
      </c>
      <c r="N213">
        <v>2021</v>
      </c>
      <c r="O213" t="s">
        <v>26</v>
      </c>
      <c r="P213" t="s">
        <v>43</v>
      </c>
      <c r="Q213" t="s">
        <v>46</v>
      </c>
      <c r="R213">
        <v>5492.6399999999994</v>
      </c>
      <c r="S213">
        <v>8000</v>
      </c>
      <c r="T213">
        <v>8960</v>
      </c>
      <c r="U213">
        <v>1600</v>
      </c>
      <c r="V213" t="s">
        <v>45</v>
      </c>
    </row>
    <row r="214" spans="1:22" x14ac:dyDescent="0.3">
      <c r="A214" s="2">
        <v>2725442</v>
      </c>
      <c r="B214">
        <v>2020</v>
      </c>
      <c r="C214" t="s">
        <v>27</v>
      </c>
      <c r="D214" t="s">
        <v>12</v>
      </c>
      <c r="E214" t="s">
        <v>13</v>
      </c>
      <c r="F214" t="s">
        <v>14</v>
      </c>
      <c r="G214" t="s">
        <v>20</v>
      </c>
      <c r="H214" t="s">
        <v>16</v>
      </c>
      <c r="I214" t="s">
        <v>18</v>
      </c>
      <c r="J214">
        <v>277</v>
      </c>
      <c r="K214">
        <v>396.11</v>
      </c>
      <c r="N214">
        <v>2021</v>
      </c>
      <c r="O214" t="s">
        <v>26</v>
      </c>
      <c r="P214" t="s">
        <v>47</v>
      </c>
      <c r="Q214" t="s">
        <v>48</v>
      </c>
      <c r="R214">
        <v>6892.2</v>
      </c>
      <c r="S214">
        <v>4577.2</v>
      </c>
      <c r="T214">
        <v>5126.4639999999999</v>
      </c>
      <c r="U214">
        <v>915.44</v>
      </c>
      <c r="V214" t="s">
        <v>45</v>
      </c>
    </row>
    <row r="215" spans="1:22" x14ac:dyDescent="0.3">
      <c r="A215" s="2">
        <v>2725077</v>
      </c>
      <c r="B215">
        <v>2020</v>
      </c>
      <c r="C215" t="s">
        <v>27</v>
      </c>
      <c r="D215" t="s">
        <v>12</v>
      </c>
      <c r="E215" t="s">
        <v>13</v>
      </c>
      <c r="F215" t="s">
        <v>14</v>
      </c>
      <c r="G215" t="s">
        <v>15</v>
      </c>
      <c r="H215" t="s">
        <v>16</v>
      </c>
      <c r="I215" t="s">
        <v>18</v>
      </c>
      <c r="J215">
        <v>205</v>
      </c>
      <c r="K215">
        <v>293.14999999999998</v>
      </c>
      <c r="N215">
        <v>2021</v>
      </c>
      <c r="O215" t="s">
        <v>26</v>
      </c>
      <c r="P215" t="s">
        <v>49</v>
      </c>
      <c r="Q215" t="s">
        <v>50</v>
      </c>
      <c r="R215">
        <v>644</v>
      </c>
      <c r="S215">
        <v>5743.5</v>
      </c>
      <c r="T215">
        <v>6432.72</v>
      </c>
      <c r="U215">
        <v>1148.7</v>
      </c>
      <c r="V215" t="s">
        <v>45</v>
      </c>
    </row>
    <row r="216" spans="1:22" x14ac:dyDescent="0.3">
      <c r="A216" s="2">
        <v>2725077</v>
      </c>
      <c r="B216">
        <v>2020</v>
      </c>
      <c r="C216" t="s">
        <v>27</v>
      </c>
      <c r="D216" t="s">
        <v>12</v>
      </c>
      <c r="E216" t="s">
        <v>13</v>
      </c>
      <c r="F216" t="s">
        <v>14</v>
      </c>
      <c r="G216" t="s">
        <v>15</v>
      </c>
      <c r="H216" t="s">
        <v>16</v>
      </c>
      <c r="I216" t="s">
        <v>17</v>
      </c>
      <c r="J216">
        <v>879</v>
      </c>
      <c r="K216">
        <v>1256.97</v>
      </c>
      <c r="N216">
        <v>2021</v>
      </c>
      <c r="O216" t="s">
        <v>26</v>
      </c>
      <c r="P216" t="s">
        <v>51</v>
      </c>
      <c r="Q216" t="s">
        <v>52</v>
      </c>
      <c r="R216">
        <v>643</v>
      </c>
      <c r="S216">
        <v>7000</v>
      </c>
      <c r="T216">
        <v>7840</v>
      </c>
      <c r="U216">
        <v>1400</v>
      </c>
      <c r="V216" t="s">
        <v>45</v>
      </c>
    </row>
    <row r="217" spans="1:22" x14ac:dyDescent="0.3">
      <c r="A217" s="2">
        <v>2726538</v>
      </c>
      <c r="B217">
        <v>2020</v>
      </c>
      <c r="C217" t="s">
        <v>27</v>
      </c>
      <c r="D217" t="s">
        <v>12</v>
      </c>
      <c r="E217" t="s">
        <v>13</v>
      </c>
      <c r="F217" t="s">
        <v>14</v>
      </c>
      <c r="G217" t="s">
        <v>15</v>
      </c>
      <c r="H217" t="s">
        <v>16</v>
      </c>
      <c r="I217" t="s">
        <v>17</v>
      </c>
      <c r="J217">
        <v>880</v>
      </c>
      <c r="K217">
        <v>1258.4000000000001</v>
      </c>
      <c r="N217">
        <v>2021</v>
      </c>
      <c r="O217" t="s">
        <v>26</v>
      </c>
      <c r="P217" t="s">
        <v>49</v>
      </c>
      <c r="Q217" t="s">
        <v>53</v>
      </c>
      <c r="R217">
        <v>455</v>
      </c>
      <c r="S217">
        <v>4578.6000000000004</v>
      </c>
      <c r="T217">
        <v>5128.0320000000002</v>
      </c>
      <c r="U217">
        <v>915.72000000000014</v>
      </c>
      <c r="V217" t="s">
        <v>45</v>
      </c>
    </row>
    <row r="218" spans="1:22" x14ac:dyDescent="0.3">
      <c r="A218" s="2">
        <v>2725442</v>
      </c>
      <c r="B218">
        <v>2020</v>
      </c>
      <c r="C218" t="s">
        <v>27</v>
      </c>
      <c r="D218" t="s">
        <v>12</v>
      </c>
      <c r="E218" t="s">
        <v>13</v>
      </c>
      <c r="F218" t="s">
        <v>14</v>
      </c>
      <c r="G218" t="s">
        <v>15</v>
      </c>
      <c r="H218" t="s">
        <v>16</v>
      </c>
      <c r="I218" t="s">
        <v>17</v>
      </c>
      <c r="J218">
        <v>881</v>
      </c>
      <c r="K218">
        <v>1259.83</v>
      </c>
      <c r="N218">
        <v>2021</v>
      </c>
      <c r="O218" t="s">
        <v>26</v>
      </c>
      <c r="P218" t="s">
        <v>51</v>
      </c>
      <c r="Q218" t="s">
        <v>54</v>
      </c>
      <c r="R218">
        <v>345</v>
      </c>
      <c r="S218">
        <v>7000</v>
      </c>
      <c r="T218">
        <v>7840</v>
      </c>
      <c r="U218">
        <v>1400</v>
      </c>
      <c r="V218" t="s">
        <v>45</v>
      </c>
    </row>
    <row r="219" spans="1:22" x14ac:dyDescent="0.3">
      <c r="A219" s="2">
        <v>2725442</v>
      </c>
      <c r="B219">
        <v>2020</v>
      </c>
      <c r="C219" t="s">
        <v>27</v>
      </c>
      <c r="D219" t="s">
        <v>12</v>
      </c>
      <c r="E219" t="s">
        <v>13</v>
      </c>
      <c r="F219" t="s">
        <v>14</v>
      </c>
      <c r="G219" t="s">
        <v>15</v>
      </c>
      <c r="H219" t="s">
        <v>16</v>
      </c>
      <c r="I219" t="s">
        <v>18</v>
      </c>
      <c r="J219">
        <v>233</v>
      </c>
      <c r="K219">
        <v>333.19</v>
      </c>
      <c r="N219">
        <v>2021</v>
      </c>
      <c r="O219" t="s">
        <v>26</v>
      </c>
      <c r="P219" t="s">
        <v>47</v>
      </c>
      <c r="Q219" t="s">
        <v>55</v>
      </c>
      <c r="R219">
        <v>122</v>
      </c>
      <c r="S219">
        <v>100</v>
      </c>
      <c r="T219">
        <v>112</v>
      </c>
      <c r="U219">
        <v>20</v>
      </c>
      <c r="V219" t="s">
        <v>45</v>
      </c>
    </row>
    <row r="220" spans="1:22" x14ac:dyDescent="0.3">
      <c r="A220" s="2">
        <v>2725077</v>
      </c>
      <c r="B220">
        <v>2020</v>
      </c>
      <c r="C220" t="s">
        <v>27</v>
      </c>
      <c r="D220" t="s">
        <v>12</v>
      </c>
      <c r="E220" t="s">
        <v>13</v>
      </c>
      <c r="F220" t="s">
        <v>14</v>
      </c>
      <c r="G220" t="s">
        <v>15</v>
      </c>
      <c r="H220" t="s">
        <v>16</v>
      </c>
      <c r="I220" t="s">
        <v>18</v>
      </c>
      <c r="J220">
        <v>275</v>
      </c>
      <c r="K220">
        <v>393.25</v>
      </c>
      <c r="N220">
        <v>2021</v>
      </c>
      <c r="O220" t="s">
        <v>26</v>
      </c>
      <c r="P220" t="s">
        <v>56</v>
      </c>
      <c r="Q220" t="s">
        <v>57</v>
      </c>
      <c r="R220">
        <v>78</v>
      </c>
      <c r="S220">
        <v>4577.2</v>
      </c>
      <c r="T220">
        <v>5126.4639999999999</v>
      </c>
      <c r="U220">
        <v>915.44</v>
      </c>
      <c r="V220" t="s">
        <v>45</v>
      </c>
    </row>
    <row r="221" spans="1:22" x14ac:dyDescent="0.3">
      <c r="A221" s="2">
        <v>2725442</v>
      </c>
      <c r="B221">
        <v>2020</v>
      </c>
      <c r="C221" t="s">
        <v>27</v>
      </c>
      <c r="D221" t="s">
        <v>12</v>
      </c>
      <c r="E221" t="s">
        <v>13</v>
      </c>
      <c r="F221" t="s">
        <v>14</v>
      </c>
      <c r="G221" t="s">
        <v>15</v>
      </c>
      <c r="H221" t="s">
        <v>16</v>
      </c>
      <c r="I221" t="s">
        <v>18</v>
      </c>
      <c r="J221">
        <v>773</v>
      </c>
      <c r="K221">
        <v>1105.3899999999999</v>
      </c>
      <c r="N221">
        <v>2021</v>
      </c>
      <c r="O221" t="s">
        <v>26</v>
      </c>
      <c r="P221" t="s">
        <v>56</v>
      </c>
      <c r="Q221" t="s">
        <v>58</v>
      </c>
      <c r="R221">
        <v>76</v>
      </c>
      <c r="S221">
        <v>4576.8999999999996</v>
      </c>
      <c r="T221">
        <v>5126.1279999999997</v>
      </c>
      <c r="U221">
        <v>915.38</v>
      </c>
      <c r="V221" t="s">
        <v>45</v>
      </c>
    </row>
    <row r="222" spans="1:22" x14ac:dyDescent="0.3">
      <c r="A222" s="2">
        <v>2725807</v>
      </c>
      <c r="B222">
        <v>2020</v>
      </c>
      <c r="C222" t="s">
        <v>28</v>
      </c>
      <c r="D222" t="s">
        <v>12</v>
      </c>
      <c r="E222" t="s">
        <v>13</v>
      </c>
      <c r="F222" t="s">
        <v>14</v>
      </c>
      <c r="G222" t="s">
        <v>15</v>
      </c>
      <c r="H222" t="s">
        <v>16</v>
      </c>
      <c r="I222" t="s">
        <v>17</v>
      </c>
      <c r="J222">
        <v>242</v>
      </c>
      <c r="K222">
        <v>526.24</v>
      </c>
      <c r="N222">
        <v>2021</v>
      </c>
      <c r="O222" t="s">
        <v>26</v>
      </c>
      <c r="P222" t="s">
        <v>56</v>
      </c>
      <c r="Q222" t="s">
        <v>59</v>
      </c>
      <c r="R222">
        <v>46</v>
      </c>
      <c r="S222">
        <v>200</v>
      </c>
      <c r="T222">
        <v>224</v>
      </c>
      <c r="U222">
        <v>40</v>
      </c>
      <c r="V222" t="s">
        <v>45</v>
      </c>
    </row>
    <row r="223" spans="1:22" x14ac:dyDescent="0.3">
      <c r="A223" s="2">
        <v>2725442</v>
      </c>
      <c r="B223">
        <v>2020</v>
      </c>
      <c r="C223" t="s">
        <v>28</v>
      </c>
      <c r="D223" t="s">
        <v>12</v>
      </c>
      <c r="E223" t="s">
        <v>13</v>
      </c>
      <c r="F223" t="s">
        <v>14</v>
      </c>
      <c r="G223" t="s">
        <v>15</v>
      </c>
      <c r="H223" t="s">
        <v>16</v>
      </c>
      <c r="I223" t="s">
        <v>17</v>
      </c>
      <c r="J223">
        <v>236</v>
      </c>
      <c r="K223">
        <v>526.24</v>
      </c>
      <c r="N223">
        <v>2021</v>
      </c>
      <c r="O223" t="s">
        <v>26</v>
      </c>
      <c r="P223" t="s">
        <v>56</v>
      </c>
      <c r="Q223" t="s">
        <v>60</v>
      </c>
      <c r="R223">
        <v>34</v>
      </c>
      <c r="S223">
        <v>4576.8</v>
      </c>
      <c r="T223">
        <v>5126.0160000000005</v>
      </c>
      <c r="U223">
        <v>915.36000000000013</v>
      </c>
      <c r="V223" t="s">
        <v>45</v>
      </c>
    </row>
    <row r="224" spans="1:22" x14ac:dyDescent="0.3">
      <c r="A224" s="2">
        <v>2726172</v>
      </c>
      <c r="B224">
        <v>2020</v>
      </c>
      <c r="C224" t="s">
        <v>28</v>
      </c>
      <c r="D224" t="s">
        <v>12</v>
      </c>
      <c r="E224" t="s">
        <v>13</v>
      </c>
      <c r="F224" t="s">
        <v>14</v>
      </c>
      <c r="G224" t="s">
        <v>15</v>
      </c>
      <c r="H224" t="s">
        <v>16</v>
      </c>
      <c r="I224" t="s">
        <v>17</v>
      </c>
      <c r="J224">
        <v>230</v>
      </c>
      <c r="K224">
        <v>526.24</v>
      </c>
      <c r="N224">
        <v>2021</v>
      </c>
      <c r="O224" t="s">
        <v>26</v>
      </c>
      <c r="P224" t="s">
        <v>47</v>
      </c>
      <c r="Q224" t="s">
        <v>61</v>
      </c>
      <c r="R224">
        <v>7</v>
      </c>
      <c r="S224">
        <v>200</v>
      </c>
      <c r="T224">
        <v>224</v>
      </c>
      <c r="U224">
        <v>40</v>
      </c>
      <c r="V224" t="s">
        <v>45</v>
      </c>
    </row>
    <row r="225" spans="1:22" x14ac:dyDescent="0.3">
      <c r="A225" s="2">
        <v>2725807</v>
      </c>
      <c r="B225">
        <v>2020</v>
      </c>
      <c r="C225" t="s">
        <v>28</v>
      </c>
      <c r="D225" t="s">
        <v>12</v>
      </c>
      <c r="E225" t="s">
        <v>13</v>
      </c>
      <c r="F225" t="s">
        <v>14</v>
      </c>
      <c r="G225" t="s">
        <v>15</v>
      </c>
      <c r="H225" t="s">
        <v>16</v>
      </c>
      <c r="I225" t="s">
        <v>18</v>
      </c>
      <c r="J225">
        <v>200</v>
      </c>
      <c r="K225">
        <v>286</v>
      </c>
      <c r="N225">
        <v>2021</v>
      </c>
      <c r="O225" t="s">
        <v>26</v>
      </c>
      <c r="P225" t="s">
        <v>56</v>
      </c>
      <c r="Q225" t="s">
        <v>63</v>
      </c>
      <c r="R225">
        <v>3</v>
      </c>
      <c r="S225">
        <v>4577.3</v>
      </c>
      <c r="T225">
        <v>5126.576</v>
      </c>
      <c r="U225">
        <v>915.46</v>
      </c>
      <c r="V225" t="s">
        <v>45</v>
      </c>
    </row>
    <row r="226" spans="1:22" x14ac:dyDescent="0.3">
      <c r="A226" s="2">
        <v>2726172</v>
      </c>
      <c r="B226">
        <v>2020</v>
      </c>
      <c r="C226" t="s">
        <v>28</v>
      </c>
      <c r="D226" t="s">
        <v>12</v>
      </c>
      <c r="E226" t="s">
        <v>13</v>
      </c>
      <c r="F226" t="s">
        <v>14</v>
      </c>
      <c r="G226" t="s">
        <v>15</v>
      </c>
      <c r="H226" t="s">
        <v>16</v>
      </c>
      <c r="I226" t="s">
        <v>18</v>
      </c>
      <c r="J226">
        <v>170</v>
      </c>
      <c r="K226">
        <v>243.1</v>
      </c>
      <c r="N226">
        <v>2021</v>
      </c>
      <c r="O226" t="s">
        <v>26</v>
      </c>
      <c r="P226" t="s">
        <v>62</v>
      </c>
      <c r="Q226" t="s">
        <v>62</v>
      </c>
      <c r="R226">
        <v>2</v>
      </c>
      <c r="S226">
        <v>6600</v>
      </c>
      <c r="T226">
        <v>7392</v>
      </c>
      <c r="U226">
        <v>1320</v>
      </c>
      <c r="V226" t="s">
        <v>45</v>
      </c>
    </row>
    <row r="227" spans="1:22" x14ac:dyDescent="0.3">
      <c r="A227" s="2">
        <v>2726172</v>
      </c>
      <c r="B227">
        <v>2020</v>
      </c>
      <c r="C227" t="s">
        <v>28</v>
      </c>
      <c r="D227" t="s">
        <v>12</v>
      </c>
      <c r="E227" t="s">
        <v>13</v>
      </c>
      <c r="F227" t="s">
        <v>14</v>
      </c>
      <c r="G227" t="s">
        <v>15</v>
      </c>
      <c r="H227" t="s">
        <v>16</v>
      </c>
      <c r="I227" t="s">
        <v>18</v>
      </c>
      <c r="J227">
        <v>196</v>
      </c>
      <c r="K227">
        <v>280.27999999999997</v>
      </c>
      <c r="N227">
        <v>2021</v>
      </c>
      <c r="O227" t="s">
        <v>11</v>
      </c>
      <c r="P227" t="s">
        <v>43</v>
      </c>
      <c r="Q227" t="s">
        <v>44</v>
      </c>
      <c r="R227">
        <v>3566</v>
      </c>
      <c r="S227">
        <v>4577.3</v>
      </c>
      <c r="T227">
        <v>5126.576</v>
      </c>
      <c r="U227">
        <v>915.46</v>
      </c>
      <c r="V227" t="s">
        <v>45</v>
      </c>
    </row>
    <row r="228" spans="1:22" x14ac:dyDescent="0.3">
      <c r="A228" s="2">
        <v>2725442</v>
      </c>
      <c r="B228">
        <v>2020</v>
      </c>
      <c r="C228" t="s">
        <v>28</v>
      </c>
      <c r="D228" t="s">
        <v>12</v>
      </c>
      <c r="E228" t="s">
        <v>13</v>
      </c>
      <c r="F228" t="s">
        <v>14</v>
      </c>
      <c r="G228" t="s">
        <v>15</v>
      </c>
      <c r="H228" t="s">
        <v>16</v>
      </c>
      <c r="I228" t="s">
        <v>18</v>
      </c>
      <c r="J228">
        <v>244</v>
      </c>
      <c r="K228">
        <v>348.92</v>
      </c>
      <c r="N228">
        <v>2021</v>
      </c>
      <c r="O228" t="s">
        <v>11</v>
      </c>
      <c r="P228" t="s">
        <v>43</v>
      </c>
      <c r="Q228" t="s">
        <v>46</v>
      </c>
      <c r="R228">
        <v>2498</v>
      </c>
      <c r="S228">
        <v>8000</v>
      </c>
      <c r="T228">
        <v>8960</v>
      </c>
      <c r="U228">
        <v>1600</v>
      </c>
      <c r="V228" t="s">
        <v>45</v>
      </c>
    </row>
    <row r="229" spans="1:22" x14ac:dyDescent="0.3">
      <c r="A229" s="2">
        <v>2725077</v>
      </c>
      <c r="B229">
        <v>2020</v>
      </c>
      <c r="C229" t="s">
        <v>28</v>
      </c>
      <c r="D229" t="s">
        <v>12</v>
      </c>
      <c r="E229" t="s">
        <v>13</v>
      </c>
      <c r="F229" t="s">
        <v>14</v>
      </c>
      <c r="G229" t="s">
        <v>15</v>
      </c>
      <c r="H229" t="s">
        <v>16</v>
      </c>
      <c r="I229" t="s">
        <v>18</v>
      </c>
      <c r="J229">
        <v>172</v>
      </c>
      <c r="K229">
        <v>245.95999999999998</v>
      </c>
      <c r="N229">
        <v>2021</v>
      </c>
      <c r="O229" t="s">
        <v>11</v>
      </c>
      <c r="P229" t="s">
        <v>47</v>
      </c>
      <c r="Q229" t="s">
        <v>48</v>
      </c>
      <c r="R229">
        <v>1245</v>
      </c>
      <c r="S229">
        <v>4577.2</v>
      </c>
      <c r="T229">
        <v>5126.4639999999999</v>
      </c>
      <c r="U229">
        <v>915.44</v>
      </c>
      <c r="V229" t="s">
        <v>45</v>
      </c>
    </row>
    <row r="230" spans="1:22" x14ac:dyDescent="0.3">
      <c r="A230" s="2">
        <v>2725077</v>
      </c>
      <c r="B230">
        <v>2020</v>
      </c>
      <c r="C230" t="s">
        <v>28</v>
      </c>
      <c r="D230" t="s">
        <v>12</v>
      </c>
      <c r="E230" t="s">
        <v>13</v>
      </c>
      <c r="F230" t="s">
        <v>14</v>
      </c>
      <c r="G230" t="s">
        <v>15</v>
      </c>
      <c r="H230" t="s">
        <v>16</v>
      </c>
      <c r="I230" t="s">
        <v>17</v>
      </c>
      <c r="J230">
        <v>240</v>
      </c>
      <c r="K230">
        <v>526.24</v>
      </c>
      <c r="N230">
        <v>2021</v>
      </c>
      <c r="O230" t="s">
        <v>11</v>
      </c>
      <c r="P230" t="s">
        <v>49</v>
      </c>
      <c r="Q230" t="s">
        <v>50</v>
      </c>
      <c r="R230">
        <v>644</v>
      </c>
      <c r="S230">
        <v>5743.5</v>
      </c>
      <c r="T230">
        <v>6432.72</v>
      </c>
      <c r="U230">
        <v>1148.7</v>
      </c>
      <c r="V230" t="s">
        <v>45</v>
      </c>
    </row>
    <row r="231" spans="1:22" x14ac:dyDescent="0.3">
      <c r="A231" s="2">
        <v>2726172</v>
      </c>
      <c r="B231">
        <v>2020</v>
      </c>
      <c r="C231" t="s">
        <v>28</v>
      </c>
      <c r="D231" t="s">
        <v>12</v>
      </c>
      <c r="E231" t="s">
        <v>13</v>
      </c>
      <c r="F231" t="s">
        <v>14</v>
      </c>
      <c r="G231" t="s">
        <v>15</v>
      </c>
      <c r="H231" t="s">
        <v>16</v>
      </c>
      <c r="I231" t="s">
        <v>17</v>
      </c>
      <c r="J231">
        <v>234</v>
      </c>
      <c r="K231">
        <v>526.24</v>
      </c>
      <c r="N231">
        <v>2021</v>
      </c>
      <c r="O231" t="s">
        <v>11</v>
      </c>
      <c r="P231" t="s">
        <v>51</v>
      </c>
      <c r="Q231" t="s">
        <v>52</v>
      </c>
      <c r="R231">
        <v>643</v>
      </c>
      <c r="S231">
        <v>7000</v>
      </c>
      <c r="T231">
        <v>7840</v>
      </c>
      <c r="U231">
        <v>1400</v>
      </c>
      <c r="V231" t="s">
        <v>45</v>
      </c>
    </row>
    <row r="232" spans="1:22" x14ac:dyDescent="0.3">
      <c r="A232" s="2">
        <v>2725442</v>
      </c>
      <c r="B232">
        <v>2020</v>
      </c>
      <c r="C232" t="s">
        <v>28</v>
      </c>
      <c r="D232" t="s">
        <v>12</v>
      </c>
      <c r="E232" t="s">
        <v>13</v>
      </c>
      <c r="F232" t="s">
        <v>14</v>
      </c>
      <c r="G232" t="s">
        <v>15</v>
      </c>
      <c r="H232" t="s">
        <v>16</v>
      </c>
      <c r="I232" t="s">
        <v>17</v>
      </c>
      <c r="J232">
        <v>228</v>
      </c>
      <c r="K232">
        <v>526.24</v>
      </c>
      <c r="N232">
        <v>2021</v>
      </c>
      <c r="O232" t="s">
        <v>11</v>
      </c>
      <c r="P232" t="s">
        <v>49</v>
      </c>
      <c r="Q232" t="s">
        <v>53</v>
      </c>
      <c r="R232">
        <v>455</v>
      </c>
      <c r="S232">
        <v>4578.6000000000004</v>
      </c>
      <c r="T232">
        <v>5128.0320000000002</v>
      </c>
      <c r="U232">
        <v>915.72000000000014</v>
      </c>
      <c r="V232" t="s">
        <v>45</v>
      </c>
    </row>
    <row r="233" spans="1:22" x14ac:dyDescent="0.3">
      <c r="A233" s="2">
        <v>2725077</v>
      </c>
      <c r="B233">
        <v>2020</v>
      </c>
      <c r="C233" t="s">
        <v>28</v>
      </c>
      <c r="D233" t="s">
        <v>12</v>
      </c>
      <c r="E233" t="s">
        <v>13</v>
      </c>
      <c r="F233" t="s">
        <v>14</v>
      </c>
      <c r="G233" t="s">
        <v>15</v>
      </c>
      <c r="H233" t="s">
        <v>16</v>
      </c>
      <c r="I233" t="s">
        <v>18</v>
      </c>
      <c r="J233">
        <v>683</v>
      </c>
      <c r="K233">
        <v>976.69</v>
      </c>
      <c r="N233">
        <v>2021</v>
      </c>
      <c r="O233" t="s">
        <v>11</v>
      </c>
      <c r="P233" t="s">
        <v>51</v>
      </c>
      <c r="Q233" t="s">
        <v>54</v>
      </c>
      <c r="R233">
        <v>345</v>
      </c>
      <c r="S233">
        <v>7000</v>
      </c>
      <c r="T233">
        <v>7840</v>
      </c>
      <c r="U233">
        <v>1400</v>
      </c>
      <c r="V233" t="s">
        <v>45</v>
      </c>
    </row>
    <row r="234" spans="1:22" x14ac:dyDescent="0.3">
      <c r="A234" s="2">
        <v>2725442</v>
      </c>
      <c r="B234">
        <v>2020</v>
      </c>
      <c r="C234" t="s">
        <v>28</v>
      </c>
      <c r="D234" t="s">
        <v>12</v>
      </c>
      <c r="E234" t="s">
        <v>13</v>
      </c>
      <c r="F234" t="s">
        <v>14</v>
      </c>
      <c r="G234" t="s">
        <v>15</v>
      </c>
      <c r="H234" t="s">
        <v>16</v>
      </c>
      <c r="I234" t="s">
        <v>18</v>
      </c>
      <c r="J234">
        <v>716</v>
      </c>
      <c r="K234">
        <v>1023.88</v>
      </c>
      <c r="N234">
        <v>2021</v>
      </c>
      <c r="O234" t="s">
        <v>11</v>
      </c>
      <c r="P234" t="s">
        <v>47</v>
      </c>
      <c r="Q234" t="s">
        <v>55</v>
      </c>
      <c r="R234">
        <v>122</v>
      </c>
      <c r="S234">
        <v>100</v>
      </c>
      <c r="T234">
        <v>112</v>
      </c>
      <c r="U234">
        <v>20</v>
      </c>
      <c r="V234" t="s">
        <v>45</v>
      </c>
    </row>
    <row r="235" spans="1:22" x14ac:dyDescent="0.3">
      <c r="A235" s="2">
        <v>2726172</v>
      </c>
      <c r="B235">
        <v>2020</v>
      </c>
      <c r="C235" t="s">
        <v>28</v>
      </c>
      <c r="D235" t="s">
        <v>12</v>
      </c>
      <c r="E235" t="s">
        <v>13</v>
      </c>
      <c r="F235" t="s">
        <v>14</v>
      </c>
      <c r="G235" t="s">
        <v>15</v>
      </c>
      <c r="H235" t="s">
        <v>16</v>
      </c>
      <c r="I235" t="s">
        <v>18</v>
      </c>
      <c r="J235">
        <v>769</v>
      </c>
      <c r="K235">
        <v>1099.67</v>
      </c>
      <c r="N235">
        <v>2021</v>
      </c>
      <c r="O235" t="s">
        <v>11</v>
      </c>
      <c r="P235" t="s">
        <v>56</v>
      </c>
      <c r="Q235" t="s">
        <v>57</v>
      </c>
      <c r="R235">
        <v>78</v>
      </c>
      <c r="S235">
        <v>4577.2</v>
      </c>
      <c r="T235">
        <v>5126.4639999999999</v>
      </c>
      <c r="U235">
        <v>915.44</v>
      </c>
      <c r="V235" t="s">
        <v>45</v>
      </c>
    </row>
    <row r="236" spans="1:22" x14ac:dyDescent="0.3">
      <c r="A236" s="2">
        <v>2725442</v>
      </c>
      <c r="B236">
        <v>2020</v>
      </c>
      <c r="C236" t="s">
        <v>28</v>
      </c>
      <c r="D236" t="s">
        <v>12</v>
      </c>
      <c r="E236" t="s">
        <v>13</v>
      </c>
      <c r="F236" t="s">
        <v>14</v>
      </c>
      <c r="G236" t="s">
        <v>15</v>
      </c>
      <c r="H236" t="s">
        <v>16</v>
      </c>
      <c r="I236" t="s">
        <v>17</v>
      </c>
      <c r="J236">
        <v>237</v>
      </c>
      <c r="K236">
        <v>338.90999999999997</v>
      </c>
      <c r="N236">
        <v>2021</v>
      </c>
      <c r="O236" t="s">
        <v>11</v>
      </c>
      <c r="P236" t="s">
        <v>56</v>
      </c>
      <c r="Q236" t="s">
        <v>58</v>
      </c>
      <c r="R236">
        <v>76</v>
      </c>
      <c r="S236">
        <v>4576.8999999999996</v>
      </c>
      <c r="T236">
        <v>5126.1279999999997</v>
      </c>
      <c r="U236">
        <v>915.38</v>
      </c>
      <c r="V236" t="s">
        <v>45</v>
      </c>
    </row>
    <row r="237" spans="1:22" x14ac:dyDescent="0.3">
      <c r="A237" s="2">
        <v>2725442</v>
      </c>
      <c r="B237">
        <v>2020</v>
      </c>
      <c r="C237" t="s">
        <v>28</v>
      </c>
      <c r="D237" t="s">
        <v>12</v>
      </c>
      <c r="E237" t="s">
        <v>13</v>
      </c>
      <c r="F237" t="s">
        <v>14</v>
      </c>
      <c r="G237" t="s">
        <v>15</v>
      </c>
      <c r="H237" t="s">
        <v>16</v>
      </c>
      <c r="I237" t="s">
        <v>17</v>
      </c>
      <c r="J237">
        <v>231</v>
      </c>
      <c r="K237">
        <v>330.33</v>
      </c>
      <c r="N237">
        <v>2021</v>
      </c>
      <c r="O237" t="s">
        <v>11</v>
      </c>
      <c r="P237" t="s">
        <v>56</v>
      </c>
      <c r="Q237" t="s">
        <v>59</v>
      </c>
      <c r="R237">
        <v>46</v>
      </c>
      <c r="S237">
        <v>200</v>
      </c>
      <c r="T237">
        <v>224</v>
      </c>
      <c r="U237">
        <v>40</v>
      </c>
      <c r="V237" t="s">
        <v>45</v>
      </c>
    </row>
    <row r="238" spans="1:22" x14ac:dyDescent="0.3">
      <c r="A238" s="2">
        <v>2726172</v>
      </c>
      <c r="B238">
        <v>2020</v>
      </c>
      <c r="C238" t="s">
        <v>28</v>
      </c>
      <c r="D238" t="s">
        <v>12</v>
      </c>
      <c r="E238" t="s">
        <v>13</v>
      </c>
      <c r="F238" t="s">
        <v>14</v>
      </c>
      <c r="G238" t="s">
        <v>15</v>
      </c>
      <c r="H238" t="s">
        <v>16</v>
      </c>
      <c r="I238" t="s">
        <v>18</v>
      </c>
      <c r="J238">
        <v>201</v>
      </c>
      <c r="K238">
        <v>287.43</v>
      </c>
      <c r="N238">
        <v>2021</v>
      </c>
      <c r="O238" t="s">
        <v>11</v>
      </c>
      <c r="P238" t="s">
        <v>56</v>
      </c>
      <c r="Q238" t="s">
        <v>60</v>
      </c>
      <c r="R238">
        <v>34</v>
      </c>
      <c r="S238">
        <v>4576.8</v>
      </c>
      <c r="T238">
        <v>5126.0160000000005</v>
      </c>
      <c r="U238">
        <v>915.36000000000013</v>
      </c>
      <c r="V238" t="s">
        <v>45</v>
      </c>
    </row>
    <row r="239" spans="1:22" x14ac:dyDescent="0.3">
      <c r="A239" s="2">
        <v>2725442</v>
      </c>
      <c r="B239">
        <v>2020</v>
      </c>
      <c r="C239" t="s">
        <v>28</v>
      </c>
      <c r="D239" t="s">
        <v>12</v>
      </c>
      <c r="E239" t="s">
        <v>13</v>
      </c>
      <c r="F239" t="s">
        <v>14</v>
      </c>
      <c r="G239" t="s">
        <v>15</v>
      </c>
      <c r="H239" t="s">
        <v>16</v>
      </c>
      <c r="I239" t="s">
        <v>18</v>
      </c>
      <c r="J239">
        <v>756</v>
      </c>
      <c r="K239">
        <v>526.24</v>
      </c>
      <c r="N239">
        <v>2021</v>
      </c>
      <c r="O239" t="s">
        <v>11</v>
      </c>
      <c r="P239" t="s">
        <v>47</v>
      </c>
      <c r="Q239" t="s">
        <v>61</v>
      </c>
      <c r="R239">
        <v>7</v>
      </c>
      <c r="S239">
        <v>200</v>
      </c>
      <c r="T239">
        <v>224</v>
      </c>
      <c r="U239">
        <v>40</v>
      </c>
      <c r="V239" t="s">
        <v>45</v>
      </c>
    </row>
    <row r="240" spans="1:22" x14ac:dyDescent="0.3">
      <c r="A240" s="2">
        <v>2725077</v>
      </c>
      <c r="B240">
        <v>2020</v>
      </c>
      <c r="C240" t="s">
        <v>28</v>
      </c>
      <c r="D240" t="s">
        <v>12</v>
      </c>
      <c r="E240" t="s">
        <v>13</v>
      </c>
      <c r="F240" t="s">
        <v>14</v>
      </c>
      <c r="G240" t="s">
        <v>15</v>
      </c>
      <c r="H240" t="s">
        <v>16</v>
      </c>
      <c r="I240" t="s">
        <v>18</v>
      </c>
      <c r="J240">
        <v>809</v>
      </c>
      <c r="K240">
        <v>526.24</v>
      </c>
      <c r="N240">
        <v>2021</v>
      </c>
      <c r="O240" t="s">
        <v>11</v>
      </c>
      <c r="P240" t="s">
        <v>56</v>
      </c>
      <c r="Q240" t="s">
        <v>63</v>
      </c>
      <c r="R240">
        <v>3</v>
      </c>
      <c r="S240">
        <v>4577.3</v>
      </c>
      <c r="T240">
        <v>5126.576</v>
      </c>
      <c r="U240">
        <v>915.46</v>
      </c>
      <c r="V240" t="s">
        <v>45</v>
      </c>
    </row>
    <row r="241" spans="1:22" x14ac:dyDescent="0.3">
      <c r="A241" s="2">
        <v>2725077</v>
      </c>
      <c r="B241">
        <v>2020</v>
      </c>
      <c r="C241" t="s">
        <v>28</v>
      </c>
      <c r="D241" t="s">
        <v>12</v>
      </c>
      <c r="E241" t="s">
        <v>13</v>
      </c>
      <c r="F241" t="s">
        <v>14</v>
      </c>
      <c r="G241" t="s">
        <v>15</v>
      </c>
      <c r="H241" t="s">
        <v>16</v>
      </c>
      <c r="I241" t="s">
        <v>18</v>
      </c>
      <c r="J241">
        <v>199</v>
      </c>
      <c r="K241">
        <v>284.57</v>
      </c>
      <c r="N241">
        <v>2021</v>
      </c>
      <c r="O241" t="s">
        <v>11</v>
      </c>
      <c r="P241" t="s">
        <v>62</v>
      </c>
      <c r="Q241" t="s">
        <v>62</v>
      </c>
      <c r="R241">
        <v>2</v>
      </c>
      <c r="S241">
        <v>7920</v>
      </c>
      <c r="T241">
        <v>10296</v>
      </c>
      <c r="U241">
        <v>1584</v>
      </c>
      <c r="V241" t="s">
        <v>45</v>
      </c>
    </row>
    <row r="242" spans="1:22" x14ac:dyDescent="0.3">
      <c r="A242" s="2">
        <v>2725077</v>
      </c>
      <c r="B242">
        <v>2020</v>
      </c>
      <c r="C242" t="s">
        <v>28</v>
      </c>
      <c r="D242" t="s">
        <v>12</v>
      </c>
      <c r="E242" t="s">
        <v>13</v>
      </c>
      <c r="F242" t="s">
        <v>14</v>
      </c>
      <c r="G242" t="s">
        <v>15</v>
      </c>
      <c r="H242" t="s">
        <v>16</v>
      </c>
      <c r="I242" t="s">
        <v>18</v>
      </c>
      <c r="J242">
        <v>247</v>
      </c>
      <c r="K242">
        <v>353.21</v>
      </c>
      <c r="N242">
        <v>2021</v>
      </c>
      <c r="O242" t="s">
        <v>27</v>
      </c>
      <c r="P242" t="s">
        <v>43</v>
      </c>
      <c r="Q242" t="s">
        <v>44</v>
      </c>
      <c r="R242">
        <v>3566</v>
      </c>
      <c r="S242">
        <v>5492.76</v>
      </c>
      <c r="T242">
        <v>7140.5879999999997</v>
      </c>
      <c r="U242">
        <v>1098.5520000000001</v>
      </c>
      <c r="V242" t="s">
        <v>45</v>
      </c>
    </row>
    <row r="243" spans="1:22" x14ac:dyDescent="0.3">
      <c r="A243" s="2">
        <v>2726172</v>
      </c>
      <c r="B243">
        <v>2020</v>
      </c>
      <c r="C243" t="s">
        <v>28</v>
      </c>
      <c r="D243" t="s">
        <v>12</v>
      </c>
      <c r="E243" t="s">
        <v>13</v>
      </c>
      <c r="F243" t="s">
        <v>14</v>
      </c>
      <c r="G243" t="s">
        <v>15</v>
      </c>
      <c r="H243" t="s">
        <v>16</v>
      </c>
      <c r="I243" t="s">
        <v>18</v>
      </c>
      <c r="J243">
        <v>169</v>
      </c>
      <c r="K243">
        <v>241.67000000000002</v>
      </c>
      <c r="N243">
        <v>2021</v>
      </c>
      <c r="O243" t="s">
        <v>27</v>
      </c>
      <c r="P243" t="s">
        <v>43</v>
      </c>
      <c r="Q243" t="s">
        <v>46</v>
      </c>
      <c r="R243">
        <v>2498</v>
      </c>
      <c r="S243">
        <v>9600</v>
      </c>
      <c r="T243">
        <v>12480</v>
      </c>
      <c r="U243">
        <v>1920</v>
      </c>
      <c r="V243" t="s">
        <v>45</v>
      </c>
    </row>
    <row r="244" spans="1:22" x14ac:dyDescent="0.3">
      <c r="A244" s="2">
        <v>2725077</v>
      </c>
      <c r="B244">
        <v>2020</v>
      </c>
      <c r="C244" t="s">
        <v>28</v>
      </c>
      <c r="D244" t="s">
        <v>12</v>
      </c>
      <c r="E244" t="s">
        <v>13</v>
      </c>
      <c r="F244" t="s">
        <v>14</v>
      </c>
      <c r="G244" t="s">
        <v>15</v>
      </c>
      <c r="H244" t="s">
        <v>16</v>
      </c>
      <c r="I244" t="s">
        <v>17</v>
      </c>
      <c r="J244">
        <v>239</v>
      </c>
      <c r="K244">
        <v>341.77</v>
      </c>
      <c r="N244">
        <v>2021</v>
      </c>
      <c r="O244" t="s">
        <v>27</v>
      </c>
      <c r="P244" t="s">
        <v>47</v>
      </c>
      <c r="Q244" t="s">
        <v>48</v>
      </c>
      <c r="R244">
        <v>1245</v>
      </c>
      <c r="S244">
        <v>5492.6399999999994</v>
      </c>
      <c r="T244">
        <v>7140.4319999999989</v>
      </c>
      <c r="U244">
        <v>1098.528</v>
      </c>
      <c r="V244" t="s">
        <v>45</v>
      </c>
    </row>
    <row r="245" spans="1:22" x14ac:dyDescent="0.3">
      <c r="A245" s="2">
        <v>2725442</v>
      </c>
      <c r="B245">
        <v>2020</v>
      </c>
      <c r="C245" t="s">
        <v>28</v>
      </c>
      <c r="D245" t="s">
        <v>12</v>
      </c>
      <c r="E245" t="s">
        <v>13</v>
      </c>
      <c r="F245" t="s">
        <v>14</v>
      </c>
      <c r="G245" t="s">
        <v>15</v>
      </c>
      <c r="H245" t="s">
        <v>16</v>
      </c>
      <c r="I245" t="s">
        <v>17</v>
      </c>
      <c r="J245">
        <v>233</v>
      </c>
      <c r="K245">
        <v>333.19</v>
      </c>
      <c r="N245">
        <v>2021</v>
      </c>
      <c r="O245" t="s">
        <v>27</v>
      </c>
      <c r="P245" t="s">
        <v>49</v>
      </c>
      <c r="Q245" t="s">
        <v>50</v>
      </c>
      <c r="R245">
        <v>644</v>
      </c>
      <c r="S245">
        <v>6892.2</v>
      </c>
      <c r="T245">
        <v>8959.86</v>
      </c>
      <c r="U245">
        <v>1378.44</v>
      </c>
      <c r="V245" t="s">
        <v>45</v>
      </c>
    </row>
    <row r="246" spans="1:22" x14ac:dyDescent="0.3">
      <c r="A246" s="2">
        <v>2726172</v>
      </c>
      <c r="B246">
        <v>2020</v>
      </c>
      <c r="C246" t="s">
        <v>28</v>
      </c>
      <c r="D246" t="s">
        <v>12</v>
      </c>
      <c r="E246" t="s">
        <v>13</v>
      </c>
      <c r="F246" t="s">
        <v>14</v>
      </c>
      <c r="G246" t="s">
        <v>15</v>
      </c>
      <c r="H246" t="s">
        <v>16</v>
      </c>
      <c r="I246" t="s">
        <v>17</v>
      </c>
      <c r="J246">
        <v>227</v>
      </c>
      <c r="K246">
        <v>324.61</v>
      </c>
      <c r="N246">
        <v>2021</v>
      </c>
      <c r="O246" t="s">
        <v>27</v>
      </c>
      <c r="P246" t="s">
        <v>51</v>
      </c>
      <c r="Q246" t="s">
        <v>52</v>
      </c>
      <c r="R246">
        <v>643</v>
      </c>
      <c r="S246">
        <v>8400</v>
      </c>
      <c r="T246">
        <v>10920</v>
      </c>
      <c r="U246">
        <v>1680</v>
      </c>
      <c r="V246" t="s">
        <v>45</v>
      </c>
    </row>
    <row r="247" spans="1:22" x14ac:dyDescent="0.3">
      <c r="A247" s="2">
        <v>2726172</v>
      </c>
      <c r="B247">
        <v>2020</v>
      </c>
      <c r="C247" t="s">
        <v>28</v>
      </c>
      <c r="D247" t="s">
        <v>12</v>
      </c>
      <c r="E247" t="s">
        <v>13</v>
      </c>
      <c r="F247" t="s">
        <v>14</v>
      </c>
      <c r="G247" t="s">
        <v>15</v>
      </c>
      <c r="H247" t="s">
        <v>16</v>
      </c>
      <c r="I247" t="s">
        <v>18</v>
      </c>
      <c r="J247">
        <v>197</v>
      </c>
      <c r="K247">
        <v>281.70999999999998</v>
      </c>
      <c r="N247">
        <v>2021</v>
      </c>
      <c r="O247" t="s">
        <v>27</v>
      </c>
      <c r="P247" t="s">
        <v>49</v>
      </c>
      <c r="Q247" t="s">
        <v>53</v>
      </c>
      <c r="R247">
        <v>455</v>
      </c>
      <c r="S247">
        <v>5494.3200000000006</v>
      </c>
      <c r="T247">
        <v>7142.6160000000009</v>
      </c>
      <c r="U247">
        <v>1098.8640000000003</v>
      </c>
      <c r="V247" t="s">
        <v>45</v>
      </c>
    </row>
    <row r="248" spans="1:22" x14ac:dyDescent="0.3">
      <c r="A248" s="2">
        <v>2726172</v>
      </c>
      <c r="B248">
        <v>2020</v>
      </c>
      <c r="C248" t="s">
        <v>28</v>
      </c>
      <c r="D248" t="s">
        <v>12</v>
      </c>
      <c r="E248" t="s">
        <v>13</v>
      </c>
      <c r="F248" t="s">
        <v>14</v>
      </c>
      <c r="G248" t="s">
        <v>15</v>
      </c>
      <c r="H248" t="s">
        <v>16</v>
      </c>
      <c r="I248" t="s">
        <v>18</v>
      </c>
      <c r="J248">
        <v>245</v>
      </c>
      <c r="K248">
        <v>350.35</v>
      </c>
      <c r="N248">
        <v>2021</v>
      </c>
      <c r="O248" t="s">
        <v>27</v>
      </c>
      <c r="P248" t="s">
        <v>51</v>
      </c>
      <c r="Q248" t="s">
        <v>54</v>
      </c>
      <c r="R248">
        <v>345</v>
      </c>
      <c r="S248">
        <v>8400</v>
      </c>
      <c r="T248">
        <v>10920</v>
      </c>
      <c r="U248">
        <v>1680</v>
      </c>
      <c r="V248" t="s">
        <v>45</v>
      </c>
    </row>
    <row r="249" spans="1:22" x14ac:dyDescent="0.3">
      <c r="A249" s="2">
        <v>2725807</v>
      </c>
      <c r="B249">
        <v>2020</v>
      </c>
      <c r="C249" t="s">
        <v>28</v>
      </c>
      <c r="D249" t="s">
        <v>12</v>
      </c>
      <c r="E249" t="s">
        <v>13</v>
      </c>
      <c r="F249" t="s">
        <v>14</v>
      </c>
      <c r="G249" t="s">
        <v>15</v>
      </c>
      <c r="H249" t="s">
        <v>16</v>
      </c>
      <c r="I249" t="s">
        <v>18</v>
      </c>
      <c r="J249">
        <v>778</v>
      </c>
      <c r="K249">
        <v>1112.54</v>
      </c>
      <c r="N249">
        <v>2021</v>
      </c>
      <c r="O249" t="s">
        <v>27</v>
      </c>
      <c r="P249" t="s">
        <v>47</v>
      </c>
      <c r="Q249" t="s">
        <v>55</v>
      </c>
      <c r="R249">
        <v>122</v>
      </c>
      <c r="S249">
        <v>120</v>
      </c>
      <c r="T249">
        <v>156</v>
      </c>
      <c r="U249">
        <v>24</v>
      </c>
      <c r="V249" t="s">
        <v>45</v>
      </c>
    </row>
    <row r="250" spans="1:22" x14ac:dyDescent="0.3">
      <c r="A250" s="2">
        <v>2725442</v>
      </c>
      <c r="B250">
        <v>2020</v>
      </c>
      <c r="C250" t="s">
        <v>29</v>
      </c>
      <c r="D250" t="s">
        <v>12</v>
      </c>
      <c r="E250" t="s">
        <v>13</v>
      </c>
      <c r="F250" t="s">
        <v>14</v>
      </c>
      <c r="G250" t="s">
        <v>15</v>
      </c>
      <c r="H250" t="s">
        <v>16</v>
      </c>
      <c r="I250" t="s">
        <v>17</v>
      </c>
      <c r="J250">
        <v>254</v>
      </c>
      <c r="K250">
        <v>526.24</v>
      </c>
      <c r="N250">
        <v>2021</v>
      </c>
      <c r="O250" t="s">
        <v>27</v>
      </c>
      <c r="P250" t="s">
        <v>56</v>
      </c>
      <c r="Q250" t="s">
        <v>57</v>
      </c>
      <c r="R250">
        <v>78</v>
      </c>
      <c r="S250">
        <v>4577.2</v>
      </c>
      <c r="T250">
        <v>5126.4639999999999</v>
      </c>
      <c r="U250">
        <v>915.44</v>
      </c>
      <c r="V250" t="s">
        <v>45</v>
      </c>
    </row>
    <row r="251" spans="1:22" x14ac:dyDescent="0.3">
      <c r="A251" s="2">
        <v>2725442</v>
      </c>
      <c r="B251">
        <v>2020</v>
      </c>
      <c r="C251" t="s">
        <v>29</v>
      </c>
      <c r="D251" t="s">
        <v>12</v>
      </c>
      <c r="E251" t="s">
        <v>13</v>
      </c>
      <c r="F251" t="s">
        <v>14</v>
      </c>
      <c r="G251" t="s">
        <v>15</v>
      </c>
      <c r="H251" t="s">
        <v>16</v>
      </c>
      <c r="I251" t="s">
        <v>17</v>
      </c>
      <c r="J251">
        <v>248</v>
      </c>
      <c r="K251">
        <v>526.24</v>
      </c>
      <c r="N251">
        <v>2021</v>
      </c>
      <c r="O251" t="s">
        <v>27</v>
      </c>
      <c r="P251" t="s">
        <v>56</v>
      </c>
      <c r="Q251" t="s">
        <v>58</v>
      </c>
      <c r="R251">
        <v>76</v>
      </c>
      <c r="S251">
        <v>4576.8999999999996</v>
      </c>
      <c r="T251">
        <v>5126.1279999999997</v>
      </c>
      <c r="U251">
        <v>915.38</v>
      </c>
      <c r="V251" t="s">
        <v>45</v>
      </c>
    </row>
    <row r="252" spans="1:22" x14ac:dyDescent="0.3">
      <c r="A252" s="2">
        <v>2725442</v>
      </c>
      <c r="B252">
        <v>2020</v>
      </c>
      <c r="C252" t="s">
        <v>29</v>
      </c>
      <c r="D252" t="s">
        <v>12</v>
      </c>
      <c r="E252" t="s">
        <v>13</v>
      </c>
      <c r="F252" t="s">
        <v>14</v>
      </c>
      <c r="G252" t="s">
        <v>15</v>
      </c>
      <c r="H252" t="s">
        <v>16</v>
      </c>
      <c r="I252" t="s">
        <v>18</v>
      </c>
      <c r="J252">
        <v>206</v>
      </c>
      <c r="K252">
        <v>294.58</v>
      </c>
      <c r="N252">
        <v>2021</v>
      </c>
      <c r="O252" t="s">
        <v>27</v>
      </c>
      <c r="P252" t="s">
        <v>56</v>
      </c>
      <c r="Q252" t="s">
        <v>59</v>
      </c>
      <c r="R252">
        <v>46</v>
      </c>
      <c r="S252">
        <v>200</v>
      </c>
      <c r="T252">
        <v>224</v>
      </c>
      <c r="U252">
        <v>40</v>
      </c>
      <c r="V252" t="s">
        <v>45</v>
      </c>
    </row>
    <row r="253" spans="1:22" x14ac:dyDescent="0.3">
      <c r="A253" s="2">
        <v>2725077</v>
      </c>
      <c r="B253">
        <v>2020</v>
      </c>
      <c r="C253" t="s">
        <v>29</v>
      </c>
      <c r="D253" t="s">
        <v>12</v>
      </c>
      <c r="E253" t="s">
        <v>13</v>
      </c>
      <c r="F253" t="s">
        <v>14</v>
      </c>
      <c r="G253" t="s">
        <v>15</v>
      </c>
      <c r="H253" t="s">
        <v>16</v>
      </c>
      <c r="I253" t="s">
        <v>18</v>
      </c>
      <c r="J253">
        <v>248</v>
      </c>
      <c r="K253">
        <v>354.64</v>
      </c>
      <c r="N253">
        <v>2021</v>
      </c>
      <c r="O253" t="s">
        <v>27</v>
      </c>
      <c r="P253" t="s">
        <v>56</v>
      </c>
      <c r="Q253" t="s">
        <v>60</v>
      </c>
      <c r="R253">
        <v>34</v>
      </c>
      <c r="S253">
        <v>4576.8</v>
      </c>
      <c r="T253">
        <v>5126.0160000000005</v>
      </c>
      <c r="U253">
        <v>915.36000000000013</v>
      </c>
      <c r="V253" t="s">
        <v>45</v>
      </c>
    </row>
    <row r="254" spans="1:22" x14ac:dyDescent="0.3">
      <c r="A254" s="2">
        <v>2726172</v>
      </c>
      <c r="B254">
        <v>2020</v>
      </c>
      <c r="C254" t="s">
        <v>29</v>
      </c>
      <c r="D254" t="s">
        <v>12</v>
      </c>
      <c r="E254" t="s">
        <v>13</v>
      </c>
      <c r="F254" t="s">
        <v>14</v>
      </c>
      <c r="G254" t="s">
        <v>15</v>
      </c>
      <c r="H254" t="s">
        <v>16</v>
      </c>
      <c r="I254" t="s">
        <v>18</v>
      </c>
      <c r="J254">
        <v>176</v>
      </c>
      <c r="K254">
        <v>251.68</v>
      </c>
      <c r="N254">
        <v>2021</v>
      </c>
      <c r="O254" t="s">
        <v>27</v>
      </c>
      <c r="P254" t="s">
        <v>47</v>
      </c>
      <c r="Q254" t="s">
        <v>61</v>
      </c>
      <c r="R254">
        <v>7</v>
      </c>
      <c r="S254">
        <v>200</v>
      </c>
      <c r="T254">
        <v>224</v>
      </c>
      <c r="U254">
        <v>40</v>
      </c>
      <c r="V254" t="s">
        <v>45</v>
      </c>
    </row>
    <row r="255" spans="1:22" x14ac:dyDescent="0.3">
      <c r="A255" s="2">
        <v>2726538</v>
      </c>
      <c r="B255">
        <v>2020</v>
      </c>
      <c r="C255" t="s">
        <v>29</v>
      </c>
      <c r="D255" t="s">
        <v>12</v>
      </c>
      <c r="E255" t="s">
        <v>13</v>
      </c>
      <c r="F255" t="s">
        <v>14</v>
      </c>
      <c r="G255" t="s">
        <v>15</v>
      </c>
      <c r="H255" t="s">
        <v>16</v>
      </c>
      <c r="I255" t="s">
        <v>18</v>
      </c>
      <c r="J255">
        <v>202</v>
      </c>
      <c r="K255">
        <v>288.86</v>
      </c>
      <c r="N255">
        <v>2021</v>
      </c>
      <c r="O255" t="s">
        <v>27</v>
      </c>
      <c r="P255" t="s">
        <v>56</v>
      </c>
      <c r="Q255" t="s">
        <v>63</v>
      </c>
      <c r="R255">
        <v>3</v>
      </c>
      <c r="S255">
        <v>4577.3</v>
      </c>
      <c r="T255">
        <v>5126.576</v>
      </c>
      <c r="U255">
        <v>915.46</v>
      </c>
      <c r="V255" t="s">
        <v>45</v>
      </c>
    </row>
    <row r="256" spans="1:22" x14ac:dyDescent="0.3">
      <c r="A256" s="2">
        <v>2725442</v>
      </c>
      <c r="B256">
        <v>2020</v>
      </c>
      <c r="C256" t="s">
        <v>29</v>
      </c>
      <c r="D256" t="s">
        <v>12</v>
      </c>
      <c r="E256" t="s">
        <v>13</v>
      </c>
      <c r="F256" t="s">
        <v>14</v>
      </c>
      <c r="G256" t="s">
        <v>15</v>
      </c>
      <c r="H256" t="s">
        <v>16</v>
      </c>
      <c r="I256" t="s">
        <v>18</v>
      </c>
      <c r="J256">
        <v>250</v>
      </c>
      <c r="K256">
        <v>357.5</v>
      </c>
      <c r="N256">
        <v>2021</v>
      </c>
      <c r="O256" t="s">
        <v>27</v>
      </c>
      <c r="P256" t="s">
        <v>62</v>
      </c>
      <c r="Q256" t="s">
        <v>62</v>
      </c>
      <c r="R256">
        <v>2</v>
      </c>
      <c r="S256">
        <v>6600</v>
      </c>
      <c r="T256">
        <v>7392</v>
      </c>
      <c r="U256">
        <v>1320</v>
      </c>
      <c r="V256" t="s">
        <v>45</v>
      </c>
    </row>
    <row r="257" spans="1:22" x14ac:dyDescent="0.3">
      <c r="A257" s="2">
        <v>2725077</v>
      </c>
      <c r="B257">
        <v>2020</v>
      </c>
      <c r="C257" t="s">
        <v>29</v>
      </c>
      <c r="D257" t="s">
        <v>12</v>
      </c>
      <c r="E257" t="s">
        <v>13</v>
      </c>
      <c r="F257" t="s">
        <v>14</v>
      </c>
      <c r="G257" t="s">
        <v>15</v>
      </c>
      <c r="H257" t="s">
        <v>16</v>
      </c>
      <c r="I257" t="s">
        <v>18</v>
      </c>
      <c r="J257">
        <v>178</v>
      </c>
      <c r="K257">
        <v>254.54</v>
      </c>
      <c r="N257">
        <v>2021</v>
      </c>
      <c r="O257" t="s">
        <v>25</v>
      </c>
      <c r="P257" t="s">
        <v>43</v>
      </c>
      <c r="Q257" t="s">
        <v>44</v>
      </c>
      <c r="R257">
        <v>3566</v>
      </c>
      <c r="S257">
        <v>4577.3</v>
      </c>
      <c r="T257">
        <v>5126.576</v>
      </c>
      <c r="U257">
        <v>915.46</v>
      </c>
      <c r="V257" t="s">
        <v>45</v>
      </c>
    </row>
    <row r="258" spans="1:22" x14ac:dyDescent="0.3">
      <c r="A258" s="2">
        <v>2725077</v>
      </c>
      <c r="B258">
        <v>2020</v>
      </c>
      <c r="C258" t="s">
        <v>29</v>
      </c>
      <c r="D258" t="s">
        <v>12</v>
      </c>
      <c r="E258" t="s">
        <v>13</v>
      </c>
      <c r="F258" t="s">
        <v>14</v>
      </c>
      <c r="G258" t="s">
        <v>15</v>
      </c>
      <c r="H258" t="s">
        <v>16</v>
      </c>
      <c r="I258" t="s">
        <v>18</v>
      </c>
      <c r="J258">
        <v>258</v>
      </c>
      <c r="K258">
        <v>526.24</v>
      </c>
      <c r="N258">
        <v>2021</v>
      </c>
      <c r="O258" t="s">
        <v>25</v>
      </c>
      <c r="P258" t="s">
        <v>43</v>
      </c>
      <c r="Q258" t="s">
        <v>46</v>
      </c>
      <c r="R258">
        <v>2498</v>
      </c>
      <c r="S258">
        <v>8000</v>
      </c>
      <c r="T258">
        <v>8960</v>
      </c>
      <c r="U258">
        <v>1600</v>
      </c>
      <c r="V258" t="s">
        <v>45</v>
      </c>
    </row>
    <row r="259" spans="1:22" x14ac:dyDescent="0.3">
      <c r="A259" s="2">
        <v>2725077</v>
      </c>
      <c r="B259">
        <v>2020</v>
      </c>
      <c r="C259" t="s">
        <v>29</v>
      </c>
      <c r="D259" t="s">
        <v>12</v>
      </c>
      <c r="E259" t="s">
        <v>13</v>
      </c>
      <c r="F259" t="s">
        <v>14</v>
      </c>
      <c r="G259" t="s">
        <v>15</v>
      </c>
      <c r="H259" t="s">
        <v>16</v>
      </c>
      <c r="I259" t="s">
        <v>18</v>
      </c>
      <c r="J259">
        <v>252</v>
      </c>
      <c r="K259">
        <v>526.24</v>
      </c>
      <c r="N259">
        <v>2021</v>
      </c>
      <c r="O259" t="s">
        <v>25</v>
      </c>
      <c r="P259" t="s">
        <v>47</v>
      </c>
      <c r="Q259" t="s">
        <v>48</v>
      </c>
      <c r="R259">
        <v>1245</v>
      </c>
      <c r="S259">
        <v>4577.2</v>
      </c>
      <c r="T259">
        <v>5126.4639999999999</v>
      </c>
      <c r="U259">
        <v>915.44</v>
      </c>
      <c r="V259" t="s">
        <v>45</v>
      </c>
    </row>
    <row r="260" spans="1:22" x14ac:dyDescent="0.3">
      <c r="A260" s="2">
        <v>2725077</v>
      </c>
      <c r="B260">
        <v>2020</v>
      </c>
      <c r="C260" t="s">
        <v>29</v>
      </c>
      <c r="D260" t="s">
        <v>12</v>
      </c>
      <c r="E260" t="s">
        <v>13</v>
      </c>
      <c r="F260" t="s">
        <v>14</v>
      </c>
      <c r="G260" t="s">
        <v>15</v>
      </c>
      <c r="H260" t="s">
        <v>16</v>
      </c>
      <c r="I260" t="s">
        <v>17</v>
      </c>
      <c r="J260">
        <v>246</v>
      </c>
      <c r="K260">
        <v>526.24</v>
      </c>
      <c r="N260">
        <v>2021</v>
      </c>
      <c r="O260" t="s">
        <v>25</v>
      </c>
      <c r="P260" t="s">
        <v>49</v>
      </c>
      <c r="Q260" t="s">
        <v>50</v>
      </c>
      <c r="R260">
        <v>644</v>
      </c>
      <c r="S260">
        <v>5743.5</v>
      </c>
      <c r="T260">
        <v>6432.72</v>
      </c>
      <c r="U260">
        <v>1148.7</v>
      </c>
      <c r="V260" t="s">
        <v>45</v>
      </c>
    </row>
    <row r="261" spans="1:22" x14ac:dyDescent="0.3">
      <c r="A261" s="2">
        <v>2726172</v>
      </c>
      <c r="B261">
        <v>2020</v>
      </c>
      <c r="C261" t="s">
        <v>29</v>
      </c>
      <c r="D261" t="s">
        <v>12</v>
      </c>
      <c r="E261" t="s">
        <v>13</v>
      </c>
      <c r="F261" t="s">
        <v>14</v>
      </c>
      <c r="G261" t="s">
        <v>15</v>
      </c>
      <c r="H261" t="s">
        <v>16</v>
      </c>
      <c r="I261" t="s">
        <v>18</v>
      </c>
      <c r="J261">
        <v>682</v>
      </c>
      <c r="K261">
        <v>975.26</v>
      </c>
      <c r="N261">
        <v>2021</v>
      </c>
      <c r="O261" t="s">
        <v>25</v>
      </c>
      <c r="P261" t="s">
        <v>51</v>
      </c>
      <c r="Q261" t="s">
        <v>52</v>
      </c>
      <c r="R261">
        <v>643</v>
      </c>
      <c r="S261">
        <v>7000</v>
      </c>
      <c r="T261">
        <v>7840</v>
      </c>
      <c r="U261">
        <v>1400</v>
      </c>
      <c r="V261" t="s">
        <v>45</v>
      </c>
    </row>
    <row r="262" spans="1:22" x14ac:dyDescent="0.3">
      <c r="A262" s="2">
        <v>2725442</v>
      </c>
      <c r="B262">
        <v>2020</v>
      </c>
      <c r="C262" t="s">
        <v>29</v>
      </c>
      <c r="D262" t="s">
        <v>12</v>
      </c>
      <c r="E262" t="s">
        <v>13</v>
      </c>
      <c r="F262" t="s">
        <v>14</v>
      </c>
      <c r="G262" t="s">
        <v>15</v>
      </c>
      <c r="H262" t="s">
        <v>16</v>
      </c>
      <c r="I262" t="s">
        <v>18</v>
      </c>
      <c r="J262">
        <v>715</v>
      </c>
      <c r="K262">
        <v>1022.45</v>
      </c>
      <c r="N262">
        <v>2021</v>
      </c>
      <c r="O262" t="s">
        <v>25</v>
      </c>
      <c r="P262" t="s">
        <v>49</v>
      </c>
      <c r="Q262" t="s">
        <v>53</v>
      </c>
      <c r="R262">
        <v>455</v>
      </c>
      <c r="S262">
        <v>4578.6000000000004</v>
      </c>
      <c r="T262">
        <v>5128.0320000000002</v>
      </c>
      <c r="U262">
        <v>915.72000000000014</v>
      </c>
      <c r="V262" t="s">
        <v>45</v>
      </c>
    </row>
    <row r="263" spans="1:22" x14ac:dyDescent="0.3">
      <c r="A263" s="2">
        <v>2725442</v>
      </c>
      <c r="B263">
        <v>2020</v>
      </c>
      <c r="C263" t="s">
        <v>29</v>
      </c>
      <c r="D263" t="s">
        <v>12</v>
      </c>
      <c r="E263" t="s">
        <v>13</v>
      </c>
      <c r="F263" t="s">
        <v>14</v>
      </c>
      <c r="G263" t="s">
        <v>15</v>
      </c>
      <c r="H263" t="s">
        <v>16</v>
      </c>
      <c r="I263" t="s">
        <v>18</v>
      </c>
      <c r="J263">
        <v>255</v>
      </c>
      <c r="K263">
        <v>364.65</v>
      </c>
      <c r="N263">
        <v>2021</v>
      </c>
      <c r="O263" t="s">
        <v>25</v>
      </c>
      <c r="P263" t="s">
        <v>51</v>
      </c>
      <c r="Q263" t="s">
        <v>54</v>
      </c>
      <c r="R263">
        <v>345</v>
      </c>
      <c r="S263">
        <v>7000</v>
      </c>
      <c r="T263">
        <v>7840</v>
      </c>
      <c r="U263">
        <v>1400</v>
      </c>
      <c r="V263" t="s">
        <v>45</v>
      </c>
    </row>
    <row r="264" spans="1:22" x14ac:dyDescent="0.3">
      <c r="A264" s="2">
        <v>2725442</v>
      </c>
      <c r="B264">
        <v>2020</v>
      </c>
      <c r="C264" t="s">
        <v>29</v>
      </c>
      <c r="D264" t="s">
        <v>12</v>
      </c>
      <c r="E264" t="s">
        <v>13</v>
      </c>
      <c r="F264" t="s">
        <v>14</v>
      </c>
      <c r="G264" t="s">
        <v>15</v>
      </c>
      <c r="H264" t="s">
        <v>16</v>
      </c>
      <c r="I264" t="s">
        <v>18</v>
      </c>
      <c r="J264">
        <v>249</v>
      </c>
      <c r="K264">
        <v>356.07</v>
      </c>
      <c r="N264">
        <v>2021</v>
      </c>
      <c r="O264" t="s">
        <v>25</v>
      </c>
      <c r="P264" t="s">
        <v>47</v>
      </c>
      <c r="Q264" t="s">
        <v>55</v>
      </c>
      <c r="R264">
        <v>122</v>
      </c>
      <c r="S264">
        <v>100</v>
      </c>
      <c r="T264">
        <v>112</v>
      </c>
      <c r="U264">
        <v>20</v>
      </c>
      <c r="V264" t="s">
        <v>45</v>
      </c>
    </row>
    <row r="265" spans="1:22" x14ac:dyDescent="0.3">
      <c r="A265" s="2">
        <v>2725077</v>
      </c>
      <c r="B265">
        <v>2020</v>
      </c>
      <c r="C265" t="s">
        <v>29</v>
      </c>
      <c r="D265" t="s">
        <v>12</v>
      </c>
      <c r="E265" t="s">
        <v>13</v>
      </c>
      <c r="F265" t="s">
        <v>14</v>
      </c>
      <c r="G265" t="s">
        <v>15</v>
      </c>
      <c r="H265" t="s">
        <v>16</v>
      </c>
      <c r="I265" t="s">
        <v>17</v>
      </c>
      <c r="J265">
        <v>243</v>
      </c>
      <c r="K265">
        <v>347.49</v>
      </c>
      <c r="N265">
        <v>2021</v>
      </c>
      <c r="O265" t="s">
        <v>25</v>
      </c>
      <c r="P265" t="s">
        <v>56</v>
      </c>
      <c r="Q265" t="s">
        <v>57</v>
      </c>
      <c r="R265">
        <v>78</v>
      </c>
      <c r="S265">
        <v>4577.2</v>
      </c>
      <c r="T265">
        <v>5126.4639999999999</v>
      </c>
      <c r="U265">
        <v>915.44</v>
      </c>
      <c r="V265" t="s">
        <v>45</v>
      </c>
    </row>
    <row r="266" spans="1:22" x14ac:dyDescent="0.3">
      <c r="A266" s="2">
        <v>2725077</v>
      </c>
      <c r="B266">
        <v>2020</v>
      </c>
      <c r="C266" t="s">
        <v>29</v>
      </c>
      <c r="D266" t="s">
        <v>12</v>
      </c>
      <c r="E266" t="s">
        <v>13</v>
      </c>
      <c r="F266" t="s">
        <v>14</v>
      </c>
      <c r="G266" t="s">
        <v>15</v>
      </c>
      <c r="H266" t="s">
        <v>16</v>
      </c>
      <c r="I266" t="s">
        <v>18</v>
      </c>
      <c r="J266">
        <v>755</v>
      </c>
      <c r="K266">
        <v>526.24</v>
      </c>
      <c r="N266">
        <v>2021</v>
      </c>
      <c r="O266" t="s">
        <v>25</v>
      </c>
      <c r="P266" t="s">
        <v>56</v>
      </c>
      <c r="Q266" t="s">
        <v>58</v>
      </c>
      <c r="R266">
        <v>5034.5899999999992</v>
      </c>
      <c r="S266">
        <v>4576.8999999999996</v>
      </c>
      <c r="T266">
        <v>5126.1279999999997</v>
      </c>
      <c r="U266">
        <v>915.38</v>
      </c>
      <c r="V266" t="s">
        <v>45</v>
      </c>
    </row>
    <row r="267" spans="1:22" x14ac:dyDescent="0.3">
      <c r="A267" s="2">
        <v>2726172</v>
      </c>
      <c r="B267">
        <v>2020</v>
      </c>
      <c r="C267" t="s">
        <v>29</v>
      </c>
      <c r="D267" t="s">
        <v>12</v>
      </c>
      <c r="E267" t="s">
        <v>13</v>
      </c>
      <c r="F267" t="s">
        <v>14</v>
      </c>
      <c r="G267" t="s">
        <v>15</v>
      </c>
      <c r="H267" t="s">
        <v>16</v>
      </c>
      <c r="I267" t="s">
        <v>18</v>
      </c>
      <c r="J267">
        <v>808</v>
      </c>
      <c r="K267">
        <v>526.24</v>
      </c>
      <c r="N267">
        <v>2021</v>
      </c>
      <c r="O267" t="s">
        <v>25</v>
      </c>
      <c r="P267" t="s">
        <v>56</v>
      </c>
      <c r="Q267" t="s">
        <v>59</v>
      </c>
      <c r="R267">
        <v>220</v>
      </c>
      <c r="S267">
        <v>200</v>
      </c>
      <c r="T267">
        <v>224</v>
      </c>
      <c r="U267">
        <v>40</v>
      </c>
      <c r="V267" t="s">
        <v>45</v>
      </c>
    </row>
    <row r="268" spans="1:22" x14ac:dyDescent="0.3">
      <c r="A268" s="2">
        <v>2725077</v>
      </c>
      <c r="B268">
        <v>2020</v>
      </c>
      <c r="C268" t="s">
        <v>29</v>
      </c>
      <c r="D268" t="s">
        <v>12</v>
      </c>
      <c r="E268" t="s">
        <v>13</v>
      </c>
      <c r="F268" t="s">
        <v>14</v>
      </c>
      <c r="G268" t="s">
        <v>15</v>
      </c>
      <c r="H268" t="s">
        <v>16</v>
      </c>
      <c r="I268" t="s">
        <v>18</v>
      </c>
      <c r="J268">
        <v>205</v>
      </c>
      <c r="K268">
        <v>293.14999999999998</v>
      </c>
      <c r="N268">
        <v>2021</v>
      </c>
      <c r="O268" t="s">
        <v>25</v>
      </c>
      <c r="P268" t="s">
        <v>56</v>
      </c>
      <c r="Q268" t="s">
        <v>60</v>
      </c>
      <c r="R268">
        <v>5034.4800000000005</v>
      </c>
      <c r="S268">
        <v>4576.8</v>
      </c>
      <c r="T268">
        <v>5126.0160000000005</v>
      </c>
      <c r="U268">
        <v>915.36000000000013</v>
      </c>
      <c r="V268" t="s">
        <v>45</v>
      </c>
    </row>
    <row r="269" spans="1:22" x14ac:dyDescent="0.3">
      <c r="A269" s="2">
        <v>2725077</v>
      </c>
      <c r="B269">
        <v>2020</v>
      </c>
      <c r="C269" t="s">
        <v>29</v>
      </c>
      <c r="D269" t="s">
        <v>12</v>
      </c>
      <c r="E269" t="s">
        <v>13</v>
      </c>
      <c r="F269" t="s">
        <v>14</v>
      </c>
      <c r="G269" t="s">
        <v>15</v>
      </c>
      <c r="H269" t="s">
        <v>16</v>
      </c>
      <c r="I269" t="s">
        <v>18</v>
      </c>
      <c r="J269">
        <v>253</v>
      </c>
      <c r="K269">
        <v>361.78999999999996</v>
      </c>
      <c r="N269">
        <v>2021</v>
      </c>
      <c r="O269" t="s">
        <v>25</v>
      </c>
      <c r="P269" t="s">
        <v>47</v>
      </c>
      <c r="Q269" t="s">
        <v>61</v>
      </c>
      <c r="R269">
        <v>220</v>
      </c>
      <c r="S269">
        <v>200</v>
      </c>
      <c r="T269">
        <v>224</v>
      </c>
      <c r="U269">
        <v>40</v>
      </c>
      <c r="V269" t="s">
        <v>45</v>
      </c>
    </row>
    <row r="270" spans="1:22" x14ac:dyDescent="0.3">
      <c r="A270" s="2">
        <v>2726538</v>
      </c>
      <c r="B270">
        <v>2020</v>
      </c>
      <c r="C270" t="s">
        <v>29</v>
      </c>
      <c r="D270" t="s">
        <v>12</v>
      </c>
      <c r="E270" t="s">
        <v>13</v>
      </c>
      <c r="F270" t="s">
        <v>14</v>
      </c>
      <c r="G270" t="s">
        <v>15</v>
      </c>
      <c r="H270" t="s">
        <v>16</v>
      </c>
      <c r="I270" t="s">
        <v>18</v>
      </c>
      <c r="J270">
        <v>175</v>
      </c>
      <c r="K270">
        <v>250.25</v>
      </c>
      <c r="N270">
        <v>2021</v>
      </c>
      <c r="O270" t="s">
        <v>25</v>
      </c>
      <c r="P270" t="s">
        <v>62</v>
      </c>
      <c r="Q270" t="s">
        <v>62</v>
      </c>
      <c r="R270">
        <v>7260</v>
      </c>
      <c r="S270">
        <v>6600</v>
      </c>
      <c r="T270">
        <v>7392</v>
      </c>
      <c r="U270">
        <v>1320</v>
      </c>
      <c r="V270" t="s">
        <v>45</v>
      </c>
    </row>
    <row r="271" spans="1:22" x14ac:dyDescent="0.3">
      <c r="A271" s="2">
        <v>2725807</v>
      </c>
      <c r="B271">
        <v>2020</v>
      </c>
      <c r="C271" t="s">
        <v>29</v>
      </c>
      <c r="D271" t="s">
        <v>12</v>
      </c>
      <c r="E271" t="s">
        <v>13</v>
      </c>
      <c r="F271" t="s">
        <v>14</v>
      </c>
      <c r="G271" t="s">
        <v>15</v>
      </c>
      <c r="H271" t="s">
        <v>16</v>
      </c>
      <c r="I271" t="s">
        <v>17</v>
      </c>
      <c r="J271">
        <v>257</v>
      </c>
      <c r="K271">
        <v>367.51</v>
      </c>
      <c r="N271">
        <v>2021</v>
      </c>
      <c r="O271" t="s">
        <v>25</v>
      </c>
      <c r="P271" t="s">
        <v>56</v>
      </c>
      <c r="Q271" t="s">
        <v>63</v>
      </c>
      <c r="R271">
        <v>5035.0300000000007</v>
      </c>
      <c r="S271">
        <v>4577.3</v>
      </c>
      <c r="T271">
        <v>5126.576</v>
      </c>
      <c r="U271">
        <v>915.46</v>
      </c>
      <c r="V271" t="s">
        <v>45</v>
      </c>
    </row>
    <row r="272" spans="1:22" x14ac:dyDescent="0.3">
      <c r="A272" s="2">
        <v>2725807</v>
      </c>
      <c r="B272">
        <v>2020</v>
      </c>
      <c r="C272" t="s">
        <v>29</v>
      </c>
      <c r="D272" t="s">
        <v>12</v>
      </c>
      <c r="E272" t="s">
        <v>13</v>
      </c>
      <c r="F272" t="s">
        <v>14</v>
      </c>
      <c r="G272" t="s">
        <v>15</v>
      </c>
      <c r="H272" t="s">
        <v>16</v>
      </c>
      <c r="I272" t="s">
        <v>17</v>
      </c>
      <c r="J272">
        <v>251</v>
      </c>
      <c r="K272">
        <v>358.93</v>
      </c>
      <c r="N272">
        <v>2021</v>
      </c>
      <c r="O272" t="s">
        <v>24</v>
      </c>
      <c r="P272" t="s">
        <v>43</v>
      </c>
      <c r="Q272" t="s">
        <v>44</v>
      </c>
      <c r="R272">
        <v>5035.0300000000007</v>
      </c>
      <c r="S272">
        <v>4577.3</v>
      </c>
      <c r="T272">
        <v>5126.576</v>
      </c>
      <c r="U272">
        <v>915.46</v>
      </c>
      <c r="V272" t="s">
        <v>45</v>
      </c>
    </row>
    <row r="273" spans="1:22" x14ac:dyDescent="0.3">
      <c r="A273" s="2">
        <v>2725442</v>
      </c>
      <c r="B273">
        <v>2020</v>
      </c>
      <c r="C273" t="s">
        <v>29</v>
      </c>
      <c r="D273" t="s">
        <v>12</v>
      </c>
      <c r="E273" t="s">
        <v>13</v>
      </c>
      <c r="F273" t="s">
        <v>14</v>
      </c>
      <c r="G273" t="s">
        <v>15</v>
      </c>
      <c r="H273" t="s">
        <v>16</v>
      </c>
      <c r="I273" t="s">
        <v>17</v>
      </c>
      <c r="J273">
        <v>245</v>
      </c>
      <c r="K273">
        <v>350.35</v>
      </c>
      <c r="N273">
        <v>2021</v>
      </c>
      <c r="O273" t="s">
        <v>24</v>
      </c>
      <c r="P273" t="s">
        <v>43</v>
      </c>
      <c r="Q273" t="s">
        <v>46</v>
      </c>
      <c r="R273">
        <v>8800</v>
      </c>
      <c r="S273">
        <v>8000</v>
      </c>
      <c r="T273">
        <v>8960</v>
      </c>
      <c r="U273">
        <v>1600</v>
      </c>
      <c r="V273" t="s">
        <v>45</v>
      </c>
    </row>
    <row r="274" spans="1:22" x14ac:dyDescent="0.3">
      <c r="A274" s="2">
        <v>2726172</v>
      </c>
      <c r="B274">
        <v>2020</v>
      </c>
      <c r="C274" t="s">
        <v>29</v>
      </c>
      <c r="D274" t="s">
        <v>12</v>
      </c>
      <c r="E274" t="s">
        <v>13</v>
      </c>
      <c r="F274" t="s">
        <v>14</v>
      </c>
      <c r="G274" t="s">
        <v>15</v>
      </c>
      <c r="H274" t="s">
        <v>16</v>
      </c>
      <c r="I274" t="s">
        <v>18</v>
      </c>
      <c r="J274">
        <v>203</v>
      </c>
      <c r="K274">
        <v>290.28999999999996</v>
      </c>
      <c r="N274">
        <v>2021</v>
      </c>
      <c r="O274" t="s">
        <v>24</v>
      </c>
      <c r="P274" t="s">
        <v>47</v>
      </c>
      <c r="Q274" t="s">
        <v>48</v>
      </c>
      <c r="R274">
        <v>5034.92</v>
      </c>
      <c r="S274">
        <v>4577.2</v>
      </c>
      <c r="T274">
        <v>5126.4639999999999</v>
      </c>
      <c r="U274">
        <v>915.44</v>
      </c>
      <c r="V274" t="s">
        <v>45</v>
      </c>
    </row>
    <row r="275" spans="1:22" x14ac:dyDescent="0.3">
      <c r="A275" s="2">
        <v>2725077</v>
      </c>
      <c r="B275">
        <v>2020</v>
      </c>
      <c r="C275" t="s">
        <v>29</v>
      </c>
      <c r="D275" t="s">
        <v>12</v>
      </c>
      <c r="E275" t="s">
        <v>13</v>
      </c>
      <c r="F275" t="s">
        <v>14</v>
      </c>
      <c r="G275" t="s">
        <v>15</v>
      </c>
      <c r="H275" t="s">
        <v>16</v>
      </c>
      <c r="I275" t="s">
        <v>18</v>
      </c>
      <c r="J275">
        <v>251</v>
      </c>
      <c r="K275">
        <v>358.93</v>
      </c>
      <c r="N275">
        <v>2021</v>
      </c>
      <c r="O275" t="s">
        <v>24</v>
      </c>
      <c r="P275" t="s">
        <v>49</v>
      </c>
      <c r="Q275" t="s">
        <v>50</v>
      </c>
      <c r="R275">
        <v>644</v>
      </c>
      <c r="S275">
        <v>5743.5</v>
      </c>
      <c r="T275">
        <v>6432.72</v>
      </c>
      <c r="U275">
        <v>1148.7</v>
      </c>
      <c r="V275" t="s">
        <v>45</v>
      </c>
    </row>
    <row r="276" spans="1:22" x14ac:dyDescent="0.3">
      <c r="A276" s="2">
        <v>2725442</v>
      </c>
      <c r="B276">
        <v>2020</v>
      </c>
      <c r="C276" t="s">
        <v>29</v>
      </c>
      <c r="D276" t="s">
        <v>12</v>
      </c>
      <c r="E276" t="s">
        <v>13</v>
      </c>
      <c r="F276" t="s">
        <v>14</v>
      </c>
      <c r="G276" t="s">
        <v>15</v>
      </c>
      <c r="H276" t="s">
        <v>16</v>
      </c>
      <c r="I276" t="s">
        <v>18</v>
      </c>
      <c r="J276">
        <v>777</v>
      </c>
      <c r="K276">
        <v>1111.1100000000001</v>
      </c>
      <c r="N276">
        <v>2021</v>
      </c>
      <c r="O276" t="s">
        <v>24</v>
      </c>
      <c r="P276" t="s">
        <v>51</v>
      </c>
      <c r="Q276" t="s">
        <v>52</v>
      </c>
      <c r="R276">
        <v>643</v>
      </c>
      <c r="S276">
        <v>7000</v>
      </c>
      <c r="T276">
        <v>7840</v>
      </c>
      <c r="U276">
        <v>1400</v>
      </c>
      <c r="V276" t="s">
        <v>45</v>
      </c>
    </row>
    <row r="277" spans="1:22" x14ac:dyDescent="0.3">
      <c r="A277" s="2">
        <v>2725077</v>
      </c>
      <c r="B277">
        <v>2020</v>
      </c>
      <c r="C277" t="s">
        <v>30</v>
      </c>
      <c r="D277" t="s">
        <v>12</v>
      </c>
      <c r="E277" t="s">
        <v>13</v>
      </c>
      <c r="F277" t="s">
        <v>14</v>
      </c>
      <c r="G277" t="s">
        <v>15</v>
      </c>
      <c r="H277" t="s">
        <v>16</v>
      </c>
      <c r="I277" t="s">
        <v>17</v>
      </c>
      <c r="J277">
        <v>272</v>
      </c>
      <c r="K277">
        <v>526.24</v>
      </c>
      <c r="N277">
        <v>2021</v>
      </c>
      <c r="O277" t="s">
        <v>24</v>
      </c>
      <c r="P277" t="s">
        <v>49</v>
      </c>
      <c r="Q277" t="s">
        <v>53</v>
      </c>
      <c r="R277">
        <v>455</v>
      </c>
      <c r="S277">
        <v>4578.6000000000004</v>
      </c>
      <c r="T277">
        <v>5128.0320000000002</v>
      </c>
      <c r="U277">
        <v>915.72000000000014</v>
      </c>
      <c r="V277" t="s">
        <v>45</v>
      </c>
    </row>
    <row r="278" spans="1:22" x14ac:dyDescent="0.3">
      <c r="A278" s="2">
        <v>2725077</v>
      </c>
      <c r="B278">
        <v>2020</v>
      </c>
      <c r="C278" t="s">
        <v>30</v>
      </c>
      <c r="D278" t="s">
        <v>12</v>
      </c>
      <c r="E278" t="s">
        <v>13</v>
      </c>
      <c r="F278" t="s">
        <v>14</v>
      </c>
      <c r="G278" t="s">
        <v>15</v>
      </c>
      <c r="H278" t="s">
        <v>16</v>
      </c>
      <c r="I278" t="s">
        <v>17</v>
      </c>
      <c r="J278">
        <v>266</v>
      </c>
      <c r="K278">
        <v>526.24</v>
      </c>
      <c r="N278">
        <v>2021</v>
      </c>
      <c r="O278" t="s">
        <v>24</v>
      </c>
      <c r="P278" t="s">
        <v>51</v>
      </c>
      <c r="Q278" t="s">
        <v>54</v>
      </c>
      <c r="R278">
        <v>345</v>
      </c>
      <c r="S278">
        <v>7000</v>
      </c>
      <c r="T278">
        <v>7840</v>
      </c>
      <c r="U278">
        <v>1400</v>
      </c>
      <c r="V278" t="s">
        <v>45</v>
      </c>
    </row>
    <row r="279" spans="1:22" x14ac:dyDescent="0.3">
      <c r="A279" s="2">
        <v>2725077</v>
      </c>
      <c r="B279">
        <v>2020</v>
      </c>
      <c r="C279" t="s">
        <v>30</v>
      </c>
      <c r="D279" t="s">
        <v>12</v>
      </c>
      <c r="E279" t="s">
        <v>13</v>
      </c>
      <c r="F279" t="s">
        <v>14</v>
      </c>
      <c r="G279" t="s">
        <v>15</v>
      </c>
      <c r="H279" t="s">
        <v>16</v>
      </c>
      <c r="I279" t="s">
        <v>17</v>
      </c>
      <c r="J279">
        <v>260</v>
      </c>
      <c r="K279">
        <v>526.24</v>
      </c>
      <c r="N279">
        <v>2021</v>
      </c>
      <c r="O279" t="s">
        <v>24</v>
      </c>
      <c r="P279" t="s">
        <v>47</v>
      </c>
      <c r="Q279" t="s">
        <v>55</v>
      </c>
      <c r="R279">
        <v>122</v>
      </c>
      <c r="S279">
        <v>100</v>
      </c>
      <c r="T279">
        <v>112</v>
      </c>
      <c r="U279">
        <v>20</v>
      </c>
      <c r="V279" t="s">
        <v>45</v>
      </c>
    </row>
    <row r="280" spans="1:22" x14ac:dyDescent="0.3">
      <c r="A280" s="2">
        <v>2726172</v>
      </c>
      <c r="B280">
        <v>2020</v>
      </c>
      <c r="C280" t="s">
        <v>30</v>
      </c>
      <c r="D280" t="s">
        <v>12</v>
      </c>
      <c r="E280" t="s">
        <v>13</v>
      </c>
      <c r="F280" t="s">
        <v>14</v>
      </c>
      <c r="G280" t="s">
        <v>15</v>
      </c>
      <c r="H280" t="s">
        <v>16</v>
      </c>
      <c r="I280" t="s">
        <v>18</v>
      </c>
      <c r="J280">
        <v>254</v>
      </c>
      <c r="K280">
        <v>363.22</v>
      </c>
      <c r="N280">
        <v>2021</v>
      </c>
      <c r="O280" t="s">
        <v>24</v>
      </c>
      <c r="P280" t="s">
        <v>56</v>
      </c>
      <c r="Q280" t="s">
        <v>57</v>
      </c>
      <c r="R280">
        <v>78</v>
      </c>
      <c r="S280">
        <v>4577.2</v>
      </c>
      <c r="T280">
        <v>5126.4639999999999</v>
      </c>
      <c r="U280">
        <v>915.44</v>
      </c>
      <c r="V280" t="s">
        <v>45</v>
      </c>
    </row>
    <row r="281" spans="1:22" x14ac:dyDescent="0.3">
      <c r="A281" s="2">
        <v>2725077</v>
      </c>
      <c r="B281">
        <v>2020</v>
      </c>
      <c r="C281" t="s">
        <v>30</v>
      </c>
      <c r="D281" t="s">
        <v>12</v>
      </c>
      <c r="E281" t="s">
        <v>13</v>
      </c>
      <c r="F281" t="s">
        <v>14</v>
      </c>
      <c r="G281" t="s">
        <v>15</v>
      </c>
      <c r="H281" t="s">
        <v>16</v>
      </c>
      <c r="I281" t="s">
        <v>18</v>
      </c>
      <c r="J281">
        <v>182</v>
      </c>
      <c r="K281">
        <v>260.26</v>
      </c>
      <c r="N281">
        <v>2021</v>
      </c>
      <c r="O281" t="s">
        <v>24</v>
      </c>
      <c r="P281" t="s">
        <v>56</v>
      </c>
      <c r="Q281" t="s">
        <v>58</v>
      </c>
      <c r="R281">
        <v>76</v>
      </c>
      <c r="S281">
        <v>4576.8999999999996</v>
      </c>
      <c r="T281">
        <v>5126.1279999999997</v>
      </c>
      <c r="U281">
        <v>915.38</v>
      </c>
      <c r="V281" t="s">
        <v>45</v>
      </c>
    </row>
    <row r="282" spans="1:22" x14ac:dyDescent="0.3">
      <c r="A282" s="2">
        <v>2725807</v>
      </c>
      <c r="B282">
        <v>2020</v>
      </c>
      <c r="C282" t="s">
        <v>30</v>
      </c>
      <c r="D282" t="s">
        <v>12</v>
      </c>
      <c r="E282" t="s">
        <v>13</v>
      </c>
      <c r="F282" t="s">
        <v>14</v>
      </c>
      <c r="G282" t="s">
        <v>15</v>
      </c>
      <c r="H282" t="s">
        <v>16</v>
      </c>
      <c r="I282" t="s">
        <v>18</v>
      </c>
      <c r="J282">
        <v>208</v>
      </c>
      <c r="K282">
        <v>297.44</v>
      </c>
      <c r="N282">
        <v>2021</v>
      </c>
      <c r="O282" t="s">
        <v>24</v>
      </c>
      <c r="P282" t="s">
        <v>56</v>
      </c>
      <c r="Q282" t="s">
        <v>59</v>
      </c>
      <c r="R282">
        <v>46</v>
      </c>
      <c r="S282">
        <v>200</v>
      </c>
      <c r="T282">
        <v>224</v>
      </c>
      <c r="U282">
        <v>40</v>
      </c>
      <c r="V282" t="s">
        <v>45</v>
      </c>
    </row>
    <row r="283" spans="1:22" x14ac:dyDescent="0.3">
      <c r="A283" s="2">
        <v>2725807</v>
      </c>
      <c r="B283">
        <v>2020</v>
      </c>
      <c r="C283" t="s">
        <v>30</v>
      </c>
      <c r="D283" t="s">
        <v>12</v>
      </c>
      <c r="E283" t="s">
        <v>13</v>
      </c>
      <c r="F283" t="s">
        <v>14</v>
      </c>
      <c r="G283" t="s">
        <v>15</v>
      </c>
      <c r="H283" t="s">
        <v>16</v>
      </c>
      <c r="I283" t="s">
        <v>18</v>
      </c>
      <c r="J283">
        <v>256</v>
      </c>
      <c r="K283">
        <v>366.08</v>
      </c>
      <c r="N283">
        <v>2021</v>
      </c>
      <c r="O283" t="s">
        <v>24</v>
      </c>
      <c r="P283" t="s">
        <v>56</v>
      </c>
      <c r="Q283" t="s">
        <v>60</v>
      </c>
      <c r="R283">
        <v>34</v>
      </c>
      <c r="S283">
        <v>4576.8</v>
      </c>
      <c r="T283">
        <v>5126.0160000000005</v>
      </c>
      <c r="U283">
        <v>915.36000000000013</v>
      </c>
      <c r="V283" t="s">
        <v>45</v>
      </c>
    </row>
    <row r="284" spans="1:22" x14ac:dyDescent="0.3">
      <c r="A284" s="2">
        <v>2726172</v>
      </c>
      <c r="B284">
        <v>2020</v>
      </c>
      <c r="C284" t="s">
        <v>30</v>
      </c>
      <c r="D284" t="s">
        <v>12</v>
      </c>
      <c r="E284" t="s">
        <v>13</v>
      </c>
      <c r="F284" t="s">
        <v>14</v>
      </c>
      <c r="G284" t="s">
        <v>15</v>
      </c>
      <c r="H284" t="s">
        <v>16</v>
      </c>
      <c r="I284" t="s">
        <v>18</v>
      </c>
      <c r="J284">
        <v>184</v>
      </c>
      <c r="K284">
        <v>263.12</v>
      </c>
      <c r="N284">
        <v>2021</v>
      </c>
      <c r="O284" t="s">
        <v>24</v>
      </c>
      <c r="P284" t="s">
        <v>47</v>
      </c>
      <c r="Q284" t="s">
        <v>61</v>
      </c>
      <c r="R284">
        <v>7</v>
      </c>
      <c r="S284">
        <v>200</v>
      </c>
      <c r="T284">
        <v>224</v>
      </c>
      <c r="U284">
        <v>40</v>
      </c>
      <c r="V284" t="s">
        <v>45</v>
      </c>
    </row>
    <row r="285" spans="1:22" x14ac:dyDescent="0.3">
      <c r="A285" s="2">
        <v>2726538</v>
      </c>
      <c r="B285">
        <v>2020</v>
      </c>
      <c r="C285" t="s">
        <v>30</v>
      </c>
      <c r="D285" t="s">
        <v>12</v>
      </c>
      <c r="E285" t="s">
        <v>13</v>
      </c>
      <c r="F285" t="s">
        <v>14</v>
      </c>
      <c r="G285" t="s">
        <v>15</v>
      </c>
      <c r="H285" t="s">
        <v>16</v>
      </c>
      <c r="I285" t="s">
        <v>18</v>
      </c>
      <c r="J285">
        <v>270</v>
      </c>
      <c r="K285">
        <v>526.24</v>
      </c>
      <c r="N285">
        <v>2021</v>
      </c>
      <c r="O285" t="s">
        <v>24</v>
      </c>
      <c r="P285" t="s">
        <v>56</v>
      </c>
      <c r="Q285" t="s">
        <v>63</v>
      </c>
      <c r="R285">
        <v>3</v>
      </c>
      <c r="S285">
        <v>4577.3</v>
      </c>
      <c r="T285">
        <v>5126.576</v>
      </c>
      <c r="U285">
        <v>915.46</v>
      </c>
      <c r="V285" t="s">
        <v>45</v>
      </c>
    </row>
    <row r="286" spans="1:22" x14ac:dyDescent="0.3">
      <c r="A286" s="2">
        <v>2725077</v>
      </c>
      <c r="B286">
        <v>2020</v>
      </c>
      <c r="C286" t="s">
        <v>30</v>
      </c>
      <c r="D286" t="s">
        <v>12</v>
      </c>
      <c r="E286" t="s">
        <v>13</v>
      </c>
      <c r="F286" t="s">
        <v>14</v>
      </c>
      <c r="G286" t="s">
        <v>15</v>
      </c>
      <c r="H286" t="s">
        <v>16</v>
      </c>
      <c r="I286" t="s">
        <v>18</v>
      </c>
      <c r="J286">
        <v>264</v>
      </c>
      <c r="K286">
        <v>526.24</v>
      </c>
      <c r="N286">
        <v>2021</v>
      </c>
      <c r="O286" t="s">
        <v>24</v>
      </c>
      <c r="P286" t="s">
        <v>62</v>
      </c>
      <c r="Q286" t="s">
        <v>62</v>
      </c>
      <c r="R286">
        <v>2</v>
      </c>
      <c r="S286">
        <v>6600</v>
      </c>
      <c r="T286">
        <v>7392</v>
      </c>
      <c r="U286">
        <v>1320</v>
      </c>
      <c r="V286" t="s">
        <v>45</v>
      </c>
    </row>
    <row r="287" spans="1:22" x14ac:dyDescent="0.3">
      <c r="A287" s="2">
        <v>2725807</v>
      </c>
      <c r="B287">
        <v>2020</v>
      </c>
      <c r="C287" t="s">
        <v>30</v>
      </c>
      <c r="D287" t="s">
        <v>12</v>
      </c>
      <c r="E287" t="s">
        <v>13</v>
      </c>
      <c r="F287" t="s">
        <v>14</v>
      </c>
      <c r="G287" t="s">
        <v>15</v>
      </c>
      <c r="H287" t="s">
        <v>16</v>
      </c>
      <c r="I287" t="s">
        <v>18</v>
      </c>
      <c r="J287">
        <v>681</v>
      </c>
      <c r="K287">
        <v>973.82999999999993</v>
      </c>
      <c r="N287">
        <v>2021</v>
      </c>
      <c r="O287" t="s">
        <v>19</v>
      </c>
      <c r="P287" t="s">
        <v>43</v>
      </c>
      <c r="Q287" t="s">
        <v>44</v>
      </c>
      <c r="R287">
        <v>3566</v>
      </c>
      <c r="S287">
        <v>4577.3</v>
      </c>
      <c r="T287">
        <v>5126.576</v>
      </c>
      <c r="U287">
        <v>915.46</v>
      </c>
      <c r="V287" t="s">
        <v>45</v>
      </c>
    </row>
    <row r="288" spans="1:22" x14ac:dyDescent="0.3">
      <c r="A288" s="2">
        <v>2725077</v>
      </c>
      <c r="B288">
        <v>2020</v>
      </c>
      <c r="C288" t="s">
        <v>30</v>
      </c>
      <c r="D288" t="s">
        <v>12</v>
      </c>
      <c r="E288" t="s">
        <v>13</v>
      </c>
      <c r="F288" t="s">
        <v>14</v>
      </c>
      <c r="G288" t="s">
        <v>15</v>
      </c>
      <c r="H288" t="s">
        <v>16</v>
      </c>
      <c r="I288" t="s">
        <v>18</v>
      </c>
      <c r="J288">
        <v>714</v>
      </c>
      <c r="K288">
        <v>1021.02</v>
      </c>
      <c r="N288">
        <v>2021</v>
      </c>
      <c r="O288" t="s">
        <v>19</v>
      </c>
      <c r="P288" t="s">
        <v>43</v>
      </c>
      <c r="Q288" t="s">
        <v>46</v>
      </c>
      <c r="R288">
        <v>2498</v>
      </c>
      <c r="S288">
        <v>8000</v>
      </c>
      <c r="T288">
        <v>8960</v>
      </c>
      <c r="U288">
        <v>1600</v>
      </c>
      <c r="V288" t="s">
        <v>45</v>
      </c>
    </row>
    <row r="289" spans="1:22" x14ac:dyDescent="0.3">
      <c r="A289" s="2">
        <v>2725077</v>
      </c>
      <c r="B289">
        <v>2020</v>
      </c>
      <c r="C289" t="s">
        <v>30</v>
      </c>
      <c r="D289" t="s">
        <v>12</v>
      </c>
      <c r="E289" t="s">
        <v>13</v>
      </c>
      <c r="F289" t="s">
        <v>14</v>
      </c>
      <c r="G289" t="s">
        <v>15</v>
      </c>
      <c r="H289" t="s">
        <v>16</v>
      </c>
      <c r="I289" t="s">
        <v>18</v>
      </c>
      <c r="J289">
        <v>768</v>
      </c>
      <c r="K289">
        <v>1098.24</v>
      </c>
      <c r="N289">
        <v>2021</v>
      </c>
      <c r="O289" t="s">
        <v>19</v>
      </c>
      <c r="P289" t="s">
        <v>47</v>
      </c>
      <c r="Q289" t="s">
        <v>48</v>
      </c>
      <c r="R289">
        <v>1245</v>
      </c>
      <c r="S289">
        <v>4577.2</v>
      </c>
      <c r="T289">
        <v>5126.4639999999999</v>
      </c>
      <c r="U289">
        <v>915.44</v>
      </c>
      <c r="V289" t="s">
        <v>45</v>
      </c>
    </row>
    <row r="290" spans="1:22" x14ac:dyDescent="0.3">
      <c r="A290" s="2">
        <v>2725077</v>
      </c>
      <c r="B290">
        <v>2020</v>
      </c>
      <c r="C290" t="s">
        <v>30</v>
      </c>
      <c r="D290" t="s">
        <v>12</v>
      </c>
      <c r="E290" t="s">
        <v>13</v>
      </c>
      <c r="F290" t="s">
        <v>14</v>
      </c>
      <c r="G290" t="s">
        <v>15</v>
      </c>
      <c r="H290" t="s">
        <v>16</v>
      </c>
      <c r="I290" t="s">
        <v>18</v>
      </c>
      <c r="J290">
        <v>273</v>
      </c>
      <c r="K290">
        <v>390.39</v>
      </c>
      <c r="N290">
        <v>2021</v>
      </c>
      <c r="O290" t="s">
        <v>19</v>
      </c>
      <c r="P290" t="s">
        <v>49</v>
      </c>
      <c r="Q290" t="s">
        <v>50</v>
      </c>
      <c r="R290">
        <v>644</v>
      </c>
      <c r="S290">
        <v>5743.5</v>
      </c>
      <c r="T290">
        <v>6432.72</v>
      </c>
      <c r="U290">
        <v>1148.7</v>
      </c>
      <c r="V290" t="s">
        <v>45</v>
      </c>
    </row>
    <row r="291" spans="1:22" x14ac:dyDescent="0.3">
      <c r="A291" s="2">
        <v>2725807</v>
      </c>
      <c r="B291">
        <v>2020</v>
      </c>
      <c r="C291" t="s">
        <v>30</v>
      </c>
      <c r="D291" t="s">
        <v>12</v>
      </c>
      <c r="E291" t="s">
        <v>13</v>
      </c>
      <c r="F291" t="s">
        <v>14</v>
      </c>
      <c r="G291" t="s">
        <v>15</v>
      </c>
      <c r="H291" t="s">
        <v>16</v>
      </c>
      <c r="I291" t="s">
        <v>18</v>
      </c>
      <c r="J291">
        <v>267</v>
      </c>
      <c r="K291">
        <v>381.81</v>
      </c>
      <c r="N291">
        <v>2021</v>
      </c>
      <c r="O291" t="s">
        <v>19</v>
      </c>
      <c r="P291" t="s">
        <v>51</v>
      </c>
      <c r="Q291" t="s">
        <v>52</v>
      </c>
      <c r="R291">
        <v>643</v>
      </c>
      <c r="S291">
        <v>7000</v>
      </c>
      <c r="T291">
        <v>7840</v>
      </c>
      <c r="U291">
        <v>1400</v>
      </c>
      <c r="V291" t="s">
        <v>45</v>
      </c>
    </row>
    <row r="292" spans="1:22" x14ac:dyDescent="0.3">
      <c r="A292" s="2">
        <v>2726172</v>
      </c>
      <c r="B292">
        <v>2020</v>
      </c>
      <c r="C292" t="s">
        <v>30</v>
      </c>
      <c r="D292" t="s">
        <v>12</v>
      </c>
      <c r="E292" t="s">
        <v>13</v>
      </c>
      <c r="F292" t="s">
        <v>14</v>
      </c>
      <c r="G292" t="s">
        <v>15</v>
      </c>
      <c r="H292" t="s">
        <v>16</v>
      </c>
      <c r="I292" t="s">
        <v>18</v>
      </c>
      <c r="J292">
        <v>261</v>
      </c>
      <c r="K292">
        <v>373.23</v>
      </c>
      <c r="N292">
        <v>2021</v>
      </c>
      <c r="O292" t="s">
        <v>19</v>
      </c>
      <c r="P292" t="s">
        <v>49</v>
      </c>
      <c r="Q292" t="s">
        <v>53</v>
      </c>
      <c r="R292">
        <v>455</v>
      </c>
      <c r="S292">
        <v>5036.46</v>
      </c>
      <c r="T292">
        <v>5128.0320000000002</v>
      </c>
      <c r="U292">
        <v>1007.292</v>
      </c>
      <c r="V292" t="s">
        <v>45</v>
      </c>
    </row>
    <row r="293" spans="1:22" x14ac:dyDescent="0.3">
      <c r="A293" s="2">
        <v>2725077</v>
      </c>
      <c r="B293">
        <v>2020</v>
      </c>
      <c r="C293" t="s">
        <v>30</v>
      </c>
      <c r="D293" t="s">
        <v>12</v>
      </c>
      <c r="E293" t="s">
        <v>13</v>
      </c>
      <c r="F293" t="s">
        <v>14</v>
      </c>
      <c r="G293" t="s">
        <v>15</v>
      </c>
      <c r="H293" t="s">
        <v>16</v>
      </c>
      <c r="I293" t="s">
        <v>18</v>
      </c>
      <c r="J293">
        <v>207</v>
      </c>
      <c r="K293">
        <v>296.01</v>
      </c>
      <c r="N293">
        <v>2021</v>
      </c>
      <c r="O293" t="s">
        <v>19</v>
      </c>
      <c r="P293" t="s">
        <v>51</v>
      </c>
      <c r="Q293" t="s">
        <v>54</v>
      </c>
      <c r="R293">
        <v>345</v>
      </c>
      <c r="S293">
        <v>7700</v>
      </c>
      <c r="T293">
        <v>7840</v>
      </c>
      <c r="U293">
        <v>1540</v>
      </c>
      <c r="V293" t="s">
        <v>45</v>
      </c>
    </row>
    <row r="294" spans="1:22" x14ac:dyDescent="0.3">
      <c r="A294" s="2">
        <v>2725077</v>
      </c>
      <c r="B294">
        <v>2020</v>
      </c>
      <c r="C294" t="s">
        <v>30</v>
      </c>
      <c r="D294" t="s">
        <v>12</v>
      </c>
      <c r="E294" t="s">
        <v>13</v>
      </c>
      <c r="F294" t="s">
        <v>14</v>
      </c>
      <c r="G294" t="s">
        <v>15</v>
      </c>
      <c r="H294" t="s">
        <v>16</v>
      </c>
      <c r="I294" t="s">
        <v>18</v>
      </c>
      <c r="J294">
        <v>754</v>
      </c>
      <c r="K294">
        <v>526.24</v>
      </c>
      <c r="N294">
        <v>2021</v>
      </c>
      <c r="O294" t="s">
        <v>19</v>
      </c>
      <c r="P294" t="s">
        <v>47</v>
      </c>
      <c r="Q294" t="s">
        <v>55</v>
      </c>
      <c r="R294">
        <v>122</v>
      </c>
      <c r="S294">
        <v>110</v>
      </c>
      <c r="T294">
        <v>112</v>
      </c>
      <c r="U294">
        <v>22</v>
      </c>
      <c r="V294" t="s">
        <v>45</v>
      </c>
    </row>
    <row r="295" spans="1:22" x14ac:dyDescent="0.3">
      <c r="A295" s="2">
        <v>2725807</v>
      </c>
      <c r="B295">
        <v>2020</v>
      </c>
      <c r="C295" t="s">
        <v>30</v>
      </c>
      <c r="D295" t="s">
        <v>12</v>
      </c>
      <c r="E295" t="s">
        <v>13</v>
      </c>
      <c r="F295" t="s">
        <v>14</v>
      </c>
      <c r="G295" t="s">
        <v>15</v>
      </c>
      <c r="H295" t="s">
        <v>16</v>
      </c>
      <c r="I295" t="s">
        <v>18</v>
      </c>
      <c r="J295">
        <v>807</v>
      </c>
      <c r="K295">
        <v>526.24</v>
      </c>
      <c r="N295">
        <v>2021</v>
      </c>
      <c r="O295" t="s">
        <v>19</v>
      </c>
      <c r="P295" t="s">
        <v>56</v>
      </c>
      <c r="Q295" t="s">
        <v>57</v>
      </c>
      <c r="R295">
        <v>78</v>
      </c>
      <c r="S295">
        <v>5034.92</v>
      </c>
      <c r="T295">
        <v>5126.4639999999999</v>
      </c>
      <c r="U295">
        <v>1006.984</v>
      </c>
      <c r="V295" t="s">
        <v>45</v>
      </c>
    </row>
    <row r="296" spans="1:22" x14ac:dyDescent="0.3">
      <c r="A296" s="2">
        <v>2726172</v>
      </c>
      <c r="B296">
        <v>2020</v>
      </c>
      <c r="C296" t="s">
        <v>30</v>
      </c>
      <c r="D296" t="s">
        <v>12</v>
      </c>
      <c r="E296" t="s">
        <v>13</v>
      </c>
      <c r="F296" t="s">
        <v>14</v>
      </c>
      <c r="G296" t="s">
        <v>15</v>
      </c>
      <c r="H296" t="s">
        <v>16</v>
      </c>
      <c r="I296" t="s">
        <v>18</v>
      </c>
      <c r="J296">
        <v>211</v>
      </c>
      <c r="K296">
        <v>301.73</v>
      </c>
      <c r="N296">
        <v>2021</v>
      </c>
      <c r="O296" t="s">
        <v>19</v>
      </c>
      <c r="P296" t="s">
        <v>56</v>
      </c>
      <c r="Q296" t="s">
        <v>58</v>
      </c>
      <c r="R296">
        <v>76</v>
      </c>
      <c r="S296">
        <v>5034.5899999999992</v>
      </c>
      <c r="T296">
        <v>5126.1279999999997</v>
      </c>
      <c r="U296">
        <v>1006.9179999999999</v>
      </c>
      <c r="V296" t="s">
        <v>45</v>
      </c>
    </row>
    <row r="297" spans="1:22" x14ac:dyDescent="0.3">
      <c r="A297" s="2">
        <v>2725807</v>
      </c>
      <c r="B297">
        <v>2020</v>
      </c>
      <c r="C297" t="s">
        <v>30</v>
      </c>
      <c r="D297" t="s">
        <v>12</v>
      </c>
      <c r="E297" t="s">
        <v>13</v>
      </c>
      <c r="F297" t="s">
        <v>14</v>
      </c>
      <c r="G297" t="s">
        <v>15</v>
      </c>
      <c r="H297" t="s">
        <v>16</v>
      </c>
      <c r="I297" t="s">
        <v>18</v>
      </c>
      <c r="J297">
        <v>181</v>
      </c>
      <c r="K297">
        <v>258.83</v>
      </c>
      <c r="N297">
        <v>2021</v>
      </c>
      <c r="O297" t="s">
        <v>19</v>
      </c>
      <c r="P297" t="s">
        <v>56</v>
      </c>
      <c r="Q297" t="s">
        <v>59</v>
      </c>
      <c r="R297">
        <v>46</v>
      </c>
      <c r="S297">
        <v>230</v>
      </c>
      <c r="T297">
        <v>224</v>
      </c>
      <c r="U297">
        <v>46</v>
      </c>
      <c r="V297" t="s">
        <v>45</v>
      </c>
    </row>
    <row r="298" spans="1:22" x14ac:dyDescent="0.3">
      <c r="A298" s="2">
        <v>2725077</v>
      </c>
      <c r="B298">
        <v>2020</v>
      </c>
      <c r="C298" t="s">
        <v>30</v>
      </c>
      <c r="D298" t="s">
        <v>12</v>
      </c>
      <c r="E298" t="s">
        <v>13</v>
      </c>
      <c r="F298" t="s">
        <v>14</v>
      </c>
      <c r="G298" t="s">
        <v>15</v>
      </c>
      <c r="H298" t="s">
        <v>16</v>
      </c>
      <c r="I298" t="s">
        <v>17</v>
      </c>
      <c r="J298">
        <v>269</v>
      </c>
      <c r="K298">
        <v>384.67</v>
      </c>
      <c r="N298">
        <v>2021</v>
      </c>
      <c r="O298" t="s">
        <v>19</v>
      </c>
      <c r="P298" t="s">
        <v>56</v>
      </c>
      <c r="Q298" t="s">
        <v>60</v>
      </c>
      <c r="R298">
        <v>34</v>
      </c>
      <c r="S298">
        <v>5263.32</v>
      </c>
      <c r="T298">
        <v>5126.0160000000005</v>
      </c>
      <c r="U298">
        <v>1052.664</v>
      </c>
      <c r="V298" t="s">
        <v>45</v>
      </c>
    </row>
    <row r="299" spans="1:22" x14ac:dyDescent="0.3">
      <c r="A299" s="2">
        <v>2725442</v>
      </c>
      <c r="B299">
        <v>2020</v>
      </c>
      <c r="C299" t="s">
        <v>30</v>
      </c>
      <c r="D299" t="s">
        <v>12</v>
      </c>
      <c r="E299" t="s">
        <v>13</v>
      </c>
      <c r="F299" t="s">
        <v>14</v>
      </c>
      <c r="G299" t="s">
        <v>15</v>
      </c>
      <c r="H299" t="s">
        <v>16</v>
      </c>
      <c r="I299" t="s">
        <v>17</v>
      </c>
      <c r="J299">
        <v>263</v>
      </c>
      <c r="K299">
        <v>376.09000000000003</v>
      </c>
      <c r="N299">
        <v>2021</v>
      </c>
      <c r="O299" t="s">
        <v>19</v>
      </c>
      <c r="P299" t="s">
        <v>47</v>
      </c>
      <c r="Q299" t="s">
        <v>61</v>
      </c>
      <c r="R299">
        <v>7</v>
      </c>
      <c r="S299">
        <v>230</v>
      </c>
      <c r="T299">
        <v>224</v>
      </c>
      <c r="U299">
        <v>46</v>
      </c>
      <c r="V299" t="s">
        <v>64</v>
      </c>
    </row>
    <row r="300" spans="1:22" x14ac:dyDescent="0.3">
      <c r="A300" s="2">
        <v>2725077</v>
      </c>
      <c r="B300">
        <v>2020</v>
      </c>
      <c r="C300" t="s">
        <v>30</v>
      </c>
      <c r="D300" t="s">
        <v>12</v>
      </c>
      <c r="E300" t="s">
        <v>13</v>
      </c>
      <c r="F300" t="s">
        <v>14</v>
      </c>
      <c r="G300" t="s">
        <v>15</v>
      </c>
      <c r="H300" t="s">
        <v>16</v>
      </c>
      <c r="I300" t="s">
        <v>18</v>
      </c>
      <c r="J300">
        <v>209</v>
      </c>
      <c r="K300">
        <v>298.87</v>
      </c>
      <c r="N300">
        <v>2021</v>
      </c>
      <c r="O300" t="s">
        <v>19</v>
      </c>
      <c r="P300" t="s">
        <v>56</v>
      </c>
      <c r="Q300" t="s">
        <v>63</v>
      </c>
      <c r="R300">
        <v>3</v>
      </c>
      <c r="S300">
        <v>5263.8950000000004</v>
      </c>
      <c r="T300">
        <v>5126.576</v>
      </c>
      <c r="U300">
        <v>1052.7790000000002</v>
      </c>
      <c r="V300" t="s">
        <v>64</v>
      </c>
    </row>
    <row r="301" spans="1:22" x14ac:dyDescent="0.3">
      <c r="A301" s="2">
        <v>2726538</v>
      </c>
      <c r="B301">
        <v>2020</v>
      </c>
      <c r="C301" t="s">
        <v>30</v>
      </c>
      <c r="D301" t="s">
        <v>12</v>
      </c>
      <c r="E301" t="s">
        <v>13</v>
      </c>
      <c r="F301" t="s">
        <v>14</v>
      </c>
      <c r="G301" t="s">
        <v>15</v>
      </c>
      <c r="H301" t="s">
        <v>16</v>
      </c>
      <c r="I301" t="s">
        <v>18</v>
      </c>
      <c r="J301">
        <v>257</v>
      </c>
      <c r="K301">
        <v>367.51</v>
      </c>
      <c r="N301">
        <v>2021</v>
      </c>
      <c r="O301" t="s">
        <v>19</v>
      </c>
      <c r="P301" t="s">
        <v>62</v>
      </c>
      <c r="Q301" t="s">
        <v>62</v>
      </c>
      <c r="R301">
        <v>2</v>
      </c>
      <c r="S301">
        <v>7590</v>
      </c>
      <c r="T301">
        <v>7392</v>
      </c>
      <c r="U301">
        <v>1518</v>
      </c>
      <c r="V301" t="s">
        <v>64</v>
      </c>
    </row>
    <row r="302" spans="1:22" x14ac:dyDescent="0.3">
      <c r="A302" s="2">
        <v>2725077</v>
      </c>
      <c r="B302">
        <v>2020</v>
      </c>
      <c r="C302" t="s">
        <v>11</v>
      </c>
      <c r="D302" t="s">
        <v>31</v>
      </c>
      <c r="E302" t="s">
        <v>13</v>
      </c>
      <c r="F302" t="s">
        <v>14</v>
      </c>
      <c r="G302" t="s">
        <v>15</v>
      </c>
      <c r="H302" t="s">
        <v>16</v>
      </c>
      <c r="I302" t="s">
        <v>17</v>
      </c>
      <c r="J302">
        <v>128</v>
      </c>
      <c r="K302">
        <v>183.04</v>
      </c>
      <c r="N302">
        <v>2021</v>
      </c>
      <c r="O302" t="s">
        <v>30</v>
      </c>
      <c r="P302" t="s">
        <v>43</v>
      </c>
      <c r="Q302" t="s">
        <v>44</v>
      </c>
      <c r="R302">
        <v>3566</v>
      </c>
      <c r="S302">
        <v>5263.8950000000004</v>
      </c>
      <c r="T302">
        <v>5126.576</v>
      </c>
      <c r="U302">
        <v>1052.7790000000002</v>
      </c>
      <c r="V302" t="s">
        <v>64</v>
      </c>
    </row>
    <row r="303" spans="1:22" x14ac:dyDescent="0.3">
      <c r="A303" s="2">
        <v>2726172</v>
      </c>
      <c r="B303">
        <v>2020</v>
      </c>
      <c r="C303" t="s">
        <v>11</v>
      </c>
      <c r="D303" t="s">
        <v>31</v>
      </c>
      <c r="E303" t="s">
        <v>13</v>
      </c>
      <c r="F303" t="s">
        <v>14</v>
      </c>
      <c r="G303" t="s">
        <v>15</v>
      </c>
      <c r="H303" t="s">
        <v>16</v>
      </c>
      <c r="I303" t="s">
        <v>17</v>
      </c>
      <c r="J303">
        <v>302</v>
      </c>
      <c r="K303">
        <v>431.86</v>
      </c>
      <c r="N303">
        <v>2021</v>
      </c>
      <c r="O303" t="s">
        <v>30</v>
      </c>
      <c r="P303" t="s">
        <v>43</v>
      </c>
      <c r="Q303" t="s">
        <v>46</v>
      </c>
      <c r="R303">
        <v>2498</v>
      </c>
      <c r="S303">
        <v>8800</v>
      </c>
      <c r="T303">
        <v>8960</v>
      </c>
      <c r="U303">
        <v>1760</v>
      </c>
      <c r="V303" t="s">
        <v>64</v>
      </c>
    </row>
    <row r="304" spans="1:22" x14ac:dyDescent="0.3">
      <c r="A304" s="2">
        <v>2725442</v>
      </c>
      <c r="B304">
        <v>2020</v>
      </c>
      <c r="C304" t="s">
        <v>11</v>
      </c>
      <c r="D304" t="s">
        <v>31</v>
      </c>
      <c r="E304" t="s">
        <v>13</v>
      </c>
      <c r="F304" t="s">
        <v>14</v>
      </c>
      <c r="G304" t="s">
        <v>15</v>
      </c>
      <c r="H304" t="s">
        <v>16</v>
      </c>
      <c r="I304" t="s">
        <v>17</v>
      </c>
      <c r="J304">
        <v>328</v>
      </c>
      <c r="K304">
        <v>526.24</v>
      </c>
      <c r="N304">
        <v>2021</v>
      </c>
      <c r="O304" t="s">
        <v>30</v>
      </c>
      <c r="P304" t="s">
        <v>47</v>
      </c>
      <c r="Q304" t="s">
        <v>48</v>
      </c>
      <c r="R304">
        <v>1245</v>
      </c>
      <c r="S304">
        <v>5034.92</v>
      </c>
      <c r="T304">
        <v>5126.4639999999999</v>
      </c>
      <c r="U304">
        <v>1006.984</v>
      </c>
      <c r="V304" t="s">
        <v>64</v>
      </c>
    </row>
    <row r="305" spans="1:22" x14ac:dyDescent="0.3">
      <c r="A305" s="2">
        <v>2725077</v>
      </c>
      <c r="B305">
        <v>2020</v>
      </c>
      <c r="C305" t="s">
        <v>11</v>
      </c>
      <c r="D305" t="s">
        <v>31</v>
      </c>
      <c r="E305" t="s">
        <v>13</v>
      </c>
      <c r="F305" t="s">
        <v>14</v>
      </c>
      <c r="G305" t="s">
        <v>15</v>
      </c>
      <c r="H305" t="s">
        <v>16</v>
      </c>
      <c r="I305" t="s">
        <v>17</v>
      </c>
      <c r="J305">
        <v>130</v>
      </c>
      <c r="K305">
        <v>526.24</v>
      </c>
      <c r="N305">
        <v>2021</v>
      </c>
      <c r="O305" t="s">
        <v>30</v>
      </c>
      <c r="P305" t="s">
        <v>49</v>
      </c>
      <c r="Q305" t="s">
        <v>50</v>
      </c>
      <c r="R305">
        <v>644</v>
      </c>
      <c r="S305">
        <v>6317.85</v>
      </c>
      <c r="T305">
        <v>6432.72</v>
      </c>
      <c r="U305">
        <v>1263.5700000000002</v>
      </c>
      <c r="V305" t="s">
        <v>64</v>
      </c>
    </row>
    <row r="306" spans="1:22" x14ac:dyDescent="0.3">
      <c r="A306" s="2">
        <v>2725077</v>
      </c>
      <c r="B306">
        <v>2020</v>
      </c>
      <c r="C306" t="s">
        <v>11</v>
      </c>
      <c r="D306" t="s">
        <v>31</v>
      </c>
      <c r="E306" t="s">
        <v>13</v>
      </c>
      <c r="F306" t="s">
        <v>14</v>
      </c>
      <c r="G306" t="s">
        <v>15</v>
      </c>
      <c r="H306" t="s">
        <v>16</v>
      </c>
      <c r="I306" t="s">
        <v>17</v>
      </c>
      <c r="J306">
        <v>304</v>
      </c>
      <c r="K306">
        <v>526.24</v>
      </c>
      <c r="N306">
        <v>2021</v>
      </c>
      <c r="O306" t="s">
        <v>30</v>
      </c>
      <c r="P306" t="s">
        <v>51</v>
      </c>
      <c r="Q306" t="s">
        <v>52</v>
      </c>
      <c r="R306">
        <v>643</v>
      </c>
      <c r="S306">
        <v>7700</v>
      </c>
      <c r="T306">
        <v>7840</v>
      </c>
      <c r="U306">
        <v>1540</v>
      </c>
      <c r="V306" t="s">
        <v>64</v>
      </c>
    </row>
    <row r="307" spans="1:22" x14ac:dyDescent="0.3">
      <c r="A307" s="2">
        <v>2725442</v>
      </c>
      <c r="B307">
        <v>2020</v>
      </c>
      <c r="C307" t="s">
        <v>11</v>
      </c>
      <c r="D307" t="s">
        <v>31</v>
      </c>
      <c r="E307" t="s">
        <v>13</v>
      </c>
      <c r="F307" t="s">
        <v>14</v>
      </c>
      <c r="G307" t="s">
        <v>15</v>
      </c>
      <c r="H307" t="s">
        <v>16</v>
      </c>
      <c r="I307" t="s">
        <v>17</v>
      </c>
      <c r="J307">
        <v>989</v>
      </c>
      <c r="K307">
        <v>1414.27</v>
      </c>
      <c r="N307">
        <v>2021</v>
      </c>
      <c r="O307" t="s">
        <v>30</v>
      </c>
      <c r="P307" t="s">
        <v>49</v>
      </c>
      <c r="Q307" t="s">
        <v>53</v>
      </c>
      <c r="R307">
        <v>455</v>
      </c>
      <c r="S307">
        <v>5036.46</v>
      </c>
      <c r="T307">
        <v>5128.0320000000002</v>
      </c>
      <c r="U307">
        <v>1007.292</v>
      </c>
      <c r="V307" t="s">
        <v>64</v>
      </c>
    </row>
    <row r="308" spans="1:22" x14ac:dyDescent="0.3">
      <c r="A308" s="2">
        <v>2725077</v>
      </c>
      <c r="B308">
        <v>2020</v>
      </c>
      <c r="C308" t="s">
        <v>11</v>
      </c>
      <c r="D308" t="s">
        <v>31</v>
      </c>
      <c r="E308" t="s">
        <v>13</v>
      </c>
      <c r="F308" t="s">
        <v>14</v>
      </c>
      <c r="G308" t="s">
        <v>15</v>
      </c>
      <c r="H308" t="s">
        <v>16</v>
      </c>
      <c r="I308" t="s">
        <v>17</v>
      </c>
      <c r="J308">
        <v>1022</v>
      </c>
      <c r="K308">
        <v>1461.46</v>
      </c>
      <c r="N308">
        <v>2021</v>
      </c>
      <c r="O308" t="s">
        <v>30</v>
      </c>
      <c r="P308" t="s">
        <v>51</v>
      </c>
      <c r="Q308" t="s">
        <v>54</v>
      </c>
      <c r="R308">
        <v>345</v>
      </c>
      <c r="S308">
        <v>7700</v>
      </c>
      <c r="T308">
        <v>7840</v>
      </c>
      <c r="U308">
        <v>1540</v>
      </c>
      <c r="V308" t="s">
        <v>64</v>
      </c>
    </row>
    <row r="309" spans="1:22" x14ac:dyDescent="0.3">
      <c r="A309" s="2">
        <v>2726172</v>
      </c>
      <c r="B309">
        <v>2020</v>
      </c>
      <c r="C309" t="s">
        <v>11</v>
      </c>
      <c r="D309" t="s">
        <v>31</v>
      </c>
      <c r="E309" t="s">
        <v>13</v>
      </c>
      <c r="F309" t="s">
        <v>14</v>
      </c>
      <c r="G309" t="s">
        <v>15</v>
      </c>
      <c r="H309" t="s">
        <v>16</v>
      </c>
      <c r="I309" t="s">
        <v>17</v>
      </c>
      <c r="J309">
        <v>300</v>
      </c>
      <c r="K309">
        <v>429</v>
      </c>
      <c r="N309">
        <v>2021</v>
      </c>
      <c r="O309" t="s">
        <v>30</v>
      </c>
      <c r="P309" t="s">
        <v>47</v>
      </c>
      <c r="Q309" t="s">
        <v>55</v>
      </c>
      <c r="R309">
        <v>122</v>
      </c>
      <c r="S309">
        <v>110</v>
      </c>
      <c r="T309">
        <v>112</v>
      </c>
      <c r="U309">
        <v>22</v>
      </c>
      <c r="V309" t="s">
        <v>64</v>
      </c>
    </row>
    <row r="310" spans="1:22" x14ac:dyDescent="0.3">
      <c r="A310" s="2">
        <v>2726172</v>
      </c>
      <c r="B310">
        <v>2020</v>
      </c>
      <c r="C310" t="s">
        <v>11</v>
      </c>
      <c r="D310" t="s">
        <v>31</v>
      </c>
      <c r="E310" t="s">
        <v>13</v>
      </c>
      <c r="F310" t="s">
        <v>14</v>
      </c>
      <c r="G310" t="s">
        <v>15</v>
      </c>
      <c r="H310" t="s">
        <v>16</v>
      </c>
      <c r="I310" t="s">
        <v>17</v>
      </c>
      <c r="J310">
        <v>327</v>
      </c>
      <c r="K310">
        <v>467.61</v>
      </c>
      <c r="N310">
        <v>2021</v>
      </c>
      <c r="O310" t="s">
        <v>30</v>
      </c>
      <c r="P310" t="s">
        <v>56</v>
      </c>
      <c r="Q310" t="s">
        <v>57</v>
      </c>
      <c r="R310">
        <v>78</v>
      </c>
      <c r="S310">
        <v>5034.92</v>
      </c>
      <c r="T310">
        <v>5126.4639999999999</v>
      </c>
      <c r="U310">
        <v>1006.984</v>
      </c>
      <c r="V310" t="s">
        <v>64</v>
      </c>
    </row>
    <row r="311" spans="1:22" x14ac:dyDescent="0.3">
      <c r="A311" s="2">
        <v>2725077</v>
      </c>
      <c r="B311">
        <v>2020</v>
      </c>
      <c r="C311" t="s">
        <v>11</v>
      </c>
      <c r="D311" t="s">
        <v>31</v>
      </c>
      <c r="E311" t="s">
        <v>13</v>
      </c>
      <c r="F311" t="s">
        <v>14</v>
      </c>
      <c r="G311" t="s">
        <v>15</v>
      </c>
      <c r="H311" t="s">
        <v>16</v>
      </c>
      <c r="I311" t="s">
        <v>17</v>
      </c>
      <c r="J311">
        <v>129</v>
      </c>
      <c r="K311">
        <v>184.47</v>
      </c>
      <c r="N311">
        <v>2021</v>
      </c>
      <c r="O311" t="s">
        <v>30</v>
      </c>
      <c r="P311" t="s">
        <v>56</v>
      </c>
      <c r="Q311" t="s">
        <v>58</v>
      </c>
      <c r="R311">
        <v>76</v>
      </c>
      <c r="S311">
        <v>4576.8999999999996</v>
      </c>
      <c r="T311">
        <v>5126.1279999999997</v>
      </c>
      <c r="U311">
        <v>915.38</v>
      </c>
      <c r="V311" t="s">
        <v>64</v>
      </c>
    </row>
    <row r="312" spans="1:22" x14ac:dyDescent="0.3">
      <c r="A312" s="2">
        <v>2725442</v>
      </c>
      <c r="B312">
        <v>2020</v>
      </c>
      <c r="C312" t="s">
        <v>11</v>
      </c>
      <c r="D312" t="s">
        <v>31</v>
      </c>
      <c r="E312" t="s">
        <v>13</v>
      </c>
      <c r="F312" t="s">
        <v>14</v>
      </c>
      <c r="G312" t="s">
        <v>15</v>
      </c>
      <c r="H312" t="s">
        <v>16</v>
      </c>
      <c r="I312" t="s">
        <v>17</v>
      </c>
      <c r="J312">
        <v>303</v>
      </c>
      <c r="K312">
        <v>433.28999999999996</v>
      </c>
      <c r="N312">
        <v>2021</v>
      </c>
      <c r="O312" t="s">
        <v>30</v>
      </c>
      <c r="P312" t="s">
        <v>56</v>
      </c>
      <c r="Q312" t="s">
        <v>59</v>
      </c>
      <c r="R312">
        <v>46</v>
      </c>
      <c r="S312">
        <v>200</v>
      </c>
      <c r="T312">
        <v>224</v>
      </c>
      <c r="U312">
        <v>40</v>
      </c>
      <c r="V312" t="s">
        <v>64</v>
      </c>
    </row>
    <row r="313" spans="1:22" x14ac:dyDescent="0.3">
      <c r="A313" s="2">
        <v>2725077</v>
      </c>
      <c r="B313">
        <v>2020</v>
      </c>
      <c r="C313" t="s">
        <v>11</v>
      </c>
      <c r="D313" t="s">
        <v>31</v>
      </c>
      <c r="E313" t="s">
        <v>13</v>
      </c>
      <c r="F313" t="s">
        <v>14</v>
      </c>
      <c r="G313" t="s">
        <v>15</v>
      </c>
      <c r="H313" t="s">
        <v>16</v>
      </c>
      <c r="I313" t="s">
        <v>17</v>
      </c>
      <c r="J313">
        <v>770</v>
      </c>
      <c r="K313">
        <v>1101.0999999999999</v>
      </c>
      <c r="N313">
        <v>2021</v>
      </c>
      <c r="O313" t="s">
        <v>30</v>
      </c>
      <c r="P313" t="s">
        <v>56</v>
      </c>
      <c r="Q313" t="s">
        <v>60</v>
      </c>
      <c r="R313">
        <v>34</v>
      </c>
      <c r="S313">
        <v>4576.8</v>
      </c>
      <c r="T313">
        <v>5126.0160000000005</v>
      </c>
      <c r="U313">
        <v>915.36000000000013</v>
      </c>
      <c r="V313" t="s">
        <v>64</v>
      </c>
    </row>
    <row r="314" spans="1:22" x14ac:dyDescent="0.3">
      <c r="A314" s="2">
        <v>2725442</v>
      </c>
      <c r="B314">
        <v>2020</v>
      </c>
      <c r="C314" t="s">
        <v>11</v>
      </c>
      <c r="D314" t="s">
        <v>31</v>
      </c>
      <c r="E314" t="s">
        <v>13</v>
      </c>
      <c r="F314" t="s">
        <v>14</v>
      </c>
      <c r="G314" t="s">
        <v>15</v>
      </c>
      <c r="H314" t="s">
        <v>16</v>
      </c>
      <c r="I314" t="s">
        <v>17</v>
      </c>
      <c r="J314">
        <v>857</v>
      </c>
      <c r="K314">
        <v>1225.51</v>
      </c>
      <c r="N314">
        <v>2021</v>
      </c>
      <c r="O314" t="s">
        <v>30</v>
      </c>
      <c r="P314" t="s">
        <v>47</v>
      </c>
      <c r="Q314" t="s">
        <v>61</v>
      </c>
      <c r="R314">
        <v>7</v>
      </c>
      <c r="S314">
        <v>200</v>
      </c>
      <c r="T314">
        <v>224</v>
      </c>
      <c r="U314">
        <v>40</v>
      </c>
      <c r="V314" t="s">
        <v>64</v>
      </c>
    </row>
    <row r="315" spans="1:22" x14ac:dyDescent="0.3">
      <c r="A315" s="2">
        <v>2726172</v>
      </c>
      <c r="B315">
        <v>2020</v>
      </c>
      <c r="C315" t="s">
        <v>11</v>
      </c>
      <c r="D315" t="s">
        <v>31</v>
      </c>
      <c r="E315" t="s">
        <v>13</v>
      </c>
      <c r="F315" t="s">
        <v>14</v>
      </c>
      <c r="G315" t="s">
        <v>15</v>
      </c>
      <c r="H315" t="s">
        <v>16</v>
      </c>
      <c r="I315" t="s">
        <v>17</v>
      </c>
      <c r="J315">
        <v>329</v>
      </c>
      <c r="K315">
        <v>470.47</v>
      </c>
      <c r="N315">
        <v>2021</v>
      </c>
      <c r="O315" t="s">
        <v>30</v>
      </c>
      <c r="P315" t="s">
        <v>56</v>
      </c>
      <c r="Q315" t="s">
        <v>63</v>
      </c>
      <c r="R315">
        <v>3</v>
      </c>
      <c r="S315">
        <v>4577.3</v>
      </c>
      <c r="T315">
        <v>5126.576</v>
      </c>
      <c r="U315">
        <v>915.46</v>
      </c>
      <c r="V315" t="s">
        <v>64</v>
      </c>
    </row>
    <row r="316" spans="1:22" x14ac:dyDescent="0.3">
      <c r="A316" s="2">
        <v>2725077</v>
      </c>
      <c r="B316">
        <v>2020</v>
      </c>
      <c r="C316" t="s">
        <v>11</v>
      </c>
      <c r="D316" t="s">
        <v>31</v>
      </c>
      <c r="E316" t="s">
        <v>13</v>
      </c>
      <c r="F316" t="s">
        <v>14</v>
      </c>
      <c r="G316" t="s">
        <v>15</v>
      </c>
      <c r="H316" t="s">
        <v>16</v>
      </c>
      <c r="I316" t="s">
        <v>17</v>
      </c>
      <c r="J316">
        <v>131</v>
      </c>
      <c r="K316">
        <v>187.32999999999998</v>
      </c>
      <c r="N316">
        <v>2021</v>
      </c>
      <c r="O316" t="s">
        <v>30</v>
      </c>
      <c r="P316" t="s">
        <v>62</v>
      </c>
      <c r="Q316" t="s">
        <v>62</v>
      </c>
      <c r="R316">
        <v>2</v>
      </c>
      <c r="S316">
        <v>6600</v>
      </c>
      <c r="T316">
        <v>7392</v>
      </c>
      <c r="U316">
        <v>1320</v>
      </c>
      <c r="V316" t="s">
        <v>64</v>
      </c>
    </row>
    <row r="317" spans="1:22" x14ac:dyDescent="0.3">
      <c r="A317" s="2">
        <v>2726172</v>
      </c>
      <c r="B317">
        <v>2020</v>
      </c>
      <c r="C317" t="s">
        <v>19</v>
      </c>
      <c r="D317" t="s">
        <v>31</v>
      </c>
      <c r="E317" t="s">
        <v>13</v>
      </c>
      <c r="F317" t="s">
        <v>14</v>
      </c>
      <c r="G317" t="s">
        <v>15</v>
      </c>
      <c r="H317" t="s">
        <v>16</v>
      </c>
      <c r="I317" t="s">
        <v>17</v>
      </c>
      <c r="J317">
        <v>308</v>
      </c>
      <c r="K317">
        <v>440.44</v>
      </c>
      <c r="N317">
        <v>2021</v>
      </c>
      <c r="O317" t="s">
        <v>29</v>
      </c>
      <c r="P317" t="s">
        <v>43</v>
      </c>
      <c r="Q317" t="s">
        <v>44</v>
      </c>
      <c r="R317">
        <v>3566</v>
      </c>
      <c r="S317">
        <v>4577.3</v>
      </c>
      <c r="T317">
        <v>5126.576</v>
      </c>
      <c r="U317">
        <v>915.46</v>
      </c>
      <c r="V317" t="s">
        <v>64</v>
      </c>
    </row>
    <row r="318" spans="1:22" x14ac:dyDescent="0.3">
      <c r="A318" s="2">
        <v>2725077</v>
      </c>
      <c r="B318">
        <v>2020</v>
      </c>
      <c r="C318" t="s">
        <v>19</v>
      </c>
      <c r="D318" t="s">
        <v>31</v>
      </c>
      <c r="E318" t="s">
        <v>13</v>
      </c>
      <c r="F318" t="s">
        <v>14</v>
      </c>
      <c r="G318" t="s">
        <v>15</v>
      </c>
      <c r="H318" t="s">
        <v>16</v>
      </c>
      <c r="I318" t="s">
        <v>17</v>
      </c>
      <c r="J318">
        <v>356</v>
      </c>
      <c r="K318">
        <v>509.08</v>
      </c>
      <c r="N318">
        <v>2021</v>
      </c>
      <c r="O318" t="s">
        <v>29</v>
      </c>
      <c r="P318" t="s">
        <v>43</v>
      </c>
      <c r="Q318" t="s">
        <v>46</v>
      </c>
      <c r="R318">
        <v>2498</v>
      </c>
      <c r="S318">
        <v>8000</v>
      </c>
      <c r="T318">
        <v>8960</v>
      </c>
      <c r="U318">
        <v>1600</v>
      </c>
      <c r="V318" t="s">
        <v>64</v>
      </c>
    </row>
    <row r="319" spans="1:22" x14ac:dyDescent="0.3">
      <c r="A319" s="2">
        <v>2725442</v>
      </c>
      <c r="B319">
        <v>2020</v>
      </c>
      <c r="C319" t="s">
        <v>19</v>
      </c>
      <c r="D319" t="s">
        <v>31</v>
      </c>
      <c r="E319" t="s">
        <v>13</v>
      </c>
      <c r="F319" t="s">
        <v>14</v>
      </c>
      <c r="G319" t="s">
        <v>15</v>
      </c>
      <c r="H319" t="s">
        <v>16</v>
      </c>
      <c r="I319" t="s">
        <v>17</v>
      </c>
      <c r="J319">
        <v>310</v>
      </c>
      <c r="K319">
        <v>526.24</v>
      </c>
      <c r="N319">
        <v>2021</v>
      </c>
      <c r="O319" t="s">
        <v>29</v>
      </c>
      <c r="P319" t="s">
        <v>47</v>
      </c>
      <c r="Q319" t="s">
        <v>48</v>
      </c>
      <c r="R319">
        <v>1245</v>
      </c>
      <c r="S319">
        <v>4577.2</v>
      </c>
      <c r="T319">
        <v>5126.4639999999999</v>
      </c>
      <c r="U319">
        <v>915.44</v>
      </c>
      <c r="V319" t="s">
        <v>64</v>
      </c>
    </row>
    <row r="320" spans="1:22" x14ac:dyDescent="0.3">
      <c r="A320" s="2">
        <v>2725442</v>
      </c>
      <c r="B320">
        <v>2020</v>
      </c>
      <c r="C320" t="s">
        <v>19</v>
      </c>
      <c r="D320" t="s">
        <v>31</v>
      </c>
      <c r="E320" t="s">
        <v>13</v>
      </c>
      <c r="F320" t="s">
        <v>14</v>
      </c>
      <c r="G320" t="s">
        <v>15</v>
      </c>
      <c r="H320" t="s">
        <v>16</v>
      </c>
      <c r="I320" t="s">
        <v>17</v>
      </c>
      <c r="J320">
        <v>352</v>
      </c>
      <c r="K320">
        <v>526.24</v>
      </c>
      <c r="N320">
        <v>2021</v>
      </c>
      <c r="O320" t="s">
        <v>29</v>
      </c>
      <c r="P320" t="s">
        <v>49</v>
      </c>
      <c r="Q320" t="s">
        <v>50</v>
      </c>
      <c r="R320">
        <v>644</v>
      </c>
      <c r="S320">
        <v>5743.5</v>
      </c>
      <c r="T320">
        <v>6432.72</v>
      </c>
      <c r="U320">
        <v>1148.7</v>
      </c>
      <c r="V320" t="s">
        <v>64</v>
      </c>
    </row>
    <row r="321" spans="1:22" x14ac:dyDescent="0.3">
      <c r="A321" s="2">
        <v>2725442</v>
      </c>
      <c r="B321">
        <v>2020</v>
      </c>
      <c r="C321" t="s">
        <v>19</v>
      </c>
      <c r="D321" t="s">
        <v>31</v>
      </c>
      <c r="E321" t="s">
        <v>13</v>
      </c>
      <c r="F321" t="s">
        <v>14</v>
      </c>
      <c r="G321" t="s">
        <v>15</v>
      </c>
      <c r="H321" t="s">
        <v>16</v>
      </c>
      <c r="I321" t="s">
        <v>17</v>
      </c>
      <c r="J321">
        <v>280</v>
      </c>
      <c r="K321">
        <v>526.24</v>
      </c>
      <c r="N321">
        <v>2021</v>
      </c>
      <c r="O321" t="s">
        <v>29</v>
      </c>
      <c r="P321" t="s">
        <v>51</v>
      </c>
      <c r="Q321" t="s">
        <v>52</v>
      </c>
      <c r="R321">
        <v>643</v>
      </c>
      <c r="S321">
        <v>7000</v>
      </c>
      <c r="T321">
        <v>7840</v>
      </c>
      <c r="U321">
        <v>1400</v>
      </c>
      <c r="V321" t="s">
        <v>64</v>
      </c>
    </row>
    <row r="322" spans="1:22" x14ac:dyDescent="0.3">
      <c r="A322" s="2">
        <v>2725442</v>
      </c>
      <c r="B322">
        <v>2020</v>
      </c>
      <c r="C322" t="s">
        <v>19</v>
      </c>
      <c r="D322" t="s">
        <v>31</v>
      </c>
      <c r="E322" t="s">
        <v>13</v>
      </c>
      <c r="F322" t="s">
        <v>14</v>
      </c>
      <c r="G322" t="s">
        <v>15</v>
      </c>
      <c r="H322" t="s">
        <v>16</v>
      </c>
      <c r="I322" t="s">
        <v>17</v>
      </c>
      <c r="J322">
        <v>993</v>
      </c>
      <c r="K322">
        <v>1419.99</v>
      </c>
      <c r="N322">
        <v>2021</v>
      </c>
      <c r="O322" t="s">
        <v>29</v>
      </c>
      <c r="P322" t="s">
        <v>49</v>
      </c>
      <c r="Q322" t="s">
        <v>53</v>
      </c>
      <c r="R322">
        <v>455</v>
      </c>
      <c r="S322">
        <v>4578.6000000000004</v>
      </c>
      <c r="T322">
        <v>5128.0320000000002</v>
      </c>
      <c r="U322">
        <v>915.72000000000014</v>
      </c>
      <c r="V322" t="s">
        <v>45</v>
      </c>
    </row>
    <row r="323" spans="1:22" x14ac:dyDescent="0.3">
      <c r="A323" s="2">
        <v>2725442</v>
      </c>
      <c r="B323">
        <v>2020</v>
      </c>
      <c r="C323" t="s">
        <v>19</v>
      </c>
      <c r="D323" t="s">
        <v>31</v>
      </c>
      <c r="E323" t="s">
        <v>13</v>
      </c>
      <c r="F323" t="s">
        <v>14</v>
      </c>
      <c r="G323" t="s">
        <v>15</v>
      </c>
      <c r="H323" t="s">
        <v>16</v>
      </c>
      <c r="I323" t="s">
        <v>17</v>
      </c>
      <c r="J323">
        <v>1026</v>
      </c>
      <c r="K323">
        <v>1467.18</v>
      </c>
      <c r="N323">
        <v>2021</v>
      </c>
      <c r="O323" t="s">
        <v>29</v>
      </c>
      <c r="P323" t="s">
        <v>51</v>
      </c>
      <c r="Q323" t="s">
        <v>54</v>
      </c>
      <c r="R323">
        <v>345</v>
      </c>
      <c r="S323">
        <v>7000</v>
      </c>
      <c r="T323">
        <v>7840</v>
      </c>
      <c r="U323">
        <v>1400</v>
      </c>
      <c r="V323" t="s">
        <v>45</v>
      </c>
    </row>
    <row r="324" spans="1:22" x14ac:dyDescent="0.3">
      <c r="A324" s="2">
        <v>2726172</v>
      </c>
      <c r="B324">
        <v>2020</v>
      </c>
      <c r="C324" t="s">
        <v>19</v>
      </c>
      <c r="D324" t="s">
        <v>31</v>
      </c>
      <c r="E324" t="s">
        <v>13</v>
      </c>
      <c r="F324" t="s">
        <v>14</v>
      </c>
      <c r="G324" t="s">
        <v>15</v>
      </c>
      <c r="H324" t="s">
        <v>16</v>
      </c>
      <c r="I324" t="s">
        <v>17</v>
      </c>
      <c r="J324">
        <v>282</v>
      </c>
      <c r="K324">
        <v>403.26</v>
      </c>
      <c r="N324">
        <v>2021</v>
      </c>
      <c r="O324" t="s">
        <v>29</v>
      </c>
      <c r="P324" t="s">
        <v>47</v>
      </c>
      <c r="Q324" t="s">
        <v>55</v>
      </c>
      <c r="R324">
        <v>122</v>
      </c>
      <c r="S324">
        <v>100</v>
      </c>
      <c r="T324">
        <v>112</v>
      </c>
      <c r="U324">
        <v>20</v>
      </c>
      <c r="V324" t="s">
        <v>45</v>
      </c>
    </row>
    <row r="325" spans="1:22" x14ac:dyDescent="0.3">
      <c r="A325" s="2">
        <v>2726172</v>
      </c>
      <c r="B325">
        <v>2020</v>
      </c>
      <c r="C325" t="s">
        <v>19</v>
      </c>
      <c r="D325" t="s">
        <v>31</v>
      </c>
      <c r="E325" t="s">
        <v>13</v>
      </c>
      <c r="F325" t="s">
        <v>14</v>
      </c>
      <c r="G325" t="s">
        <v>15</v>
      </c>
      <c r="H325" t="s">
        <v>16</v>
      </c>
      <c r="I325" t="s">
        <v>17</v>
      </c>
      <c r="J325">
        <v>309</v>
      </c>
      <c r="K325">
        <v>441.87</v>
      </c>
      <c r="N325">
        <v>2021</v>
      </c>
      <c r="O325" t="s">
        <v>29</v>
      </c>
      <c r="P325" t="s">
        <v>56</v>
      </c>
      <c r="Q325" t="s">
        <v>57</v>
      </c>
      <c r="R325">
        <v>78</v>
      </c>
      <c r="S325">
        <v>4577.2</v>
      </c>
      <c r="T325">
        <v>5126.4639999999999</v>
      </c>
      <c r="U325">
        <v>915.44</v>
      </c>
      <c r="V325" t="s">
        <v>45</v>
      </c>
    </row>
    <row r="326" spans="1:22" x14ac:dyDescent="0.3">
      <c r="A326" s="2">
        <v>2725077</v>
      </c>
      <c r="B326">
        <v>2020</v>
      </c>
      <c r="C326" t="s">
        <v>19</v>
      </c>
      <c r="D326" t="s">
        <v>31</v>
      </c>
      <c r="E326" t="s">
        <v>13</v>
      </c>
      <c r="F326" t="s">
        <v>14</v>
      </c>
      <c r="G326" t="s">
        <v>15</v>
      </c>
      <c r="H326" t="s">
        <v>16</v>
      </c>
      <c r="I326" t="s">
        <v>17</v>
      </c>
      <c r="J326">
        <v>357</v>
      </c>
      <c r="K326">
        <v>510.51</v>
      </c>
      <c r="N326">
        <v>2021</v>
      </c>
      <c r="O326" t="s">
        <v>29</v>
      </c>
      <c r="P326" t="s">
        <v>56</v>
      </c>
      <c r="Q326" t="s">
        <v>58</v>
      </c>
      <c r="R326">
        <v>76</v>
      </c>
      <c r="S326">
        <v>4576.8999999999996</v>
      </c>
      <c r="T326">
        <v>5126.1279999999997</v>
      </c>
      <c r="U326">
        <v>915.38</v>
      </c>
      <c r="V326" t="s">
        <v>45</v>
      </c>
    </row>
    <row r="327" spans="1:22" x14ac:dyDescent="0.3">
      <c r="A327" s="2">
        <v>2725442</v>
      </c>
      <c r="B327">
        <v>2020</v>
      </c>
      <c r="C327" t="s">
        <v>19</v>
      </c>
      <c r="D327" t="s">
        <v>31</v>
      </c>
      <c r="E327" t="s">
        <v>13</v>
      </c>
      <c r="F327" t="s">
        <v>14</v>
      </c>
      <c r="G327" t="s">
        <v>15</v>
      </c>
      <c r="H327" t="s">
        <v>16</v>
      </c>
      <c r="I327" t="s">
        <v>17</v>
      </c>
      <c r="J327">
        <v>279</v>
      </c>
      <c r="K327">
        <v>398.97</v>
      </c>
      <c r="N327">
        <v>2021</v>
      </c>
      <c r="O327" t="s">
        <v>29</v>
      </c>
      <c r="P327" t="s">
        <v>56</v>
      </c>
      <c r="Q327" t="s">
        <v>59</v>
      </c>
      <c r="R327">
        <v>46</v>
      </c>
      <c r="S327">
        <v>200</v>
      </c>
      <c r="T327">
        <v>224</v>
      </c>
      <c r="U327">
        <v>40</v>
      </c>
      <c r="V327" t="s">
        <v>45</v>
      </c>
    </row>
    <row r="328" spans="1:22" x14ac:dyDescent="0.3">
      <c r="A328" s="2">
        <v>2725442</v>
      </c>
      <c r="B328">
        <v>2020</v>
      </c>
      <c r="C328" t="s">
        <v>19</v>
      </c>
      <c r="D328" t="s">
        <v>31</v>
      </c>
      <c r="E328" t="s">
        <v>13</v>
      </c>
      <c r="F328" t="s">
        <v>14</v>
      </c>
      <c r="G328" t="s">
        <v>15</v>
      </c>
      <c r="H328" t="s">
        <v>16</v>
      </c>
      <c r="I328" t="s">
        <v>17</v>
      </c>
      <c r="J328">
        <v>774</v>
      </c>
      <c r="K328">
        <v>1106.82</v>
      </c>
      <c r="N328">
        <v>2021</v>
      </c>
      <c r="O328" t="s">
        <v>29</v>
      </c>
      <c r="P328" t="s">
        <v>56</v>
      </c>
      <c r="Q328" t="s">
        <v>60</v>
      </c>
      <c r="R328">
        <v>34</v>
      </c>
      <c r="S328">
        <v>4576.8</v>
      </c>
      <c r="T328">
        <v>5126.0160000000005</v>
      </c>
      <c r="U328">
        <v>915.36000000000013</v>
      </c>
      <c r="V328" t="s">
        <v>45</v>
      </c>
    </row>
    <row r="329" spans="1:22" x14ac:dyDescent="0.3">
      <c r="A329" s="2">
        <v>2725077</v>
      </c>
      <c r="B329">
        <v>2020</v>
      </c>
      <c r="C329" t="s">
        <v>19</v>
      </c>
      <c r="D329" t="s">
        <v>31</v>
      </c>
      <c r="E329" t="s">
        <v>13</v>
      </c>
      <c r="F329" t="s">
        <v>14</v>
      </c>
      <c r="G329" t="s">
        <v>15</v>
      </c>
      <c r="H329" t="s">
        <v>16</v>
      </c>
      <c r="I329" t="s">
        <v>17</v>
      </c>
      <c r="J329">
        <v>807</v>
      </c>
      <c r="K329">
        <v>1154.01</v>
      </c>
      <c r="N329">
        <v>2021</v>
      </c>
      <c r="O329" t="s">
        <v>29</v>
      </c>
      <c r="P329" t="s">
        <v>47</v>
      </c>
      <c r="Q329" t="s">
        <v>61</v>
      </c>
      <c r="R329">
        <v>7</v>
      </c>
      <c r="S329">
        <v>200</v>
      </c>
      <c r="T329">
        <v>224</v>
      </c>
      <c r="U329">
        <v>40</v>
      </c>
      <c r="V329" t="s">
        <v>45</v>
      </c>
    </row>
    <row r="330" spans="1:22" x14ac:dyDescent="0.3">
      <c r="A330" s="2">
        <v>2725442</v>
      </c>
      <c r="B330">
        <v>2020</v>
      </c>
      <c r="C330" t="s">
        <v>19</v>
      </c>
      <c r="D330" t="s">
        <v>31</v>
      </c>
      <c r="E330" t="s">
        <v>13</v>
      </c>
      <c r="F330" t="s">
        <v>14</v>
      </c>
      <c r="G330" t="s">
        <v>15</v>
      </c>
      <c r="H330" t="s">
        <v>16</v>
      </c>
      <c r="I330" t="s">
        <v>17</v>
      </c>
      <c r="J330">
        <v>860</v>
      </c>
      <c r="K330">
        <v>1229.8</v>
      </c>
      <c r="N330">
        <v>2021</v>
      </c>
      <c r="O330" t="s">
        <v>29</v>
      </c>
      <c r="P330" t="s">
        <v>56</v>
      </c>
      <c r="Q330" t="s">
        <v>63</v>
      </c>
      <c r="R330">
        <v>3</v>
      </c>
      <c r="S330">
        <v>4577.3</v>
      </c>
      <c r="T330">
        <v>5126.576</v>
      </c>
      <c r="U330">
        <v>915.46</v>
      </c>
      <c r="V330" t="s">
        <v>45</v>
      </c>
    </row>
    <row r="331" spans="1:22" x14ac:dyDescent="0.3">
      <c r="A331" s="2">
        <v>2726538</v>
      </c>
      <c r="B331">
        <v>2020</v>
      </c>
      <c r="C331" t="s">
        <v>19</v>
      </c>
      <c r="D331" t="s">
        <v>31</v>
      </c>
      <c r="E331" t="s">
        <v>13</v>
      </c>
      <c r="F331" t="s">
        <v>14</v>
      </c>
      <c r="G331" t="s">
        <v>15</v>
      </c>
      <c r="H331" t="s">
        <v>16</v>
      </c>
      <c r="I331" t="s">
        <v>17</v>
      </c>
      <c r="J331">
        <v>353</v>
      </c>
      <c r="K331">
        <v>504.78999999999996</v>
      </c>
      <c r="N331">
        <v>2021</v>
      </c>
      <c r="O331" t="s">
        <v>29</v>
      </c>
      <c r="P331" t="s">
        <v>62</v>
      </c>
      <c r="Q331" t="s">
        <v>62</v>
      </c>
      <c r="R331">
        <v>2</v>
      </c>
      <c r="S331">
        <v>6600</v>
      </c>
      <c r="T331">
        <v>7392</v>
      </c>
      <c r="U331">
        <v>1320</v>
      </c>
      <c r="V331" t="s">
        <v>45</v>
      </c>
    </row>
    <row r="332" spans="1:22" x14ac:dyDescent="0.3">
      <c r="A332" s="2">
        <v>2726172</v>
      </c>
      <c r="B332">
        <v>2020</v>
      </c>
      <c r="C332" t="s">
        <v>19</v>
      </c>
      <c r="D332" t="s">
        <v>31</v>
      </c>
      <c r="E332" t="s">
        <v>13</v>
      </c>
      <c r="F332" t="s">
        <v>14</v>
      </c>
      <c r="G332" t="s">
        <v>15</v>
      </c>
      <c r="H332" t="s">
        <v>16</v>
      </c>
      <c r="I332" t="s">
        <v>17</v>
      </c>
      <c r="J332">
        <v>281</v>
      </c>
      <c r="K332">
        <v>401.83</v>
      </c>
      <c r="N332">
        <v>2021</v>
      </c>
      <c r="O332" t="s">
        <v>28</v>
      </c>
      <c r="P332" t="s">
        <v>43</v>
      </c>
      <c r="Q332" t="s">
        <v>44</v>
      </c>
      <c r="R332">
        <v>3566</v>
      </c>
      <c r="S332">
        <v>4577.3</v>
      </c>
      <c r="T332">
        <v>5126.576</v>
      </c>
      <c r="U332">
        <v>915.46</v>
      </c>
      <c r="V332" t="s">
        <v>45</v>
      </c>
    </row>
    <row r="333" spans="1:22" x14ac:dyDescent="0.3">
      <c r="A333" s="2">
        <v>2726172</v>
      </c>
      <c r="B333">
        <v>2020</v>
      </c>
      <c r="C333" t="s">
        <v>21</v>
      </c>
      <c r="D333" t="s">
        <v>31</v>
      </c>
      <c r="E333" t="s">
        <v>13</v>
      </c>
      <c r="F333" t="s">
        <v>14</v>
      </c>
      <c r="G333" t="s">
        <v>15</v>
      </c>
      <c r="H333" t="s">
        <v>16</v>
      </c>
      <c r="I333" t="s">
        <v>17</v>
      </c>
      <c r="J333">
        <v>284</v>
      </c>
      <c r="K333">
        <v>406.12</v>
      </c>
      <c r="N333">
        <v>2021</v>
      </c>
      <c r="O333" t="s">
        <v>28</v>
      </c>
      <c r="P333" t="s">
        <v>43</v>
      </c>
      <c r="Q333" t="s">
        <v>46</v>
      </c>
      <c r="R333">
        <v>2498</v>
      </c>
      <c r="S333">
        <v>8000</v>
      </c>
      <c r="T333">
        <v>8960</v>
      </c>
      <c r="U333">
        <v>1600</v>
      </c>
      <c r="V333" t="s">
        <v>45</v>
      </c>
    </row>
    <row r="334" spans="1:22" x14ac:dyDescent="0.3">
      <c r="A334" s="2">
        <v>2725442</v>
      </c>
      <c r="B334">
        <v>2020</v>
      </c>
      <c r="C334" t="s">
        <v>21</v>
      </c>
      <c r="D334" t="s">
        <v>31</v>
      </c>
      <c r="E334" t="s">
        <v>13</v>
      </c>
      <c r="F334" t="s">
        <v>14</v>
      </c>
      <c r="G334" t="s">
        <v>15</v>
      </c>
      <c r="H334" t="s">
        <v>16</v>
      </c>
      <c r="I334" t="s">
        <v>17</v>
      </c>
      <c r="J334">
        <v>332</v>
      </c>
      <c r="K334">
        <v>474.76</v>
      </c>
      <c r="N334">
        <v>2021</v>
      </c>
      <c r="O334" t="s">
        <v>28</v>
      </c>
      <c r="P334" t="s">
        <v>47</v>
      </c>
      <c r="Q334" t="s">
        <v>48</v>
      </c>
      <c r="R334">
        <v>1245</v>
      </c>
      <c r="S334">
        <v>4577.2</v>
      </c>
      <c r="T334">
        <v>5126.4639999999999</v>
      </c>
      <c r="U334">
        <v>915.44</v>
      </c>
      <c r="V334" t="s">
        <v>45</v>
      </c>
    </row>
    <row r="335" spans="1:22" x14ac:dyDescent="0.3">
      <c r="A335" s="2">
        <v>2726172</v>
      </c>
      <c r="B335">
        <v>2020</v>
      </c>
      <c r="C335" t="s">
        <v>21</v>
      </c>
      <c r="D335" t="s">
        <v>31</v>
      </c>
      <c r="E335" t="s">
        <v>13</v>
      </c>
      <c r="F335" t="s">
        <v>14</v>
      </c>
      <c r="G335" t="s">
        <v>15</v>
      </c>
      <c r="H335" t="s">
        <v>16</v>
      </c>
      <c r="I335" t="s">
        <v>17</v>
      </c>
      <c r="J335">
        <v>260</v>
      </c>
      <c r="K335">
        <v>371.8</v>
      </c>
      <c r="N335">
        <v>2021</v>
      </c>
      <c r="O335" t="s">
        <v>28</v>
      </c>
      <c r="P335" t="s">
        <v>49</v>
      </c>
      <c r="Q335" t="s">
        <v>50</v>
      </c>
      <c r="R335">
        <v>644</v>
      </c>
      <c r="S335">
        <v>5743.5</v>
      </c>
      <c r="T335">
        <v>6432.72</v>
      </c>
      <c r="U335">
        <v>1148.7</v>
      </c>
      <c r="V335" t="s">
        <v>45</v>
      </c>
    </row>
    <row r="336" spans="1:22" x14ac:dyDescent="0.3">
      <c r="A336" s="2">
        <v>2725442</v>
      </c>
      <c r="B336">
        <v>2020</v>
      </c>
      <c r="C336" t="s">
        <v>21</v>
      </c>
      <c r="D336" t="s">
        <v>31</v>
      </c>
      <c r="E336" t="s">
        <v>13</v>
      </c>
      <c r="F336" t="s">
        <v>14</v>
      </c>
      <c r="G336" t="s">
        <v>15</v>
      </c>
      <c r="H336" t="s">
        <v>16</v>
      </c>
      <c r="I336" t="s">
        <v>17</v>
      </c>
      <c r="J336">
        <v>286</v>
      </c>
      <c r="K336">
        <v>526.24</v>
      </c>
      <c r="N336">
        <v>2021</v>
      </c>
      <c r="O336" t="s">
        <v>28</v>
      </c>
      <c r="P336" t="s">
        <v>51</v>
      </c>
      <c r="Q336" t="s">
        <v>52</v>
      </c>
      <c r="R336">
        <v>643</v>
      </c>
      <c r="S336">
        <v>7000</v>
      </c>
      <c r="T336">
        <v>7840</v>
      </c>
      <c r="U336">
        <v>1400</v>
      </c>
      <c r="V336" t="s">
        <v>45</v>
      </c>
    </row>
    <row r="337" spans="1:22" x14ac:dyDescent="0.3">
      <c r="A337" s="2">
        <v>2725077</v>
      </c>
      <c r="B337">
        <v>2020</v>
      </c>
      <c r="C337" t="s">
        <v>21</v>
      </c>
      <c r="D337" t="s">
        <v>31</v>
      </c>
      <c r="E337" t="s">
        <v>13</v>
      </c>
      <c r="F337" t="s">
        <v>14</v>
      </c>
      <c r="G337" t="s">
        <v>15</v>
      </c>
      <c r="H337" t="s">
        <v>16</v>
      </c>
      <c r="I337" t="s">
        <v>17</v>
      </c>
      <c r="J337">
        <v>334</v>
      </c>
      <c r="K337">
        <v>526.24</v>
      </c>
      <c r="N337">
        <v>2021</v>
      </c>
      <c r="O337" t="s">
        <v>28</v>
      </c>
      <c r="P337" t="s">
        <v>49</v>
      </c>
      <c r="Q337" t="s">
        <v>53</v>
      </c>
      <c r="R337">
        <v>455</v>
      </c>
      <c r="S337">
        <v>4578.6000000000004</v>
      </c>
      <c r="T337">
        <v>5128.0320000000002</v>
      </c>
      <c r="U337">
        <v>915.72000000000014</v>
      </c>
      <c r="V337" t="s">
        <v>45</v>
      </c>
    </row>
    <row r="338" spans="1:22" x14ac:dyDescent="0.3">
      <c r="A338" s="2">
        <v>2725442</v>
      </c>
      <c r="B338">
        <v>2020</v>
      </c>
      <c r="C338" t="s">
        <v>21</v>
      </c>
      <c r="D338" t="s">
        <v>31</v>
      </c>
      <c r="E338" t="s">
        <v>13</v>
      </c>
      <c r="F338" t="s">
        <v>14</v>
      </c>
      <c r="G338" t="s">
        <v>15</v>
      </c>
      <c r="H338" t="s">
        <v>16</v>
      </c>
      <c r="I338" t="s">
        <v>17</v>
      </c>
      <c r="J338">
        <v>262</v>
      </c>
      <c r="K338">
        <v>526.24</v>
      </c>
      <c r="N338">
        <v>2021</v>
      </c>
      <c r="O338" t="s">
        <v>28</v>
      </c>
      <c r="P338" t="s">
        <v>51</v>
      </c>
      <c r="Q338" t="s">
        <v>54</v>
      </c>
      <c r="R338">
        <v>345</v>
      </c>
      <c r="S338">
        <v>7000</v>
      </c>
      <c r="T338">
        <v>7840</v>
      </c>
      <c r="U338">
        <v>1400</v>
      </c>
      <c r="V338" t="s">
        <v>45</v>
      </c>
    </row>
    <row r="339" spans="1:22" x14ac:dyDescent="0.3">
      <c r="A339" s="2">
        <v>2725077</v>
      </c>
      <c r="B339">
        <v>2020</v>
      </c>
      <c r="C339" t="s">
        <v>21</v>
      </c>
      <c r="D339" t="s">
        <v>31</v>
      </c>
      <c r="E339" t="s">
        <v>13</v>
      </c>
      <c r="F339" t="s">
        <v>14</v>
      </c>
      <c r="G339" t="s">
        <v>15</v>
      </c>
      <c r="H339" t="s">
        <v>16</v>
      </c>
      <c r="I339" t="s">
        <v>17</v>
      </c>
      <c r="J339">
        <v>996</v>
      </c>
      <c r="K339">
        <v>1424.28</v>
      </c>
      <c r="N339">
        <v>2021</v>
      </c>
      <c r="O339" t="s">
        <v>28</v>
      </c>
      <c r="P339" t="s">
        <v>47</v>
      </c>
      <c r="Q339" t="s">
        <v>55</v>
      </c>
      <c r="R339">
        <v>122</v>
      </c>
      <c r="S339">
        <v>100</v>
      </c>
      <c r="T339">
        <v>112</v>
      </c>
      <c r="U339">
        <v>20</v>
      </c>
      <c r="V339" t="s">
        <v>45</v>
      </c>
    </row>
    <row r="340" spans="1:22" x14ac:dyDescent="0.3">
      <c r="A340" s="2">
        <v>2725442</v>
      </c>
      <c r="B340">
        <v>2020</v>
      </c>
      <c r="C340" t="s">
        <v>21</v>
      </c>
      <c r="D340" t="s">
        <v>31</v>
      </c>
      <c r="E340" t="s">
        <v>13</v>
      </c>
      <c r="F340" t="s">
        <v>14</v>
      </c>
      <c r="G340" t="s">
        <v>15</v>
      </c>
      <c r="H340" t="s">
        <v>16</v>
      </c>
      <c r="I340" t="s">
        <v>17</v>
      </c>
      <c r="J340">
        <v>258</v>
      </c>
      <c r="K340">
        <v>368.94</v>
      </c>
      <c r="N340">
        <v>2021</v>
      </c>
      <c r="O340" t="s">
        <v>28</v>
      </c>
      <c r="P340" t="s">
        <v>56</v>
      </c>
      <c r="Q340" t="s">
        <v>57</v>
      </c>
      <c r="R340">
        <v>78</v>
      </c>
      <c r="S340">
        <v>4577.2</v>
      </c>
      <c r="T340">
        <v>5126.4639999999999</v>
      </c>
      <c r="U340">
        <v>915.44</v>
      </c>
      <c r="V340" t="s">
        <v>45</v>
      </c>
    </row>
    <row r="341" spans="1:22" x14ac:dyDescent="0.3">
      <c r="A341" s="2">
        <v>2725442</v>
      </c>
      <c r="B341">
        <v>2020</v>
      </c>
      <c r="C341" t="s">
        <v>21</v>
      </c>
      <c r="D341" t="s">
        <v>31</v>
      </c>
      <c r="E341" t="s">
        <v>13</v>
      </c>
      <c r="F341" t="s">
        <v>14</v>
      </c>
      <c r="G341" t="s">
        <v>15</v>
      </c>
      <c r="H341" t="s">
        <v>16</v>
      </c>
      <c r="I341" t="s">
        <v>17</v>
      </c>
      <c r="J341">
        <v>285</v>
      </c>
      <c r="K341">
        <v>407.55</v>
      </c>
      <c r="N341">
        <v>2021</v>
      </c>
      <c r="O341" t="s">
        <v>28</v>
      </c>
      <c r="P341" t="s">
        <v>56</v>
      </c>
      <c r="Q341" t="s">
        <v>58</v>
      </c>
      <c r="R341">
        <v>76</v>
      </c>
      <c r="S341">
        <v>4576.8999999999996</v>
      </c>
      <c r="T341">
        <v>5126.1279999999997</v>
      </c>
      <c r="U341">
        <v>915.38</v>
      </c>
      <c r="V341" t="s">
        <v>45</v>
      </c>
    </row>
    <row r="342" spans="1:22" x14ac:dyDescent="0.3">
      <c r="A342" s="2">
        <v>2725077</v>
      </c>
      <c r="B342">
        <v>2020</v>
      </c>
      <c r="C342" t="s">
        <v>21</v>
      </c>
      <c r="D342" t="s">
        <v>31</v>
      </c>
      <c r="E342" t="s">
        <v>13</v>
      </c>
      <c r="F342" t="s">
        <v>14</v>
      </c>
      <c r="G342" t="s">
        <v>15</v>
      </c>
      <c r="H342" t="s">
        <v>16</v>
      </c>
      <c r="I342" t="s">
        <v>17</v>
      </c>
      <c r="J342">
        <v>333</v>
      </c>
      <c r="K342">
        <v>476.19</v>
      </c>
      <c r="N342">
        <v>2021</v>
      </c>
      <c r="O342" t="s">
        <v>28</v>
      </c>
      <c r="P342" t="s">
        <v>56</v>
      </c>
      <c r="Q342" t="s">
        <v>59</v>
      </c>
      <c r="R342">
        <v>46</v>
      </c>
      <c r="S342">
        <v>200</v>
      </c>
      <c r="T342">
        <v>224</v>
      </c>
      <c r="U342">
        <v>40</v>
      </c>
      <c r="V342" t="s">
        <v>45</v>
      </c>
    </row>
    <row r="343" spans="1:22" x14ac:dyDescent="0.3">
      <c r="A343" s="2">
        <v>2725077</v>
      </c>
      <c r="B343">
        <v>2020</v>
      </c>
      <c r="C343" t="s">
        <v>21</v>
      </c>
      <c r="D343" t="s">
        <v>31</v>
      </c>
      <c r="E343" t="s">
        <v>13</v>
      </c>
      <c r="F343" t="s">
        <v>14</v>
      </c>
      <c r="G343" t="s">
        <v>15</v>
      </c>
      <c r="H343" t="s">
        <v>16</v>
      </c>
      <c r="I343" t="s">
        <v>17</v>
      </c>
      <c r="J343">
        <v>261</v>
      </c>
      <c r="K343">
        <v>373.23</v>
      </c>
      <c r="N343">
        <v>2021</v>
      </c>
      <c r="O343" t="s">
        <v>28</v>
      </c>
      <c r="P343" t="s">
        <v>56</v>
      </c>
      <c r="Q343" t="s">
        <v>60</v>
      </c>
      <c r="R343">
        <v>34</v>
      </c>
      <c r="S343">
        <v>5492.16</v>
      </c>
      <c r="T343">
        <v>5126.0160000000005</v>
      </c>
      <c r="U343">
        <v>1098.432</v>
      </c>
      <c r="V343" t="s">
        <v>45</v>
      </c>
    </row>
    <row r="344" spans="1:22" x14ac:dyDescent="0.3">
      <c r="A344" s="2">
        <v>2725442</v>
      </c>
      <c r="B344">
        <v>2020</v>
      </c>
      <c r="C344" t="s">
        <v>21</v>
      </c>
      <c r="D344" t="s">
        <v>31</v>
      </c>
      <c r="E344" t="s">
        <v>13</v>
      </c>
      <c r="F344" t="s">
        <v>14</v>
      </c>
      <c r="G344" t="s">
        <v>15</v>
      </c>
      <c r="H344" t="s">
        <v>16</v>
      </c>
      <c r="I344" t="s">
        <v>17</v>
      </c>
      <c r="J344">
        <v>777</v>
      </c>
      <c r="K344">
        <v>1111.1100000000001</v>
      </c>
      <c r="N344">
        <v>2021</v>
      </c>
      <c r="O344" t="s">
        <v>28</v>
      </c>
      <c r="P344" t="s">
        <v>47</v>
      </c>
      <c r="Q344" t="s">
        <v>61</v>
      </c>
      <c r="R344">
        <v>7</v>
      </c>
      <c r="S344">
        <v>240</v>
      </c>
      <c r="T344">
        <v>224</v>
      </c>
      <c r="U344">
        <v>48</v>
      </c>
      <c r="V344" t="s">
        <v>45</v>
      </c>
    </row>
    <row r="345" spans="1:22" x14ac:dyDescent="0.3">
      <c r="A345" s="2">
        <v>2725077</v>
      </c>
      <c r="B345">
        <v>2020</v>
      </c>
      <c r="C345" t="s">
        <v>21</v>
      </c>
      <c r="D345" t="s">
        <v>31</v>
      </c>
      <c r="E345" t="s">
        <v>13</v>
      </c>
      <c r="F345" t="s">
        <v>14</v>
      </c>
      <c r="G345" t="s">
        <v>15</v>
      </c>
      <c r="H345" t="s">
        <v>16</v>
      </c>
      <c r="I345" t="s">
        <v>17</v>
      </c>
      <c r="J345">
        <v>811</v>
      </c>
      <c r="K345">
        <v>1159.73</v>
      </c>
      <c r="N345">
        <v>2021</v>
      </c>
      <c r="O345" t="s">
        <v>28</v>
      </c>
      <c r="P345" t="s">
        <v>56</v>
      </c>
      <c r="Q345" t="s">
        <v>63</v>
      </c>
      <c r="R345">
        <v>3</v>
      </c>
      <c r="S345">
        <v>5492.76</v>
      </c>
      <c r="T345">
        <v>5126.576</v>
      </c>
      <c r="U345">
        <v>1098.5520000000001</v>
      </c>
      <c r="V345" t="s">
        <v>45</v>
      </c>
    </row>
    <row r="346" spans="1:22" x14ac:dyDescent="0.3">
      <c r="A346" s="2">
        <v>2725442</v>
      </c>
      <c r="B346">
        <v>2020</v>
      </c>
      <c r="C346" t="s">
        <v>21</v>
      </c>
      <c r="D346" t="s">
        <v>31</v>
      </c>
      <c r="E346" t="s">
        <v>13</v>
      </c>
      <c r="F346" t="s">
        <v>14</v>
      </c>
      <c r="G346" t="s">
        <v>15</v>
      </c>
      <c r="H346" t="s">
        <v>16</v>
      </c>
      <c r="I346" t="s">
        <v>17</v>
      </c>
      <c r="J346">
        <v>864</v>
      </c>
      <c r="K346">
        <v>1235.52</v>
      </c>
      <c r="N346">
        <v>2021</v>
      </c>
      <c r="O346" t="s">
        <v>28</v>
      </c>
      <c r="P346" t="s">
        <v>62</v>
      </c>
      <c r="Q346" t="s">
        <v>62</v>
      </c>
      <c r="R346">
        <v>2</v>
      </c>
      <c r="S346">
        <v>7920</v>
      </c>
      <c r="T346">
        <v>7392</v>
      </c>
      <c r="U346">
        <v>1584</v>
      </c>
      <c r="V346" t="s">
        <v>45</v>
      </c>
    </row>
    <row r="347" spans="1:22" x14ac:dyDescent="0.3">
      <c r="A347" s="2">
        <v>2726172</v>
      </c>
      <c r="B347">
        <v>2020</v>
      </c>
      <c r="C347" t="s">
        <v>21</v>
      </c>
      <c r="D347" t="s">
        <v>31</v>
      </c>
      <c r="E347" t="s">
        <v>13</v>
      </c>
      <c r="F347" t="s">
        <v>14</v>
      </c>
      <c r="G347" t="s">
        <v>15</v>
      </c>
      <c r="H347" t="s">
        <v>16</v>
      </c>
      <c r="I347" t="s">
        <v>17</v>
      </c>
      <c r="J347">
        <v>287</v>
      </c>
      <c r="K347">
        <v>410.40999999999997</v>
      </c>
      <c r="N347">
        <v>2021</v>
      </c>
      <c r="O347" t="s">
        <v>21</v>
      </c>
      <c r="P347" t="s">
        <v>43</v>
      </c>
      <c r="Q347" t="s">
        <v>44</v>
      </c>
      <c r="R347">
        <v>3566</v>
      </c>
      <c r="S347">
        <v>4577.3</v>
      </c>
      <c r="T347">
        <v>5126.576</v>
      </c>
      <c r="U347">
        <v>915.46</v>
      </c>
      <c r="V347" t="s">
        <v>45</v>
      </c>
    </row>
    <row r="348" spans="1:22" x14ac:dyDescent="0.3">
      <c r="A348" s="2">
        <v>2725077</v>
      </c>
      <c r="B348">
        <v>2020</v>
      </c>
      <c r="C348" t="s">
        <v>21</v>
      </c>
      <c r="D348" t="s">
        <v>31</v>
      </c>
      <c r="E348" t="s">
        <v>13</v>
      </c>
      <c r="F348" t="s">
        <v>14</v>
      </c>
      <c r="G348" t="s">
        <v>15</v>
      </c>
      <c r="H348" t="s">
        <v>16</v>
      </c>
      <c r="I348" t="s">
        <v>17</v>
      </c>
      <c r="J348">
        <v>335</v>
      </c>
      <c r="K348">
        <v>479.05</v>
      </c>
      <c r="N348">
        <v>2021</v>
      </c>
      <c r="O348" t="s">
        <v>21</v>
      </c>
      <c r="P348" t="s">
        <v>43</v>
      </c>
      <c r="Q348" t="s">
        <v>46</v>
      </c>
      <c r="R348">
        <v>2498</v>
      </c>
      <c r="S348">
        <v>8000</v>
      </c>
      <c r="T348">
        <v>8960</v>
      </c>
      <c r="U348">
        <v>1600</v>
      </c>
      <c r="V348" t="s">
        <v>45</v>
      </c>
    </row>
    <row r="349" spans="1:22" x14ac:dyDescent="0.3">
      <c r="A349" s="2">
        <v>2726172</v>
      </c>
      <c r="B349">
        <v>2020</v>
      </c>
      <c r="C349" t="s">
        <v>21</v>
      </c>
      <c r="D349" t="s">
        <v>31</v>
      </c>
      <c r="E349" t="s">
        <v>13</v>
      </c>
      <c r="F349" t="s">
        <v>14</v>
      </c>
      <c r="G349" t="s">
        <v>15</v>
      </c>
      <c r="H349" t="s">
        <v>16</v>
      </c>
      <c r="I349" t="s">
        <v>17</v>
      </c>
      <c r="J349">
        <v>257</v>
      </c>
      <c r="K349">
        <v>367.51</v>
      </c>
      <c r="N349">
        <v>2021</v>
      </c>
      <c r="O349" t="s">
        <v>21</v>
      </c>
      <c r="P349" t="s">
        <v>47</v>
      </c>
      <c r="Q349" t="s">
        <v>48</v>
      </c>
      <c r="R349">
        <v>1245</v>
      </c>
      <c r="S349">
        <v>4577.2</v>
      </c>
      <c r="T349">
        <v>5126.4639999999999</v>
      </c>
      <c r="U349">
        <v>915.44</v>
      </c>
      <c r="V349" t="s">
        <v>45</v>
      </c>
    </row>
    <row r="350" spans="1:22" x14ac:dyDescent="0.3">
      <c r="A350" s="2">
        <v>2725442</v>
      </c>
      <c r="B350">
        <v>2020</v>
      </c>
      <c r="C350" t="s">
        <v>22</v>
      </c>
      <c r="D350" t="s">
        <v>31</v>
      </c>
      <c r="E350" t="s">
        <v>13</v>
      </c>
      <c r="F350" t="s">
        <v>14</v>
      </c>
      <c r="G350" t="s">
        <v>15</v>
      </c>
      <c r="H350" t="s">
        <v>16</v>
      </c>
      <c r="I350" t="s">
        <v>18</v>
      </c>
      <c r="J350">
        <v>350</v>
      </c>
      <c r="K350">
        <v>500.5</v>
      </c>
      <c r="N350">
        <v>2021</v>
      </c>
      <c r="O350" t="s">
        <v>21</v>
      </c>
      <c r="P350" t="s">
        <v>49</v>
      </c>
      <c r="Q350" t="s">
        <v>50</v>
      </c>
      <c r="R350">
        <v>644</v>
      </c>
      <c r="S350">
        <v>5743.5</v>
      </c>
      <c r="T350">
        <v>6432.72</v>
      </c>
      <c r="U350">
        <v>1148.7</v>
      </c>
      <c r="V350" t="s">
        <v>45</v>
      </c>
    </row>
    <row r="351" spans="1:22" x14ac:dyDescent="0.3">
      <c r="A351" s="2">
        <v>2726172</v>
      </c>
      <c r="B351">
        <v>2020</v>
      </c>
      <c r="C351" t="s">
        <v>22</v>
      </c>
      <c r="D351" t="s">
        <v>31</v>
      </c>
      <c r="E351" t="s">
        <v>13</v>
      </c>
      <c r="F351" t="s">
        <v>14</v>
      </c>
      <c r="G351" t="s">
        <v>15</v>
      </c>
      <c r="H351" t="s">
        <v>16</v>
      </c>
      <c r="I351" t="s">
        <v>18</v>
      </c>
      <c r="J351">
        <v>344</v>
      </c>
      <c r="K351">
        <v>491.91999999999996</v>
      </c>
      <c r="N351">
        <v>2021</v>
      </c>
      <c r="O351" t="s">
        <v>21</v>
      </c>
      <c r="P351" t="s">
        <v>51</v>
      </c>
      <c r="Q351" t="s">
        <v>52</v>
      </c>
      <c r="R351">
        <v>643</v>
      </c>
      <c r="S351">
        <v>7000</v>
      </c>
      <c r="T351">
        <v>7840</v>
      </c>
      <c r="U351">
        <v>1400</v>
      </c>
      <c r="V351" t="s">
        <v>45</v>
      </c>
    </row>
    <row r="352" spans="1:22" x14ac:dyDescent="0.3">
      <c r="A352" s="2">
        <v>2725077</v>
      </c>
      <c r="B352">
        <v>2020</v>
      </c>
      <c r="C352" t="s">
        <v>22</v>
      </c>
      <c r="D352" t="s">
        <v>31</v>
      </c>
      <c r="E352" t="s">
        <v>13</v>
      </c>
      <c r="F352" t="s">
        <v>14</v>
      </c>
      <c r="G352" t="s">
        <v>15</v>
      </c>
      <c r="H352" t="s">
        <v>16</v>
      </c>
      <c r="I352" t="s">
        <v>17</v>
      </c>
      <c r="J352">
        <v>338</v>
      </c>
      <c r="K352">
        <v>483.34000000000003</v>
      </c>
      <c r="N352">
        <v>2021</v>
      </c>
      <c r="O352" t="s">
        <v>21</v>
      </c>
      <c r="P352" t="s">
        <v>49</v>
      </c>
      <c r="Q352" t="s">
        <v>53</v>
      </c>
      <c r="R352">
        <v>455</v>
      </c>
      <c r="S352">
        <v>4578.6000000000004</v>
      </c>
      <c r="T352">
        <v>5128.0320000000002</v>
      </c>
      <c r="U352">
        <v>915.72000000000014</v>
      </c>
      <c r="V352" t="s">
        <v>45</v>
      </c>
    </row>
    <row r="353" spans="1:22" x14ac:dyDescent="0.3">
      <c r="A353" s="2">
        <v>2725077</v>
      </c>
      <c r="B353">
        <v>2020</v>
      </c>
      <c r="C353" t="s">
        <v>22</v>
      </c>
      <c r="D353" t="s">
        <v>31</v>
      </c>
      <c r="E353" t="s">
        <v>13</v>
      </c>
      <c r="F353" t="s">
        <v>14</v>
      </c>
      <c r="G353" t="s">
        <v>15</v>
      </c>
      <c r="H353" t="s">
        <v>16</v>
      </c>
      <c r="I353" t="s">
        <v>17</v>
      </c>
      <c r="J353">
        <v>140</v>
      </c>
      <c r="K353">
        <v>200.2</v>
      </c>
      <c r="N353">
        <v>2021</v>
      </c>
      <c r="O353" t="s">
        <v>21</v>
      </c>
      <c r="P353" t="s">
        <v>51</v>
      </c>
      <c r="Q353" t="s">
        <v>54</v>
      </c>
      <c r="R353">
        <v>345</v>
      </c>
      <c r="S353">
        <v>7000</v>
      </c>
      <c r="T353">
        <v>7840</v>
      </c>
      <c r="U353">
        <v>1400</v>
      </c>
      <c r="V353" t="s">
        <v>45</v>
      </c>
    </row>
    <row r="354" spans="1:22" x14ac:dyDescent="0.3">
      <c r="A354" s="2">
        <v>2725807</v>
      </c>
      <c r="B354">
        <v>2020</v>
      </c>
      <c r="C354" t="s">
        <v>22</v>
      </c>
      <c r="D354" t="s">
        <v>31</v>
      </c>
      <c r="E354" t="s">
        <v>13</v>
      </c>
      <c r="F354" t="s">
        <v>14</v>
      </c>
      <c r="G354" t="s">
        <v>15</v>
      </c>
      <c r="H354" t="s">
        <v>16</v>
      </c>
      <c r="I354" t="s">
        <v>17</v>
      </c>
      <c r="J354">
        <v>314</v>
      </c>
      <c r="K354">
        <v>449.02</v>
      </c>
      <c r="N354">
        <v>2021</v>
      </c>
      <c r="O354" t="s">
        <v>21</v>
      </c>
      <c r="P354" t="s">
        <v>47</v>
      </c>
      <c r="Q354" t="s">
        <v>55</v>
      </c>
      <c r="R354">
        <v>122</v>
      </c>
      <c r="S354">
        <v>100</v>
      </c>
      <c r="T354">
        <v>112</v>
      </c>
      <c r="U354">
        <v>20</v>
      </c>
      <c r="V354" t="s">
        <v>45</v>
      </c>
    </row>
    <row r="355" spans="1:22" x14ac:dyDescent="0.3">
      <c r="A355" s="2">
        <v>2725077</v>
      </c>
      <c r="B355">
        <v>2020</v>
      </c>
      <c r="C355" t="s">
        <v>22</v>
      </c>
      <c r="D355" t="s">
        <v>31</v>
      </c>
      <c r="E355" t="s">
        <v>13</v>
      </c>
      <c r="F355" t="s">
        <v>14</v>
      </c>
      <c r="G355" t="s">
        <v>15</v>
      </c>
      <c r="H355" t="s">
        <v>16</v>
      </c>
      <c r="I355" t="s">
        <v>18</v>
      </c>
      <c r="J355">
        <v>352</v>
      </c>
      <c r="K355">
        <v>503.36</v>
      </c>
      <c r="N355">
        <v>2021</v>
      </c>
      <c r="O355" t="s">
        <v>21</v>
      </c>
      <c r="P355" t="s">
        <v>56</v>
      </c>
      <c r="Q355" t="s">
        <v>57</v>
      </c>
      <c r="R355">
        <v>78</v>
      </c>
      <c r="S355">
        <v>4577.2</v>
      </c>
      <c r="T355">
        <v>5126.4639999999999</v>
      </c>
      <c r="U355">
        <v>915.44</v>
      </c>
      <c r="V355" t="s">
        <v>45</v>
      </c>
    </row>
    <row r="356" spans="1:22" x14ac:dyDescent="0.3">
      <c r="A356" s="2">
        <v>2725077</v>
      </c>
      <c r="B356">
        <v>2020</v>
      </c>
      <c r="C356" t="s">
        <v>22</v>
      </c>
      <c r="D356" t="s">
        <v>31</v>
      </c>
      <c r="E356" t="s">
        <v>13</v>
      </c>
      <c r="F356" t="s">
        <v>14</v>
      </c>
      <c r="G356" t="s">
        <v>15</v>
      </c>
      <c r="H356" t="s">
        <v>16</v>
      </c>
      <c r="I356" t="s">
        <v>18</v>
      </c>
      <c r="J356">
        <v>346</v>
      </c>
      <c r="K356">
        <v>494.78</v>
      </c>
      <c r="N356">
        <v>2021</v>
      </c>
      <c r="O356" t="s">
        <v>21</v>
      </c>
      <c r="P356" t="s">
        <v>56</v>
      </c>
      <c r="Q356" t="s">
        <v>58</v>
      </c>
      <c r="R356">
        <v>76</v>
      </c>
      <c r="S356">
        <v>4576.8999999999996</v>
      </c>
      <c r="T356">
        <v>5126.1279999999997</v>
      </c>
      <c r="U356">
        <v>915.38</v>
      </c>
      <c r="V356" t="s">
        <v>45</v>
      </c>
    </row>
    <row r="357" spans="1:22" x14ac:dyDescent="0.3">
      <c r="A357" s="2">
        <v>2725442</v>
      </c>
      <c r="B357">
        <v>2020</v>
      </c>
      <c r="C357" t="s">
        <v>22</v>
      </c>
      <c r="D357" t="s">
        <v>31</v>
      </c>
      <c r="E357" t="s">
        <v>13</v>
      </c>
      <c r="F357" t="s">
        <v>14</v>
      </c>
      <c r="G357" t="s">
        <v>15</v>
      </c>
      <c r="H357" t="s">
        <v>16</v>
      </c>
      <c r="I357" t="s">
        <v>18</v>
      </c>
      <c r="J357">
        <v>340</v>
      </c>
      <c r="K357">
        <v>486.2</v>
      </c>
      <c r="N357">
        <v>2021</v>
      </c>
      <c r="O357" t="s">
        <v>21</v>
      </c>
      <c r="P357" t="s">
        <v>56</v>
      </c>
      <c r="Q357" t="s">
        <v>59</v>
      </c>
      <c r="R357">
        <v>46</v>
      </c>
      <c r="S357">
        <v>200</v>
      </c>
      <c r="T357">
        <v>224</v>
      </c>
      <c r="U357">
        <v>40</v>
      </c>
      <c r="V357" t="s">
        <v>45</v>
      </c>
    </row>
    <row r="358" spans="1:22" x14ac:dyDescent="0.3">
      <c r="A358" s="2">
        <v>2725442</v>
      </c>
      <c r="B358">
        <v>2020</v>
      </c>
      <c r="C358" t="s">
        <v>22</v>
      </c>
      <c r="D358" t="s">
        <v>31</v>
      </c>
      <c r="E358" t="s">
        <v>13</v>
      </c>
      <c r="F358" t="s">
        <v>14</v>
      </c>
      <c r="G358" t="s">
        <v>15</v>
      </c>
      <c r="H358" t="s">
        <v>16</v>
      </c>
      <c r="I358" t="s">
        <v>17</v>
      </c>
      <c r="J358">
        <v>340</v>
      </c>
      <c r="K358">
        <v>526.24</v>
      </c>
      <c r="N358">
        <v>2021</v>
      </c>
      <c r="O358" t="s">
        <v>21</v>
      </c>
      <c r="P358" t="s">
        <v>56</v>
      </c>
      <c r="Q358" t="s">
        <v>60</v>
      </c>
      <c r="R358">
        <v>34</v>
      </c>
      <c r="S358">
        <v>4576.8</v>
      </c>
      <c r="T358">
        <v>5126.0160000000005</v>
      </c>
      <c r="U358">
        <v>915.36000000000013</v>
      </c>
      <c r="V358" t="s">
        <v>45</v>
      </c>
    </row>
    <row r="359" spans="1:22" x14ac:dyDescent="0.3">
      <c r="A359" s="2">
        <v>2725077</v>
      </c>
      <c r="B359">
        <v>2020</v>
      </c>
      <c r="C359" t="s">
        <v>22</v>
      </c>
      <c r="D359" t="s">
        <v>31</v>
      </c>
      <c r="E359" t="s">
        <v>13</v>
      </c>
      <c r="F359" t="s">
        <v>14</v>
      </c>
      <c r="G359" t="s">
        <v>15</v>
      </c>
      <c r="H359" t="s">
        <v>16</v>
      </c>
      <c r="I359" t="s">
        <v>17</v>
      </c>
      <c r="J359">
        <v>142</v>
      </c>
      <c r="K359">
        <v>526.24</v>
      </c>
      <c r="N359">
        <v>2021</v>
      </c>
      <c r="O359" t="s">
        <v>21</v>
      </c>
      <c r="P359" t="s">
        <v>47</v>
      </c>
      <c r="Q359" t="s">
        <v>61</v>
      </c>
      <c r="R359">
        <v>7</v>
      </c>
      <c r="S359">
        <v>200</v>
      </c>
      <c r="T359">
        <v>224</v>
      </c>
      <c r="U359">
        <v>40</v>
      </c>
      <c r="V359" t="s">
        <v>45</v>
      </c>
    </row>
    <row r="360" spans="1:22" x14ac:dyDescent="0.3">
      <c r="A360" s="2">
        <v>2725442</v>
      </c>
      <c r="B360">
        <v>2020</v>
      </c>
      <c r="C360" t="s">
        <v>22</v>
      </c>
      <c r="D360" t="s">
        <v>31</v>
      </c>
      <c r="E360" t="s">
        <v>13</v>
      </c>
      <c r="F360" t="s">
        <v>14</v>
      </c>
      <c r="G360" t="s">
        <v>15</v>
      </c>
      <c r="H360" t="s">
        <v>16</v>
      </c>
      <c r="I360" t="s">
        <v>17</v>
      </c>
      <c r="J360">
        <v>987</v>
      </c>
      <c r="K360">
        <v>1411.4099999999999</v>
      </c>
      <c r="N360">
        <v>2021</v>
      </c>
      <c r="O360" t="s">
        <v>21</v>
      </c>
      <c r="P360" t="s">
        <v>56</v>
      </c>
      <c r="Q360" t="s">
        <v>63</v>
      </c>
      <c r="R360">
        <v>3</v>
      </c>
      <c r="S360">
        <v>4577.3</v>
      </c>
      <c r="T360">
        <v>5126.576</v>
      </c>
      <c r="U360">
        <v>915.46</v>
      </c>
      <c r="V360" t="s">
        <v>45</v>
      </c>
    </row>
    <row r="361" spans="1:22" x14ac:dyDescent="0.3">
      <c r="A361" s="2">
        <v>2725442</v>
      </c>
      <c r="B361">
        <v>2020</v>
      </c>
      <c r="C361" t="s">
        <v>22</v>
      </c>
      <c r="D361" t="s">
        <v>31</v>
      </c>
      <c r="E361" t="s">
        <v>13</v>
      </c>
      <c r="F361" t="s">
        <v>14</v>
      </c>
      <c r="G361" t="s">
        <v>15</v>
      </c>
      <c r="H361" t="s">
        <v>16</v>
      </c>
      <c r="I361" t="s">
        <v>17</v>
      </c>
      <c r="J361">
        <v>1021</v>
      </c>
      <c r="K361">
        <v>1460.03</v>
      </c>
      <c r="N361">
        <v>2021</v>
      </c>
      <c r="O361" t="s">
        <v>21</v>
      </c>
      <c r="P361" t="s">
        <v>62</v>
      </c>
      <c r="Q361" t="s">
        <v>62</v>
      </c>
      <c r="R361">
        <v>2</v>
      </c>
      <c r="S361">
        <v>6600</v>
      </c>
      <c r="T361">
        <v>7392</v>
      </c>
      <c r="U361">
        <v>1320</v>
      </c>
      <c r="V361" t="s">
        <v>45</v>
      </c>
    </row>
    <row r="362" spans="1:22" x14ac:dyDescent="0.3">
      <c r="A362" s="2">
        <v>2725442</v>
      </c>
      <c r="B362">
        <v>2020</v>
      </c>
      <c r="C362" t="s">
        <v>22</v>
      </c>
      <c r="D362" t="s">
        <v>31</v>
      </c>
      <c r="E362" t="s">
        <v>13</v>
      </c>
      <c r="F362" t="s">
        <v>14</v>
      </c>
      <c r="G362" t="s">
        <v>15</v>
      </c>
      <c r="H362" t="s">
        <v>16</v>
      </c>
      <c r="I362" t="s">
        <v>17</v>
      </c>
      <c r="J362">
        <v>312</v>
      </c>
      <c r="K362">
        <v>446.15999999999997</v>
      </c>
      <c r="N362">
        <v>2022</v>
      </c>
      <c r="O362" t="s">
        <v>23</v>
      </c>
      <c r="P362" t="s">
        <v>43</v>
      </c>
      <c r="Q362" t="s">
        <v>44</v>
      </c>
      <c r="R362">
        <v>3566</v>
      </c>
      <c r="S362">
        <v>5492.76</v>
      </c>
      <c r="T362">
        <v>5126.576</v>
      </c>
      <c r="U362">
        <v>1098.5520000000001</v>
      </c>
      <c r="V362" t="s">
        <v>45</v>
      </c>
    </row>
    <row r="363" spans="1:22" x14ac:dyDescent="0.3">
      <c r="A363" s="2">
        <v>2725442</v>
      </c>
      <c r="B363">
        <v>2020</v>
      </c>
      <c r="C363" t="s">
        <v>22</v>
      </c>
      <c r="D363" t="s">
        <v>31</v>
      </c>
      <c r="E363" t="s">
        <v>13</v>
      </c>
      <c r="F363" t="s">
        <v>14</v>
      </c>
      <c r="G363" t="s">
        <v>15</v>
      </c>
      <c r="H363" t="s">
        <v>16</v>
      </c>
      <c r="I363" t="s">
        <v>17</v>
      </c>
      <c r="J363">
        <v>339</v>
      </c>
      <c r="K363">
        <v>484.77</v>
      </c>
      <c r="N363">
        <v>2022</v>
      </c>
      <c r="O363" t="s">
        <v>23</v>
      </c>
      <c r="P363" t="s">
        <v>43</v>
      </c>
      <c r="Q363" t="s">
        <v>46</v>
      </c>
      <c r="R363">
        <v>2498</v>
      </c>
      <c r="S363">
        <v>9600</v>
      </c>
      <c r="T363">
        <v>8960</v>
      </c>
      <c r="U363">
        <v>1920</v>
      </c>
      <c r="V363" t="s">
        <v>45</v>
      </c>
    </row>
    <row r="364" spans="1:22" x14ac:dyDescent="0.3">
      <c r="A364" s="2">
        <v>2725077</v>
      </c>
      <c r="B364">
        <v>2020</v>
      </c>
      <c r="C364" t="s">
        <v>22</v>
      </c>
      <c r="D364" t="s">
        <v>31</v>
      </c>
      <c r="E364" t="s">
        <v>13</v>
      </c>
      <c r="F364" t="s">
        <v>14</v>
      </c>
      <c r="G364" t="s">
        <v>15</v>
      </c>
      <c r="H364" t="s">
        <v>16</v>
      </c>
      <c r="I364" t="s">
        <v>17</v>
      </c>
      <c r="J364">
        <v>141</v>
      </c>
      <c r="K364">
        <v>201.63</v>
      </c>
      <c r="N364">
        <v>2022</v>
      </c>
      <c r="O364" t="s">
        <v>23</v>
      </c>
      <c r="P364" t="s">
        <v>47</v>
      </c>
      <c r="Q364" t="s">
        <v>48</v>
      </c>
      <c r="R364">
        <v>1245</v>
      </c>
      <c r="S364">
        <v>5492.6399999999994</v>
      </c>
      <c r="T364">
        <v>5126.4639999999999</v>
      </c>
      <c r="U364">
        <v>1098.528</v>
      </c>
      <c r="V364" t="s">
        <v>64</v>
      </c>
    </row>
    <row r="365" spans="1:22" x14ac:dyDescent="0.3">
      <c r="A365" s="2">
        <v>2725442</v>
      </c>
      <c r="B365">
        <v>2020</v>
      </c>
      <c r="C365" t="s">
        <v>22</v>
      </c>
      <c r="D365" t="s">
        <v>31</v>
      </c>
      <c r="E365" t="s">
        <v>13</v>
      </c>
      <c r="F365" t="s">
        <v>14</v>
      </c>
      <c r="G365" t="s">
        <v>15</v>
      </c>
      <c r="H365" t="s">
        <v>16</v>
      </c>
      <c r="I365" t="s">
        <v>17</v>
      </c>
      <c r="J365">
        <v>315</v>
      </c>
      <c r="K365">
        <v>450.45</v>
      </c>
      <c r="N365">
        <v>2022</v>
      </c>
      <c r="O365" t="s">
        <v>23</v>
      </c>
      <c r="P365" t="s">
        <v>49</v>
      </c>
      <c r="Q365" t="s">
        <v>50</v>
      </c>
      <c r="R365">
        <v>644</v>
      </c>
      <c r="S365">
        <v>6892.2</v>
      </c>
      <c r="T365">
        <v>6432.72</v>
      </c>
      <c r="U365">
        <v>1378.44</v>
      </c>
      <c r="V365" t="s">
        <v>64</v>
      </c>
    </row>
    <row r="366" spans="1:22" x14ac:dyDescent="0.3">
      <c r="A366" s="2">
        <v>2725442</v>
      </c>
      <c r="B366">
        <v>2020</v>
      </c>
      <c r="C366" t="s">
        <v>22</v>
      </c>
      <c r="D366" t="s">
        <v>31</v>
      </c>
      <c r="E366" t="s">
        <v>13</v>
      </c>
      <c r="F366" t="s">
        <v>14</v>
      </c>
      <c r="G366" t="s">
        <v>15</v>
      </c>
      <c r="H366" t="s">
        <v>16</v>
      </c>
      <c r="I366" t="s">
        <v>17</v>
      </c>
      <c r="J366">
        <v>355</v>
      </c>
      <c r="K366">
        <v>507.65</v>
      </c>
      <c r="N366">
        <v>2022</v>
      </c>
      <c r="O366" t="s">
        <v>23</v>
      </c>
      <c r="P366" t="s">
        <v>51</v>
      </c>
      <c r="Q366" t="s">
        <v>52</v>
      </c>
      <c r="R366">
        <v>643</v>
      </c>
      <c r="S366">
        <v>8400</v>
      </c>
      <c r="T366">
        <v>7840</v>
      </c>
      <c r="U366">
        <v>1680</v>
      </c>
      <c r="V366" t="s">
        <v>64</v>
      </c>
    </row>
    <row r="367" spans="1:22" x14ac:dyDescent="0.3">
      <c r="A367" s="2">
        <v>2725077</v>
      </c>
      <c r="B367">
        <v>2020</v>
      </c>
      <c r="C367" t="s">
        <v>22</v>
      </c>
      <c r="D367" t="s">
        <v>31</v>
      </c>
      <c r="E367" t="s">
        <v>13</v>
      </c>
      <c r="F367" t="s">
        <v>14</v>
      </c>
      <c r="G367" t="s">
        <v>15</v>
      </c>
      <c r="H367" t="s">
        <v>16</v>
      </c>
      <c r="I367" t="s">
        <v>18</v>
      </c>
      <c r="J367">
        <v>349</v>
      </c>
      <c r="K367">
        <v>499.07</v>
      </c>
      <c r="N367">
        <v>2022</v>
      </c>
      <c r="O367" t="s">
        <v>23</v>
      </c>
      <c r="P367" t="s">
        <v>49</v>
      </c>
      <c r="Q367" t="s">
        <v>53</v>
      </c>
      <c r="R367">
        <v>455</v>
      </c>
      <c r="S367">
        <v>5494.3200000000006</v>
      </c>
      <c r="T367">
        <v>5128.0320000000002</v>
      </c>
      <c r="U367">
        <v>1098.8640000000003</v>
      </c>
      <c r="V367" t="s">
        <v>64</v>
      </c>
    </row>
    <row r="368" spans="1:22" x14ac:dyDescent="0.3">
      <c r="A368" s="2">
        <v>2725442</v>
      </c>
      <c r="B368">
        <v>2020</v>
      </c>
      <c r="C368" t="s">
        <v>22</v>
      </c>
      <c r="D368" t="s">
        <v>31</v>
      </c>
      <c r="E368" t="s">
        <v>13</v>
      </c>
      <c r="F368" t="s">
        <v>14</v>
      </c>
      <c r="G368" t="s">
        <v>15</v>
      </c>
      <c r="H368" t="s">
        <v>16</v>
      </c>
      <c r="I368" t="s">
        <v>18</v>
      </c>
      <c r="J368">
        <v>343</v>
      </c>
      <c r="K368">
        <v>490.49</v>
      </c>
      <c r="N368">
        <v>2022</v>
      </c>
      <c r="O368" t="s">
        <v>23</v>
      </c>
      <c r="P368" t="s">
        <v>51</v>
      </c>
      <c r="Q368" t="s">
        <v>54</v>
      </c>
      <c r="R368">
        <v>345</v>
      </c>
      <c r="S368">
        <v>8400</v>
      </c>
      <c r="T368">
        <v>7840</v>
      </c>
      <c r="U368">
        <v>1680</v>
      </c>
      <c r="V368" t="s">
        <v>64</v>
      </c>
    </row>
    <row r="369" spans="1:22" x14ac:dyDescent="0.3">
      <c r="A369" s="2">
        <v>2725442</v>
      </c>
      <c r="B369">
        <v>2020</v>
      </c>
      <c r="C369" t="s">
        <v>22</v>
      </c>
      <c r="D369" t="s">
        <v>31</v>
      </c>
      <c r="E369" t="s">
        <v>13</v>
      </c>
      <c r="F369" t="s">
        <v>14</v>
      </c>
      <c r="G369" t="s">
        <v>15</v>
      </c>
      <c r="H369" t="s">
        <v>16</v>
      </c>
      <c r="I369" t="s">
        <v>17</v>
      </c>
      <c r="J369">
        <v>802</v>
      </c>
      <c r="K369">
        <v>1146.8600000000001</v>
      </c>
      <c r="N369">
        <v>2022</v>
      </c>
      <c r="O369" t="s">
        <v>23</v>
      </c>
      <c r="P369" t="s">
        <v>47</v>
      </c>
      <c r="Q369" t="s">
        <v>55</v>
      </c>
      <c r="R369">
        <v>122</v>
      </c>
      <c r="S369">
        <v>120</v>
      </c>
      <c r="T369">
        <v>112</v>
      </c>
      <c r="U369">
        <v>24</v>
      </c>
      <c r="V369" t="s">
        <v>64</v>
      </c>
    </row>
    <row r="370" spans="1:22" x14ac:dyDescent="0.3">
      <c r="A370" s="2">
        <v>2725442</v>
      </c>
      <c r="B370">
        <v>2020</v>
      </c>
      <c r="C370" t="s">
        <v>22</v>
      </c>
      <c r="D370" t="s">
        <v>31</v>
      </c>
      <c r="E370" t="s">
        <v>13</v>
      </c>
      <c r="F370" t="s">
        <v>14</v>
      </c>
      <c r="G370" t="s">
        <v>15</v>
      </c>
      <c r="H370" t="s">
        <v>16</v>
      </c>
      <c r="I370" t="s">
        <v>17</v>
      </c>
      <c r="J370">
        <v>855</v>
      </c>
      <c r="K370">
        <v>1222.6500000000001</v>
      </c>
      <c r="N370">
        <v>2022</v>
      </c>
      <c r="O370" t="s">
        <v>23</v>
      </c>
      <c r="P370" t="s">
        <v>56</v>
      </c>
      <c r="Q370" t="s">
        <v>57</v>
      </c>
      <c r="R370">
        <v>78</v>
      </c>
      <c r="S370">
        <v>2288.6</v>
      </c>
      <c r="T370">
        <v>5126.4639999999999</v>
      </c>
      <c r="U370">
        <v>457.72</v>
      </c>
      <c r="V370" t="s">
        <v>64</v>
      </c>
    </row>
    <row r="371" spans="1:22" x14ac:dyDescent="0.3">
      <c r="A371" s="2">
        <v>2725442</v>
      </c>
      <c r="B371">
        <v>2020</v>
      </c>
      <c r="C371" t="s">
        <v>22</v>
      </c>
      <c r="D371" t="s">
        <v>31</v>
      </c>
      <c r="E371" t="s">
        <v>13</v>
      </c>
      <c r="F371" t="s">
        <v>14</v>
      </c>
      <c r="G371" t="s">
        <v>15</v>
      </c>
      <c r="H371" t="s">
        <v>16</v>
      </c>
      <c r="I371" t="s">
        <v>18</v>
      </c>
      <c r="J371">
        <v>789</v>
      </c>
      <c r="K371">
        <v>1128.27</v>
      </c>
      <c r="N371">
        <v>2022</v>
      </c>
      <c r="O371" t="s">
        <v>23</v>
      </c>
      <c r="P371" t="s">
        <v>56</v>
      </c>
      <c r="Q371" t="s">
        <v>58</v>
      </c>
      <c r="R371">
        <v>76</v>
      </c>
      <c r="S371">
        <v>2288.4499999999998</v>
      </c>
      <c r="T371">
        <v>5126.1279999999997</v>
      </c>
      <c r="U371">
        <v>457.69</v>
      </c>
      <c r="V371" t="s">
        <v>64</v>
      </c>
    </row>
    <row r="372" spans="1:22" x14ac:dyDescent="0.3">
      <c r="A372" s="2">
        <v>2725077</v>
      </c>
      <c r="B372">
        <v>2020</v>
      </c>
      <c r="C372" t="s">
        <v>22</v>
      </c>
      <c r="D372" t="s">
        <v>31</v>
      </c>
      <c r="E372" t="s">
        <v>13</v>
      </c>
      <c r="F372" t="s">
        <v>14</v>
      </c>
      <c r="G372" t="s">
        <v>15</v>
      </c>
      <c r="H372" t="s">
        <v>16</v>
      </c>
      <c r="I372" t="s">
        <v>18</v>
      </c>
      <c r="J372">
        <v>790</v>
      </c>
      <c r="K372">
        <v>1129.7</v>
      </c>
      <c r="N372">
        <v>2022</v>
      </c>
      <c r="O372" t="s">
        <v>23</v>
      </c>
      <c r="P372" t="s">
        <v>56</v>
      </c>
      <c r="Q372" t="s">
        <v>59</v>
      </c>
      <c r="R372">
        <v>46</v>
      </c>
      <c r="S372">
        <v>100</v>
      </c>
      <c r="T372">
        <v>224</v>
      </c>
      <c r="U372">
        <v>20</v>
      </c>
      <c r="V372" t="s">
        <v>64</v>
      </c>
    </row>
    <row r="373" spans="1:22" x14ac:dyDescent="0.3">
      <c r="A373" s="2">
        <v>2725442</v>
      </c>
      <c r="B373">
        <v>2020</v>
      </c>
      <c r="C373" t="s">
        <v>22</v>
      </c>
      <c r="D373" t="s">
        <v>31</v>
      </c>
      <c r="E373" t="s">
        <v>13</v>
      </c>
      <c r="F373" t="s">
        <v>14</v>
      </c>
      <c r="G373" t="s">
        <v>15</v>
      </c>
      <c r="H373" t="s">
        <v>16</v>
      </c>
      <c r="I373" t="s">
        <v>18</v>
      </c>
      <c r="J373">
        <v>791</v>
      </c>
      <c r="K373">
        <v>1131.1300000000001</v>
      </c>
      <c r="N373">
        <v>2022</v>
      </c>
      <c r="O373" t="s">
        <v>23</v>
      </c>
      <c r="P373" t="s">
        <v>56</v>
      </c>
      <c r="Q373" t="s">
        <v>60</v>
      </c>
      <c r="R373">
        <v>34</v>
      </c>
      <c r="S373">
        <v>2288.4</v>
      </c>
      <c r="T373">
        <v>5126.0160000000005</v>
      </c>
      <c r="U373">
        <v>457.68000000000006</v>
      </c>
      <c r="V373" t="s">
        <v>64</v>
      </c>
    </row>
    <row r="374" spans="1:22" x14ac:dyDescent="0.3">
      <c r="A374" s="2">
        <v>2725807</v>
      </c>
      <c r="B374">
        <v>2020</v>
      </c>
      <c r="C374" t="s">
        <v>22</v>
      </c>
      <c r="D374" t="s">
        <v>31</v>
      </c>
      <c r="E374" t="s">
        <v>13</v>
      </c>
      <c r="F374" t="s">
        <v>14</v>
      </c>
      <c r="G374" t="s">
        <v>15</v>
      </c>
      <c r="H374" t="s">
        <v>16</v>
      </c>
      <c r="I374" t="s">
        <v>17</v>
      </c>
      <c r="J374">
        <v>341</v>
      </c>
      <c r="K374">
        <v>487.63</v>
      </c>
      <c r="N374">
        <v>2022</v>
      </c>
      <c r="O374" t="s">
        <v>23</v>
      </c>
      <c r="P374" t="s">
        <v>47</v>
      </c>
      <c r="Q374" t="s">
        <v>61</v>
      </c>
      <c r="R374">
        <v>7</v>
      </c>
      <c r="S374">
        <v>200</v>
      </c>
      <c r="T374">
        <v>224</v>
      </c>
      <c r="U374">
        <v>40</v>
      </c>
      <c r="V374" t="s">
        <v>64</v>
      </c>
    </row>
    <row r="375" spans="1:22" x14ac:dyDescent="0.3">
      <c r="A375" s="2">
        <v>2725442</v>
      </c>
      <c r="B375">
        <v>2020</v>
      </c>
      <c r="C375" t="s">
        <v>22</v>
      </c>
      <c r="D375" t="s">
        <v>31</v>
      </c>
      <c r="E375" t="s">
        <v>13</v>
      </c>
      <c r="F375" t="s">
        <v>14</v>
      </c>
      <c r="G375" t="s">
        <v>15</v>
      </c>
      <c r="H375" t="s">
        <v>16</v>
      </c>
      <c r="I375" t="s">
        <v>17</v>
      </c>
      <c r="J375">
        <v>143</v>
      </c>
      <c r="K375">
        <v>204.49</v>
      </c>
      <c r="N375">
        <v>2022</v>
      </c>
      <c r="O375" t="s">
        <v>23</v>
      </c>
      <c r="P375" t="s">
        <v>62</v>
      </c>
      <c r="Q375" t="s">
        <v>62</v>
      </c>
      <c r="R375">
        <v>3</v>
      </c>
      <c r="S375">
        <v>4577.3</v>
      </c>
      <c r="T375">
        <v>7392</v>
      </c>
      <c r="U375">
        <v>915.46</v>
      </c>
      <c r="V375" t="s">
        <v>64</v>
      </c>
    </row>
    <row r="376" spans="1:22" x14ac:dyDescent="0.3">
      <c r="A376" s="2">
        <v>2725077</v>
      </c>
      <c r="B376">
        <v>2020</v>
      </c>
      <c r="C376" t="s">
        <v>22</v>
      </c>
      <c r="D376" t="s">
        <v>31</v>
      </c>
      <c r="E376" t="s">
        <v>13</v>
      </c>
      <c r="F376" t="s">
        <v>14</v>
      </c>
      <c r="G376" t="s">
        <v>15</v>
      </c>
      <c r="H376" t="s">
        <v>16</v>
      </c>
      <c r="I376" t="s">
        <v>17</v>
      </c>
      <c r="J376">
        <v>311</v>
      </c>
      <c r="K376">
        <v>444.73</v>
      </c>
      <c r="N376">
        <v>2022</v>
      </c>
      <c r="O376" t="s">
        <v>23</v>
      </c>
      <c r="P376" t="s">
        <v>56</v>
      </c>
      <c r="Q376" t="s">
        <v>63</v>
      </c>
      <c r="R376">
        <v>3</v>
      </c>
      <c r="S376">
        <v>3300</v>
      </c>
      <c r="T376">
        <v>5126.576</v>
      </c>
      <c r="U376">
        <v>660</v>
      </c>
      <c r="V376" t="s">
        <v>64</v>
      </c>
    </row>
    <row r="377" spans="1:22" x14ac:dyDescent="0.3">
      <c r="A377" s="2">
        <v>2725077</v>
      </c>
      <c r="B377">
        <v>2020</v>
      </c>
      <c r="C377" t="s">
        <v>23</v>
      </c>
      <c r="D377" t="s">
        <v>31</v>
      </c>
      <c r="E377" t="s">
        <v>13</v>
      </c>
      <c r="F377" t="s">
        <v>14</v>
      </c>
      <c r="G377" t="s">
        <v>15</v>
      </c>
      <c r="H377" t="s">
        <v>16</v>
      </c>
      <c r="I377" t="s">
        <v>17</v>
      </c>
      <c r="J377">
        <v>356</v>
      </c>
      <c r="K377">
        <v>509.08</v>
      </c>
      <c r="N377">
        <v>2022</v>
      </c>
      <c r="O377" t="s">
        <v>22</v>
      </c>
      <c r="P377" t="s">
        <v>43</v>
      </c>
      <c r="Q377" t="s">
        <v>44</v>
      </c>
      <c r="R377">
        <v>3566</v>
      </c>
      <c r="S377">
        <v>4577.3</v>
      </c>
      <c r="T377">
        <v>5126.576</v>
      </c>
      <c r="U377">
        <v>915.46</v>
      </c>
      <c r="V377" t="s">
        <v>64</v>
      </c>
    </row>
    <row r="378" spans="1:22" x14ac:dyDescent="0.3">
      <c r="A378" s="2">
        <v>2726172</v>
      </c>
      <c r="B378">
        <v>2020</v>
      </c>
      <c r="C378" t="s">
        <v>23</v>
      </c>
      <c r="D378" t="s">
        <v>31</v>
      </c>
      <c r="E378" t="s">
        <v>13</v>
      </c>
      <c r="F378" t="s">
        <v>14</v>
      </c>
      <c r="G378" t="s">
        <v>15</v>
      </c>
      <c r="H378" t="s">
        <v>16</v>
      </c>
      <c r="I378" t="s">
        <v>17</v>
      </c>
      <c r="J378">
        <v>344</v>
      </c>
      <c r="K378">
        <v>491.91999999999996</v>
      </c>
      <c r="N378">
        <v>2022</v>
      </c>
      <c r="O378" t="s">
        <v>22</v>
      </c>
      <c r="P378" t="s">
        <v>43</v>
      </c>
      <c r="Q378" t="s">
        <v>46</v>
      </c>
      <c r="R378">
        <v>2498</v>
      </c>
      <c r="S378">
        <v>8000</v>
      </c>
      <c r="T378">
        <v>8960</v>
      </c>
      <c r="U378">
        <v>1600</v>
      </c>
      <c r="V378" t="s">
        <v>64</v>
      </c>
    </row>
    <row r="379" spans="1:22" x14ac:dyDescent="0.3">
      <c r="A379" s="2">
        <v>2725442</v>
      </c>
      <c r="B379">
        <v>2020</v>
      </c>
      <c r="C379" t="s">
        <v>23</v>
      </c>
      <c r="D379" t="s">
        <v>31</v>
      </c>
      <c r="E379" t="s">
        <v>13</v>
      </c>
      <c r="F379" t="s">
        <v>14</v>
      </c>
      <c r="G379" t="s">
        <v>15</v>
      </c>
      <c r="H379" t="s">
        <v>16</v>
      </c>
      <c r="I379" t="s">
        <v>17</v>
      </c>
      <c r="J379">
        <v>146</v>
      </c>
      <c r="K379">
        <v>208.78</v>
      </c>
      <c r="N379">
        <v>2022</v>
      </c>
      <c r="O379" t="s">
        <v>22</v>
      </c>
      <c r="P379" t="s">
        <v>47</v>
      </c>
      <c r="Q379" t="s">
        <v>48</v>
      </c>
      <c r="R379">
        <v>1245</v>
      </c>
      <c r="S379">
        <v>4577.2</v>
      </c>
      <c r="T379">
        <v>5126.4639999999999</v>
      </c>
      <c r="U379">
        <v>915.44</v>
      </c>
      <c r="V379" t="s">
        <v>64</v>
      </c>
    </row>
    <row r="380" spans="1:22" x14ac:dyDescent="0.3">
      <c r="A380" s="2">
        <v>2725442</v>
      </c>
      <c r="B380">
        <v>2020</v>
      </c>
      <c r="C380" t="s">
        <v>23</v>
      </c>
      <c r="D380" t="s">
        <v>31</v>
      </c>
      <c r="E380" t="s">
        <v>13</v>
      </c>
      <c r="F380" t="s">
        <v>14</v>
      </c>
      <c r="G380" t="s">
        <v>15</v>
      </c>
      <c r="H380" t="s">
        <v>16</v>
      </c>
      <c r="I380" t="s">
        <v>17</v>
      </c>
      <c r="J380">
        <v>320</v>
      </c>
      <c r="K380">
        <v>457.6</v>
      </c>
      <c r="N380">
        <v>2022</v>
      </c>
      <c r="O380" t="s">
        <v>22</v>
      </c>
      <c r="P380" t="s">
        <v>49</v>
      </c>
      <c r="Q380" t="s">
        <v>50</v>
      </c>
      <c r="R380">
        <v>644</v>
      </c>
      <c r="S380">
        <v>5743.5</v>
      </c>
      <c r="T380">
        <v>6432.72</v>
      </c>
      <c r="U380">
        <v>1148.7</v>
      </c>
      <c r="V380" t="s">
        <v>64</v>
      </c>
    </row>
    <row r="381" spans="1:22" x14ac:dyDescent="0.3">
      <c r="A381" s="2">
        <v>2725442</v>
      </c>
      <c r="B381">
        <v>2020</v>
      </c>
      <c r="C381" t="s">
        <v>23</v>
      </c>
      <c r="D381" t="s">
        <v>31</v>
      </c>
      <c r="E381" t="s">
        <v>13</v>
      </c>
      <c r="F381" t="s">
        <v>14</v>
      </c>
      <c r="G381" t="s">
        <v>15</v>
      </c>
      <c r="H381" t="s">
        <v>16</v>
      </c>
      <c r="I381" t="s">
        <v>17</v>
      </c>
      <c r="J381">
        <v>358</v>
      </c>
      <c r="K381">
        <v>511.94</v>
      </c>
      <c r="N381">
        <v>2022</v>
      </c>
      <c r="O381" t="s">
        <v>22</v>
      </c>
      <c r="P381" t="s">
        <v>51</v>
      </c>
      <c r="Q381" t="s">
        <v>52</v>
      </c>
      <c r="R381">
        <v>643</v>
      </c>
      <c r="S381">
        <v>7000</v>
      </c>
      <c r="T381">
        <v>7840</v>
      </c>
      <c r="U381">
        <v>1400</v>
      </c>
      <c r="V381" t="s">
        <v>64</v>
      </c>
    </row>
    <row r="382" spans="1:22" x14ac:dyDescent="0.3">
      <c r="A382" s="2">
        <v>2725077</v>
      </c>
      <c r="B382">
        <v>2020</v>
      </c>
      <c r="C382" t="s">
        <v>23</v>
      </c>
      <c r="D382" t="s">
        <v>31</v>
      </c>
      <c r="E382" t="s">
        <v>13</v>
      </c>
      <c r="F382" t="s">
        <v>14</v>
      </c>
      <c r="G382" t="s">
        <v>15</v>
      </c>
      <c r="H382" t="s">
        <v>16</v>
      </c>
      <c r="I382" t="s">
        <v>17</v>
      </c>
      <c r="J382">
        <v>262</v>
      </c>
      <c r="K382">
        <v>374.65999999999997</v>
      </c>
      <c r="N382">
        <v>2022</v>
      </c>
      <c r="O382" t="s">
        <v>22</v>
      </c>
      <c r="P382" t="s">
        <v>49</v>
      </c>
      <c r="Q382" t="s">
        <v>53</v>
      </c>
      <c r="R382">
        <v>455</v>
      </c>
      <c r="S382">
        <v>4578.6000000000004</v>
      </c>
      <c r="T382">
        <v>5128.0320000000002</v>
      </c>
      <c r="U382">
        <v>915.72000000000014</v>
      </c>
      <c r="V382" t="s">
        <v>64</v>
      </c>
    </row>
    <row r="383" spans="1:22" x14ac:dyDescent="0.3">
      <c r="A383" s="2">
        <v>2726172</v>
      </c>
      <c r="B383">
        <v>2020</v>
      </c>
      <c r="C383" t="s">
        <v>23</v>
      </c>
      <c r="D383" t="s">
        <v>31</v>
      </c>
      <c r="E383" t="s">
        <v>13</v>
      </c>
      <c r="F383" t="s">
        <v>14</v>
      </c>
      <c r="G383" t="s">
        <v>15</v>
      </c>
      <c r="H383" t="s">
        <v>16</v>
      </c>
      <c r="I383" t="s">
        <v>17</v>
      </c>
      <c r="J383">
        <v>346</v>
      </c>
      <c r="K383">
        <v>526.24</v>
      </c>
      <c r="N383">
        <v>2022</v>
      </c>
      <c r="O383" t="s">
        <v>22</v>
      </c>
      <c r="P383" t="s">
        <v>51</v>
      </c>
      <c r="Q383" t="s">
        <v>54</v>
      </c>
      <c r="R383">
        <v>345</v>
      </c>
      <c r="S383">
        <v>7000</v>
      </c>
      <c r="T383">
        <v>7840</v>
      </c>
      <c r="U383">
        <v>1400</v>
      </c>
      <c r="V383" t="s">
        <v>64</v>
      </c>
    </row>
    <row r="384" spans="1:22" x14ac:dyDescent="0.3">
      <c r="A384" s="2">
        <v>2726172</v>
      </c>
      <c r="B384">
        <v>2020</v>
      </c>
      <c r="C384" t="s">
        <v>23</v>
      </c>
      <c r="D384" t="s">
        <v>31</v>
      </c>
      <c r="E384" t="s">
        <v>13</v>
      </c>
      <c r="F384" t="s">
        <v>14</v>
      </c>
      <c r="G384" t="s">
        <v>15</v>
      </c>
      <c r="H384" t="s">
        <v>16</v>
      </c>
      <c r="I384" t="s">
        <v>17</v>
      </c>
      <c r="J384">
        <v>148</v>
      </c>
      <c r="K384">
        <v>526.24</v>
      </c>
      <c r="N384">
        <v>2022</v>
      </c>
      <c r="O384" t="s">
        <v>22</v>
      </c>
      <c r="P384" t="s">
        <v>47</v>
      </c>
      <c r="Q384" t="s">
        <v>55</v>
      </c>
      <c r="R384">
        <v>122</v>
      </c>
      <c r="S384">
        <v>100</v>
      </c>
      <c r="T384">
        <v>112</v>
      </c>
      <c r="U384">
        <v>20</v>
      </c>
      <c r="V384" t="s">
        <v>64</v>
      </c>
    </row>
    <row r="385" spans="1:22" x14ac:dyDescent="0.3">
      <c r="A385" s="2">
        <v>2725442</v>
      </c>
      <c r="B385">
        <v>2020</v>
      </c>
      <c r="C385" t="s">
        <v>23</v>
      </c>
      <c r="D385" t="s">
        <v>31</v>
      </c>
      <c r="E385" t="s">
        <v>13</v>
      </c>
      <c r="F385" t="s">
        <v>14</v>
      </c>
      <c r="G385" t="s">
        <v>15</v>
      </c>
      <c r="H385" t="s">
        <v>16</v>
      </c>
      <c r="I385" t="s">
        <v>17</v>
      </c>
      <c r="J385">
        <v>316</v>
      </c>
      <c r="K385">
        <v>526.24</v>
      </c>
      <c r="N385">
        <v>2022</v>
      </c>
      <c r="O385" t="s">
        <v>22</v>
      </c>
      <c r="P385" t="s">
        <v>56</v>
      </c>
      <c r="Q385" t="s">
        <v>57</v>
      </c>
      <c r="R385">
        <v>78</v>
      </c>
      <c r="S385">
        <v>2288.6</v>
      </c>
      <c r="T385">
        <v>5126.4639999999999</v>
      </c>
      <c r="U385">
        <v>457.72</v>
      </c>
      <c r="V385" t="s">
        <v>64</v>
      </c>
    </row>
    <row r="386" spans="1:22" x14ac:dyDescent="0.3">
      <c r="A386" s="2">
        <v>2726172</v>
      </c>
      <c r="B386">
        <v>2020</v>
      </c>
      <c r="C386" t="s">
        <v>23</v>
      </c>
      <c r="D386" t="s">
        <v>31</v>
      </c>
      <c r="E386" t="s">
        <v>13</v>
      </c>
      <c r="F386" t="s">
        <v>14</v>
      </c>
      <c r="G386" t="s">
        <v>15</v>
      </c>
      <c r="H386" t="s">
        <v>16</v>
      </c>
      <c r="I386" t="s">
        <v>17</v>
      </c>
      <c r="J386">
        <v>959</v>
      </c>
      <c r="K386">
        <v>1371.37</v>
      </c>
      <c r="N386">
        <v>2022</v>
      </c>
      <c r="O386" t="s">
        <v>22</v>
      </c>
      <c r="P386" t="s">
        <v>56</v>
      </c>
      <c r="Q386" t="s">
        <v>58</v>
      </c>
      <c r="R386">
        <v>76</v>
      </c>
      <c r="S386">
        <v>2288.4499999999998</v>
      </c>
      <c r="T386">
        <v>5126.1279999999997</v>
      </c>
      <c r="U386">
        <v>457.69</v>
      </c>
      <c r="V386" t="s">
        <v>64</v>
      </c>
    </row>
    <row r="387" spans="1:22" x14ac:dyDescent="0.3">
      <c r="A387" s="2">
        <v>2725442</v>
      </c>
      <c r="B387">
        <v>2020</v>
      </c>
      <c r="C387" t="s">
        <v>23</v>
      </c>
      <c r="D387" t="s">
        <v>31</v>
      </c>
      <c r="E387" t="s">
        <v>13</v>
      </c>
      <c r="F387" t="s">
        <v>14</v>
      </c>
      <c r="G387" t="s">
        <v>15</v>
      </c>
      <c r="H387" t="s">
        <v>16</v>
      </c>
      <c r="I387" t="s">
        <v>17</v>
      </c>
      <c r="J387">
        <v>1020</v>
      </c>
      <c r="K387">
        <v>1458.6</v>
      </c>
      <c r="N387">
        <v>2022</v>
      </c>
      <c r="O387" t="s">
        <v>22</v>
      </c>
      <c r="P387" t="s">
        <v>56</v>
      </c>
      <c r="Q387" t="s">
        <v>59</v>
      </c>
      <c r="R387">
        <v>46</v>
      </c>
      <c r="S387">
        <v>100</v>
      </c>
      <c r="T387">
        <v>224</v>
      </c>
      <c r="U387">
        <v>20</v>
      </c>
      <c r="V387" t="s">
        <v>64</v>
      </c>
    </row>
    <row r="388" spans="1:22" x14ac:dyDescent="0.3">
      <c r="A388" s="2">
        <v>2725442</v>
      </c>
      <c r="B388">
        <v>2020</v>
      </c>
      <c r="C388" t="s">
        <v>23</v>
      </c>
      <c r="D388" t="s">
        <v>31</v>
      </c>
      <c r="E388" t="s">
        <v>13</v>
      </c>
      <c r="F388" t="s">
        <v>14</v>
      </c>
      <c r="G388" t="s">
        <v>15</v>
      </c>
      <c r="H388" t="s">
        <v>16</v>
      </c>
      <c r="I388" t="s">
        <v>17</v>
      </c>
      <c r="J388">
        <v>318</v>
      </c>
      <c r="K388">
        <v>454.74</v>
      </c>
      <c r="N388">
        <v>2022</v>
      </c>
      <c r="O388" t="s">
        <v>22</v>
      </c>
      <c r="P388" t="s">
        <v>56</v>
      </c>
      <c r="Q388" t="s">
        <v>60</v>
      </c>
      <c r="R388">
        <v>34</v>
      </c>
      <c r="S388">
        <v>2288.4</v>
      </c>
      <c r="T388">
        <v>5126.0160000000005</v>
      </c>
      <c r="U388">
        <v>457.68000000000006</v>
      </c>
      <c r="V388" t="s">
        <v>64</v>
      </c>
    </row>
    <row r="389" spans="1:22" x14ac:dyDescent="0.3">
      <c r="A389" s="2">
        <v>2725442</v>
      </c>
      <c r="B389">
        <v>2020</v>
      </c>
      <c r="C389" t="s">
        <v>23</v>
      </c>
      <c r="D389" t="s">
        <v>31</v>
      </c>
      <c r="E389" t="s">
        <v>13</v>
      </c>
      <c r="F389" t="s">
        <v>14</v>
      </c>
      <c r="G389" t="s">
        <v>15</v>
      </c>
      <c r="H389" t="s">
        <v>16</v>
      </c>
      <c r="I389" t="s">
        <v>17</v>
      </c>
      <c r="J389">
        <v>345</v>
      </c>
      <c r="K389">
        <v>493.35</v>
      </c>
      <c r="N389">
        <v>2022</v>
      </c>
      <c r="O389" t="s">
        <v>22</v>
      </c>
      <c r="P389" t="s">
        <v>47</v>
      </c>
      <c r="Q389" t="s">
        <v>61</v>
      </c>
      <c r="R389">
        <v>7</v>
      </c>
      <c r="S389">
        <v>200</v>
      </c>
      <c r="T389">
        <v>224</v>
      </c>
      <c r="U389">
        <v>40</v>
      </c>
      <c r="V389" t="s">
        <v>45</v>
      </c>
    </row>
    <row r="390" spans="1:22" x14ac:dyDescent="0.3">
      <c r="A390" s="2">
        <v>2726172</v>
      </c>
      <c r="B390">
        <v>2020</v>
      </c>
      <c r="C390" t="s">
        <v>23</v>
      </c>
      <c r="D390" t="s">
        <v>31</v>
      </c>
      <c r="E390" t="s">
        <v>13</v>
      </c>
      <c r="F390" t="s">
        <v>14</v>
      </c>
      <c r="G390" t="s">
        <v>15</v>
      </c>
      <c r="H390" t="s">
        <v>16</v>
      </c>
      <c r="I390" t="s">
        <v>17</v>
      </c>
      <c r="J390">
        <v>147</v>
      </c>
      <c r="K390">
        <v>210.21</v>
      </c>
      <c r="N390">
        <v>2022</v>
      </c>
      <c r="O390" t="s">
        <v>22</v>
      </c>
      <c r="P390" t="s">
        <v>56</v>
      </c>
      <c r="Q390" t="s">
        <v>63</v>
      </c>
      <c r="R390">
        <v>3</v>
      </c>
      <c r="S390">
        <v>3300</v>
      </c>
      <c r="T390">
        <v>5126.576</v>
      </c>
      <c r="U390">
        <v>660</v>
      </c>
      <c r="V390" t="s">
        <v>45</v>
      </c>
    </row>
    <row r="391" spans="1:22" x14ac:dyDescent="0.3">
      <c r="A391" s="2">
        <v>2726172</v>
      </c>
      <c r="B391">
        <v>2020</v>
      </c>
      <c r="C391" t="s">
        <v>23</v>
      </c>
      <c r="D391" t="s">
        <v>31</v>
      </c>
      <c r="E391" t="s">
        <v>13</v>
      </c>
      <c r="F391" t="s">
        <v>14</v>
      </c>
      <c r="G391" t="s">
        <v>15</v>
      </c>
      <c r="H391" t="s">
        <v>16</v>
      </c>
      <c r="I391" t="s">
        <v>17</v>
      </c>
      <c r="J391">
        <v>265</v>
      </c>
      <c r="K391">
        <v>378.95</v>
      </c>
      <c r="N391">
        <v>2022</v>
      </c>
      <c r="O391" t="s">
        <v>22</v>
      </c>
      <c r="P391" t="s">
        <v>62</v>
      </c>
      <c r="Q391" t="s">
        <v>62</v>
      </c>
      <c r="R391">
        <v>2</v>
      </c>
      <c r="S391">
        <v>6600</v>
      </c>
      <c r="T391">
        <v>7392</v>
      </c>
      <c r="U391">
        <v>1320</v>
      </c>
      <c r="V391" t="s">
        <v>45</v>
      </c>
    </row>
    <row r="392" spans="1:22" x14ac:dyDescent="0.3">
      <c r="A392" s="2">
        <v>2725442</v>
      </c>
      <c r="B392">
        <v>2020</v>
      </c>
      <c r="C392" t="s">
        <v>23</v>
      </c>
      <c r="D392" t="s">
        <v>31</v>
      </c>
      <c r="E392" t="s">
        <v>13</v>
      </c>
      <c r="F392" t="s">
        <v>14</v>
      </c>
      <c r="G392" t="s">
        <v>15</v>
      </c>
      <c r="H392" t="s">
        <v>16</v>
      </c>
      <c r="I392" t="s">
        <v>17</v>
      </c>
      <c r="J392">
        <v>768</v>
      </c>
      <c r="K392">
        <v>1098.24</v>
      </c>
      <c r="N392">
        <v>2022</v>
      </c>
      <c r="O392" t="s">
        <v>26</v>
      </c>
      <c r="P392" t="s">
        <v>43</v>
      </c>
      <c r="Q392" t="s">
        <v>44</v>
      </c>
      <c r="R392">
        <v>3566</v>
      </c>
      <c r="S392">
        <v>4577.3</v>
      </c>
      <c r="T392">
        <v>5126.576</v>
      </c>
      <c r="U392">
        <v>915.46</v>
      </c>
      <c r="V392" t="s">
        <v>45</v>
      </c>
    </row>
    <row r="393" spans="1:22" x14ac:dyDescent="0.3">
      <c r="A393" s="2">
        <v>2725077</v>
      </c>
      <c r="B393">
        <v>2020</v>
      </c>
      <c r="C393" t="s">
        <v>23</v>
      </c>
      <c r="D393" t="s">
        <v>31</v>
      </c>
      <c r="E393" t="s">
        <v>13</v>
      </c>
      <c r="F393" t="s">
        <v>14</v>
      </c>
      <c r="G393" t="s">
        <v>15</v>
      </c>
      <c r="H393" t="s">
        <v>16</v>
      </c>
      <c r="I393" t="s">
        <v>17</v>
      </c>
      <c r="J393">
        <v>801</v>
      </c>
      <c r="K393">
        <v>1145.43</v>
      </c>
      <c r="N393">
        <v>2022</v>
      </c>
      <c r="O393" t="s">
        <v>26</v>
      </c>
      <c r="P393" t="s">
        <v>43</v>
      </c>
      <c r="Q393" t="s">
        <v>46</v>
      </c>
      <c r="R393">
        <v>2498</v>
      </c>
      <c r="S393">
        <v>8000</v>
      </c>
      <c r="T393">
        <v>8960</v>
      </c>
      <c r="U393">
        <v>1600</v>
      </c>
      <c r="V393" t="s">
        <v>45</v>
      </c>
    </row>
    <row r="394" spans="1:22" x14ac:dyDescent="0.3">
      <c r="A394" s="2">
        <v>2726172</v>
      </c>
      <c r="B394">
        <v>2020</v>
      </c>
      <c r="C394" t="s">
        <v>23</v>
      </c>
      <c r="D394" t="s">
        <v>31</v>
      </c>
      <c r="E394" t="s">
        <v>13</v>
      </c>
      <c r="F394" t="s">
        <v>14</v>
      </c>
      <c r="G394" t="s">
        <v>15</v>
      </c>
      <c r="H394" t="s">
        <v>16</v>
      </c>
      <c r="I394" t="s">
        <v>17</v>
      </c>
      <c r="J394">
        <v>854</v>
      </c>
      <c r="K394">
        <v>1221.22</v>
      </c>
      <c r="N394">
        <v>2022</v>
      </c>
      <c r="O394" t="s">
        <v>26</v>
      </c>
      <c r="P394" t="s">
        <v>47</v>
      </c>
      <c r="Q394" t="s">
        <v>48</v>
      </c>
      <c r="R394">
        <v>1245</v>
      </c>
      <c r="S394">
        <v>4577.2</v>
      </c>
      <c r="T394">
        <v>5126.4639999999999</v>
      </c>
      <c r="U394">
        <v>915.44</v>
      </c>
      <c r="V394" t="s">
        <v>45</v>
      </c>
    </row>
    <row r="395" spans="1:22" x14ac:dyDescent="0.3">
      <c r="A395" s="2">
        <v>2725077</v>
      </c>
      <c r="B395">
        <v>2020</v>
      </c>
      <c r="C395" t="s">
        <v>23</v>
      </c>
      <c r="D395" t="s">
        <v>31</v>
      </c>
      <c r="E395" t="s">
        <v>13</v>
      </c>
      <c r="F395" t="s">
        <v>14</v>
      </c>
      <c r="G395" t="s">
        <v>15</v>
      </c>
      <c r="H395" t="s">
        <v>16</v>
      </c>
      <c r="I395" t="s">
        <v>17</v>
      </c>
      <c r="J395">
        <v>788</v>
      </c>
      <c r="K395">
        <v>1126.8399999999999</v>
      </c>
      <c r="N395">
        <v>2022</v>
      </c>
      <c r="O395" t="s">
        <v>26</v>
      </c>
      <c r="P395" t="s">
        <v>49</v>
      </c>
      <c r="Q395" t="s">
        <v>50</v>
      </c>
      <c r="R395">
        <v>644</v>
      </c>
      <c r="S395">
        <v>5743.5</v>
      </c>
      <c r="T395">
        <v>6432.72</v>
      </c>
      <c r="U395">
        <v>1148.7</v>
      </c>
      <c r="V395" t="s">
        <v>45</v>
      </c>
    </row>
    <row r="396" spans="1:22" x14ac:dyDescent="0.3">
      <c r="A396" s="2">
        <v>2725442</v>
      </c>
      <c r="B396">
        <v>2020</v>
      </c>
      <c r="C396" t="s">
        <v>23</v>
      </c>
      <c r="D396" t="s">
        <v>31</v>
      </c>
      <c r="E396" t="s">
        <v>13</v>
      </c>
      <c r="F396" t="s">
        <v>14</v>
      </c>
      <c r="G396" t="s">
        <v>15</v>
      </c>
      <c r="H396" t="s">
        <v>16</v>
      </c>
      <c r="I396" t="s">
        <v>17</v>
      </c>
      <c r="J396">
        <v>263</v>
      </c>
      <c r="K396">
        <v>376.09000000000003</v>
      </c>
      <c r="N396">
        <v>2022</v>
      </c>
      <c r="O396" t="s">
        <v>26</v>
      </c>
      <c r="P396" t="s">
        <v>51</v>
      </c>
      <c r="Q396" t="s">
        <v>52</v>
      </c>
      <c r="R396">
        <v>643</v>
      </c>
      <c r="S396">
        <v>7000</v>
      </c>
      <c r="T396">
        <v>7840</v>
      </c>
      <c r="U396">
        <v>1400</v>
      </c>
      <c r="V396" t="s">
        <v>45</v>
      </c>
    </row>
    <row r="397" spans="1:22" x14ac:dyDescent="0.3">
      <c r="A397" s="2">
        <v>2725442</v>
      </c>
      <c r="B397">
        <v>2020</v>
      </c>
      <c r="C397" t="s">
        <v>23</v>
      </c>
      <c r="D397" t="s">
        <v>31</v>
      </c>
      <c r="E397" t="s">
        <v>13</v>
      </c>
      <c r="F397" t="s">
        <v>14</v>
      </c>
      <c r="G397" t="s">
        <v>15</v>
      </c>
      <c r="H397" t="s">
        <v>16</v>
      </c>
      <c r="I397" t="s">
        <v>17</v>
      </c>
      <c r="J397">
        <v>347</v>
      </c>
      <c r="K397">
        <v>496.21000000000004</v>
      </c>
      <c r="N397">
        <v>2022</v>
      </c>
      <c r="O397" t="s">
        <v>26</v>
      </c>
      <c r="P397" t="s">
        <v>49</v>
      </c>
      <c r="Q397" t="s">
        <v>53</v>
      </c>
      <c r="R397">
        <v>455</v>
      </c>
      <c r="S397">
        <v>4578.6000000000004</v>
      </c>
      <c r="T397">
        <v>5128.0320000000002</v>
      </c>
      <c r="U397">
        <v>915.72000000000014</v>
      </c>
      <c r="V397" t="s">
        <v>45</v>
      </c>
    </row>
    <row r="398" spans="1:22" x14ac:dyDescent="0.3">
      <c r="A398" s="2">
        <v>2726172</v>
      </c>
      <c r="B398">
        <v>2020</v>
      </c>
      <c r="C398" t="s">
        <v>23</v>
      </c>
      <c r="D398" t="s">
        <v>31</v>
      </c>
      <c r="E398" t="s">
        <v>13</v>
      </c>
      <c r="F398" t="s">
        <v>14</v>
      </c>
      <c r="G398" t="s">
        <v>15</v>
      </c>
      <c r="H398" t="s">
        <v>16</v>
      </c>
      <c r="I398" t="s">
        <v>17</v>
      </c>
      <c r="J398">
        <v>317</v>
      </c>
      <c r="K398">
        <v>453.31</v>
      </c>
      <c r="N398">
        <v>2022</v>
      </c>
      <c r="O398" t="s">
        <v>26</v>
      </c>
      <c r="P398" t="s">
        <v>51</v>
      </c>
      <c r="Q398" t="s">
        <v>54</v>
      </c>
      <c r="R398">
        <v>345</v>
      </c>
      <c r="S398">
        <v>7000</v>
      </c>
      <c r="T398">
        <v>7840</v>
      </c>
      <c r="U398">
        <v>1400</v>
      </c>
      <c r="V398" t="s">
        <v>45</v>
      </c>
    </row>
    <row r="399" spans="1:22" x14ac:dyDescent="0.3">
      <c r="A399" s="2">
        <v>2725442</v>
      </c>
      <c r="B399">
        <v>2020</v>
      </c>
      <c r="C399" t="s">
        <v>24</v>
      </c>
      <c r="D399" t="s">
        <v>31</v>
      </c>
      <c r="E399" t="s">
        <v>13</v>
      </c>
      <c r="F399" t="s">
        <v>14</v>
      </c>
      <c r="G399" t="s">
        <v>15</v>
      </c>
      <c r="H399" t="s">
        <v>16</v>
      </c>
      <c r="I399" t="s">
        <v>17</v>
      </c>
      <c r="J399">
        <v>314</v>
      </c>
      <c r="K399">
        <v>449.02</v>
      </c>
      <c r="N399">
        <v>2022</v>
      </c>
      <c r="O399" t="s">
        <v>26</v>
      </c>
      <c r="P399" t="s">
        <v>47</v>
      </c>
      <c r="Q399" t="s">
        <v>55</v>
      </c>
      <c r="R399">
        <v>122</v>
      </c>
      <c r="S399">
        <v>100</v>
      </c>
      <c r="T399">
        <v>112</v>
      </c>
      <c r="U399">
        <v>20</v>
      </c>
      <c r="V399" t="s">
        <v>45</v>
      </c>
    </row>
    <row r="400" spans="1:22" x14ac:dyDescent="0.3">
      <c r="A400" s="2">
        <v>2726172</v>
      </c>
      <c r="B400">
        <v>2020</v>
      </c>
      <c r="C400" t="s">
        <v>24</v>
      </c>
      <c r="D400" t="s">
        <v>31</v>
      </c>
      <c r="E400" t="s">
        <v>13</v>
      </c>
      <c r="F400" t="s">
        <v>14</v>
      </c>
      <c r="G400" t="s">
        <v>15</v>
      </c>
      <c r="H400" t="s">
        <v>16</v>
      </c>
      <c r="I400" t="s">
        <v>17</v>
      </c>
      <c r="J400">
        <v>362</v>
      </c>
      <c r="K400">
        <v>517.66</v>
      </c>
      <c r="N400">
        <v>2022</v>
      </c>
      <c r="O400" t="s">
        <v>26</v>
      </c>
      <c r="P400" t="s">
        <v>56</v>
      </c>
      <c r="Q400" t="s">
        <v>57</v>
      </c>
      <c r="R400">
        <v>78</v>
      </c>
      <c r="S400">
        <v>2288.6</v>
      </c>
      <c r="T400">
        <v>5126.4639999999999</v>
      </c>
      <c r="U400">
        <v>457.72</v>
      </c>
      <c r="V400" t="s">
        <v>45</v>
      </c>
    </row>
    <row r="401" spans="1:22" x14ac:dyDescent="0.3">
      <c r="A401" s="2">
        <v>2725442</v>
      </c>
      <c r="B401">
        <v>2020</v>
      </c>
      <c r="C401" t="s">
        <v>24</v>
      </c>
      <c r="D401" t="s">
        <v>31</v>
      </c>
      <c r="E401" t="s">
        <v>13</v>
      </c>
      <c r="F401" t="s">
        <v>14</v>
      </c>
      <c r="G401" t="s">
        <v>15</v>
      </c>
      <c r="H401" t="s">
        <v>16</v>
      </c>
      <c r="I401" t="s">
        <v>17</v>
      </c>
      <c r="J401">
        <v>284</v>
      </c>
      <c r="K401">
        <v>406.12</v>
      </c>
      <c r="N401">
        <v>2022</v>
      </c>
      <c r="O401" t="s">
        <v>26</v>
      </c>
      <c r="P401" t="s">
        <v>56</v>
      </c>
      <c r="Q401" t="s">
        <v>58</v>
      </c>
      <c r="R401">
        <v>76</v>
      </c>
      <c r="S401">
        <v>2288.4499999999998</v>
      </c>
      <c r="T401">
        <v>5126.1279999999997</v>
      </c>
      <c r="U401">
        <v>457.69</v>
      </c>
      <c r="V401" t="s">
        <v>45</v>
      </c>
    </row>
    <row r="402" spans="1:22" x14ac:dyDescent="0.3">
      <c r="A402" s="2">
        <v>2725442</v>
      </c>
      <c r="B402">
        <v>2020</v>
      </c>
      <c r="C402" t="s">
        <v>24</v>
      </c>
      <c r="D402" t="s">
        <v>31</v>
      </c>
      <c r="E402" t="s">
        <v>13</v>
      </c>
      <c r="F402" t="s">
        <v>14</v>
      </c>
      <c r="G402" t="s">
        <v>15</v>
      </c>
      <c r="H402" t="s">
        <v>16</v>
      </c>
      <c r="I402" t="s">
        <v>17</v>
      </c>
      <c r="J402">
        <v>358</v>
      </c>
      <c r="K402">
        <v>526.24</v>
      </c>
      <c r="N402">
        <v>2022</v>
      </c>
      <c r="O402" t="s">
        <v>26</v>
      </c>
      <c r="P402" t="s">
        <v>56</v>
      </c>
      <c r="Q402" t="s">
        <v>59</v>
      </c>
      <c r="R402">
        <v>46</v>
      </c>
      <c r="S402">
        <v>100</v>
      </c>
      <c r="T402">
        <v>224</v>
      </c>
      <c r="U402">
        <v>20</v>
      </c>
      <c r="V402" t="s">
        <v>45</v>
      </c>
    </row>
    <row r="403" spans="1:22" x14ac:dyDescent="0.3">
      <c r="A403" s="2">
        <v>2725442</v>
      </c>
      <c r="B403">
        <v>2020</v>
      </c>
      <c r="C403" t="s">
        <v>24</v>
      </c>
      <c r="D403" t="s">
        <v>31</v>
      </c>
      <c r="E403" t="s">
        <v>13</v>
      </c>
      <c r="F403" t="s">
        <v>14</v>
      </c>
      <c r="G403" t="s">
        <v>15</v>
      </c>
      <c r="H403" t="s">
        <v>16</v>
      </c>
      <c r="I403" t="s">
        <v>17</v>
      </c>
      <c r="J403">
        <v>286</v>
      </c>
      <c r="K403">
        <v>526.24</v>
      </c>
      <c r="N403">
        <v>2022</v>
      </c>
      <c r="O403" t="s">
        <v>26</v>
      </c>
      <c r="P403" t="s">
        <v>56</v>
      </c>
      <c r="Q403" t="s">
        <v>60</v>
      </c>
      <c r="R403">
        <v>34</v>
      </c>
      <c r="S403">
        <v>2288.4</v>
      </c>
      <c r="T403">
        <v>5126.0160000000005</v>
      </c>
      <c r="U403">
        <v>457.68000000000006</v>
      </c>
      <c r="V403" t="s">
        <v>45</v>
      </c>
    </row>
    <row r="404" spans="1:22" x14ac:dyDescent="0.3">
      <c r="A404" s="2">
        <v>2725442</v>
      </c>
      <c r="B404">
        <v>2020</v>
      </c>
      <c r="C404" t="s">
        <v>24</v>
      </c>
      <c r="D404" t="s">
        <v>31</v>
      </c>
      <c r="E404" t="s">
        <v>13</v>
      </c>
      <c r="F404" t="s">
        <v>14</v>
      </c>
      <c r="G404" t="s">
        <v>15</v>
      </c>
      <c r="H404" t="s">
        <v>16</v>
      </c>
      <c r="I404" t="s">
        <v>17</v>
      </c>
      <c r="J404">
        <v>992</v>
      </c>
      <c r="K404">
        <v>1418.56</v>
      </c>
      <c r="N404">
        <v>2022</v>
      </c>
      <c r="O404" t="s">
        <v>26</v>
      </c>
      <c r="P404" t="s">
        <v>47</v>
      </c>
      <c r="Q404" t="s">
        <v>61</v>
      </c>
      <c r="R404">
        <v>7</v>
      </c>
      <c r="S404">
        <v>200</v>
      </c>
      <c r="T404">
        <v>224</v>
      </c>
      <c r="U404">
        <v>40</v>
      </c>
      <c r="V404" t="s">
        <v>45</v>
      </c>
    </row>
    <row r="405" spans="1:22" x14ac:dyDescent="0.3">
      <c r="A405" s="2">
        <v>2725442</v>
      </c>
      <c r="B405">
        <v>2020</v>
      </c>
      <c r="C405" t="s">
        <v>24</v>
      </c>
      <c r="D405" t="s">
        <v>31</v>
      </c>
      <c r="E405" t="s">
        <v>13</v>
      </c>
      <c r="F405" t="s">
        <v>14</v>
      </c>
      <c r="G405" t="s">
        <v>15</v>
      </c>
      <c r="H405" t="s">
        <v>16</v>
      </c>
      <c r="I405" t="s">
        <v>17</v>
      </c>
      <c r="J405">
        <v>1025</v>
      </c>
      <c r="K405">
        <v>1465.75</v>
      </c>
      <c r="N405">
        <v>2022</v>
      </c>
      <c r="O405" t="s">
        <v>26</v>
      </c>
      <c r="P405" t="s">
        <v>56</v>
      </c>
      <c r="Q405" t="s">
        <v>63</v>
      </c>
      <c r="R405">
        <v>3</v>
      </c>
      <c r="S405">
        <v>2288.65</v>
      </c>
      <c r="T405">
        <v>5126.576</v>
      </c>
      <c r="U405">
        <v>457.73</v>
      </c>
      <c r="V405" t="s">
        <v>45</v>
      </c>
    </row>
    <row r="406" spans="1:22" x14ac:dyDescent="0.3">
      <c r="A406" s="2">
        <v>2725077</v>
      </c>
      <c r="B406">
        <v>2020</v>
      </c>
      <c r="C406" t="s">
        <v>24</v>
      </c>
      <c r="D406" t="s">
        <v>31</v>
      </c>
      <c r="E406" t="s">
        <v>13</v>
      </c>
      <c r="F406" t="s">
        <v>14</v>
      </c>
      <c r="G406" t="s">
        <v>15</v>
      </c>
      <c r="H406" t="s">
        <v>16</v>
      </c>
      <c r="I406" t="s">
        <v>17</v>
      </c>
      <c r="J406">
        <v>288</v>
      </c>
      <c r="K406">
        <v>411.84000000000003</v>
      </c>
      <c r="N406">
        <v>2022</v>
      </c>
      <c r="O406" t="s">
        <v>26</v>
      </c>
      <c r="P406" t="s">
        <v>62</v>
      </c>
      <c r="Q406" t="s">
        <v>62</v>
      </c>
      <c r="R406">
        <v>2</v>
      </c>
      <c r="S406">
        <v>6600</v>
      </c>
      <c r="T406">
        <v>7392</v>
      </c>
      <c r="U406">
        <v>1320</v>
      </c>
      <c r="V406" t="s">
        <v>64</v>
      </c>
    </row>
    <row r="407" spans="1:22" x14ac:dyDescent="0.3">
      <c r="A407" s="2">
        <v>2725077</v>
      </c>
      <c r="B407">
        <v>2020</v>
      </c>
      <c r="C407" t="s">
        <v>24</v>
      </c>
      <c r="D407" t="s">
        <v>31</v>
      </c>
      <c r="E407" t="s">
        <v>13</v>
      </c>
      <c r="F407" t="s">
        <v>14</v>
      </c>
      <c r="G407" t="s">
        <v>15</v>
      </c>
      <c r="H407" t="s">
        <v>16</v>
      </c>
      <c r="I407" t="s">
        <v>17</v>
      </c>
      <c r="J407">
        <v>315</v>
      </c>
      <c r="K407">
        <v>450.45</v>
      </c>
      <c r="N407">
        <v>2022</v>
      </c>
      <c r="O407" t="s">
        <v>11</v>
      </c>
      <c r="P407" t="s">
        <v>43</v>
      </c>
      <c r="Q407" t="s">
        <v>44</v>
      </c>
      <c r="R407">
        <v>3566</v>
      </c>
      <c r="S407">
        <v>4577.3</v>
      </c>
      <c r="T407">
        <v>5126.576</v>
      </c>
      <c r="U407">
        <v>915.46</v>
      </c>
      <c r="V407" t="s">
        <v>64</v>
      </c>
    </row>
    <row r="408" spans="1:22" x14ac:dyDescent="0.3">
      <c r="A408" s="2">
        <v>2725442</v>
      </c>
      <c r="B408">
        <v>2020</v>
      </c>
      <c r="C408" t="s">
        <v>24</v>
      </c>
      <c r="D408" t="s">
        <v>31</v>
      </c>
      <c r="E408" t="s">
        <v>13</v>
      </c>
      <c r="F408" t="s">
        <v>14</v>
      </c>
      <c r="G408" t="s">
        <v>15</v>
      </c>
      <c r="H408" t="s">
        <v>16</v>
      </c>
      <c r="I408" t="s">
        <v>17</v>
      </c>
      <c r="J408">
        <v>285</v>
      </c>
      <c r="K408">
        <v>407.55</v>
      </c>
      <c r="N408">
        <v>2022</v>
      </c>
      <c r="O408" t="s">
        <v>11</v>
      </c>
      <c r="P408" t="s">
        <v>43</v>
      </c>
      <c r="Q408" t="s">
        <v>46</v>
      </c>
      <c r="R408">
        <v>2498</v>
      </c>
      <c r="S408">
        <v>8000</v>
      </c>
      <c r="T408">
        <v>8960</v>
      </c>
      <c r="U408">
        <v>1600</v>
      </c>
      <c r="V408" t="s">
        <v>64</v>
      </c>
    </row>
    <row r="409" spans="1:22" x14ac:dyDescent="0.3">
      <c r="A409" s="2">
        <v>2725442</v>
      </c>
      <c r="B409">
        <v>2020</v>
      </c>
      <c r="C409" t="s">
        <v>24</v>
      </c>
      <c r="D409" t="s">
        <v>31</v>
      </c>
      <c r="E409" t="s">
        <v>13</v>
      </c>
      <c r="F409" t="s">
        <v>14</v>
      </c>
      <c r="G409" t="s">
        <v>15</v>
      </c>
      <c r="H409" t="s">
        <v>16</v>
      </c>
      <c r="I409" t="s">
        <v>17</v>
      </c>
      <c r="J409">
        <v>773</v>
      </c>
      <c r="K409">
        <v>1105.3899999999999</v>
      </c>
      <c r="N409">
        <v>2022</v>
      </c>
      <c r="O409" t="s">
        <v>11</v>
      </c>
      <c r="P409" t="s">
        <v>47</v>
      </c>
      <c r="Q409" t="s">
        <v>48</v>
      </c>
      <c r="R409">
        <v>1245</v>
      </c>
      <c r="S409">
        <v>4577.2</v>
      </c>
      <c r="T409">
        <v>5126.4639999999999</v>
      </c>
      <c r="U409">
        <v>915.44</v>
      </c>
      <c r="V409" t="s">
        <v>64</v>
      </c>
    </row>
    <row r="410" spans="1:22" x14ac:dyDescent="0.3">
      <c r="A410" s="2">
        <v>2725077</v>
      </c>
      <c r="B410">
        <v>2020</v>
      </c>
      <c r="C410" t="s">
        <v>24</v>
      </c>
      <c r="D410" t="s">
        <v>31</v>
      </c>
      <c r="E410" t="s">
        <v>13</v>
      </c>
      <c r="F410" t="s">
        <v>14</v>
      </c>
      <c r="G410" t="s">
        <v>15</v>
      </c>
      <c r="H410" t="s">
        <v>16</v>
      </c>
      <c r="I410" t="s">
        <v>17</v>
      </c>
      <c r="J410">
        <v>806</v>
      </c>
      <c r="K410">
        <v>1152.58</v>
      </c>
      <c r="N410">
        <v>2022</v>
      </c>
      <c r="O410" t="s">
        <v>11</v>
      </c>
      <c r="P410" t="s">
        <v>49</v>
      </c>
      <c r="Q410" t="s">
        <v>50</v>
      </c>
      <c r="R410">
        <v>644</v>
      </c>
      <c r="S410">
        <v>5743.5</v>
      </c>
      <c r="T410">
        <v>6432.72</v>
      </c>
      <c r="U410">
        <v>1148.7</v>
      </c>
      <c r="V410" t="s">
        <v>64</v>
      </c>
    </row>
    <row r="411" spans="1:22" x14ac:dyDescent="0.3">
      <c r="A411" s="2">
        <v>2725442</v>
      </c>
      <c r="B411">
        <v>2020</v>
      </c>
      <c r="C411" t="s">
        <v>24</v>
      </c>
      <c r="D411" t="s">
        <v>31</v>
      </c>
      <c r="E411" t="s">
        <v>13</v>
      </c>
      <c r="F411" t="s">
        <v>14</v>
      </c>
      <c r="G411" t="s">
        <v>15</v>
      </c>
      <c r="H411" t="s">
        <v>16</v>
      </c>
      <c r="I411" t="s">
        <v>17</v>
      </c>
      <c r="J411">
        <v>311</v>
      </c>
      <c r="K411">
        <v>444.73</v>
      </c>
      <c r="N411">
        <v>2022</v>
      </c>
      <c r="O411" t="s">
        <v>11</v>
      </c>
      <c r="P411" t="s">
        <v>51</v>
      </c>
      <c r="Q411" t="s">
        <v>52</v>
      </c>
      <c r="R411">
        <v>643</v>
      </c>
      <c r="S411">
        <v>7000</v>
      </c>
      <c r="T411">
        <v>7840</v>
      </c>
      <c r="U411">
        <v>1400</v>
      </c>
      <c r="V411" t="s">
        <v>64</v>
      </c>
    </row>
    <row r="412" spans="1:22" x14ac:dyDescent="0.3">
      <c r="A412" s="2">
        <v>2725442</v>
      </c>
      <c r="B412">
        <v>2020</v>
      </c>
      <c r="C412" t="s">
        <v>24</v>
      </c>
      <c r="D412" t="s">
        <v>31</v>
      </c>
      <c r="E412" t="s">
        <v>13</v>
      </c>
      <c r="F412" t="s">
        <v>14</v>
      </c>
      <c r="G412" t="s">
        <v>15</v>
      </c>
      <c r="H412" t="s">
        <v>16</v>
      </c>
      <c r="I412" t="s">
        <v>17</v>
      </c>
      <c r="J412">
        <v>359</v>
      </c>
      <c r="K412">
        <v>513.37</v>
      </c>
      <c r="N412">
        <v>2022</v>
      </c>
      <c r="O412" t="s">
        <v>11</v>
      </c>
      <c r="P412" t="s">
        <v>49</v>
      </c>
      <c r="Q412" t="s">
        <v>53</v>
      </c>
      <c r="R412">
        <v>455</v>
      </c>
      <c r="S412">
        <v>4578.6000000000004</v>
      </c>
      <c r="T412">
        <v>5128.0320000000002</v>
      </c>
      <c r="U412">
        <v>915.72000000000014</v>
      </c>
      <c r="V412" t="s">
        <v>64</v>
      </c>
    </row>
    <row r="413" spans="1:22" x14ac:dyDescent="0.3">
      <c r="A413" s="2">
        <v>2725442</v>
      </c>
      <c r="B413">
        <v>2020</v>
      </c>
      <c r="C413" t="s">
        <v>24</v>
      </c>
      <c r="D413" t="s">
        <v>31</v>
      </c>
      <c r="E413" t="s">
        <v>13</v>
      </c>
      <c r="F413" t="s">
        <v>14</v>
      </c>
      <c r="G413" t="s">
        <v>15</v>
      </c>
      <c r="H413" t="s">
        <v>16</v>
      </c>
      <c r="I413" t="s">
        <v>17</v>
      </c>
      <c r="J413">
        <v>287</v>
      </c>
      <c r="K413">
        <v>410.40999999999997</v>
      </c>
      <c r="N413">
        <v>2022</v>
      </c>
      <c r="O413" t="s">
        <v>11</v>
      </c>
      <c r="P413" t="s">
        <v>51</v>
      </c>
      <c r="Q413" t="s">
        <v>54</v>
      </c>
      <c r="R413">
        <v>345</v>
      </c>
      <c r="S413">
        <v>7000</v>
      </c>
      <c r="T413">
        <v>7840</v>
      </c>
      <c r="U413">
        <v>1400</v>
      </c>
      <c r="V413" t="s">
        <v>64</v>
      </c>
    </row>
    <row r="414" spans="1:22" x14ac:dyDescent="0.3">
      <c r="A414" s="2">
        <v>2725442</v>
      </c>
      <c r="B414">
        <v>2020</v>
      </c>
      <c r="C414" t="s">
        <v>25</v>
      </c>
      <c r="D414" t="s">
        <v>31</v>
      </c>
      <c r="E414" t="s">
        <v>13</v>
      </c>
      <c r="F414" t="s">
        <v>14</v>
      </c>
      <c r="G414" t="s">
        <v>15</v>
      </c>
      <c r="H414" t="s">
        <v>16</v>
      </c>
      <c r="I414" t="s">
        <v>17</v>
      </c>
      <c r="J414">
        <v>320</v>
      </c>
      <c r="K414">
        <v>457.6</v>
      </c>
      <c r="N414">
        <v>2022</v>
      </c>
      <c r="O414" t="s">
        <v>11</v>
      </c>
      <c r="P414" t="s">
        <v>47</v>
      </c>
      <c r="Q414" t="s">
        <v>55</v>
      </c>
      <c r="R414">
        <v>122</v>
      </c>
      <c r="S414">
        <v>100</v>
      </c>
      <c r="T414">
        <v>112</v>
      </c>
      <c r="U414">
        <v>20</v>
      </c>
      <c r="V414" t="s">
        <v>64</v>
      </c>
    </row>
    <row r="415" spans="1:22" x14ac:dyDescent="0.3">
      <c r="A415" s="2">
        <v>2725442</v>
      </c>
      <c r="B415">
        <v>2020</v>
      </c>
      <c r="C415" t="s">
        <v>25</v>
      </c>
      <c r="D415" t="s">
        <v>31</v>
      </c>
      <c r="E415" t="s">
        <v>13</v>
      </c>
      <c r="F415" t="s">
        <v>14</v>
      </c>
      <c r="G415" t="s">
        <v>15</v>
      </c>
      <c r="H415" t="s">
        <v>16</v>
      </c>
      <c r="I415" t="s">
        <v>17</v>
      </c>
      <c r="J415">
        <v>290</v>
      </c>
      <c r="K415">
        <v>414.7</v>
      </c>
      <c r="N415">
        <v>2022</v>
      </c>
      <c r="O415" t="s">
        <v>11</v>
      </c>
      <c r="P415" t="s">
        <v>56</v>
      </c>
      <c r="Q415" t="s">
        <v>57</v>
      </c>
      <c r="R415">
        <v>78</v>
      </c>
      <c r="S415">
        <v>2288.6</v>
      </c>
      <c r="T415">
        <v>5126.4639999999999</v>
      </c>
      <c r="U415">
        <v>457.72</v>
      </c>
      <c r="V415" t="s">
        <v>64</v>
      </c>
    </row>
    <row r="416" spans="1:22" x14ac:dyDescent="0.3">
      <c r="A416" s="2">
        <v>2726538</v>
      </c>
      <c r="B416">
        <v>2020</v>
      </c>
      <c r="C416" t="s">
        <v>25</v>
      </c>
      <c r="D416" t="s">
        <v>31</v>
      </c>
      <c r="E416" t="s">
        <v>13</v>
      </c>
      <c r="F416" t="s">
        <v>14</v>
      </c>
      <c r="G416" t="s">
        <v>15</v>
      </c>
      <c r="H416" t="s">
        <v>16</v>
      </c>
      <c r="I416" t="s">
        <v>17</v>
      </c>
      <c r="J416">
        <v>316</v>
      </c>
      <c r="K416">
        <v>526.24</v>
      </c>
      <c r="N416">
        <v>2022</v>
      </c>
      <c r="O416" t="s">
        <v>11</v>
      </c>
      <c r="P416" t="s">
        <v>56</v>
      </c>
      <c r="Q416" t="s">
        <v>58</v>
      </c>
      <c r="R416">
        <v>76</v>
      </c>
      <c r="S416">
        <v>2288.4499999999998</v>
      </c>
      <c r="T416">
        <v>5126.1279999999997</v>
      </c>
      <c r="U416">
        <v>457.69</v>
      </c>
      <c r="V416" t="s">
        <v>64</v>
      </c>
    </row>
    <row r="417" spans="1:22" x14ac:dyDescent="0.3">
      <c r="A417" s="2">
        <v>2725077</v>
      </c>
      <c r="B417">
        <v>2020</v>
      </c>
      <c r="C417" t="s">
        <v>25</v>
      </c>
      <c r="D417" t="s">
        <v>31</v>
      </c>
      <c r="E417" t="s">
        <v>13</v>
      </c>
      <c r="F417" t="s">
        <v>14</v>
      </c>
      <c r="G417" t="s">
        <v>15</v>
      </c>
      <c r="H417" t="s">
        <v>16</v>
      </c>
      <c r="I417" t="s">
        <v>17</v>
      </c>
      <c r="J417">
        <v>364</v>
      </c>
      <c r="K417">
        <v>526.24</v>
      </c>
      <c r="N417">
        <v>2022</v>
      </c>
      <c r="O417" t="s">
        <v>11</v>
      </c>
      <c r="P417" t="s">
        <v>56</v>
      </c>
      <c r="Q417" t="s">
        <v>59</v>
      </c>
      <c r="R417">
        <v>46</v>
      </c>
      <c r="S417">
        <v>100</v>
      </c>
      <c r="T417">
        <v>224</v>
      </c>
      <c r="U417">
        <v>20</v>
      </c>
      <c r="V417" t="s">
        <v>64</v>
      </c>
    </row>
    <row r="418" spans="1:22" x14ac:dyDescent="0.3">
      <c r="A418" s="2">
        <v>2726538</v>
      </c>
      <c r="B418">
        <v>2020</v>
      </c>
      <c r="C418" t="s">
        <v>25</v>
      </c>
      <c r="D418" t="s">
        <v>31</v>
      </c>
      <c r="E418" t="s">
        <v>13</v>
      </c>
      <c r="F418" t="s">
        <v>14</v>
      </c>
      <c r="G418" t="s">
        <v>15</v>
      </c>
      <c r="H418" t="s">
        <v>16</v>
      </c>
      <c r="I418" t="s">
        <v>17</v>
      </c>
      <c r="J418">
        <v>292</v>
      </c>
      <c r="K418">
        <v>526.24</v>
      </c>
      <c r="N418">
        <v>2022</v>
      </c>
      <c r="O418" t="s">
        <v>11</v>
      </c>
      <c r="P418" t="s">
        <v>56</v>
      </c>
      <c r="Q418" t="s">
        <v>60</v>
      </c>
      <c r="R418">
        <v>34</v>
      </c>
      <c r="S418">
        <v>2288.4</v>
      </c>
      <c r="T418">
        <v>5126.0160000000005</v>
      </c>
      <c r="U418">
        <v>457.68000000000006</v>
      </c>
      <c r="V418" t="s">
        <v>64</v>
      </c>
    </row>
    <row r="419" spans="1:22" x14ac:dyDescent="0.3">
      <c r="A419" s="2">
        <v>2725442</v>
      </c>
      <c r="B419">
        <v>2020</v>
      </c>
      <c r="C419" t="s">
        <v>25</v>
      </c>
      <c r="D419" t="s">
        <v>31</v>
      </c>
      <c r="E419" t="s">
        <v>13</v>
      </c>
      <c r="F419" t="s">
        <v>14</v>
      </c>
      <c r="G419" t="s">
        <v>15</v>
      </c>
      <c r="H419" t="s">
        <v>16</v>
      </c>
      <c r="I419" t="s">
        <v>17</v>
      </c>
      <c r="J419">
        <v>991</v>
      </c>
      <c r="K419">
        <v>1417.13</v>
      </c>
      <c r="N419">
        <v>2022</v>
      </c>
      <c r="O419" t="s">
        <v>11</v>
      </c>
      <c r="P419" t="s">
        <v>47</v>
      </c>
      <c r="Q419" t="s">
        <v>61</v>
      </c>
      <c r="R419">
        <v>7</v>
      </c>
      <c r="S419">
        <v>200</v>
      </c>
      <c r="T419">
        <v>224</v>
      </c>
      <c r="U419">
        <v>40</v>
      </c>
      <c r="V419" t="s">
        <v>64</v>
      </c>
    </row>
    <row r="420" spans="1:22" x14ac:dyDescent="0.3">
      <c r="A420" s="2">
        <v>2726172</v>
      </c>
      <c r="B420">
        <v>2020</v>
      </c>
      <c r="C420" t="s">
        <v>25</v>
      </c>
      <c r="D420" t="s">
        <v>31</v>
      </c>
      <c r="E420" t="s">
        <v>13</v>
      </c>
      <c r="F420" t="s">
        <v>14</v>
      </c>
      <c r="G420" t="s">
        <v>15</v>
      </c>
      <c r="H420" t="s">
        <v>16</v>
      </c>
      <c r="I420" t="s">
        <v>17</v>
      </c>
      <c r="J420">
        <v>1024</v>
      </c>
      <c r="K420">
        <v>1464.32</v>
      </c>
      <c r="N420">
        <v>2022</v>
      </c>
      <c r="O420" t="s">
        <v>11</v>
      </c>
      <c r="P420" t="s">
        <v>56</v>
      </c>
      <c r="Q420" t="s">
        <v>63</v>
      </c>
      <c r="R420">
        <v>3</v>
      </c>
      <c r="S420">
        <v>2288.65</v>
      </c>
      <c r="T420">
        <v>5126.576</v>
      </c>
      <c r="U420">
        <v>457.73</v>
      </c>
      <c r="V420" t="s">
        <v>64</v>
      </c>
    </row>
    <row r="421" spans="1:22" x14ac:dyDescent="0.3">
      <c r="A421" s="2">
        <v>2725077</v>
      </c>
      <c r="B421">
        <v>2020</v>
      </c>
      <c r="C421" t="s">
        <v>25</v>
      </c>
      <c r="D421" t="s">
        <v>31</v>
      </c>
      <c r="E421" t="s">
        <v>13</v>
      </c>
      <c r="F421" t="s">
        <v>14</v>
      </c>
      <c r="G421" t="s">
        <v>15</v>
      </c>
      <c r="H421" t="s">
        <v>16</v>
      </c>
      <c r="I421" t="s">
        <v>17</v>
      </c>
      <c r="J421">
        <v>294</v>
      </c>
      <c r="K421">
        <v>420.42</v>
      </c>
      <c r="N421">
        <v>2022</v>
      </c>
      <c r="O421" t="s">
        <v>11</v>
      </c>
      <c r="P421" t="s">
        <v>62</v>
      </c>
      <c r="Q421" t="s">
        <v>62</v>
      </c>
      <c r="R421">
        <v>2</v>
      </c>
      <c r="S421">
        <v>7920</v>
      </c>
      <c r="T421">
        <v>7392</v>
      </c>
      <c r="U421">
        <v>1584</v>
      </c>
      <c r="V421" t="s">
        <v>64</v>
      </c>
    </row>
    <row r="422" spans="1:22" x14ac:dyDescent="0.3">
      <c r="A422" s="2">
        <v>2725077</v>
      </c>
      <c r="B422">
        <v>2020</v>
      </c>
      <c r="C422" t="s">
        <v>25</v>
      </c>
      <c r="D422" t="s">
        <v>31</v>
      </c>
      <c r="E422" t="s">
        <v>13</v>
      </c>
      <c r="F422" t="s">
        <v>14</v>
      </c>
      <c r="G422" t="s">
        <v>15</v>
      </c>
      <c r="H422" t="s">
        <v>16</v>
      </c>
      <c r="I422" t="s">
        <v>17</v>
      </c>
      <c r="J422">
        <v>321</v>
      </c>
      <c r="K422">
        <v>459.03</v>
      </c>
      <c r="N422">
        <v>2022</v>
      </c>
      <c r="O422" t="s">
        <v>27</v>
      </c>
      <c r="P422" t="s">
        <v>43</v>
      </c>
      <c r="Q422" t="s">
        <v>44</v>
      </c>
      <c r="R422">
        <v>3566</v>
      </c>
      <c r="S422">
        <v>4577.3</v>
      </c>
      <c r="T422">
        <v>5126.576</v>
      </c>
      <c r="U422">
        <v>915.46</v>
      </c>
      <c r="V422" t="s">
        <v>45</v>
      </c>
    </row>
    <row r="423" spans="1:22" x14ac:dyDescent="0.3">
      <c r="A423" s="2">
        <v>2725077</v>
      </c>
      <c r="B423">
        <v>2020</v>
      </c>
      <c r="C423" t="s">
        <v>25</v>
      </c>
      <c r="D423" t="s">
        <v>31</v>
      </c>
      <c r="E423" t="s">
        <v>13</v>
      </c>
      <c r="F423" t="s">
        <v>14</v>
      </c>
      <c r="G423" t="s">
        <v>15</v>
      </c>
      <c r="H423" t="s">
        <v>16</v>
      </c>
      <c r="I423" t="s">
        <v>17</v>
      </c>
      <c r="J423">
        <v>363</v>
      </c>
      <c r="K423">
        <v>519.09</v>
      </c>
      <c r="N423">
        <v>2022</v>
      </c>
      <c r="O423" t="s">
        <v>27</v>
      </c>
      <c r="P423" t="s">
        <v>43</v>
      </c>
      <c r="Q423" t="s">
        <v>46</v>
      </c>
      <c r="R423">
        <v>2498</v>
      </c>
      <c r="S423">
        <v>8800</v>
      </c>
      <c r="T423">
        <v>8960</v>
      </c>
      <c r="U423">
        <v>1760</v>
      </c>
      <c r="V423" t="s">
        <v>45</v>
      </c>
    </row>
    <row r="424" spans="1:22" x14ac:dyDescent="0.3">
      <c r="A424" s="2">
        <v>2725442</v>
      </c>
      <c r="B424">
        <v>2020</v>
      </c>
      <c r="C424" t="s">
        <v>25</v>
      </c>
      <c r="D424" t="s">
        <v>31</v>
      </c>
      <c r="E424" t="s">
        <v>13</v>
      </c>
      <c r="F424" t="s">
        <v>14</v>
      </c>
      <c r="G424" t="s">
        <v>15</v>
      </c>
      <c r="H424" t="s">
        <v>16</v>
      </c>
      <c r="I424" t="s">
        <v>17</v>
      </c>
      <c r="J424">
        <v>291</v>
      </c>
      <c r="K424">
        <v>416.13</v>
      </c>
      <c r="N424">
        <v>2022</v>
      </c>
      <c r="O424" t="s">
        <v>27</v>
      </c>
      <c r="P424" t="s">
        <v>47</v>
      </c>
      <c r="Q424" t="s">
        <v>48</v>
      </c>
      <c r="R424">
        <v>1245</v>
      </c>
      <c r="S424">
        <v>5034.92</v>
      </c>
      <c r="T424">
        <v>5126.4639999999999</v>
      </c>
      <c r="U424">
        <v>1006.984</v>
      </c>
      <c r="V424" t="s">
        <v>45</v>
      </c>
    </row>
    <row r="425" spans="1:22" x14ac:dyDescent="0.3">
      <c r="A425" s="2">
        <v>2726538</v>
      </c>
      <c r="B425">
        <v>2020</v>
      </c>
      <c r="C425" t="s">
        <v>25</v>
      </c>
      <c r="D425" t="s">
        <v>31</v>
      </c>
      <c r="E425" t="s">
        <v>13</v>
      </c>
      <c r="F425" t="s">
        <v>14</v>
      </c>
      <c r="G425" t="s">
        <v>15</v>
      </c>
      <c r="H425" t="s">
        <v>16</v>
      </c>
      <c r="I425" t="s">
        <v>17</v>
      </c>
      <c r="J425">
        <v>772</v>
      </c>
      <c r="K425">
        <v>1103.96</v>
      </c>
      <c r="N425">
        <v>2022</v>
      </c>
      <c r="O425" t="s">
        <v>27</v>
      </c>
      <c r="P425" t="s">
        <v>49</v>
      </c>
      <c r="Q425" t="s">
        <v>50</v>
      </c>
      <c r="R425">
        <v>644</v>
      </c>
      <c r="S425">
        <v>6317.85</v>
      </c>
      <c r="T425">
        <v>6432.72</v>
      </c>
      <c r="U425">
        <v>1263.5700000000002</v>
      </c>
      <c r="V425" t="s">
        <v>45</v>
      </c>
    </row>
    <row r="426" spans="1:22" x14ac:dyDescent="0.3">
      <c r="A426" s="2">
        <v>2725077</v>
      </c>
      <c r="B426">
        <v>2020</v>
      </c>
      <c r="C426" t="s">
        <v>25</v>
      </c>
      <c r="D426" t="s">
        <v>31</v>
      </c>
      <c r="E426" t="s">
        <v>13</v>
      </c>
      <c r="F426" t="s">
        <v>14</v>
      </c>
      <c r="G426" t="s">
        <v>15</v>
      </c>
      <c r="H426" t="s">
        <v>16</v>
      </c>
      <c r="I426" t="s">
        <v>17</v>
      </c>
      <c r="J426">
        <v>805</v>
      </c>
      <c r="K426">
        <v>1151.1500000000001</v>
      </c>
      <c r="N426">
        <v>2022</v>
      </c>
      <c r="O426" t="s">
        <v>27</v>
      </c>
      <c r="P426" t="s">
        <v>51</v>
      </c>
      <c r="Q426" t="s">
        <v>52</v>
      </c>
      <c r="R426">
        <v>643</v>
      </c>
      <c r="S426">
        <v>7700</v>
      </c>
      <c r="T426">
        <v>7840</v>
      </c>
      <c r="U426">
        <v>1540</v>
      </c>
      <c r="V426" t="s">
        <v>45</v>
      </c>
    </row>
    <row r="427" spans="1:22" x14ac:dyDescent="0.3">
      <c r="A427" s="2">
        <v>2726538</v>
      </c>
      <c r="B427">
        <v>2020</v>
      </c>
      <c r="C427" t="s">
        <v>25</v>
      </c>
      <c r="D427" t="s">
        <v>31</v>
      </c>
      <c r="E427" t="s">
        <v>13</v>
      </c>
      <c r="F427" t="s">
        <v>14</v>
      </c>
      <c r="G427" t="s">
        <v>15</v>
      </c>
      <c r="H427" t="s">
        <v>16</v>
      </c>
      <c r="I427" t="s">
        <v>17</v>
      </c>
      <c r="J427">
        <v>859</v>
      </c>
      <c r="K427">
        <v>1228.3699999999999</v>
      </c>
      <c r="N427">
        <v>2022</v>
      </c>
      <c r="O427" t="s">
        <v>27</v>
      </c>
      <c r="P427" t="s">
        <v>49</v>
      </c>
      <c r="Q427" t="s">
        <v>53</v>
      </c>
      <c r="R427">
        <v>455</v>
      </c>
      <c r="S427">
        <v>5036.46</v>
      </c>
      <c r="T427">
        <v>5128.0320000000002</v>
      </c>
      <c r="U427">
        <v>1007.292</v>
      </c>
      <c r="V427" t="s">
        <v>64</v>
      </c>
    </row>
    <row r="428" spans="1:22" x14ac:dyDescent="0.3">
      <c r="A428" s="2">
        <v>2725442</v>
      </c>
      <c r="B428">
        <v>2020</v>
      </c>
      <c r="C428" t="s">
        <v>25</v>
      </c>
      <c r="D428" t="s">
        <v>31</v>
      </c>
      <c r="E428" t="s">
        <v>13</v>
      </c>
      <c r="F428" t="s">
        <v>14</v>
      </c>
      <c r="G428" t="s">
        <v>15</v>
      </c>
      <c r="H428" t="s">
        <v>16</v>
      </c>
      <c r="I428" t="s">
        <v>17</v>
      </c>
      <c r="J428">
        <v>317</v>
      </c>
      <c r="K428">
        <v>453.31</v>
      </c>
      <c r="N428">
        <v>2022</v>
      </c>
      <c r="O428" t="s">
        <v>27</v>
      </c>
      <c r="P428" t="s">
        <v>51</v>
      </c>
      <c r="Q428" t="s">
        <v>54</v>
      </c>
      <c r="R428">
        <v>345</v>
      </c>
      <c r="S428">
        <v>7700</v>
      </c>
      <c r="T428">
        <v>7840</v>
      </c>
      <c r="U428">
        <v>1540</v>
      </c>
      <c r="V428" t="s">
        <v>64</v>
      </c>
    </row>
    <row r="429" spans="1:22" x14ac:dyDescent="0.3">
      <c r="A429" s="2">
        <v>2725442</v>
      </c>
      <c r="B429">
        <v>2020</v>
      </c>
      <c r="C429" t="s">
        <v>25</v>
      </c>
      <c r="D429" t="s">
        <v>31</v>
      </c>
      <c r="E429" t="s">
        <v>13</v>
      </c>
      <c r="F429" t="s">
        <v>14</v>
      </c>
      <c r="G429" t="s">
        <v>15</v>
      </c>
      <c r="H429" t="s">
        <v>16</v>
      </c>
      <c r="I429" t="s">
        <v>17</v>
      </c>
      <c r="J429">
        <v>365</v>
      </c>
      <c r="K429">
        <v>521.95000000000005</v>
      </c>
      <c r="N429">
        <v>2022</v>
      </c>
      <c r="O429" t="s">
        <v>27</v>
      </c>
      <c r="P429" t="s">
        <v>47</v>
      </c>
      <c r="Q429" t="s">
        <v>55</v>
      </c>
      <c r="R429">
        <v>122</v>
      </c>
      <c r="S429">
        <v>110</v>
      </c>
      <c r="T429">
        <v>112</v>
      </c>
      <c r="U429">
        <v>22</v>
      </c>
      <c r="V429" t="s">
        <v>64</v>
      </c>
    </row>
    <row r="430" spans="1:22" x14ac:dyDescent="0.3">
      <c r="A430" s="2">
        <v>2725442</v>
      </c>
      <c r="B430">
        <v>2020</v>
      </c>
      <c r="C430" t="s">
        <v>25</v>
      </c>
      <c r="D430" t="s">
        <v>31</v>
      </c>
      <c r="E430" t="s">
        <v>13</v>
      </c>
      <c r="F430" t="s">
        <v>14</v>
      </c>
      <c r="G430" t="s">
        <v>15</v>
      </c>
      <c r="H430" t="s">
        <v>16</v>
      </c>
      <c r="I430" t="s">
        <v>17</v>
      </c>
      <c r="J430">
        <v>293</v>
      </c>
      <c r="K430">
        <v>418.99</v>
      </c>
      <c r="N430">
        <v>2022</v>
      </c>
      <c r="O430" t="s">
        <v>27</v>
      </c>
      <c r="P430" t="s">
        <v>56</v>
      </c>
      <c r="Q430" t="s">
        <v>57</v>
      </c>
      <c r="R430">
        <v>78</v>
      </c>
      <c r="S430">
        <v>2517.46</v>
      </c>
      <c r="T430">
        <v>5126.4639999999999</v>
      </c>
      <c r="U430">
        <v>503.49200000000002</v>
      </c>
      <c r="V430" t="s">
        <v>64</v>
      </c>
    </row>
    <row r="431" spans="1:22" x14ac:dyDescent="0.3">
      <c r="A431" s="2">
        <v>2726172</v>
      </c>
      <c r="B431">
        <v>2020</v>
      </c>
      <c r="C431" t="s">
        <v>26</v>
      </c>
      <c r="D431" t="s">
        <v>31</v>
      </c>
      <c r="E431" t="s">
        <v>13</v>
      </c>
      <c r="F431" t="s">
        <v>14</v>
      </c>
      <c r="G431" t="s">
        <v>15</v>
      </c>
      <c r="H431" t="s">
        <v>16</v>
      </c>
      <c r="I431" t="s">
        <v>17</v>
      </c>
      <c r="J431">
        <v>332</v>
      </c>
      <c r="K431">
        <v>474.76</v>
      </c>
      <c r="N431">
        <v>2022</v>
      </c>
      <c r="O431" t="s">
        <v>27</v>
      </c>
      <c r="P431" t="s">
        <v>56</v>
      </c>
      <c r="Q431" t="s">
        <v>58</v>
      </c>
      <c r="R431">
        <v>76</v>
      </c>
      <c r="S431">
        <v>2288.4499999999998</v>
      </c>
      <c r="T431">
        <v>5126.1279999999997</v>
      </c>
      <c r="U431">
        <v>457.69</v>
      </c>
      <c r="V431" t="s">
        <v>64</v>
      </c>
    </row>
    <row r="432" spans="1:22" x14ac:dyDescent="0.3">
      <c r="A432" s="2">
        <v>2725077</v>
      </c>
      <c r="B432">
        <v>2020</v>
      </c>
      <c r="C432" t="s">
        <v>26</v>
      </c>
      <c r="D432" t="s">
        <v>31</v>
      </c>
      <c r="E432" t="s">
        <v>13</v>
      </c>
      <c r="F432" t="s">
        <v>14</v>
      </c>
      <c r="G432" t="s">
        <v>15</v>
      </c>
      <c r="H432" t="s">
        <v>16</v>
      </c>
      <c r="I432" t="s">
        <v>17</v>
      </c>
      <c r="J432">
        <v>134</v>
      </c>
      <c r="K432">
        <v>191.62</v>
      </c>
      <c r="N432">
        <v>2022</v>
      </c>
      <c r="O432" t="s">
        <v>27</v>
      </c>
      <c r="P432" t="s">
        <v>56</v>
      </c>
      <c r="Q432" t="s">
        <v>59</v>
      </c>
      <c r="R432">
        <v>46</v>
      </c>
      <c r="S432">
        <v>100</v>
      </c>
      <c r="T432">
        <v>224</v>
      </c>
      <c r="U432">
        <v>20</v>
      </c>
      <c r="V432" t="s">
        <v>64</v>
      </c>
    </row>
    <row r="433" spans="1:22" x14ac:dyDescent="0.3">
      <c r="A433" s="2">
        <v>2725442</v>
      </c>
      <c r="B433">
        <v>2020</v>
      </c>
      <c r="C433" t="s">
        <v>26</v>
      </c>
      <c r="D433" t="s">
        <v>31</v>
      </c>
      <c r="E433" t="s">
        <v>13</v>
      </c>
      <c r="F433" t="s">
        <v>14</v>
      </c>
      <c r="G433" t="s">
        <v>15</v>
      </c>
      <c r="H433" t="s">
        <v>16</v>
      </c>
      <c r="I433" t="s">
        <v>17</v>
      </c>
      <c r="J433">
        <v>308</v>
      </c>
      <c r="K433">
        <v>440.44</v>
      </c>
      <c r="N433">
        <v>2022</v>
      </c>
      <c r="O433" t="s">
        <v>27</v>
      </c>
      <c r="P433" t="s">
        <v>56</v>
      </c>
      <c r="Q433" t="s">
        <v>60</v>
      </c>
      <c r="R433">
        <v>34</v>
      </c>
      <c r="S433">
        <v>2288.4</v>
      </c>
      <c r="T433">
        <v>5126.0160000000005</v>
      </c>
      <c r="U433">
        <v>457.68000000000006</v>
      </c>
      <c r="V433" t="s">
        <v>64</v>
      </c>
    </row>
    <row r="434" spans="1:22" x14ac:dyDescent="0.3">
      <c r="A434" s="2">
        <v>2726172</v>
      </c>
      <c r="B434">
        <v>2020</v>
      </c>
      <c r="C434" t="s">
        <v>26</v>
      </c>
      <c r="D434" t="s">
        <v>31</v>
      </c>
      <c r="E434" t="s">
        <v>13</v>
      </c>
      <c r="F434" t="s">
        <v>14</v>
      </c>
      <c r="G434" t="s">
        <v>15</v>
      </c>
      <c r="H434" t="s">
        <v>16</v>
      </c>
      <c r="I434" t="s">
        <v>17</v>
      </c>
      <c r="J434">
        <v>334</v>
      </c>
      <c r="K434">
        <v>526.24</v>
      </c>
      <c r="N434">
        <v>2022</v>
      </c>
      <c r="O434" t="s">
        <v>27</v>
      </c>
      <c r="P434" t="s">
        <v>47</v>
      </c>
      <c r="Q434" t="s">
        <v>61</v>
      </c>
      <c r="R434">
        <v>7</v>
      </c>
      <c r="S434">
        <v>200</v>
      </c>
      <c r="T434">
        <v>224</v>
      </c>
      <c r="U434">
        <v>40</v>
      </c>
      <c r="V434" t="s">
        <v>64</v>
      </c>
    </row>
    <row r="435" spans="1:22" x14ac:dyDescent="0.3">
      <c r="A435" s="2">
        <v>2726172</v>
      </c>
      <c r="B435">
        <v>2020</v>
      </c>
      <c r="C435" t="s">
        <v>26</v>
      </c>
      <c r="D435" t="s">
        <v>31</v>
      </c>
      <c r="E435" t="s">
        <v>13</v>
      </c>
      <c r="F435" t="s">
        <v>14</v>
      </c>
      <c r="G435" t="s">
        <v>15</v>
      </c>
      <c r="H435" t="s">
        <v>16</v>
      </c>
      <c r="I435" t="s">
        <v>17</v>
      </c>
      <c r="J435">
        <v>136</v>
      </c>
      <c r="K435">
        <v>526.24</v>
      </c>
      <c r="N435">
        <v>2022</v>
      </c>
      <c r="O435" t="s">
        <v>27</v>
      </c>
      <c r="P435" t="s">
        <v>56</v>
      </c>
      <c r="Q435" t="s">
        <v>63</v>
      </c>
      <c r="R435">
        <v>3</v>
      </c>
      <c r="S435">
        <v>3300</v>
      </c>
      <c r="T435">
        <v>5126.576</v>
      </c>
      <c r="U435">
        <v>660</v>
      </c>
      <c r="V435" t="s">
        <v>64</v>
      </c>
    </row>
    <row r="436" spans="1:22" x14ac:dyDescent="0.3">
      <c r="A436" s="2">
        <v>2725442</v>
      </c>
      <c r="B436">
        <v>2020</v>
      </c>
      <c r="C436" t="s">
        <v>26</v>
      </c>
      <c r="D436" t="s">
        <v>31</v>
      </c>
      <c r="E436" t="s">
        <v>13</v>
      </c>
      <c r="F436" t="s">
        <v>14</v>
      </c>
      <c r="G436" t="s">
        <v>15</v>
      </c>
      <c r="H436" t="s">
        <v>16</v>
      </c>
      <c r="I436" t="s">
        <v>17</v>
      </c>
      <c r="J436">
        <v>310</v>
      </c>
      <c r="K436">
        <v>526.24</v>
      </c>
      <c r="N436">
        <v>2022</v>
      </c>
      <c r="O436" t="s">
        <v>27</v>
      </c>
      <c r="P436" t="s">
        <v>62</v>
      </c>
      <c r="Q436" t="s">
        <v>62</v>
      </c>
      <c r="R436">
        <v>2</v>
      </c>
      <c r="S436">
        <v>4577.3</v>
      </c>
      <c r="T436">
        <v>7392</v>
      </c>
      <c r="U436">
        <v>915.46</v>
      </c>
      <c r="V436" t="s">
        <v>45</v>
      </c>
    </row>
    <row r="437" spans="1:22" x14ac:dyDescent="0.3">
      <c r="A437" s="2">
        <v>2725442</v>
      </c>
      <c r="B437">
        <v>2020</v>
      </c>
      <c r="C437" t="s">
        <v>26</v>
      </c>
      <c r="D437" t="s">
        <v>31</v>
      </c>
      <c r="E437" t="s">
        <v>13</v>
      </c>
      <c r="F437" t="s">
        <v>14</v>
      </c>
      <c r="G437" t="s">
        <v>15</v>
      </c>
      <c r="H437" t="s">
        <v>16</v>
      </c>
      <c r="I437" t="s">
        <v>17</v>
      </c>
      <c r="J437">
        <v>988</v>
      </c>
      <c r="K437">
        <v>1412.84</v>
      </c>
      <c r="N437">
        <v>2022</v>
      </c>
      <c r="O437" t="s">
        <v>25</v>
      </c>
      <c r="P437" t="s">
        <v>43</v>
      </c>
      <c r="Q437" t="s">
        <v>44</v>
      </c>
      <c r="R437">
        <v>3566</v>
      </c>
      <c r="S437">
        <v>4577.3</v>
      </c>
      <c r="T437">
        <v>5126.576</v>
      </c>
      <c r="U437">
        <v>915.46</v>
      </c>
      <c r="V437" t="s">
        <v>64</v>
      </c>
    </row>
    <row r="438" spans="1:22" x14ac:dyDescent="0.3">
      <c r="A438" s="2">
        <v>2725077</v>
      </c>
      <c r="B438">
        <v>2020</v>
      </c>
      <c r="C438" t="s">
        <v>26</v>
      </c>
      <c r="D438" t="s">
        <v>31</v>
      </c>
      <c r="E438" t="s">
        <v>13</v>
      </c>
      <c r="F438" t="s">
        <v>14</v>
      </c>
      <c r="G438" t="s">
        <v>15</v>
      </c>
      <c r="H438" t="s">
        <v>16</v>
      </c>
      <c r="I438" t="s">
        <v>17</v>
      </c>
      <c r="J438">
        <v>306</v>
      </c>
      <c r="K438">
        <v>437.58</v>
      </c>
      <c r="N438">
        <v>2022</v>
      </c>
      <c r="O438" t="s">
        <v>25</v>
      </c>
      <c r="P438" t="s">
        <v>43</v>
      </c>
      <c r="Q438" t="s">
        <v>46</v>
      </c>
      <c r="R438">
        <v>2498</v>
      </c>
      <c r="S438">
        <v>8000</v>
      </c>
      <c r="T438">
        <v>8960</v>
      </c>
      <c r="U438">
        <v>1600</v>
      </c>
      <c r="V438" t="s">
        <v>45</v>
      </c>
    </row>
    <row r="439" spans="1:22" x14ac:dyDescent="0.3">
      <c r="A439" s="2">
        <v>2725077</v>
      </c>
      <c r="B439">
        <v>2020</v>
      </c>
      <c r="C439" t="s">
        <v>26</v>
      </c>
      <c r="D439" t="s">
        <v>31</v>
      </c>
      <c r="E439" t="s">
        <v>13</v>
      </c>
      <c r="F439" t="s">
        <v>14</v>
      </c>
      <c r="G439" t="s">
        <v>15</v>
      </c>
      <c r="H439" t="s">
        <v>16</v>
      </c>
      <c r="I439" t="s">
        <v>17</v>
      </c>
      <c r="J439">
        <v>333</v>
      </c>
      <c r="K439">
        <v>476.19</v>
      </c>
      <c r="N439">
        <v>2022</v>
      </c>
      <c r="O439" t="s">
        <v>25</v>
      </c>
      <c r="P439" t="s">
        <v>47</v>
      </c>
      <c r="Q439" t="s">
        <v>48</v>
      </c>
      <c r="R439">
        <v>1245</v>
      </c>
      <c r="S439">
        <v>4577.2</v>
      </c>
      <c r="T439">
        <v>5126.4639999999999</v>
      </c>
      <c r="U439">
        <v>915.44</v>
      </c>
      <c r="V439" t="s">
        <v>45</v>
      </c>
    </row>
    <row r="440" spans="1:22" x14ac:dyDescent="0.3">
      <c r="A440" s="2">
        <v>2726172</v>
      </c>
      <c r="B440">
        <v>2020</v>
      </c>
      <c r="C440" t="s">
        <v>26</v>
      </c>
      <c r="D440" t="s">
        <v>31</v>
      </c>
      <c r="E440" t="s">
        <v>13</v>
      </c>
      <c r="F440" t="s">
        <v>14</v>
      </c>
      <c r="G440" t="s">
        <v>15</v>
      </c>
      <c r="H440" t="s">
        <v>16</v>
      </c>
      <c r="I440" t="s">
        <v>17</v>
      </c>
      <c r="J440">
        <v>135</v>
      </c>
      <c r="K440">
        <v>193.05</v>
      </c>
      <c r="N440">
        <v>2022</v>
      </c>
      <c r="O440" t="s">
        <v>25</v>
      </c>
      <c r="P440" t="s">
        <v>49</v>
      </c>
      <c r="Q440" t="s">
        <v>50</v>
      </c>
      <c r="R440">
        <v>644</v>
      </c>
      <c r="S440">
        <v>5743.5</v>
      </c>
      <c r="T440">
        <v>6432.72</v>
      </c>
      <c r="U440">
        <v>1148.7</v>
      </c>
      <c r="V440" t="s">
        <v>45</v>
      </c>
    </row>
    <row r="441" spans="1:22" x14ac:dyDescent="0.3">
      <c r="A441" s="2">
        <v>2725442</v>
      </c>
      <c r="B441">
        <v>2020</v>
      </c>
      <c r="C441" t="s">
        <v>26</v>
      </c>
      <c r="D441" t="s">
        <v>31</v>
      </c>
      <c r="E441" t="s">
        <v>13</v>
      </c>
      <c r="F441" t="s">
        <v>14</v>
      </c>
      <c r="G441" t="s">
        <v>15</v>
      </c>
      <c r="H441" t="s">
        <v>16</v>
      </c>
      <c r="I441" t="s">
        <v>17</v>
      </c>
      <c r="J441">
        <v>309</v>
      </c>
      <c r="K441">
        <v>441.87</v>
      </c>
      <c r="N441">
        <v>2022</v>
      </c>
      <c r="O441" t="s">
        <v>25</v>
      </c>
      <c r="P441" t="s">
        <v>51</v>
      </c>
      <c r="Q441" t="s">
        <v>52</v>
      </c>
      <c r="R441">
        <v>643</v>
      </c>
      <c r="S441">
        <v>7000</v>
      </c>
      <c r="T441">
        <v>7840</v>
      </c>
      <c r="U441">
        <v>1400</v>
      </c>
      <c r="V441" t="s">
        <v>45</v>
      </c>
    </row>
    <row r="442" spans="1:22" x14ac:dyDescent="0.3">
      <c r="A442" s="2">
        <v>2725442</v>
      </c>
      <c r="B442">
        <v>2020</v>
      </c>
      <c r="C442" t="s">
        <v>26</v>
      </c>
      <c r="D442" t="s">
        <v>31</v>
      </c>
      <c r="E442" t="s">
        <v>13</v>
      </c>
      <c r="F442" t="s">
        <v>14</v>
      </c>
      <c r="G442" t="s">
        <v>15</v>
      </c>
      <c r="H442" t="s">
        <v>16</v>
      </c>
      <c r="I442" t="s">
        <v>17</v>
      </c>
      <c r="J442">
        <v>769</v>
      </c>
      <c r="K442">
        <v>1099.67</v>
      </c>
      <c r="N442">
        <v>2022</v>
      </c>
      <c r="O442" t="s">
        <v>25</v>
      </c>
      <c r="P442" t="s">
        <v>49</v>
      </c>
      <c r="Q442" t="s">
        <v>53</v>
      </c>
      <c r="R442">
        <v>455</v>
      </c>
      <c r="S442">
        <v>4578.6000000000004</v>
      </c>
      <c r="T442">
        <v>5128.0320000000002</v>
      </c>
      <c r="U442">
        <v>915.72000000000014</v>
      </c>
      <c r="V442" t="s">
        <v>45</v>
      </c>
    </row>
    <row r="443" spans="1:22" x14ac:dyDescent="0.3">
      <c r="A443" s="2">
        <v>2726172</v>
      </c>
      <c r="B443">
        <v>2020</v>
      </c>
      <c r="C443" t="s">
        <v>26</v>
      </c>
      <c r="D443" t="s">
        <v>31</v>
      </c>
      <c r="E443" t="s">
        <v>13</v>
      </c>
      <c r="F443" t="s">
        <v>14</v>
      </c>
      <c r="G443" t="s">
        <v>15</v>
      </c>
      <c r="H443" t="s">
        <v>16</v>
      </c>
      <c r="I443" t="s">
        <v>17</v>
      </c>
      <c r="J443">
        <v>803</v>
      </c>
      <c r="K443">
        <v>1148.29</v>
      </c>
      <c r="N443">
        <v>2022</v>
      </c>
      <c r="O443" t="s">
        <v>25</v>
      </c>
      <c r="P443" t="s">
        <v>51</v>
      </c>
      <c r="Q443" t="s">
        <v>54</v>
      </c>
      <c r="R443">
        <v>345</v>
      </c>
      <c r="S443">
        <v>7000</v>
      </c>
      <c r="T443">
        <v>7840</v>
      </c>
      <c r="U443">
        <v>1400</v>
      </c>
      <c r="V443" t="s">
        <v>45</v>
      </c>
    </row>
    <row r="444" spans="1:22" x14ac:dyDescent="0.3">
      <c r="A444" s="2">
        <v>2726172</v>
      </c>
      <c r="B444">
        <v>2020</v>
      </c>
      <c r="C444" t="s">
        <v>26</v>
      </c>
      <c r="D444" t="s">
        <v>31</v>
      </c>
      <c r="E444" t="s">
        <v>13</v>
      </c>
      <c r="F444" t="s">
        <v>14</v>
      </c>
      <c r="G444" t="s">
        <v>15</v>
      </c>
      <c r="H444" t="s">
        <v>16</v>
      </c>
      <c r="I444" t="s">
        <v>17</v>
      </c>
      <c r="J444">
        <v>856</v>
      </c>
      <c r="K444">
        <v>1224.08</v>
      </c>
      <c r="N444">
        <v>2022</v>
      </c>
      <c r="O444" t="s">
        <v>25</v>
      </c>
      <c r="P444" t="s">
        <v>47</v>
      </c>
      <c r="Q444" t="s">
        <v>55</v>
      </c>
      <c r="R444">
        <v>122</v>
      </c>
      <c r="S444">
        <v>100</v>
      </c>
      <c r="T444">
        <v>112</v>
      </c>
      <c r="U444">
        <v>20</v>
      </c>
      <c r="V444" t="s">
        <v>45</v>
      </c>
    </row>
    <row r="445" spans="1:22" x14ac:dyDescent="0.3">
      <c r="A445" s="2">
        <v>2725442</v>
      </c>
      <c r="B445">
        <v>2020</v>
      </c>
      <c r="C445" t="s">
        <v>26</v>
      </c>
      <c r="D445" t="s">
        <v>31</v>
      </c>
      <c r="E445" t="s">
        <v>13</v>
      </c>
      <c r="F445" t="s">
        <v>14</v>
      </c>
      <c r="G445" t="s">
        <v>15</v>
      </c>
      <c r="H445" t="s">
        <v>16</v>
      </c>
      <c r="I445" t="s">
        <v>17</v>
      </c>
      <c r="J445">
        <v>335</v>
      </c>
      <c r="K445">
        <v>479.05</v>
      </c>
      <c r="N445">
        <v>2022</v>
      </c>
      <c r="O445" t="s">
        <v>25</v>
      </c>
      <c r="P445" t="s">
        <v>56</v>
      </c>
      <c r="Q445" t="s">
        <v>57</v>
      </c>
      <c r="R445">
        <v>78</v>
      </c>
      <c r="S445">
        <v>2288.6</v>
      </c>
      <c r="T445">
        <v>5126.4639999999999</v>
      </c>
      <c r="U445">
        <v>457.72</v>
      </c>
      <c r="V445" t="s">
        <v>45</v>
      </c>
    </row>
    <row r="446" spans="1:22" x14ac:dyDescent="0.3">
      <c r="A446" s="2">
        <v>2726172</v>
      </c>
      <c r="B446">
        <v>2020</v>
      </c>
      <c r="C446" t="s">
        <v>26</v>
      </c>
      <c r="D446" t="s">
        <v>31</v>
      </c>
      <c r="E446" t="s">
        <v>13</v>
      </c>
      <c r="F446" t="s">
        <v>14</v>
      </c>
      <c r="G446" t="s">
        <v>15</v>
      </c>
      <c r="H446" t="s">
        <v>16</v>
      </c>
      <c r="I446" t="s">
        <v>17</v>
      </c>
      <c r="J446">
        <v>137</v>
      </c>
      <c r="K446">
        <v>195.91</v>
      </c>
      <c r="N446">
        <v>2022</v>
      </c>
      <c r="O446" t="s">
        <v>25</v>
      </c>
      <c r="P446" t="s">
        <v>56</v>
      </c>
      <c r="Q446" t="s">
        <v>58</v>
      </c>
      <c r="R446">
        <v>76</v>
      </c>
      <c r="S446">
        <v>2288.4499999999998</v>
      </c>
      <c r="T446">
        <v>5126.1279999999997</v>
      </c>
      <c r="U446">
        <v>457.69</v>
      </c>
      <c r="V446" t="s">
        <v>45</v>
      </c>
    </row>
    <row r="447" spans="1:22" x14ac:dyDescent="0.3">
      <c r="A447" s="2">
        <v>2726172</v>
      </c>
      <c r="B447">
        <v>2020</v>
      </c>
      <c r="C447" t="s">
        <v>26</v>
      </c>
      <c r="D447" t="s">
        <v>31</v>
      </c>
      <c r="E447" t="s">
        <v>13</v>
      </c>
      <c r="F447" t="s">
        <v>14</v>
      </c>
      <c r="G447" t="s">
        <v>15</v>
      </c>
      <c r="H447" t="s">
        <v>16</v>
      </c>
      <c r="I447" t="s">
        <v>17</v>
      </c>
      <c r="J447">
        <v>305</v>
      </c>
      <c r="K447">
        <v>436.15</v>
      </c>
      <c r="N447">
        <v>2022</v>
      </c>
      <c r="O447" t="s">
        <v>25</v>
      </c>
      <c r="P447" t="s">
        <v>56</v>
      </c>
      <c r="Q447" t="s">
        <v>59</v>
      </c>
      <c r="R447">
        <v>46</v>
      </c>
      <c r="S447">
        <v>100</v>
      </c>
      <c r="T447">
        <v>224</v>
      </c>
      <c r="U447">
        <v>20</v>
      </c>
      <c r="V447" t="s">
        <v>45</v>
      </c>
    </row>
    <row r="448" spans="1:22" x14ac:dyDescent="0.3">
      <c r="A448" s="2">
        <v>2725077</v>
      </c>
      <c r="B448">
        <v>2020</v>
      </c>
      <c r="C448" t="s">
        <v>27</v>
      </c>
      <c r="D448" t="s">
        <v>31</v>
      </c>
      <c r="E448" t="s">
        <v>13</v>
      </c>
      <c r="F448" t="s">
        <v>14</v>
      </c>
      <c r="G448" t="s">
        <v>15</v>
      </c>
      <c r="H448" t="s">
        <v>16</v>
      </c>
      <c r="I448" t="s">
        <v>17</v>
      </c>
      <c r="J448">
        <v>326</v>
      </c>
      <c r="K448">
        <v>466.18</v>
      </c>
      <c r="N448">
        <v>2022</v>
      </c>
      <c r="O448" t="s">
        <v>25</v>
      </c>
      <c r="P448" t="s">
        <v>56</v>
      </c>
      <c r="Q448" t="s">
        <v>60</v>
      </c>
      <c r="R448">
        <v>34</v>
      </c>
      <c r="S448">
        <v>2288.4</v>
      </c>
      <c r="T448">
        <v>5126.0160000000005</v>
      </c>
      <c r="U448">
        <v>457.68000000000006</v>
      </c>
      <c r="V448" t="s">
        <v>45</v>
      </c>
    </row>
    <row r="449" spans="1:22" x14ac:dyDescent="0.3">
      <c r="A449" s="2">
        <v>2725442</v>
      </c>
      <c r="B449">
        <v>2020</v>
      </c>
      <c r="C449" t="s">
        <v>27</v>
      </c>
      <c r="D449" t="s">
        <v>31</v>
      </c>
      <c r="E449" t="s">
        <v>13</v>
      </c>
      <c r="F449" t="s">
        <v>14</v>
      </c>
      <c r="G449" t="s">
        <v>15</v>
      </c>
      <c r="H449" t="s">
        <v>16</v>
      </c>
      <c r="I449" t="s">
        <v>17</v>
      </c>
      <c r="J449">
        <v>368</v>
      </c>
      <c r="K449">
        <v>526.24</v>
      </c>
      <c r="N449">
        <v>2022</v>
      </c>
      <c r="O449" t="s">
        <v>25</v>
      </c>
      <c r="P449" t="s">
        <v>47</v>
      </c>
      <c r="Q449" t="s">
        <v>61</v>
      </c>
      <c r="R449">
        <v>7</v>
      </c>
      <c r="S449">
        <v>200</v>
      </c>
      <c r="T449">
        <v>224</v>
      </c>
      <c r="U449">
        <v>40</v>
      </c>
      <c r="V449" t="s">
        <v>45</v>
      </c>
    </row>
    <row r="450" spans="1:22" x14ac:dyDescent="0.3">
      <c r="A450" s="2">
        <v>2725442</v>
      </c>
      <c r="B450">
        <v>2020</v>
      </c>
      <c r="C450" t="s">
        <v>27</v>
      </c>
      <c r="D450" t="s">
        <v>31</v>
      </c>
      <c r="E450" t="s">
        <v>13</v>
      </c>
      <c r="F450" t="s">
        <v>14</v>
      </c>
      <c r="G450" t="s">
        <v>15</v>
      </c>
      <c r="H450" t="s">
        <v>16</v>
      </c>
      <c r="I450" t="s">
        <v>17</v>
      </c>
      <c r="J450">
        <v>296</v>
      </c>
      <c r="K450">
        <v>423.28</v>
      </c>
      <c r="N450">
        <v>2022</v>
      </c>
      <c r="O450" t="s">
        <v>25</v>
      </c>
      <c r="P450" t="s">
        <v>62</v>
      </c>
      <c r="Q450" t="s">
        <v>62</v>
      </c>
      <c r="R450">
        <v>3</v>
      </c>
      <c r="S450">
        <v>4577.3</v>
      </c>
      <c r="T450">
        <v>7392</v>
      </c>
      <c r="U450">
        <v>915.46</v>
      </c>
      <c r="V450" t="s">
        <v>45</v>
      </c>
    </row>
    <row r="451" spans="1:22" x14ac:dyDescent="0.3">
      <c r="A451" s="2">
        <v>2725442</v>
      </c>
      <c r="B451">
        <v>2020</v>
      </c>
      <c r="C451" t="s">
        <v>27</v>
      </c>
      <c r="D451" t="s">
        <v>31</v>
      </c>
      <c r="E451" t="s">
        <v>13</v>
      </c>
      <c r="F451" t="s">
        <v>14</v>
      </c>
      <c r="G451" t="s">
        <v>15</v>
      </c>
      <c r="H451" t="s">
        <v>16</v>
      </c>
      <c r="I451" t="s">
        <v>17</v>
      </c>
      <c r="J451">
        <v>322</v>
      </c>
      <c r="K451">
        <v>526.24</v>
      </c>
      <c r="N451">
        <v>2022</v>
      </c>
      <c r="O451" t="s">
        <v>25</v>
      </c>
      <c r="P451" t="s">
        <v>56</v>
      </c>
      <c r="Q451" t="s">
        <v>63</v>
      </c>
      <c r="R451">
        <v>3</v>
      </c>
      <c r="S451">
        <v>2288.65</v>
      </c>
      <c r="T451">
        <v>5126.576</v>
      </c>
      <c r="U451">
        <v>457.73</v>
      </c>
      <c r="V451" t="s">
        <v>45</v>
      </c>
    </row>
    <row r="452" spans="1:22" x14ac:dyDescent="0.3">
      <c r="A452" s="2">
        <v>2726538</v>
      </c>
      <c r="B452">
        <v>2020</v>
      </c>
      <c r="C452" t="s">
        <v>27</v>
      </c>
      <c r="D452" t="s">
        <v>31</v>
      </c>
      <c r="E452" t="s">
        <v>13</v>
      </c>
      <c r="F452" t="s">
        <v>14</v>
      </c>
      <c r="G452" t="s">
        <v>15</v>
      </c>
      <c r="H452" t="s">
        <v>16</v>
      </c>
      <c r="I452" t="s">
        <v>17</v>
      </c>
      <c r="J452">
        <v>370</v>
      </c>
      <c r="K452">
        <v>526.24</v>
      </c>
      <c r="N452">
        <v>2022</v>
      </c>
      <c r="O452" t="s">
        <v>24</v>
      </c>
      <c r="P452" t="s">
        <v>43</v>
      </c>
      <c r="Q452" t="s">
        <v>44</v>
      </c>
      <c r="R452">
        <v>3566</v>
      </c>
      <c r="S452">
        <v>4577.3</v>
      </c>
      <c r="T452">
        <v>5126.576</v>
      </c>
      <c r="U452">
        <v>915.46</v>
      </c>
      <c r="V452" t="s">
        <v>45</v>
      </c>
    </row>
    <row r="453" spans="1:22" x14ac:dyDescent="0.3">
      <c r="A453" s="2">
        <v>2726172</v>
      </c>
      <c r="B453">
        <v>2020</v>
      </c>
      <c r="C453" t="s">
        <v>27</v>
      </c>
      <c r="D453" t="s">
        <v>31</v>
      </c>
      <c r="E453" t="s">
        <v>13</v>
      </c>
      <c r="F453" t="s">
        <v>14</v>
      </c>
      <c r="G453" t="s">
        <v>15</v>
      </c>
      <c r="H453" t="s">
        <v>16</v>
      </c>
      <c r="I453" t="s">
        <v>17</v>
      </c>
      <c r="J453">
        <v>298</v>
      </c>
      <c r="K453">
        <v>526.24</v>
      </c>
      <c r="N453">
        <v>2022</v>
      </c>
      <c r="O453" t="s">
        <v>24</v>
      </c>
      <c r="P453" t="s">
        <v>43</v>
      </c>
      <c r="Q453" t="s">
        <v>46</v>
      </c>
      <c r="R453">
        <v>2498</v>
      </c>
      <c r="S453">
        <v>8000</v>
      </c>
      <c r="T453">
        <v>8960</v>
      </c>
      <c r="U453">
        <v>1600</v>
      </c>
      <c r="V453" t="s">
        <v>45</v>
      </c>
    </row>
    <row r="454" spans="1:22" x14ac:dyDescent="0.3">
      <c r="A454" s="2">
        <v>2726172</v>
      </c>
      <c r="B454">
        <v>2020</v>
      </c>
      <c r="C454" t="s">
        <v>27</v>
      </c>
      <c r="D454" t="s">
        <v>31</v>
      </c>
      <c r="E454" t="s">
        <v>13</v>
      </c>
      <c r="F454" t="s">
        <v>14</v>
      </c>
      <c r="G454" t="s">
        <v>15</v>
      </c>
      <c r="H454" t="s">
        <v>16</v>
      </c>
      <c r="I454" t="s">
        <v>17</v>
      </c>
      <c r="J454">
        <v>990</v>
      </c>
      <c r="K454">
        <v>1415.7</v>
      </c>
      <c r="N454">
        <v>2022</v>
      </c>
      <c r="O454" t="s">
        <v>24</v>
      </c>
      <c r="P454" t="s">
        <v>47</v>
      </c>
      <c r="Q454" t="s">
        <v>48</v>
      </c>
      <c r="R454">
        <v>1245</v>
      </c>
      <c r="S454">
        <v>4577.2</v>
      </c>
      <c r="T454">
        <v>5126.4639999999999</v>
      </c>
      <c r="U454">
        <v>915.44</v>
      </c>
      <c r="V454" t="s">
        <v>45</v>
      </c>
    </row>
    <row r="455" spans="1:22" x14ac:dyDescent="0.3">
      <c r="A455" s="2">
        <v>2725077</v>
      </c>
      <c r="B455">
        <v>2020</v>
      </c>
      <c r="C455" t="s">
        <v>27</v>
      </c>
      <c r="D455" t="s">
        <v>31</v>
      </c>
      <c r="E455" t="s">
        <v>13</v>
      </c>
      <c r="F455" t="s">
        <v>14</v>
      </c>
      <c r="G455" t="s">
        <v>15</v>
      </c>
      <c r="H455" t="s">
        <v>16</v>
      </c>
      <c r="I455" t="s">
        <v>17</v>
      </c>
      <c r="J455">
        <v>1023</v>
      </c>
      <c r="K455">
        <v>1462.8899999999999</v>
      </c>
      <c r="N455">
        <v>2022</v>
      </c>
      <c r="O455" t="s">
        <v>24</v>
      </c>
      <c r="P455" t="s">
        <v>49</v>
      </c>
      <c r="Q455" t="s">
        <v>50</v>
      </c>
      <c r="R455">
        <v>644</v>
      </c>
      <c r="S455">
        <v>5743.5</v>
      </c>
      <c r="T455">
        <v>6432.72</v>
      </c>
      <c r="U455">
        <v>1148.7</v>
      </c>
      <c r="V455" t="s">
        <v>45</v>
      </c>
    </row>
    <row r="456" spans="1:22" x14ac:dyDescent="0.3">
      <c r="A456" s="2">
        <v>2725442</v>
      </c>
      <c r="B456">
        <v>2020</v>
      </c>
      <c r="C456" t="s">
        <v>27</v>
      </c>
      <c r="D456" t="s">
        <v>31</v>
      </c>
      <c r="E456" t="s">
        <v>13</v>
      </c>
      <c r="F456" t="s">
        <v>14</v>
      </c>
      <c r="G456" t="s">
        <v>15</v>
      </c>
      <c r="H456" t="s">
        <v>16</v>
      </c>
      <c r="I456" t="s">
        <v>17</v>
      </c>
      <c r="J456">
        <v>369</v>
      </c>
      <c r="K456">
        <v>527.66999999999996</v>
      </c>
      <c r="N456">
        <v>2022</v>
      </c>
      <c r="O456" t="s">
        <v>24</v>
      </c>
      <c r="P456" t="s">
        <v>51</v>
      </c>
      <c r="Q456" t="s">
        <v>52</v>
      </c>
      <c r="R456">
        <v>643</v>
      </c>
      <c r="S456">
        <v>7000</v>
      </c>
      <c r="T456">
        <v>7840</v>
      </c>
      <c r="U456">
        <v>1400</v>
      </c>
      <c r="V456" t="s">
        <v>45</v>
      </c>
    </row>
    <row r="457" spans="1:22" x14ac:dyDescent="0.3">
      <c r="A457" s="2">
        <v>2726172</v>
      </c>
      <c r="B457">
        <v>2020</v>
      </c>
      <c r="C457" t="s">
        <v>27</v>
      </c>
      <c r="D457" t="s">
        <v>31</v>
      </c>
      <c r="E457" t="s">
        <v>13</v>
      </c>
      <c r="F457" t="s">
        <v>14</v>
      </c>
      <c r="G457" t="s">
        <v>15</v>
      </c>
      <c r="H457" t="s">
        <v>16</v>
      </c>
      <c r="I457" t="s">
        <v>17</v>
      </c>
      <c r="J457">
        <v>297</v>
      </c>
      <c r="K457">
        <v>424.71</v>
      </c>
      <c r="N457">
        <v>2022</v>
      </c>
      <c r="O457" t="s">
        <v>24</v>
      </c>
      <c r="P457" t="s">
        <v>49</v>
      </c>
      <c r="Q457" t="s">
        <v>53</v>
      </c>
      <c r="R457">
        <v>455</v>
      </c>
      <c r="S457">
        <v>4578.6000000000004</v>
      </c>
      <c r="T457">
        <v>5128.0320000000002</v>
      </c>
      <c r="U457">
        <v>915.72000000000014</v>
      </c>
      <c r="V457" t="s">
        <v>45</v>
      </c>
    </row>
    <row r="458" spans="1:22" x14ac:dyDescent="0.3">
      <c r="A458" s="2">
        <v>2726172</v>
      </c>
      <c r="B458">
        <v>2020</v>
      </c>
      <c r="C458" t="s">
        <v>27</v>
      </c>
      <c r="D458" t="s">
        <v>31</v>
      </c>
      <c r="E458" t="s">
        <v>13</v>
      </c>
      <c r="F458" t="s">
        <v>14</v>
      </c>
      <c r="G458" t="s">
        <v>15</v>
      </c>
      <c r="H458" t="s">
        <v>16</v>
      </c>
      <c r="I458" t="s">
        <v>17</v>
      </c>
      <c r="J458">
        <v>771</v>
      </c>
      <c r="K458">
        <v>1102.53</v>
      </c>
      <c r="N458">
        <v>2022</v>
      </c>
      <c r="O458" t="s">
        <v>24</v>
      </c>
      <c r="P458" t="s">
        <v>51</v>
      </c>
      <c r="Q458" t="s">
        <v>54</v>
      </c>
      <c r="R458">
        <v>345</v>
      </c>
      <c r="S458">
        <v>7000</v>
      </c>
      <c r="T458">
        <v>7840</v>
      </c>
      <c r="U458">
        <v>1400</v>
      </c>
      <c r="V458" t="s">
        <v>45</v>
      </c>
    </row>
    <row r="459" spans="1:22" x14ac:dyDescent="0.3">
      <c r="A459" s="2">
        <v>2725077</v>
      </c>
      <c r="B459">
        <v>2020</v>
      </c>
      <c r="C459" t="s">
        <v>27</v>
      </c>
      <c r="D459" t="s">
        <v>31</v>
      </c>
      <c r="E459" t="s">
        <v>13</v>
      </c>
      <c r="F459" t="s">
        <v>14</v>
      </c>
      <c r="G459" t="s">
        <v>15</v>
      </c>
      <c r="H459" t="s">
        <v>16</v>
      </c>
      <c r="I459" t="s">
        <v>17</v>
      </c>
      <c r="J459">
        <v>804</v>
      </c>
      <c r="K459">
        <v>1149.72</v>
      </c>
      <c r="N459">
        <v>2022</v>
      </c>
      <c r="O459" t="s">
        <v>24</v>
      </c>
      <c r="P459" t="s">
        <v>47</v>
      </c>
      <c r="Q459" t="s">
        <v>55</v>
      </c>
      <c r="R459">
        <v>122</v>
      </c>
      <c r="S459">
        <v>100</v>
      </c>
      <c r="T459">
        <v>112</v>
      </c>
      <c r="U459">
        <v>20</v>
      </c>
      <c r="V459" t="s">
        <v>45</v>
      </c>
    </row>
    <row r="460" spans="1:22" x14ac:dyDescent="0.3">
      <c r="A460" s="2">
        <v>2725442</v>
      </c>
      <c r="B460">
        <v>2020</v>
      </c>
      <c r="C460" t="s">
        <v>27</v>
      </c>
      <c r="D460" t="s">
        <v>31</v>
      </c>
      <c r="E460" t="s">
        <v>13</v>
      </c>
      <c r="F460" t="s">
        <v>14</v>
      </c>
      <c r="G460" t="s">
        <v>15</v>
      </c>
      <c r="H460" t="s">
        <v>16</v>
      </c>
      <c r="I460" t="s">
        <v>17</v>
      </c>
      <c r="J460">
        <v>858</v>
      </c>
      <c r="K460">
        <v>1226.94</v>
      </c>
      <c r="N460">
        <v>2022</v>
      </c>
      <c r="O460" t="s">
        <v>24</v>
      </c>
      <c r="P460" t="s">
        <v>56</v>
      </c>
      <c r="Q460" t="s">
        <v>57</v>
      </c>
      <c r="R460">
        <v>78</v>
      </c>
      <c r="S460">
        <v>2288.6</v>
      </c>
      <c r="T460">
        <v>5126.4639999999999</v>
      </c>
      <c r="U460">
        <v>457.72</v>
      </c>
      <c r="V460" t="s">
        <v>45</v>
      </c>
    </row>
    <row r="461" spans="1:22" x14ac:dyDescent="0.3">
      <c r="A461" s="2">
        <v>2725442</v>
      </c>
      <c r="B461">
        <v>2020</v>
      </c>
      <c r="C461" t="s">
        <v>27</v>
      </c>
      <c r="D461" t="s">
        <v>31</v>
      </c>
      <c r="E461" t="s">
        <v>13</v>
      </c>
      <c r="F461" t="s">
        <v>14</v>
      </c>
      <c r="G461" t="s">
        <v>15</v>
      </c>
      <c r="H461" t="s">
        <v>16</v>
      </c>
      <c r="I461" t="s">
        <v>17</v>
      </c>
      <c r="J461">
        <v>323</v>
      </c>
      <c r="K461">
        <v>461.89</v>
      </c>
      <c r="N461">
        <v>2022</v>
      </c>
      <c r="O461" t="s">
        <v>24</v>
      </c>
      <c r="P461" t="s">
        <v>56</v>
      </c>
      <c r="Q461" t="s">
        <v>58</v>
      </c>
      <c r="R461">
        <v>76</v>
      </c>
      <c r="S461">
        <v>2288.4499999999998</v>
      </c>
      <c r="T461">
        <v>5126.1279999999997</v>
      </c>
      <c r="U461">
        <v>457.69</v>
      </c>
      <c r="V461" t="s">
        <v>45</v>
      </c>
    </row>
    <row r="462" spans="1:22" x14ac:dyDescent="0.3">
      <c r="A462" s="2">
        <v>2725077</v>
      </c>
      <c r="B462">
        <v>2020</v>
      </c>
      <c r="C462" t="s">
        <v>27</v>
      </c>
      <c r="D462" t="s">
        <v>31</v>
      </c>
      <c r="E462" t="s">
        <v>13</v>
      </c>
      <c r="F462" t="s">
        <v>14</v>
      </c>
      <c r="G462" t="s">
        <v>15</v>
      </c>
      <c r="H462" t="s">
        <v>16</v>
      </c>
      <c r="I462" t="s">
        <v>17</v>
      </c>
      <c r="J462">
        <v>371</v>
      </c>
      <c r="K462">
        <v>530.53</v>
      </c>
      <c r="N462">
        <v>2022</v>
      </c>
      <c r="O462" t="s">
        <v>24</v>
      </c>
      <c r="P462" t="s">
        <v>56</v>
      </c>
      <c r="Q462" t="s">
        <v>59</v>
      </c>
      <c r="R462">
        <v>46</v>
      </c>
      <c r="S462">
        <v>100</v>
      </c>
      <c r="T462">
        <v>224</v>
      </c>
      <c r="U462">
        <v>20</v>
      </c>
      <c r="V462" t="s">
        <v>45</v>
      </c>
    </row>
    <row r="463" spans="1:22" x14ac:dyDescent="0.3">
      <c r="A463" s="2">
        <v>2725077</v>
      </c>
      <c r="B463">
        <v>2020</v>
      </c>
      <c r="C463" t="s">
        <v>27</v>
      </c>
      <c r="D463" t="s">
        <v>31</v>
      </c>
      <c r="E463" t="s">
        <v>13</v>
      </c>
      <c r="F463" t="s">
        <v>14</v>
      </c>
      <c r="G463" t="s">
        <v>15</v>
      </c>
      <c r="H463" t="s">
        <v>16</v>
      </c>
      <c r="I463" t="s">
        <v>17</v>
      </c>
      <c r="J463">
        <v>299</v>
      </c>
      <c r="K463">
        <v>427.57</v>
      </c>
      <c r="N463">
        <v>2022</v>
      </c>
      <c r="O463" t="s">
        <v>24</v>
      </c>
      <c r="P463" t="s">
        <v>56</v>
      </c>
      <c r="Q463" t="s">
        <v>60</v>
      </c>
      <c r="R463">
        <v>34</v>
      </c>
      <c r="S463">
        <v>2288.4</v>
      </c>
      <c r="T463">
        <v>5126.0160000000005</v>
      </c>
      <c r="U463">
        <v>457.68000000000006</v>
      </c>
      <c r="V463" t="s">
        <v>45</v>
      </c>
    </row>
    <row r="464" spans="1:22" x14ac:dyDescent="0.3">
      <c r="A464" s="2">
        <v>2725077</v>
      </c>
      <c r="B464">
        <v>2020</v>
      </c>
      <c r="C464" t="s">
        <v>28</v>
      </c>
      <c r="D464" t="s">
        <v>31</v>
      </c>
      <c r="E464" t="s">
        <v>13</v>
      </c>
      <c r="F464" t="s">
        <v>14</v>
      </c>
      <c r="G464" t="s">
        <v>15</v>
      </c>
      <c r="H464" t="s">
        <v>16</v>
      </c>
      <c r="I464" t="s">
        <v>17</v>
      </c>
      <c r="J464">
        <v>290</v>
      </c>
      <c r="K464">
        <v>414.7</v>
      </c>
      <c r="N464">
        <v>2022</v>
      </c>
      <c r="O464" t="s">
        <v>24</v>
      </c>
      <c r="P464" t="s">
        <v>47</v>
      </c>
      <c r="Q464" t="s">
        <v>61</v>
      </c>
      <c r="R464">
        <v>7</v>
      </c>
      <c r="S464">
        <v>200</v>
      </c>
      <c r="T464">
        <v>224</v>
      </c>
      <c r="U464">
        <v>40</v>
      </c>
      <c r="V464" t="s">
        <v>45</v>
      </c>
    </row>
    <row r="465" spans="1:22" x14ac:dyDescent="0.3">
      <c r="A465" s="2">
        <v>2725442</v>
      </c>
      <c r="B465">
        <v>2020</v>
      </c>
      <c r="C465" t="s">
        <v>28</v>
      </c>
      <c r="D465" t="s">
        <v>31</v>
      </c>
      <c r="E465" t="s">
        <v>13</v>
      </c>
      <c r="F465" t="s">
        <v>14</v>
      </c>
      <c r="G465" t="s">
        <v>15</v>
      </c>
      <c r="H465" t="s">
        <v>16</v>
      </c>
      <c r="I465" t="s">
        <v>17</v>
      </c>
      <c r="J465">
        <v>338</v>
      </c>
      <c r="K465">
        <v>483.34000000000003</v>
      </c>
      <c r="N465">
        <v>2022</v>
      </c>
      <c r="O465" t="s">
        <v>24</v>
      </c>
      <c r="P465" t="s">
        <v>56</v>
      </c>
      <c r="Q465" t="s">
        <v>63</v>
      </c>
      <c r="R465">
        <v>3</v>
      </c>
      <c r="S465">
        <v>2288.65</v>
      </c>
      <c r="T465">
        <v>5126.576</v>
      </c>
      <c r="U465">
        <v>457.73</v>
      </c>
      <c r="V465" t="s">
        <v>45</v>
      </c>
    </row>
    <row r="466" spans="1:22" x14ac:dyDescent="0.3">
      <c r="A466" s="2">
        <v>2725442</v>
      </c>
      <c r="B466">
        <v>2020</v>
      </c>
      <c r="C466" t="s">
        <v>28</v>
      </c>
      <c r="D466" t="s">
        <v>31</v>
      </c>
      <c r="E466" t="s">
        <v>13</v>
      </c>
      <c r="F466" t="s">
        <v>14</v>
      </c>
      <c r="G466" t="s">
        <v>15</v>
      </c>
      <c r="H466" t="s">
        <v>16</v>
      </c>
      <c r="I466" t="s">
        <v>17</v>
      </c>
      <c r="J466">
        <v>266</v>
      </c>
      <c r="K466">
        <v>380.38</v>
      </c>
      <c r="N466">
        <v>2022</v>
      </c>
      <c r="O466" t="s">
        <v>24</v>
      </c>
      <c r="P466" t="s">
        <v>62</v>
      </c>
      <c r="Q466" t="s">
        <v>62</v>
      </c>
      <c r="R466">
        <v>2</v>
      </c>
      <c r="S466">
        <v>6600</v>
      </c>
      <c r="T466">
        <v>7392</v>
      </c>
      <c r="U466">
        <v>1320</v>
      </c>
      <c r="V466" t="s">
        <v>45</v>
      </c>
    </row>
    <row r="467" spans="1:22" x14ac:dyDescent="0.3">
      <c r="A467" s="2">
        <v>2725077</v>
      </c>
      <c r="B467">
        <v>2020</v>
      </c>
      <c r="C467" t="s">
        <v>28</v>
      </c>
      <c r="D467" t="s">
        <v>31</v>
      </c>
      <c r="E467" t="s">
        <v>13</v>
      </c>
      <c r="F467" t="s">
        <v>14</v>
      </c>
      <c r="G467" t="s">
        <v>15</v>
      </c>
      <c r="H467" t="s">
        <v>16</v>
      </c>
      <c r="I467" t="s">
        <v>17</v>
      </c>
      <c r="J467">
        <v>292</v>
      </c>
      <c r="K467">
        <v>526.24</v>
      </c>
      <c r="N467">
        <v>2022</v>
      </c>
      <c r="O467" t="s">
        <v>19</v>
      </c>
      <c r="P467" t="s">
        <v>43</v>
      </c>
      <c r="Q467" t="s">
        <v>44</v>
      </c>
      <c r="R467">
        <v>3566</v>
      </c>
      <c r="S467">
        <v>4577.3</v>
      </c>
      <c r="T467">
        <v>5126.576</v>
      </c>
      <c r="U467">
        <v>915.46</v>
      </c>
      <c r="V467" t="s">
        <v>45</v>
      </c>
    </row>
    <row r="468" spans="1:22" x14ac:dyDescent="0.3">
      <c r="A468" s="2">
        <v>2725077</v>
      </c>
      <c r="B468">
        <v>2020</v>
      </c>
      <c r="C468" t="s">
        <v>28</v>
      </c>
      <c r="D468" t="s">
        <v>31</v>
      </c>
      <c r="E468" t="s">
        <v>13</v>
      </c>
      <c r="F468" t="s">
        <v>14</v>
      </c>
      <c r="G468" t="s">
        <v>15</v>
      </c>
      <c r="H468" t="s">
        <v>16</v>
      </c>
      <c r="I468" t="s">
        <v>17</v>
      </c>
      <c r="J468">
        <v>340</v>
      </c>
      <c r="K468">
        <v>526.24</v>
      </c>
      <c r="N468">
        <v>2022</v>
      </c>
      <c r="O468" t="s">
        <v>19</v>
      </c>
      <c r="P468" t="s">
        <v>43</v>
      </c>
      <c r="Q468" t="s">
        <v>46</v>
      </c>
      <c r="R468">
        <v>2498</v>
      </c>
      <c r="S468">
        <v>8000</v>
      </c>
      <c r="T468">
        <v>8960</v>
      </c>
      <c r="U468">
        <v>1600</v>
      </c>
      <c r="V468" t="s">
        <v>45</v>
      </c>
    </row>
    <row r="469" spans="1:22" x14ac:dyDescent="0.3">
      <c r="A469" s="2">
        <v>2725442</v>
      </c>
      <c r="B469">
        <v>2020</v>
      </c>
      <c r="C469" t="s">
        <v>28</v>
      </c>
      <c r="D469" t="s">
        <v>31</v>
      </c>
      <c r="E469" t="s">
        <v>13</v>
      </c>
      <c r="F469" t="s">
        <v>14</v>
      </c>
      <c r="G469" t="s">
        <v>15</v>
      </c>
      <c r="H469" t="s">
        <v>16</v>
      </c>
      <c r="I469" t="s">
        <v>17</v>
      </c>
      <c r="J469">
        <v>995</v>
      </c>
      <c r="K469">
        <v>1422.85</v>
      </c>
      <c r="N469">
        <v>2022</v>
      </c>
      <c r="O469" t="s">
        <v>19</v>
      </c>
      <c r="P469" t="s">
        <v>47</v>
      </c>
      <c r="Q469" t="s">
        <v>48</v>
      </c>
      <c r="R469">
        <v>1245</v>
      </c>
      <c r="S469">
        <v>4577.2</v>
      </c>
      <c r="T469">
        <v>5126.4639999999999</v>
      </c>
      <c r="U469">
        <v>915.44</v>
      </c>
      <c r="V469" t="s">
        <v>45</v>
      </c>
    </row>
    <row r="470" spans="1:22" x14ac:dyDescent="0.3">
      <c r="A470" s="2">
        <v>2726172</v>
      </c>
      <c r="B470">
        <v>2020</v>
      </c>
      <c r="C470" t="s">
        <v>28</v>
      </c>
      <c r="D470" t="s">
        <v>31</v>
      </c>
      <c r="E470" t="s">
        <v>13</v>
      </c>
      <c r="F470" t="s">
        <v>14</v>
      </c>
      <c r="G470" t="s">
        <v>15</v>
      </c>
      <c r="H470" t="s">
        <v>16</v>
      </c>
      <c r="I470" t="s">
        <v>17</v>
      </c>
      <c r="J470">
        <v>1029</v>
      </c>
      <c r="K470">
        <v>1471.47</v>
      </c>
      <c r="N470">
        <v>2022</v>
      </c>
      <c r="O470" t="s">
        <v>19</v>
      </c>
      <c r="P470" t="s">
        <v>49</v>
      </c>
      <c r="Q470" t="s">
        <v>50</v>
      </c>
      <c r="R470">
        <v>644</v>
      </c>
      <c r="S470">
        <v>5743.5</v>
      </c>
      <c r="T470">
        <v>6432.72</v>
      </c>
      <c r="U470">
        <v>1148.7</v>
      </c>
      <c r="V470" t="s">
        <v>45</v>
      </c>
    </row>
    <row r="471" spans="1:22" x14ac:dyDescent="0.3">
      <c r="A471" s="2">
        <v>2725442</v>
      </c>
      <c r="B471">
        <v>2020</v>
      </c>
      <c r="C471" t="s">
        <v>28</v>
      </c>
      <c r="D471" t="s">
        <v>31</v>
      </c>
      <c r="E471" t="s">
        <v>13</v>
      </c>
      <c r="F471" t="s">
        <v>14</v>
      </c>
      <c r="G471" t="s">
        <v>15</v>
      </c>
      <c r="H471" t="s">
        <v>16</v>
      </c>
      <c r="I471" t="s">
        <v>17</v>
      </c>
      <c r="J471">
        <v>264</v>
      </c>
      <c r="K471">
        <v>377.52</v>
      </c>
      <c r="N471">
        <v>2022</v>
      </c>
      <c r="O471" t="s">
        <v>19</v>
      </c>
      <c r="P471" t="s">
        <v>51</v>
      </c>
      <c r="Q471" t="s">
        <v>52</v>
      </c>
      <c r="R471">
        <v>643</v>
      </c>
      <c r="S471">
        <v>7000</v>
      </c>
      <c r="T471">
        <v>7840</v>
      </c>
      <c r="U471">
        <v>1400</v>
      </c>
      <c r="V471" t="s">
        <v>45</v>
      </c>
    </row>
    <row r="472" spans="1:22" x14ac:dyDescent="0.3">
      <c r="A472" s="2">
        <v>2725442</v>
      </c>
      <c r="B472">
        <v>2020</v>
      </c>
      <c r="C472" t="s">
        <v>28</v>
      </c>
      <c r="D472" t="s">
        <v>31</v>
      </c>
      <c r="E472" t="s">
        <v>13</v>
      </c>
      <c r="F472" t="s">
        <v>14</v>
      </c>
      <c r="G472" t="s">
        <v>15</v>
      </c>
      <c r="H472" t="s">
        <v>16</v>
      </c>
      <c r="I472" t="s">
        <v>17</v>
      </c>
      <c r="J472">
        <v>291</v>
      </c>
      <c r="K472">
        <v>416.13</v>
      </c>
      <c r="N472">
        <v>2022</v>
      </c>
      <c r="O472" t="s">
        <v>19</v>
      </c>
      <c r="P472" t="s">
        <v>49</v>
      </c>
      <c r="Q472" t="s">
        <v>53</v>
      </c>
      <c r="R472">
        <v>455</v>
      </c>
      <c r="S472">
        <v>5036.46</v>
      </c>
      <c r="T472">
        <v>5128.0320000000002</v>
      </c>
      <c r="U472">
        <v>1007.292</v>
      </c>
      <c r="V472" t="s">
        <v>45</v>
      </c>
    </row>
    <row r="473" spans="1:22" x14ac:dyDescent="0.3">
      <c r="A473" s="2">
        <v>2725442</v>
      </c>
      <c r="B473">
        <v>2020</v>
      </c>
      <c r="C473" t="s">
        <v>28</v>
      </c>
      <c r="D473" t="s">
        <v>31</v>
      </c>
      <c r="E473" t="s">
        <v>13</v>
      </c>
      <c r="F473" t="s">
        <v>14</v>
      </c>
      <c r="G473" t="s">
        <v>15</v>
      </c>
      <c r="H473" t="s">
        <v>16</v>
      </c>
      <c r="I473" t="s">
        <v>17</v>
      </c>
      <c r="J473">
        <v>339</v>
      </c>
      <c r="K473">
        <v>484.77</v>
      </c>
      <c r="N473">
        <v>2022</v>
      </c>
      <c r="O473" t="s">
        <v>19</v>
      </c>
      <c r="P473" t="s">
        <v>51</v>
      </c>
      <c r="Q473" t="s">
        <v>54</v>
      </c>
      <c r="R473">
        <v>345</v>
      </c>
      <c r="S473">
        <v>7700</v>
      </c>
      <c r="T473">
        <v>7840</v>
      </c>
      <c r="U473">
        <v>1540</v>
      </c>
      <c r="V473" t="s">
        <v>45</v>
      </c>
    </row>
    <row r="474" spans="1:22" x14ac:dyDescent="0.3">
      <c r="A474" s="2">
        <v>2725442</v>
      </c>
      <c r="B474">
        <v>2020</v>
      </c>
      <c r="C474" t="s">
        <v>28</v>
      </c>
      <c r="D474" t="s">
        <v>31</v>
      </c>
      <c r="E474" t="s">
        <v>13</v>
      </c>
      <c r="F474" t="s">
        <v>14</v>
      </c>
      <c r="G474" t="s">
        <v>15</v>
      </c>
      <c r="H474" t="s">
        <v>16</v>
      </c>
      <c r="I474" t="s">
        <v>17</v>
      </c>
      <c r="J474">
        <v>267</v>
      </c>
      <c r="K474">
        <v>381.81</v>
      </c>
      <c r="N474">
        <v>2022</v>
      </c>
      <c r="O474" t="s">
        <v>19</v>
      </c>
      <c r="P474" t="s">
        <v>47</v>
      </c>
      <c r="Q474" t="s">
        <v>55</v>
      </c>
      <c r="R474">
        <v>122</v>
      </c>
      <c r="S474">
        <v>110</v>
      </c>
      <c r="T474">
        <v>112</v>
      </c>
      <c r="U474">
        <v>22</v>
      </c>
      <c r="V474" t="s">
        <v>45</v>
      </c>
    </row>
    <row r="475" spans="1:22" x14ac:dyDescent="0.3">
      <c r="A475" s="2">
        <v>2726172</v>
      </c>
      <c r="B475">
        <v>2020</v>
      </c>
      <c r="C475" t="s">
        <v>28</v>
      </c>
      <c r="D475" t="s">
        <v>31</v>
      </c>
      <c r="E475" t="s">
        <v>13</v>
      </c>
      <c r="F475" t="s">
        <v>14</v>
      </c>
      <c r="G475" t="s">
        <v>15</v>
      </c>
      <c r="H475" t="s">
        <v>16</v>
      </c>
      <c r="I475" t="s">
        <v>17</v>
      </c>
      <c r="J475">
        <v>810</v>
      </c>
      <c r="K475">
        <v>1158.3</v>
      </c>
      <c r="N475">
        <v>2022</v>
      </c>
      <c r="O475" t="s">
        <v>19</v>
      </c>
      <c r="P475" t="s">
        <v>56</v>
      </c>
      <c r="Q475" t="s">
        <v>57</v>
      </c>
      <c r="R475">
        <v>78</v>
      </c>
      <c r="S475">
        <v>2517.46</v>
      </c>
      <c r="T475">
        <v>5126.4639999999999</v>
      </c>
      <c r="U475">
        <v>503.49200000000002</v>
      </c>
      <c r="V475" t="s">
        <v>45</v>
      </c>
    </row>
    <row r="476" spans="1:22" x14ac:dyDescent="0.3">
      <c r="A476" s="2">
        <v>2725077</v>
      </c>
      <c r="B476">
        <v>2020</v>
      </c>
      <c r="C476" t="s">
        <v>28</v>
      </c>
      <c r="D476" t="s">
        <v>31</v>
      </c>
      <c r="E476" t="s">
        <v>13</v>
      </c>
      <c r="F476" t="s">
        <v>14</v>
      </c>
      <c r="G476" t="s">
        <v>15</v>
      </c>
      <c r="H476" t="s">
        <v>16</v>
      </c>
      <c r="I476" t="s">
        <v>17</v>
      </c>
      <c r="J476">
        <v>863</v>
      </c>
      <c r="K476">
        <v>1234.0899999999999</v>
      </c>
      <c r="N476">
        <v>2022</v>
      </c>
      <c r="O476" t="s">
        <v>19</v>
      </c>
      <c r="P476" t="s">
        <v>56</v>
      </c>
      <c r="Q476" t="s">
        <v>58</v>
      </c>
      <c r="R476">
        <v>76</v>
      </c>
      <c r="S476">
        <v>2517.2949999999996</v>
      </c>
      <c r="T476">
        <v>5126.1279999999997</v>
      </c>
      <c r="U476">
        <v>503.45899999999995</v>
      </c>
      <c r="V476" t="s">
        <v>45</v>
      </c>
    </row>
    <row r="477" spans="1:22" x14ac:dyDescent="0.3">
      <c r="A477" s="2">
        <v>2725442</v>
      </c>
      <c r="B477">
        <v>2020</v>
      </c>
      <c r="C477" t="s">
        <v>28</v>
      </c>
      <c r="D477" t="s">
        <v>31</v>
      </c>
      <c r="E477" t="s">
        <v>13</v>
      </c>
      <c r="F477" t="s">
        <v>14</v>
      </c>
      <c r="G477" t="s">
        <v>15</v>
      </c>
      <c r="H477" t="s">
        <v>32</v>
      </c>
      <c r="I477" t="s">
        <v>17</v>
      </c>
      <c r="J477">
        <v>293</v>
      </c>
      <c r="K477">
        <v>418.99</v>
      </c>
      <c r="N477">
        <v>2022</v>
      </c>
      <c r="O477" t="s">
        <v>19</v>
      </c>
      <c r="P477" t="s">
        <v>56</v>
      </c>
      <c r="Q477" t="s">
        <v>59</v>
      </c>
      <c r="R477">
        <v>46</v>
      </c>
      <c r="S477">
        <v>115</v>
      </c>
      <c r="T477">
        <v>224</v>
      </c>
      <c r="U477">
        <v>23</v>
      </c>
      <c r="V477" t="s">
        <v>45</v>
      </c>
    </row>
    <row r="478" spans="1:22" x14ac:dyDescent="0.3">
      <c r="A478" s="2">
        <v>2725807</v>
      </c>
      <c r="B478">
        <v>2020</v>
      </c>
      <c r="C478" t="s">
        <v>28</v>
      </c>
      <c r="D478" t="s">
        <v>31</v>
      </c>
      <c r="E478" t="s">
        <v>13</v>
      </c>
      <c r="F478" t="s">
        <v>14</v>
      </c>
      <c r="G478" t="s">
        <v>15</v>
      </c>
      <c r="H478" t="s">
        <v>32</v>
      </c>
      <c r="I478" t="s">
        <v>17</v>
      </c>
      <c r="J478">
        <v>341</v>
      </c>
      <c r="K478">
        <v>487.63</v>
      </c>
      <c r="N478">
        <v>2022</v>
      </c>
      <c r="O478" t="s">
        <v>19</v>
      </c>
      <c r="P478" t="s">
        <v>56</v>
      </c>
      <c r="Q478" t="s">
        <v>60</v>
      </c>
      <c r="R478">
        <v>34</v>
      </c>
      <c r="S478">
        <v>2631.66</v>
      </c>
      <c r="T478">
        <v>5126.0160000000005</v>
      </c>
      <c r="U478">
        <v>526.33199999999999</v>
      </c>
      <c r="V478" t="s">
        <v>45</v>
      </c>
    </row>
    <row r="479" spans="1:22" x14ac:dyDescent="0.3">
      <c r="A479" s="2">
        <v>2725077</v>
      </c>
      <c r="B479">
        <v>2020</v>
      </c>
      <c r="C479" t="s">
        <v>28</v>
      </c>
      <c r="D479" t="s">
        <v>31</v>
      </c>
      <c r="E479" t="s">
        <v>13</v>
      </c>
      <c r="F479" t="s">
        <v>14</v>
      </c>
      <c r="G479" t="s">
        <v>15</v>
      </c>
      <c r="H479" t="s">
        <v>32</v>
      </c>
      <c r="I479" t="s">
        <v>17</v>
      </c>
      <c r="J479">
        <v>263</v>
      </c>
      <c r="K479">
        <v>376.09000000000003</v>
      </c>
      <c r="N479">
        <v>2022</v>
      </c>
      <c r="O479" t="s">
        <v>19</v>
      </c>
      <c r="P479" t="s">
        <v>47</v>
      </c>
      <c r="Q479" t="s">
        <v>61</v>
      </c>
      <c r="R479">
        <v>7</v>
      </c>
      <c r="S479">
        <v>230</v>
      </c>
      <c r="T479">
        <v>224</v>
      </c>
      <c r="U479">
        <v>46</v>
      </c>
      <c r="V479" t="s">
        <v>45</v>
      </c>
    </row>
    <row r="480" spans="1:22" x14ac:dyDescent="0.3">
      <c r="A480" s="2">
        <v>2725442</v>
      </c>
      <c r="B480">
        <v>2020</v>
      </c>
      <c r="C480" t="s">
        <v>29</v>
      </c>
      <c r="D480" t="s">
        <v>31</v>
      </c>
      <c r="E480" t="s">
        <v>13</v>
      </c>
      <c r="F480" t="s">
        <v>14</v>
      </c>
      <c r="G480" t="s">
        <v>15</v>
      </c>
      <c r="H480" t="s">
        <v>32</v>
      </c>
      <c r="I480" t="s">
        <v>17</v>
      </c>
      <c r="J480">
        <v>296</v>
      </c>
      <c r="K480">
        <v>423.28</v>
      </c>
      <c r="N480">
        <v>2022</v>
      </c>
      <c r="O480" t="s">
        <v>19</v>
      </c>
      <c r="P480" t="s">
        <v>56</v>
      </c>
      <c r="Q480" t="s">
        <v>63</v>
      </c>
      <c r="R480">
        <v>3</v>
      </c>
      <c r="S480">
        <v>2631.9475000000002</v>
      </c>
      <c r="T480">
        <v>5126.576</v>
      </c>
      <c r="U480">
        <v>526.38950000000011</v>
      </c>
      <c r="V480" t="s">
        <v>45</v>
      </c>
    </row>
    <row r="481" spans="1:22" x14ac:dyDescent="0.3">
      <c r="A481" s="2">
        <v>2725807</v>
      </c>
      <c r="B481">
        <v>2020</v>
      </c>
      <c r="C481" t="s">
        <v>29</v>
      </c>
      <c r="D481" t="s">
        <v>31</v>
      </c>
      <c r="E481" t="s">
        <v>13</v>
      </c>
      <c r="F481" t="s">
        <v>14</v>
      </c>
      <c r="G481" t="s">
        <v>15</v>
      </c>
      <c r="H481" t="s">
        <v>32</v>
      </c>
      <c r="I481" t="s">
        <v>17</v>
      </c>
      <c r="J481">
        <v>344</v>
      </c>
      <c r="K481">
        <v>491.91999999999996</v>
      </c>
      <c r="N481">
        <v>2022</v>
      </c>
      <c r="O481" t="s">
        <v>19</v>
      </c>
      <c r="P481" t="s">
        <v>62</v>
      </c>
      <c r="Q481" t="s">
        <v>62</v>
      </c>
      <c r="R481">
        <v>2</v>
      </c>
      <c r="S481">
        <v>7590</v>
      </c>
      <c r="T481">
        <v>7392</v>
      </c>
      <c r="U481">
        <v>1518</v>
      </c>
      <c r="V481" t="s">
        <v>45</v>
      </c>
    </row>
    <row r="482" spans="1:22" x14ac:dyDescent="0.3">
      <c r="A482" s="2">
        <v>2725442</v>
      </c>
      <c r="B482">
        <v>2020</v>
      </c>
      <c r="C482" t="s">
        <v>29</v>
      </c>
      <c r="D482" t="s">
        <v>31</v>
      </c>
      <c r="E482" t="s">
        <v>13</v>
      </c>
      <c r="F482" t="s">
        <v>14</v>
      </c>
      <c r="G482" t="s">
        <v>15</v>
      </c>
      <c r="H482" t="s">
        <v>32</v>
      </c>
      <c r="I482" t="s">
        <v>17</v>
      </c>
      <c r="J482">
        <v>272</v>
      </c>
      <c r="K482">
        <v>388.96</v>
      </c>
      <c r="N482">
        <v>2022</v>
      </c>
      <c r="O482" t="s">
        <v>30</v>
      </c>
      <c r="P482" t="s">
        <v>43</v>
      </c>
      <c r="Q482" t="s">
        <v>44</v>
      </c>
      <c r="R482">
        <v>3566</v>
      </c>
      <c r="S482">
        <v>4577.3</v>
      </c>
      <c r="T482">
        <v>5126.576</v>
      </c>
      <c r="U482">
        <v>915.46</v>
      </c>
      <c r="V482" t="s">
        <v>45</v>
      </c>
    </row>
    <row r="483" spans="1:22" x14ac:dyDescent="0.3">
      <c r="A483" s="2">
        <v>2725077</v>
      </c>
      <c r="B483">
        <v>2020</v>
      </c>
      <c r="C483" t="s">
        <v>29</v>
      </c>
      <c r="D483" t="s">
        <v>31</v>
      </c>
      <c r="E483" t="s">
        <v>13</v>
      </c>
      <c r="F483" t="s">
        <v>14</v>
      </c>
      <c r="G483" t="s">
        <v>15</v>
      </c>
      <c r="H483" t="s">
        <v>32</v>
      </c>
      <c r="I483" t="s">
        <v>17</v>
      </c>
      <c r="J483">
        <v>298</v>
      </c>
      <c r="K483">
        <v>526.24</v>
      </c>
      <c r="N483">
        <v>2022</v>
      </c>
      <c r="O483" t="s">
        <v>30</v>
      </c>
      <c r="P483" t="s">
        <v>43</v>
      </c>
      <c r="Q483" t="s">
        <v>46</v>
      </c>
      <c r="R483">
        <v>2498</v>
      </c>
      <c r="S483">
        <v>8000</v>
      </c>
      <c r="T483">
        <v>8960</v>
      </c>
      <c r="U483">
        <v>1600</v>
      </c>
      <c r="V483" t="s">
        <v>45</v>
      </c>
    </row>
    <row r="484" spans="1:22" x14ac:dyDescent="0.3">
      <c r="A484" s="2">
        <v>2725807</v>
      </c>
      <c r="B484">
        <v>2020</v>
      </c>
      <c r="C484" t="s">
        <v>29</v>
      </c>
      <c r="D484" t="s">
        <v>31</v>
      </c>
      <c r="E484" t="s">
        <v>13</v>
      </c>
      <c r="F484" t="s">
        <v>14</v>
      </c>
      <c r="G484" t="s">
        <v>15</v>
      </c>
      <c r="H484" t="s">
        <v>32</v>
      </c>
      <c r="I484" t="s">
        <v>17</v>
      </c>
      <c r="J484">
        <v>346</v>
      </c>
      <c r="K484">
        <v>526.24</v>
      </c>
      <c r="N484">
        <v>2022</v>
      </c>
      <c r="O484" t="s">
        <v>30</v>
      </c>
      <c r="P484" t="s">
        <v>47</v>
      </c>
      <c r="Q484" t="s">
        <v>48</v>
      </c>
      <c r="R484">
        <v>1245</v>
      </c>
      <c r="S484">
        <v>4577.2</v>
      </c>
      <c r="T484">
        <v>5126.4639999999999</v>
      </c>
      <c r="U484">
        <v>915.44</v>
      </c>
      <c r="V484" t="s">
        <v>45</v>
      </c>
    </row>
    <row r="485" spans="1:22" x14ac:dyDescent="0.3">
      <c r="A485" s="2">
        <v>2726538</v>
      </c>
      <c r="B485">
        <v>2020</v>
      </c>
      <c r="C485" t="s">
        <v>29</v>
      </c>
      <c r="D485" t="s">
        <v>31</v>
      </c>
      <c r="E485" t="s">
        <v>13</v>
      </c>
      <c r="F485" t="s">
        <v>14</v>
      </c>
      <c r="G485" t="s">
        <v>15</v>
      </c>
      <c r="H485" t="s">
        <v>32</v>
      </c>
      <c r="I485" t="s">
        <v>17</v>
      </c>
      <c r="J485">
        <v>268</v>
      </c>
      <c r="K485">
        <v>526.24</v>
      </c>
      <c r="N485">
        <v>2022</v>
      </c>
      <c r="O485" t="s">
        <v>30</v>
      </c>
      <c r="P485" t="s">
        <v>49</v>
      </c>
      <c r="Q485" t="s">
        <v>50</v>
      </c>
      <c r="R485">
        <v>644</v>
      </c>
      <c r="S485">
        <v>5743.5</v>
      </c>
      <c r="T485">
        <v>6432.72</v>
      </c>
      <c r="U485">
        <v>1148.7</v>
      </c>
      <c r="V485" t="s">
        <v>45</v>
      </c>
    </row>
    <row r="486" spans="1:22" x14ac:dyDescent="0.3">
      <c r="A486" s="2">
        <v>2725442</v>
      </c>
      <c r="B486">
        <v>2020</v>
      </c>
      <c r="C486" t="s">
        <v>29</v>
      </c>
      <c r="D486" t="s">
        <v>31</v>
      </c>
      <c r="E486" t="s">
        <v>13</v>
      </c>
      <c r="F486" t="s">
        <v>14</v>
      </c>
      <c r="G486" t="s">
        <v>15</v>
      </c>
      <c r="H486" t="s">
        <v>32</v>
      </c>
      <c r="I486" t="s">
        <v>17</v>
      </c>
      <c r="J486">
        <v>1028</v>
      </c>
      <c r="K486">
        <v>1470.04</v>
      </c>
      <c r="N486">
        <v>2022</v>
      </c>
      <c r="O486" t="s">
        <v>30</v>
      </c>
      <c r="P486" t="s">
        <v>51</v>
      </c>
      <c r="Q486" t="s">
        <v>52</v>
      </c>
      <c r="R486">
        <v>643</v>
      </c>
      <c r="S486">
        <v>7000</v>
      </c>
      <c r="T486">
        <v>7840</v>
      </c>
      <c r="U486">
        <v>1400</v>
      </c>
      <c r="V486" t="s">
        <v>45</v>
      </c>
    </row>
    <row r="487" spans="1:22" x14ac:dyDescent="0.3">
      <c r="A487" s="2">
        <v>2726172</v>
      </c>
      <c r="B487">
        <v>2020</v>
      </c>
      <c r="C487" t="s">
        <v>29</v>
      </c>
      <c r="D487" t="s">
        <v>31</v>
      </c>
      <c r="E487" t="s">
        <v>13</v>
      </c>
      <c r="F487" t="s">
        <v>14</v>
      </c>
      <c r="G487" t="s">
        <v>15</v>
      </c>
      <c r="H487" t="s">
        <v>32</v>
      </c>
      <c r="I487" t="s">
        <v>17</v>
      </c>
      <c r="J487">
        <v>270</v>
      </c>
      <c r="K487">
        <v>386.1</v>
      </c>
      <c r="N487">
        <v>2022</v>
      </c>
      <c r="O487" t="s">
        <v>30</v>
      </c>
      <c r="P487" t="s">
        <v>49</v>
      </c>
      <c r="Q487" t="s">
        <v>53</v>
      </c>
      <c r="R487">
        <v>455</v>
      </c>
      <c r="S487">
        <v>4578.6000000000004</v>
      </c>
      <c r="T487">
        <v>5128.0320000000002</v>
      </c>
      <c r="U487">
        <v>915.72000000000014</v>
      </c>
      <c r="V487" t="s">
        <v>45</v>
      </c>
    </row>
    <row r="488" spans="1:22" x14ac:dyDescent="0.3">
      <c r="A488" s="2">
        <v>2726172</v>
      </c>
      <c r="B488">
        <v>2020</v>
      </c>
      <c r="C488" t="s">
        <v>29</v>
      </c>
      <c r="D488" t="s">
        <v>31</v>
      </c>
      <c r="E488" t="s">
        <v>13</v>
      </c>
      <c r="F488" t="s">
        <v>14</v>
      </c>
      <c r="G488" t="s">
        <v>15</v>
      </c>
      <c r="H488" t="s">
        <v>32</v>
      </c>
      <c r="I488" t="s">
        <v>17</v>
      </c>
      <c r="J488">
        <v>297</v>
      </c>
      <c r="K488">
        <v>424.71</v>
      </c>
      <c r="N488">
        <v>2022</v>
      </c>
      <c r="O488" t="s">
        <v>30</v>
      </c>
      <c r="P488" t="s">
        <v>51</v>
      </c>
      <c r="Q488" t="s">
        <v>54</v>
      </c>
      <c r="R488">
        <v>345</v>
      </c>
      <c r="S488">
        <v>7000</v>
      </c>
      <c r="T488">
        <v>7840</v>
      </c>
      <c r="U488">
        <v>1400</v>
      </c>
      <c r="V488" t="s">
        <v>45</v>
      </c>
    </row>
    <row r="489" spans="1:22" x14ac:dyDescent="0.3">
      <c r="A489" s="2">
        <v>2725442</v>
      </c>
      <c r="B489">
        <v>2020</v>
      </c>
      <c r="C489" t="s">
        <v>29</v>
      </c>
      <c r="D489" t="s">
        <v>31</v>
      </c>
      <c r="E489" t="s">
        <v>13</v>
      </c>
      <c r="F489" t="s">
        <v>14</v>
      </c>
      <c r="G489" t="s">
        <v>15</v>
      </c>
      <c r="H489" t="s">
        <v>32</v>
      </c>
      <c r="I489" t="s">
        <v>17</v>
      </c>
      <c r="J489">
        <v>345</v>
      </c>
      <c r="K489">
        <v>493.35</v>
      </c>
      <c r="N489">
        <v>2022</v>
      </c>
      <c r="O489" t="s">
        <v>30</v>
      </c>
      <c r="P489" t="s">
        <v>47</v>
      </c>
      <c r="Q489" t="s">
        <v>55</v>
      </c>
      <c r="R489">
        <v>122</v>
      </c>
      <c r="S489">
        <v>100</v>
      </c>
      <c r="T489">
        <v>112</v>
      </c>
      <c r="U489">
        <v>20</v>
      </c>
      <c r="V489" t="s">
        <v>45</v>
      </c>
    </row>
    <row r="490" spans="1:22" x14ac:dyDescent="0.3">
      <c r="A490" s="2">
        <v>2726538</v>
      </c>
      <c r="B490">
        <v>2020</v>
      </c>
      <c r="C490" t="s">
        <v>29</v>
      </c>
      <c r="D490" t="s">
        <v>31</v>
      </c>
      <c r="E490" t="s">
        <v>13</v>
      </c>
      <c r="F490" t="s">
        <v>14</v>
      </c>
      <c r="G490" t="s">
        <v>15</v>
      </c>
      <c r="H490" t="s">
        <v>32</v>
      </c>
      <c r="I490" t="s">
        <v>17</v>
      </c>
      <c r="J490">
        <v>776</v>
      </c>
      <c r="K490">
        <v>1109.68</v>
      </c>
      <c r="N490">
        <v>2022</v>
      </c>
      <c r="O490" t="s">
        <v>30</v>
      </c>
      <c r="P490" t="s">
        <v>56</v>
      </c>
      <c r="Q490" t="s">
        <v>57</v>
      </c>
      <c r="R490">
        <v>78</v>
      </c>
      <c r="S490">
        <v>2288.6</v>
      </c>
      <c r="T490">
        <v>5126.4639999999999</v>
      </c>
      <c r="U490">
        <v>457.72</v>
      </c>
      <c r="V490" t="s">
        <v>45</v>
      </c>
    </row>
    <row r="491" spans="1:22" x14ac:dyDescent="0.3">
      <c r="A491" s="2">
        <v>2725442</v>
      </c>
      <c r="B491">
        <v>2020</v>
      </c>
      <c r="C491" t="s">
        <v>29</v>
      </c>
      <c r="D491" t="s">
        <v>31</v>
      </c>
      <c r="E491" t="s">
        <v>13</v>
      </c>
      <c r="F491" t="s">
        <v>14</v>
      </c>
      <c r="G491" t="s">
        <v>15</v>
      </c>
      <c r="H491" t="s">
        <v>32</v>
      </c>
      <c r="I491" t="s">
        <v>17</v>
      </c>
      <c r="J491">
        <v>809</v>
      </c>
      <c r="K491">
        <v>1156.8699999999999</v>
      </c>
      <c r="N491">
        <v>2022</v>
      </c>
      <c r="O491" t="s">
        <v>30</v>
      </c>
      <c r="P491" t="s">
        <v>56</v>
      </c>
      <c r="Q491" t="s">
        <v>58</v>
      </c>
      <c r="R491">
        <v>76</v>
      </c>
      <c r="S491">
        <v>2288.4499999999998</v>
      </c>
      <c r="T491">
        <v>5126.1279999999997</v>
      </c>
      <c r="U491">
        <v>457.69</v>
      </c>
      <c r="V491" t="s">
        <v>45</v>
      </c>
    </row>
    <row r="492" spans="1:22" x14ac:dyDescent="0.3">
      <c r="A492" s="2">
        <v>2725077</v>
      </c>
      <c r="B492">
        <v>2020</v>
      </c>
      <c r="C492" t="s">
        <v>29</v>
      </c>
      <c r="D492" t="s">
        <v>31</v>
      </c>
      <c r="E492" t="s">
        <v>13</v>
      </c>
      <c r="F492" t="s">
        <v>14</v>
      </c>
      <c r="G492" t="s">
        <v>15</v>
      </c>
      <c r="H492" t="s">
        <v>32</v>
      </c>
      <c r="I492" t="s">
        <v>17</v>
      </c>
      <c r="J492">
        <v>862</v>
      </c>
      <c r="K492">
        <v>1232.6599999999999</v>
      </c>
      <c r="N492">
        <v>2022</v>
      </c>
      <c r="O492" t="s">
        <v>30</v>
      </c>
      <c r="P492" t="s">
        <v>56</v>
      </c>
      <c r="Q492" t="s">
        <v>59</v>
      </c>
      <c r="R492">
        <v>46</v>
      </c>
      <c r="S492">
        <v>100</v>
      </c>
      <c r="T492">
        <v>224</v>
      </c>
      <c r="U492">
        <v>20</v>
      </c>
      <c r="V492" t="s">
        <v>45</v>
      </c>
    </row>
    <row r="493" spans="1:22" x14ac:dyDescent="0.3">
      <c r="A493" s="2">
        <v>2725442</v>
      </c>
      <c r="B493">
        <v>2020</v>
      </c>
      <c r="C493" t="s">
        <v>29</v>
      </c>
      <c r="D493" t="s">
        <v>31</v>
      </c>
      <c r="E493" t="s">
        <v>13</v>
      </c>
      <c r="F493" t="s">
        <v>14</v>
      </c>
      <c r="G493" t="s">
        <v>15</v>
      </c>
      <c r="H493" t="s">
        <v>32</v>
      </c>
      <c r="I493" t="s">
        <v>17</v>
      </c>
      <c r="J493">
        <v>299</v>
      </c>
      <c r="K493">
        <v>427.57</v>
      </c>
      <c r="N493">
        <v>2022</v>
      </c>
      <c r="O493" t="s">
        <v>30</v>
      </c>
      <c r="P493" t="s">
        <v>56</v>
      </c>
      <c r="Q493" t="s">
        <v>60</v>
      </c>
      <c r="R493">
        <v>34</v>
      </c>
      <c r="S493">
        <v>2746.08</v>
      </c>
      <c r="T493">
        <v>5126.0160000000005</v>
      </c>
      <c r="U493">
        <v>549.21600000000001</v>
      </c>
      <c r="V493" t="s">
        <v>45</v>
      </c>
    </row>
    <row r="494" spans="1:22" x14ac:dyDescent="0.3">
      <c r="A494" s="2">
        <v>2725442</v>
      </c>
      <c r="B494">
        <v>2020</v>
      </c>
      <c r="C494" t="s">
        <v>29</v>
      </c>
      <c r="D494" t="s">
        <v>31</v>
      </c>
      <c r="E494" t="s">
        <v>13</v>
      </c>
      <c r="F494" t="s">
        <v>14</v>
      </c>
      <c r="G494" t="s">
        <v>15</v>
      </c>
      <c r="H494" t="s">
        <v>32</v>
      </c>
      <c r="I494" t="s">
        <v>17</v>
      </c>
      <c r="J494">
        <v>269</v>
      </c>
      <c r="K494">
        <v>384.67</v>
      </c>
      <c r="N494">
        <v>2022</v>
      </c>
      <c r="O494" t="s">
        <v>30</v>
      </c>
      <c r="P494" t="s">
        <v>47</v>
      </c>
      <c r="Q494" t="s">
        <v>61</v>
      </c>
      <c r="R494">
        <v>7</v>
      </c>
      <c r="S494">
        <v>240</v>
      </c>
      <c r="T494">
        <v>224</v>
      </c>
      <c r="U494">
        <v>48</v>
      </c>
      <c r="V494" t="s">
        <v>45</v>
      </c>
    </row>
    <row r="495" spans="1:22" x14ac:dyDescent="0.3">
      <c r="A495" s="2">
        <v>2725442</v>
      </c>
      <c r="B495">
        <v>2020</v>
      </c>
      <c r="C495" t="s">
        <v>30</v>
      </c>
      <c r="D495" t="s">
        <v>31</v>
      </c>
      <c r="E495" t="s">
        <v>13</v>
      </c>
      <c r="F495" t="s">
        <v>14</v>
      </c>
      <c r="G495" t="s">
        <v>15</v>
      </c>
      <c r="H495" t="s">
        <v>32</v>
      </c>
      <c r="I495" t="s">
        <v>17</v>
      </c>
      <c r="J495">
        <v>302</v>
      </c>
      <c r="K495">
        <v>431.86</v>
      </c>
      <c r="N495">
        <v>2022</v>
      </c>
      <c r="O495" t="s">
        <v>30</v>
      </c>
      <c r="P495" t="s">
        <v>56</v>
      </c>
      <c r="Q495" t="s">
        <v>63</v>
      </c>
      <c r="R495">
        <v>3</v>
      </c>
      <c r="S495">
        <v>2746.38</v>
      </c>
      <c r="T495">
        <v>5126.576</v>
      </c>
      <c r="U495">
        <v>549.27600000000007</v>
      </c>
      <c r="V495" t="s">
        <v>45</v>
      </c>
    </row>
    <row r="496" spans="1:22" x14ac:dyDescent="0.3">
      <c r="A496" s="2">
        <v>2725077</v>
      </c>
      <c r="B496">
        <v>2020</v>
      </c>
      <c r="C496" t="s">
        <v>30</v>
      </c>
      <c r="D496" t="s">
        <v>31</v>
      </c>
      <c r="E496" t="s">
        <v>13</v>
      </c>
      <c r="F496" t="s">
        <v>14</v>
      </c>
      <c r="G496" t="s">
        <v>15</v>
      </c>
      <c r="H496" t="s">
        <v>32</v>
      </c>
      <c r="I496" t="s">
        <v>17</v>
      </c>
      <c r="J496">
        <v>350</v>
      </c>
      <c r="K496">
        <v>500.5</v>
      </c>
      <c r="N496">
        <v>2022</v>
      </c>
      <c r="O496" t="s">
        <v>30</v>
      </c>
      <c r="P496" t="s">
        <v>62</v>
      </c>
      <c r="Q496" t="s">
        <v>62</v>
      </c>
      <c r="R496">
        <v>2</v>
      </c>
      <c r="S496">
        <v>7920</v>
      </c>
      <c r="T496">
        <v>7392</v>
      </c>
      <c r="U496">
        <v>1584</v>
      </c>
      <c r="V496" t="s">
        <v>45</v>
      </c>
    </row>
    <row r="497" spans="1:22" x14ac:dyDescent="0.3">
      <c r="A497" s="2">
        <v>2725077</v>
      </c>
      <c r="B497">
        <v>2020</v>
      </c>
      <c r="C497" t="s">
        <v>30</v>
      </c>
      <c r="D497" t="s">
        <v>31</v>
      </c>
      <c r="E497" t="s">
        <v>13</v>
      </c>
      <c r="F497" t="s">
        <v>14</v>
      </c>
      <c r="G497" t="s">
        <v>15</v>
      </c>
      <c r="H497" t="s">
        <v>32</v>
      </c>
      <c r="I497" t="s">
        <v>17</v>
      </c>
      <c r="J497">
        <v>278</v>
      </c>
      <c r="K497">
        <v>397.53999999999996</v>
      </c>
      <c r="N497">
        <v>2022</v>
      </c>
      <c r="O497" t="s">
        <v>29</v>
      </c>
      <c r="P497" t="s">
        <v>43</v>
      </c>
      <c r="Q497" t="s">
        <v>44</v>
      </c>
      <c r="R497">
        <v>3566</v>
      </c>
      <c r="S497">
        <v>5035.0300000000007</v>
      </c>
      <c r="T497">
        <v>5126.576</v>
      </c>
      <c r="U497">
        <v>1007.0060000000002</v>
      </c>
      <c r="V497" t="s">
        <v>45</v>
      </c>
    </row>
    <row r="498" spans="1:22" x14ac:dyDescent="0.3">
      <c r="A498" s="2">
        <v>2725442</v>
      </c>
      <c r="B498">
        <v>2020</v>
      </c>
      <c r="C498" t="s">
        <v>30</v>
      </c>
      <c r="D498" t="s">
        <v>31</v>
      </c>
      <c r="E498" t="s">
        <v>13</v>
      </c>
      <c r="F498" t="s">
        <v>14</v>
      </c>
      <c r="G498" t="s">
        <v>15</v>
      </c>
      <c r="H498" t="s">
        <v>32</v>
      </c>
      <c r="I498" t="s">
        <v>17</v>
      </c>
      <c r="J498">
        <v>304</v>
      </c>
      <c r="K498">
        <v>526.24</v>
      </c>
      <c r="N498">
        <v>2022</v>
      </c>
      <c r="O498" t="s">
        <v>29</v>
      </c>
      <c r="P498" t="s">
        <v>43</v>
      </c>
      <c r="Q498" t="s">
        <v>46</v>
      </c>
      <c r="R498">
        <v>2498</v>
      </c>
      <c r="S498">
        <v>9200</v>
      </c>
      <c r="T498">
        <v>8960</v>
      </c>
      <c r="U498">
        <v>1840</v>
      </c>
      <c r="V498" t="s">
        <v>45</v>
      </c>
    </row>
    <row r="499" spans="1:22" x14ac:dyDescent="0.3">
      <c r="A499" s="2">
        <v>2725077</v>
      </c>
      <c r="B499">
        <v>2020</v>
      </c>
      <c r="C499" t="s">
        <v>30</v>
      </c>
      <c r="D499" t="s">
        <v>31</v>
      </c>
      <c r="E499" t="s">
        <v>13</v>
      </c>
      <c r="F499" t="s">
        <v>14</v>
      </c>
      <c r="G499" t="s">
        <v>15</v>
      </c>
      <c r="H499" t="s">
        <v>32</v>
      </c>
      <c r="I499" t="s">
        <v>17</v>
      </c>
      <c r="J499">
        <v>274</v>
      </c>
      <c r="K499">
        <v>526.24</v>
      </c>
      <c r="N499">
        <v>2022</v>
      </c>
      <c r="O499" t="s">
        <v>29</v>
      </c>
      <c r="P499" t="s">
        <v>47</v>
      </c>
      <c r="Q499" t="s">
        <v>48</v>
      </c>
      <c r="R499">
        <v>1245</v>
      </c>
      <c r="S499">
        <v>5263.78</v>
      </c>
      <c r="T499">
        <v>5126.4639999999999</v>
      </c>
      <c r="U499">
        <v>1052.7560000000001</v>
      </c>
      <c r="V499" t="s">
        <v>45</v>
      </c>
    </row>
    <row r="500" spans="1:22" x14ac:dyDescent="0.3">
      <c r="A500" s="2">
        <v>2725807</v>
      </c>
      <c r="B500">
        <v>2020</v>
      </c>
      <c r="C500" t="s">
        <v>30</v>
      </c>
      <c r="D500" t="s">
        <v>31</v>
      </c>
      <c r="E500" t="s">
        <v>13</v>
      </c>
      <c r="F500" t="s">
        <v>14</v>
      </c>
      <c r="G500" t="s">
        <v>15</v>
      </c>
      <c r="H500" t="s">
        <v>32</v>
      </c>
      <c r="I500" t="s">
        <v>17</v>
      </c>
      <c r="J500">
        <v>994</v>
      </c>
      <c r="K500">
        <v>1421.42</v>
      </c>
      <c r="N500">
        <v>2022</v>
      </c>
      <c r="O500" t="s">
        <v>29</v>
      </c>
      <c r="P500" t="s">
        <v>49</v>
      </c>
      <c r="Q500" t="s">
        <v>50</v>
      </c>
      <c r="R500">
        <v>644</v>
      </c>
      <c r="S500">
        <v>6605.0249999999996</v>
      </c>
      <c r="T500">
        <v>6432.72</v>
      </c>
      <c r="U500">
        <v>1321.0050000000001</v>
      </c>
      <c r="V500" t="s">
        <v>45</v>
      </c>
    </row>
    <row r="501" spans="1:22" x14ac:dyDescent="0.3">
      <c r="A501" s="2">
        <v>2725442</v>
      </c>
      <c r="B501">
        <v>2020</v>
      </c>
      <c r="C501" t="s">
        <v>30</v>
      </c>
      <c r="D501" t="s">
        <v>31</v>
      </c>
      <c r="E501" t="s">
        <v>13</v>
      </c>
      <c r="F501" t="s">
        <v>14</v>
      </c>
      <c r="G501" t="s">
        <v>15</v>
      </c>
      <c r="H501" t="s">
        <v>32</v>
      </c>
      <c r="I501" t="s">
        <v>17</v>
      </c>
      <c r="J501">
        <v>1027</v>
      </c>
      <c r="K501">
        <v>1468.6100000000001</v>
      </c>
      <c r="N501">
        <v>2022</v>
      </c>
      <c r="O501" t="s">
        <v>29</v>
      </c>
      <c r="P501" t="s">
        <v>51</v>
      </c>
      <c r="Q501" t="s">
        <v>52</v>
      </c>
      <c r="R501">
        <v>643</v>
      </c>
      <c r="S501">
        <v>8400</v>
      </c>
      <c r="T501">
        <v>7840</v>
      </c>
      <c r="U501">
        <v>1680</v>
      </c>
      <c r="V501" t="s">
        <v>45</v>
      </c>
    </row>
    <row r="502" spans="1:22" x14ac:dyDescent="0.3">
      <c r="A502" s="2">
        <v>2725077</v>
      </c>
      <c r="B502">
        <v>2020</v>
      </c>
      <c r="C502" t="s">
        <v>30</v>
      </c>
      <c r="D502" t="s">
        <v>31</v>
      </c>
      <c r="E502" t="s">
        <v>13</v>
      </c>
      <c r="F502" t="s">
        <v>14</v>
      </c>
      <c r="G502" t="s">
        <v>15</v>
      </c>
      <c r="H502" t="s">
        <v>32</v>
      </c>
      <c r="I502" t="s">
        <v>17</v>
      </c>
      <c r="J502">
        <v>276</v>
      </c>
      <c r="K502">
        <v>394.68</v>
      </c>
      <c r="N502">
        <v>2022</v>
      </c>
      <c r="O502" t="s">
        <v>29</v>
      </c>
      <c r="P502" t="s">
        <v>49</v>
      </c>
      <c r="Q502" t="s">
        <v>53</v>
      </c>
      <c r="R502">
        <v>455</v>
      </c>
      <c r="S502">
        <v>5494.3200000000006</v>
      </c>
      <c r="T502">
        <v>5128.0320000000002</v>
      </c>
      <c r="U502">
        <v>1098.8640000000003</v>
      </c>
      <c r="V502" t="s">
        <v>45</v>
      </c>
    </row>
    <row r="503" spans="1:22" x14ac:dyDescent="0.3">
      <c r="A503" s="2">
        <v>2725077</v>
      </c>
      <c r="B503">
        <v>2020</v>
      </c>
      <c r="C503" t="s">
        <v>30</v>
      </c>
      <c r="D503" t="s">
        <v>31</v>
      </c>
      <c r="E503" t="s">
        <v>13</v>
      </c>
      <c r="F503" t="s">
        <v>14</v>
      </c>
      <c r="G503" t="s">
        <v>15</v>
      </c>
      <c r="H503" t="s">
        <v>32</v>
      </c>
      <c r="I503" t="s">
        <v>17</v>
      </c>
      <c r="J503">
        <v>303</v>
      </c>
      <c r="K503">
        <v>433.28999999999996</v>
      </c>
      <c r="N503">
        <v>2022</v>
      </c>
      <c r="O503" t="s">
        <v>29</v>
      </c>
      <c r="P503" t="s">
        <v>51</v>
      </c>
      <c r="Q503" t="s">
        <v>54</v>
      </c>
      <c r="R503">
        <v>345</v>
      </c>
      <c r="S503">
        <v>8400</v>
      </c>
      <c r="T503">
        <v>7840</v>
      </c>
      <c r="U503">
        <v>1680</v>
      </c>
      <c r="V503" t="s">
        <v>45</v>
      </c>
    </row>
    <row r="504" spans="1:22" x14ac:dyDescent="0.3">
      <c r="A504" s="2">
        <v>2725077</v>
      </c>
      <c r="B504">
        <v>2020</v>
      </c>
      <c r="C504" t="s">
        <v>30</v>
      </c>
      <c r="D504" t="s">
        <v>31</v>
      </c>
      <c r="E504" t="s">
        <v>13</v>
      </c>
      <c r="F504" t="s">
        <v>14</v>
      </c>
      <c r="G504" t="s">
        <v>15</v>
      </c>
      <c r="H504" t="s">
        <v>32</v>
      </c>
      <c r="I504" t="s">
        <v>17</v>
      </c>
      <c r="J504">
        <v>351</v>
      </c>
      <c r="K504">
        <v>501.93</v>
      </c>
      <c r="N504">
        <v>2022</v>
      </c>
      <c r="O504" t="s">
        <v>29</v>
      </c>
      <c r="P504" t="s">
        <v>47</v>
      </c>
      <c r="Q504" t="s">
        <v>55</v>
      </c>
      <c r="R504">
        <v>122</v>
      </c>
      <c r="S504">
        <v>120</v>
      </c>
      <c r="T504">
        <v>112</v>
      </c>
      <c r="U504">
        <v>24</v>
      </c>
      <c r="V504" t="s">
        <v>45</v>
      </c>
    </row>
    <row r="505" spans="1:22" x14ac:dyDescent="0.3">
      <c r="A505" s="2">
        <v>2725807</v>
      </c>
      <c r="B505">
        <v>2020</v>
      </c>
      <c r="C505" t="s">
        <v>30</v>
      </c>
      <c r="D505" t="s">
        <v>31</v>
      </c>
      <c r="E505" t="s">
        <v>13</v>
      </c>
      <c r="F505" t="s">
        <v>14</v>
      </c>
      <c r="G505" t="s">
        <v>15</v>
      </c>
      <c r="H505" t="s">
        <v>32</v>
      </c>
      <c r="I505" t="s">
        <v>17</v>
      </c>
      <c r="J505">
        <v>273</v>
      </c>
      <c r="K505">
        <v>390.39</v>
      </c>
      <c r="N505">
        <v>2022</v>
      </c>
      <c r="O505" t="s">
        <v>29</v>
      </c>
      <c r="P505" t="s">
        <v>56</v>
      </c>
      <c r="Q505" t="s">
        <v>57</v>
      </c>
      <c r="R505">
        <v>78</v>
      </c>
      <c r="S505">
        <v>2517.46</v>
      </c>
      <c r="T505">
        <v>5126.4639999999999</v>
      </c>
      <c r="U505">
        <v>503.49200000000002</v>
      </c>
      <c r="V505" t="s">
        <v>45</v>
      </c>
    </row>
    <row r="506" spans="1:22" x14ac:dyDescent="0.3">
      <c r="A506" s="2">
        <v>2725077</v>
      </c>
      <c r="B506">
        <v>2020</v>
      </c>
      <c r="C506" t="s">
        <v>30</v>
      </c>
      <c r="D506" t="s">
        <v>31</v>
      </c>
      <c r="E506" t="s">
        <v>13</v>
      </c>
      <c r="F506" t="s">
        <v>14</v>
      </c>
      <c r="G506" t="s">
        <v>15</v>
      </c>
      <c r="H506" t="s">
        <v>32</v>
      </c>
      <c r="I506" t="s">
        <v>17</v>
      </c>
      <c r="J506">
        <v>775</v>
      </c>
      <c r="K506">
        <v>1108.25</v>
      </c>
      <c r="N506">
        <v>2022</v>
      </c>
      <c r="O506" t="s">
        <v>29</v>
      </c>
      <c r="P506" t="s">
        <v>56</v>
      </c>
      <c r="Q506" t="s">
        <v>58</v>
      </c>
      <c r="R506">
        <v>76</v>
      </c>
      <c r="S506">
        <v>2517.2949999999996</v>
      </c>
      <c r="T506">
        <v>5126.1279999999997</v>
      </c>
      <c r="U506">
        <v>503.45899999999995</v>
      </c>
      <c r="V506" t="s">
        <v>45</v>
      </c>
    </row>
    <row r="507" spans="1:22" x14ac:dyDescent="0.3">
      <c r="A507" s="2">
        <v>2725077</v>
      </c>
      <c r="B507">
        <v>2020</v>
      </c>
      <c r="C507" t="s">
        <v>30</v>
      </c>
      <c r="D507" t="s">
        <v>31</v>
      </c>
      <c r="E507" t="s">
        <v>13</v>
      </c>
      <c r="F507" t="s">
        <v>14</v>
      </c>
      <c r="G507" t="s">
        <v>15</v>
      </c>
      <c r="H507" t="s">
        <v>32</v>
      </c>
      <c r="I507" t="s">
        <v>17</v>
      </c>
      <c r="J507">
        <v>808</v>
      </c>
      <c r="K507">
        <v>1155.44</v>
      </c>
      <c r="N507">
        <v>2022</v>
      </c>
      <c r="O507" t="s">
        <v>29</v>
      </c>
      <c r="P507" t="s">
        <v>56</v>
      </c>
      <c r="Q507" t="s">
        <v>59</v>
      </c>
      <c r="R507">
        <v>46</v>
      </c>
      <c r="S507">
        <v>110</v>
      </c>
      <c r="T507">
        <v>224</v>
      </c>
      <c r="U507">
        <v>22</v>
      </c>
      <c r="V507" t="s">
        <v>45</v>
      </c>
    </row>
    <row r="508" spans="1:22" x14ac:dyDescent="0.3">
      <c r="A508" s="2">
        <v>2725442</v>
      </c>
      <c r="B508">
        <v>2020</v>
      </c>
      <c r="C508" t="s">
        <v>30</v>
      </c>
      <c r="D508" t="s">
        <v>31</v>
      </c>
      <c r="E508" t="s">
        <v>13</v>
      </c>
      <c r="F508" t="s">
        <v>14</v>
      </c>
      <c r="G508" t="s">
        <v>15</v>
      </c>
      <c r="H508" t="s">
        <v>32</v>
      </c>
      <c r="I508" t="s">
        <v>17</v>
      </c>
      <c r="J508">
        <v>861</v>
      </c>
      <c r="K508">
        <v>1231.23</v>
      </c>
      <c r="N508">
        <v>2022</v>
      </c>
      <c r="O508" t="s">
        <v>29</v>
      </c>
      <c r="P508" t="s">
        <v>56</v>
      </c>
      <c r="Q508" t="s">
        <v>60</v>
      </c>
      <c r="R508">
        <v>34</v>
      </c>
      <c r="S508">
        <v>2517.2400000000002</v>
      </c>
      <c r="T508">
        <v>5126.0160000000005</v>
      </c>
      <c r="U508">
        <v>503.44800000000009</v>
      </c>
      <c r="V508" t="s">
        <v>45</v>
      </c>
    </row>
    <row r="509" spans="1:22" x14ac:dyDescent="0.3">
      <c r="A509" s="2">
        <v>2725077</v>
      </c>
      <c r="B509">
        <v>2020</v>
      </c>
      <c r="C509" t="s">
        <v>30</v>
      </c>
      <c r="D509" t="s">
        <v>31</v>
      </c>
      <c r="E509" t="s">
        <v>13</v>
      </c>
      <c r="F509" t="s">
        <v>14</v>
      </c>
      <c r="G509" t="s">
        <v>15</v>
      </c>
      <c r="H509" t="s">
        <v>32</v>
      </c>
      <c r="I509" t="s">
        <v>17</v>
      </c>
      <c r="J509">
        <v>305</v>
      </c>
      <c r="K509">
        <v>436.15</v>
      </c>
      <c r="N509">
        <v>2022</v>
      </c>
      <c r="O509" t="s">
        <v>29</v>
      </c>
      <c r="P509" t="s">
        <v>47</v>
      </c>
      <c r="Q509" t="s">
        <v>61</v>
      </c>
      <c r="R509">
        <v>7</v>
      </c>
      <c r="S509">
        <v>220</v>
      </c>
      <c r="T509">
        <v>224</v>
      </c>
      <c r="U509">
        <v>44</v>
      </c>
      <c r="V509" t="s">
        <v>45</v>
      </c>
    </row>
    <row r="510" spans="1:22" x14ac:dyDescent="0.3">
      <c r="A510" s="2">
        <v>2725077</v>
      </c>
      <c r="B510">
        <v>2020</v>
      </c>
      <c r="C510" t="s">
        <v>30</v>
      </c>
      <c r="D510" t="s">
        <v>31</v>
      </c>
      <c r="E510" t="s">
        <v>13</v>
      </c>
      <c r="F510" t="s">
        <v>14</v>
      </c>
      <c r="G510" t="s">
        <v>15</v>
      </c>
      <c r="H510" t="s">
        <v>32</v>
      </c>
      <c r="I510" t="s">
        <v>17</v>
      </c>
      <c r="J510">
        <v>347</v>
      </c>
      <c r="K510">
        <v>496.21000000000004</v>
      </c>
      <c r="N510">
        <v>2022</v>
      </c>
      <c r="O510" t="s">
        <v>29</v>
      </c>
      <c r="P510" t="s">
        <v>56</v>
      </c>
      <c r="Q510" t="s">
        <v>63</v>
      </c>
      <c r="R510">
        <v>3</v>
      </c>
      <c r="S510">
        <v>2517.5150000000003</v>
      </c>
      <c r="T510">
        <v>5126.576</v>
      </c>
      <c r="U510">
        <v>503.5030000000001</v>
      </c>
      <c r="V510" t="s">
        <v>45</v>
      </c>
    </row>
    <row r="511" spans="1:22" x14ac:dyDescent="0.3">
      <c r="A511" s="2">
        <v>2725442</v>
      </c>
      <c r="B511">
        <v>2020</v>
      </c>
      <c r="C511" t="s">
        <v>30</v>
      </c>
      <c r="D511" t="s">
        <v>31</v>
      </c>
      <c r="E511" t="s">
        <v>13</v>
      </c>
      <c r="F511" t="s">
        <v>14</v>
      </c>
      <c r="G511" t="s">
        <v>15</v>
      </c>
      <c r="H511" t="s">
        <v>32</v>
      </c>
      <c r="I511" t="s">
        <v>17</v>
      </c>
      <c r="J511">
        <v>1111</v>
      </c>
      <c r="K511">
        <v>1588.73</v>
      </c>
      <c r="N511">
        <v>2022</v>
      </c>
      <c r="O511" t="s">
        <v>29</v>
      </c>
      <c r="P511" t="s">
        <v>62</v>
      </c>
      <c r="Q511" t="s">
        <v>62</v>
      </c>
      <c r="R511">
        <v>2</v>
      </c>
      <c r="S511">
        <v>7260</v>
      </c>
      <c r="T511">
        <v>7392</v>
      </c>
      <c r="U511">
        <v>1452</v>
      </c>
      <c r="V511" t="s">
        <v>45</v>
      </c>
    </row>
    <row r="512" spans="1:22" x14ac:dyDescent="0.3">
      <c r="A512" s="2">
        <v>2725442</v>
      </c>
      <c r="B512">
        <v>2020</v>
      </c>
      <c r="C512" t="s">
        <v>11</v>
      </c>
      <c r="D512" t="s">
        <v>12</v>
      </c>
      <c r="E512" t="s">
        <v>33</v>
      </c>
      <c r="F512" t="s">
        <v>34</v>
      </c>
      <c r="G512" t="s">
        <v>20</v>
      </c>
      <c r="H512" t="s">
        <v>32</v>
      </c>
      <c r="I512" t="s">
        <v>17</v>
      </c>
      <c r="J512">
        <v>352</v>
      </c>
      <c r="K512">
        <v>503.36</v>
      </c>
      <c r="N512">
        <v>2022</v>
      </c>
      <c r="O512" t="s">
        <v>28</v>
      </c>
      <c r="P512" t="s">
        <v>43</v>
      </c>
      <c r="Q512" t="s">
        <v>44</v>
      </c>
      <c r="R512">
        <v>3566</v>
      </c>
      <c r="S512">
        <v>5263.8950000000004</v>
      </c>
      <c r="T512">
        <v>5126.576</v>
      </c>
      <c r="U512">
        <v>1052.7790000000002</v>
      </c>
      <c r="V512" t="s">
        <v>45</v>
      </c>
    </row>
    <row r="513" spans="1:22" x14ac:dyDescent="0.3">
      <c r="A513" s="2">
        <v>2725442</v>
      </c>
      <c r="B513">
        <v>2020</v>
      </c>
      <c r="C513" t="s">
        <v>11</v>
      </c>
      <c r="D513" t="s">
        <v>12</v>
      </c>
      <c r="E513" t="s">
        <v>33</v>
      </c>
      <c r="F513" t="s">
        <v>34</v>
      </c>
      <c r="G513" t="s">
        <v>20</v>
      </c>
      <c r="H513" t="s">
        <v>32</v>
      </c>
      <c r="I513" t="s">
        <v>17</v>
      </c>
      <c r="J513">
        <v>346</v>
      </c>
      <c r="K513">
        <v>494.78</v>
      </c>
      <c r="N513">
        <v>2022</v>
      </c>
      <c r="O513" t="s">
        <v>28</v>
      </c>
      <c r="P513" t="s">
        <v>43</v>
      </c>
      <c r="Q513" t="s">
        <v>46</v>
      </c>
      <c r="R513">
        <v>2498</v>
      </c>
      <c r="S513">
        <v>8800</v>
      </c>
      <c r="T513">
        <v>8960</v>
      </c>
      <c r="U513">
        <v>1760</v>
      </c>
      <c r="V513" t="s">
        <v>45</v>
      </c>
    </row>
    <row r="514" spans="1:22" x14ac:dyDescent="0.3">
      <c r="A514" s="2">
        <v>2725442</v>
      </c>
      <c r="B514">
        <v>2020</v>
      </c>
      <c r="C514" t="s">
        <v>11</v>
      </c>
      <c r="D514" t="s">
        <v>12</v>
      </c>
      <c r="E514" t="s">
        <v>33</v>
      </c>
      <c r="F514" t="s">
        <v>34</v>
      </c>
      <c r="G514" t="s">
        <v>20</v>
      </c>
      <c r="H514" t="s">
        <v>32</v>
      </c>
      <c r="I514" t="s">
        <v>17</v>
      </c>
      <c r="J514">
        <v>340</v>
      </c>
      <c r="K514">
        <v>486.2</v>
      </c>
      <c r="N514">
        <v>2022</v>
      </c>
      <c r="O514" t="s">
        <v>28</v>
      </c>
      <c r="P514" t="s">
        <v>47</v>
      </c>
      <c r="Q514" t="s">
        <v>48</v>
      </c>
      <c r="R514">
        <v>1245</v>
      </c>
      <c r="S514">
        <v>5034.92</v>
      </c>
      <c r="T514">
        <v>5126.4639999999999</v>
      </c>
      <c r="U514">
        <v>1006.984</v>
      </c>
      <c r="V514" t="s">
        <v>45</v>
      </c>
    </row>
    <row r="515" spans="1:22" x14ac:dyDescent="0.3">
      <c r="A515" s="2">
        <v>2726172</v>
      </c>
      <c r="B515">
        <v>2020</v>
      </c>
      <c r="C515" t="s">
        <v>11</v>
      </c>
      <c r="D515" t="s">
        <v>12</v>
      </c>
      <c r="E515" t="s">
        <v>33</v>
      </c>
      <c r="F515" t="s">
        <v>34</v>
      </c>
      <c r="G515" t="s">
        <v>20</v>
      </c>
      <c r="H515" t="s">
        <v>32</v>
      </c>
      <c r="I515" t="s">
        <v>17</v>
      </c>
      <c r="J515">
        <v>349</v>
      </c>
      <c r="K515">
        <v>499.07</v>
      </c>
      <c r="N515">
        <v>2022</v>
      </c>
      <c r="O515" t="s">
        <v>28</v>
      </c>
      <c r="P515" t="s">
        <v>49</v>
      </c>
      <c r="Q515" t="s">
        <v>50</v>
      </c>
      <c r="R515">
        <v>644</v>
      </c>
      <c r="S515">
        <v>6317.85</v>
      </c>
      <c r="T515">
        <v>6432.72</v>
      </c>
      <c r="U515">
        <v>1263.5700000000002</v>
      </c>
      <c r="V515" t="s">
        <v>45</v>
      </c>
    </row>
    <row r="516" spans="1:22" x14ac:dyDescent="0.3">
      <c r="A516" s="2">
        <v>2725077</v>
      </c>
      <c r="B516">
        <v>2020</v>
      </c>
      <c r="C516" t="s">
        <v>11</v>
      </c>
      <c r="D516" t="s">
        <v>12</v>
      </c>
      <c r="E516" t="s">
        <v>33</v>
      </c>
      <c r="F516" t="s">
        <v>34</v>
      </c>
      <c r="G516" t="s">
        <v>20</v>
      </c>
      <c r="H516" t="s">
        <v>32</v>
      </c>
      <c r="I516" t="s">
        <v>17</v>
      </c>
      <c r="J516">
        <v>343</v>
      </c>
      <c r="K516">
        <v>490.49</v>
      </c>
      <c r="N516">
        <v>2022</v>
      </c>
      <c r="O516" t="s">
        <v>28</v>
      </c>
      <c r="P516" t="s">
        <v>51</v>
      </c>
      <c r="Q516" t="s">
        <v>52</v>
      </c>
      <c r="R516">
        <v>643</v>
      </c>
      <c r="S516">
        <v>7700</v>
      </c>
      <c r="T516">
        <v>7840</v>
      </c>
      <c r="U516">
        <v>1540</v>
      </c>
      <c r="V516" t="s">
        <v>45</v>
      </c>
    </row>
    <row r="517" spans="1:22" x14ac:dyDescent="0.3">
      <c r="A517" s="2">
        <v>2725807</v>
      </c>
      <c r="B517">
        <v>2020</v>
      </c>
      <c r="C517" t="s">
        <v>19</v>
      </c>
      <c r="D517" t="s">
        <v>12</v>
      </c>
      <c r="E517" t="s">
        <v>33</v>
      </c>
      <c r="F517" t="s">
        <v>34</v>
      </c>
      <c r="G517" t="s">
        <v>20</v>
      </c>
      <c r="H517" t="s">
        <v>32</v>
      </c>
      <c r="I517" t="s">
        <v>35</v>
      </c>
      <c r="J517">
        <v>286</v>
      </c>
      <c r="K517">
        <v>408.98</v>
      </c>
      <c r="N517">
        <v>2022</v>
      </c>
      <c r="O517" t="s">
        <v>28</v>
      </c>
      <c r="P517" t="s">
        <v>49</v>
      </c>
      <c r="Q517" t="s">
        <v>53</v>
      </c>
      <c r="R517">
        <v>455</v>
      </c>
      <c r="S517">
        <v>5036.46</v>
      </c>
      <c r="T517">
        <v>5128.0320000000002</v>
      </c>
      <c r="U517">
        <v>1007.292</v>
      </c>
      <c r="V517" t="s">
        <v>45</v>
      </c>
    </row>
    <row r="518" spans="1:22" x14ac:dyDescent="0.3">
      <c r="A518" s="2">
        <v>2725442</v>
      </c>
      <c r="B518">
        <v>2020</v>
      </c>
      <c r="C518" t="s">
        <v>19</v>
      </c>
      <c r="D518" t="s">
        <v>12</v>
      </c>
      <c r="E518" t="s">
        <v>33</v>
      </c>
      <c r="F518" t="s">
        <v>34</v>
      </c>
      <c r="G518" t="s">
        <v>20</v>
      </c>
      <c r="H518" t="s">
        <v>32</v>
      </c>
      <c r="I518" t="s">
        <v>35</v>
      </c>
      <c r="J518">
        <v>280</v>
      </c>
      <c r="K518">
        <v>400.4</v>
      </c>
      <c r="N518">
        <v>2022</v>
      </c>
      <c r="O518" t="s">
        <v>28</v>
      </c>
      <c r="P518" t="s">
        <v>51</v>
      </c>
      <c r="Q518" t="s">
        <v>54</v>
      </c>
      <c r="R518">
        <v>345</v>
      </c>
      <c r="S518">
        <v>7700</v>
      </c>
      <c r="T518">
        <v>7840</v>
      </c>
      <c r="U518">
        <v>1540</v>
      </c>
      <c r="V518" t="s">
        <v>45</v>
      </c>
    </row>
    <row r="519" spans="1:22" x14ac:dyDescent="0.3">
      <c r="A519" s="2">
        <v>2725077</v>
      </c>
      <c r="B519">
        <v>2020</v>
      </c>
      <c r="C519" t="s">
        <v>19</v>
      </c>
      <c r="D519" t="s">
        <v>12</v>
      </c>
      <c r="E519" t="s">
        <v>33</v>
      </c>
      <c r="F519" t="s">
        <v>34</v>
      </c>
      <c r="G519" t="s">
        <v>20</v>
      </c>
      <c r="H519" t="s">
        <v>32</v>
      </c>
      <c r="I519" t="s">
        <v>35</v>
      </c>
      <c r="J519">
        <v>289</v>
      </c>
      <c r="K519">
        <v>413.27</v>
      </c>
      <c r="N519">
        <v>2022</v>
      </c>
      <c r="O519" t="s">
        <v>28</v>
      </c>
      <c r="P519" t="s">
        <v>47</v>
      </c>
      <c r="Q519" t="s">
        <v>55</v>
      </c>
      <c r="R519">
        <v>122</v>
      </c>
      <c r="S519">
        <v>110</v>
      </c>
      <c r="T519">
        <v>112</v>
      </c>
      <c r="U519">
        <v>22</v>
      </c>
      <c r="V519" t="s">
        <v>45</v>
      </c>
    </row>
    <row r="520" spans="1:22" x14ac:dyDescent="0.3">
      <c r="A520" s="2">
        <v>2726172</v>
      </c>
      <c r="B520">
        <v>2020</v>
      </c>
      <c r="C520" t="s">
        <v>19</v>
      </c>
      <c r="D520" t="s">
        <v>12</v>
      </c>
      <c r="E520" t="s">
        <v>33</v>
      </c>
      <c r="F520" t="s">
        <v>34</v>
      </c>
      <c r="G520" t="s">
        <v>20</v>
      </c>
      <c r="H520" t="s">
        <v>32</v>
      </c>
      <c r="I520" t="s">
        <v>35</v>
      </c>
      <c r="J520">
        <v>283</v>
      </c>
      <c r="K520">
        <v>404.69</v>
      </c>
      <c r="N520">
        <v>2022</v>
      </c>
      <c r="O520" t="s">
        <v>28</v>
      </c>
      <c r="P520" t="s">
        <v>56</v>
      </c>
      <c r="Q520" t="s">
        <v>57</v>
      </c>
      <c r="R520">
        <v>78</v>
      </c>
      <c r="S520">
        <v>2517.46</v>
      </c>
      <c r="T520">
        <v>5126.4639999999999</v>
      </c>
      <c r="U520">
        <v>503.49200000000002</v>
      </c>
      <c r="V520" t="s">
        <v>45</v>
      </c>
    </row>
    <row r="521" spans="1:22" x14ac:dyDescent="0.3">
      <c r="A521" s="2">
        <v>2725077</v>
      </c>
      <c r="B521">
        <v>2020</v>
      </c>
      <c r="C521" t="s">
        <v>19</v>
      </c>
      <c r="D521" t="s">
        <v>12</v>
      </c>
      <c r="E521" t="s">
        <v>33</v>
      </c>
      <c r="F521" t="s">
        <v>34</v>
      </c>
      <c r="G521" t="s">
        <v>20</v>
      </c>
      <c r="H521" t="s">
        <v>32</v>
      </c>
      <c r="I521" t="s">
        <v>35</v>
      </c>
      <c r="J521">
        <v>277</v>
      </c>
      <c r="K521">
        <v>396.11</v>
      </c>
      <c r="N521">
        <v>2022</v>
      </c>
      <c r="O521" t="s">
        <v>28</v>
      </c>
      <c r="P521" t="s">
        <v>56</v>
      </c>
      <c r="Q521" t="s">
        <v>58</v>
      </c>
      <c r="R521">
        <v>76</v>
      </c>
      <c r="S521">
        <v>2288.4499999999998</v>
      </c>
      <c r="T521">
        <v>5126.1279999999997</v>
      </c>
      <c r="U521">
        <v>457.69</v>
      </c>
      <c r="V521" t="s">
        <v>45</v>
      </c>
    </row>
    <row r="522" spans="1:22" x14ac:dyDescent="0.3">
      <c r="A522" s="2">
        <v>2725442</v>
      </c>
      <c r="B522">
        <v>2020</v>
      </c>
      <c r="C522" t="s">
        <v>21</v>
      </c>
      <c r="D522" t="s">
        <v>12</v>
      </c>
      <c r="E522" t="s">
        <v>33</v>
      </c>
      <c r="F522" t="s">
        <v>34</v>
      </c>
      <c r="G522" t="s">
        <v>20</v>
      </c>
      <c r="H522" t="s">
        <v>32</v>
      </c>
      <c r="I522" t="s">
        <v>17</v>
      </c>
      <c r="J522">
        <v>226</v>
      </c>
      <c r="K522">
        <v>323.18</v>
      </c>
      <c r="N522">
        <v>2022</v>
      </c>
      <c r="O522" t="s">
        <v>28</v>
      </c>
      <c r="P522" t="s">
        <v>56</v>
      </c>
      <c r="Q522" t="s">
        <v>59</v>
      </c>
      <c r="R522">
        <v>46</v>
      </c>
      <c r="S522">
        <v>100</v>
      </c>
      <c r="T522">
        <v>224</v>
      </c>
      <c r="U522">
        <v>20</v>
      </c>
      <c r="V522" t="s">
        <v>45</v>
      </c>
    </row>
    <row r="523" spans="1:22" x14ac:dyDescent="0.3">
      <c r="A523" s="2">
        <v>2725077</v>
      </c>
      <c r="B523">
        <v>2020</v>
      </c>
      <c r="C523" t="s">
        <v>21</v>
      </c>
      <c r="D523" t="s">
        <v>12</v>
      </c>
      <c r="E523" t="s">
        <v>33</v>
      </c>
      <c r="F523" t="s">
        <v>34</v>
      </c>
      <c r="G523" t="s">
        <v>20</v>
      </c>
      <c r="H523" t="s">
        <v>16</v>
      </c>
      <c r="I523" t="s">
        <v>17</v>
      </c>
      <c r="J523">
        <v>220</v>
      </c>
      <c r="K523">
        <v>314.60000000000002</v>
      </c>
      <c r="N523">
        <v>2022</v>
      </c>
      <c r="O523" t="s">
        <v>28</v>
      </c>
      <c r="P523" t="s">
        <v>56</v>
      </c>
      <c r="Q523" t="s">
        <v>60</v>
      </c>
      <c r="R523">
        <v>34</v>
      </c>
      <c r="S523">
        <v>2288.4</v>
      </c>
      <c r="T523">
        <v>5126.0160000000005</v>
      </c>
      <c r="U523">
        <v>457.68000000000006</v>
      </c>
      <c r="V523" t="s">
        <v>64</v>
      </c>
    </row>
    <row r="524" spans="1:22" x14ac:dyDescent="0.3">
      <c r="A524" s="2">
        <v>2726172</v>
      </c>
      <c r="B524">
        <v>2020</v>
      </c>
      <c r="C524" t="s">
        <v>21</v>
      </c>
      <c r="D524" t="s">
        <v>12</v>
      </c>
      <c r="E524" t="s">
        <v>33</v>
      </c>
      <c r="F524" t="s">
        <v>34</v>
      </c>
      <c r="G524" t="s">
        <v>20</v>
      </c>
      <c r="H524" t="s">
        <v>16</v>
      </c>
      <c r="I524" t="s">
        <v>17</v>
      </c>
      <c r="J524">
        <v>214</v>
      </c>
      <c r="K524">
        <v>306.02</v>
      </c>
      <c r="N524">
        <v>2022</v>
      </c>
      <c r="O524" t="s">
        <v>28</v>
      </c>
      <c r="P524" t="s">
        <v>47</v>
      </c>
      <c r="Q524" t="s">
        <v>61</v>
      </c>
      <c r="R524">
        <v>7</v>
      </c>
      <c r="S524">
        <v>200</v>
      </c>
      <c r="T524">
        <v>224</v>
      </c>
      <c r="U524">
        <v>40</v>
      </c>
      <c r="V524" t="s">
        <v>64</v>
      </c>
    </row>
    <row r="525" spans="1:22" x14ac:dyDescent="0.3">
      <c r="A525" s="2">
        <v>2725077</v>
      </c>
      <c r="B525">
        <v>2020</v>
      </c>
      <c r="C525" t="s">
        <v>21</v>
      </c>
      <c r="D525" t="s">
        <v>12</v>
      </c>
      <c r="E525" t="s">
        <v>33</v>
      </c>
      <c r="F525" t="s">
        <v>34</v>
      </c>
      <c r="G525" t="s">
        <v>20</v>
      </c>
      <c r="H525" t="s">
        <v>16</v>
      </c>
      <c r="I525" t="s">
        <v>17</v>
      </c>
      <c r="J525">
        <v>223</v>
      </c>
      <c r="K525">
        <v>318.89</v>
      </c>
      <c r="N525">
        <v>2022</v>
      </c>
      <c r="O525" t="s">
        <v>28</v>
      </c>
      <c r="P525" t="s">
        <v>56</v>
      </c>
      <c r="Q525" t="s">
        <v>63</v>
      </c>
      <c r="R525">
        <v>3</v>
      </c>
      <c r="S525">
        <v>2288.65</v>
      </c>
      <c r="T525">
        <v>5126.576</v>
      </c>
      <c r="U525">
        <v>457.73</v>
      </c>
      <c r="V525" t="s">
        <v>64</v>
      </c>
    </row>
    <row r="526" spans="1:22" x14ac:dyDescent="0.3">
      <c r="A526" s="2">
        <v>2726172</v>
      </c>
      <c r="B526">
        <v>2020</v>
      </c>
      <c r="C526" t="s">
        <v>21</v>
      </c>
      <c r="D526" t="s">
        <v>12</v>
      </c>
      <c r="E526" t="s">
        <v>33</v>
      </c>
      <c r="F526" t="s">
        <v>34</v>
      </c>
      <c r="G526" t="s">
        <v>20</v>
      </c>
      <c r="H526" t="s">
        <v>16</v>
      </c>
      <c r="I526" t="s">
        <v>17</v>
      </c>
      <c r="J526">
        <v>217</v>
      </c>
      <c r="K526">
        <v>310.31</v>
      </c>
      <c r="N526">
        <v>2022</v>
      </c>
      <c r="O526" t="s">
        <v>28</v>
      </c>
      <c r="P526" t="s">
        <v>62</v>
      </c>
      <c r="Q526" t="s">
        <v>62</v>
      </c>
      <c r="R526">
        <v>2</v>
      </c>
      <c r="S526">
        <v>6600</v>
      </c>
      <c r="T526">
        <v>7392</v>
      </c>
      <c r="U526">
        <v>1320</v>
      </c>
      <c r="V526" t="s">
        <v>64</v>
      </c>
    </row>
    <row r="527" spans="1:22" x14ac:dyDescent="0.3">
      <c r="A527" s="2">
        <v>2725077</v>
      </c>
      <c r="B527">
        <v>2020</v>
      </c>
      <c r="C527" t="s">
        <v>21</v>
      </c>
      <c r="D527" t="s">
        <v>12</v>
      </c>
      <c r="E527" t="s">
        <v>33</v>
      </c>
      <c r="F527" t="s">
        <v>34</v>
      </c>
      <c r="G527" t="s">
        <v>20</v>
      </c>
      <c r="H527" t="s">
        <v>16</v>
      </c>
      <c r="I527" t="s">
        <v>17</v>
      </c>
      <c r="J527">
        <v>211</v>
      </c>
      <c r="K527">
        <v>301.73</v>
      </c>
      <c r="N527">
        <v>2022</v>
      </c>
      <c r="O527" t="s">
        <v>21</v>
      </c>
      <c r="P527" t="s">
        <v>43</v>
      </c>
      <c r="Q527" t="s">
        <v>44</v>
      </c>
      <c r="R527">
        <v>3566</v>
      </c>
      <c r="S527">
        <v>4577.3</v>
      </c>
      <c r="T527">
        <v>5126.576</v>
      </c>
      <c r="U527">
        <v>915.46</v>
      </c>
      <c r="V527" t="s">
        <v>64</v>
      </c>
    </row>
    <row r="528" spans="1:22" x14ac:dyDescent="0.3">
      <c r="A528" s="2">
        <v>2725077</v>
      </c>
      <c r="B528">
        <v>2020</v>
      </c>
      <c r="C528" t="s">
        <v>24</v>
      </c>
      <c r="D528" t="s">
        <v>12</v>
      </c>
      <c r="E528" t="s">
        <v>33</v>
      </c>
      <c r="F528" t="s">
        <v>34</v>
      </c>
      <c r="G528" t="s">
        <v>20</v>
      </c>
      <c r="H528" t="s">
        <v>16</v>
      </c>
      <c r="I528" t="s">
        <v>35</v>
      </c>
      <c r="J528">
        <v>304</v>
      </c>
      <c r="K528">
        <v>434.72</v>
      </c>
      <c r="N528">
        <v>2022</v>
      </c>
      <c r="O528" t="s">
        <v>21</v>
      </c>
      <c r="P528" t="s">
        <v>43</v>
      </c>
      <c r="Q528" t="s">
        <v>46</v>
      </c>
      <c r="R528">
        <v>2498</v>
      </c>
      <c r="S528">
        <v>8000</v>
      </c>
      <c r="T528">
        <v>8960</v>
      </c>
      <c r="U528">
        <v>1600</v>
      </c>
      <c r="V528" t="s">
        <v>64</v>
      </c>
    </row>
    <row r="529" spans="1:22" x14ac:dyDescent="0.3">
      <c r="A529" s="2">
        <v>2725442</v>
      </c>
      <c r="B529">
        <v>2020</v>
      </c>
      <c r="C529" t="s">
        <v>24</v>
      </c>
      <c r="D529" t="s">
        <v>12</v>
      </c>
      <c r="E529" t="s">
        <v>33</v>
      </c>
      <c r="F529" t="s">
        <v>34</v>
      </c>
      <c r="G529" t="s">
        <v>20</v>
      </c>
      <c r="H529" t="s">
        <v>16</v>
      </c>
      <c r="I529" t="s">
        <v>35</v>
      </c>
      <c r="J529">
        <v>298</v>
      </c>
      <c r="K529">
        <v>426.14</v>
      </c>
      <c r="N529">
        <v>2022</v>
      </c>
      <c r="O529" t="s">
        <v>21</v>
      </c>
      <c r="P529" t="s">
        <v>47</v>
      </c>
      <c r="Q529" t="s">
        <v>48</v>
      </c>
      <c r="R529">
        <v>1245</v>
      </c>
      <c r="S529">
        <v>4577.2</v>
      </c>
      <c r="T529">
        <v>5126.4639999999999</v>
      </c>
      <c r="U529">
        <v>915.44</v>
      </c>
      <c r="V529" t="s">
        <v>64</v>
      </c>
    </row>
    <row r="530" spans="1:22" x14ac:dyDescent="0.3">
      <c r="A530" s="2">
        <v>2725442</v>
      </c>
      <c r="B530">
        <v>2020</v>
      </c>
      <c r="C530" t="s">
        <v>24</v>
      </c>
      <c r="D530" t="s">
        <v>12</v>
      </c>
      <c r="E530" t="s">
        <v>33</v>
      </c>
      <c r="F530" t="s">
        <v>34</v>
      </c>
      <c r="G530" t="s">
        <v>20</v>
      </c>
      <c r="H530" t="s">
        <v>16</v>
      </c>
      <c r="I530" t="s">
        <v>35</v>
      </c>
      <c r="J530">
        <v>292</v>
      </c>
      <c r="K530">
        <v>417.56</v>
      </c>
      <c r="N530">
        <v>2022</v>
      </c>
      <c r="O530" t="s">
        <v>21</v>
      </c>
      <c r="P530" t="s">
        <v>49</v>
      </c>
      <c r="Q530" t="s">
        <v>50</v>
      </c>
      <c r="R530">
        <v>644</v>
      </c>
      <c r="S530">
        <v>5743.5</v>
      </c>
      <c r="T530">
        <v>6432.72</v>
      </c>
      <c r="U530">
        <v>1148.7</v>
      </c>
      <c r="V530" t="s">
        <v>64</v>
      </c>
    </row>
    <row r="531" spans="1:22" x14ac:dyDescent="0.3">
      <c r="A531" s="2">
        <v>2726172</v>
      </c>
      <c r="B531">
        <v>2020</v>
      </c>
      <c r="C531" t="s">
        <v>24</v>
      </c>
      <c r="D531" t="s">
        <v>12</v>
      </c>
      <c r="E531" t="s">
        <v>33</v>
      </c>
      <c r="F531" t="s">
        <v>34</v>
      </c>
      <c r="G531" t="s">
        <v>20</v>
      </c>
      <c r="H531" t="s">
        <v>16</v>
      </c>
      <c r="I531" t="s">
        <v>35</v>
      </c>
      <c r="J531">
        <v>301</v>
      </c>
      <c r="K531">
        <v>430.43</v>
      </c>
      <c r="N531">
        <v>2022</v>
      </c>
      <c r="O531" t="s">
        <v>21</v>
      </c>
      <c r="P531" t="s">
        <v>51</v>
      </c>
      <c r="Q531" t="s">
        <v>52</v>
      </c>
      <c r="R531">
        <v>643</v>
      </c>
      <c r="S531">
        <v>7000</v>
      </c>
      <c r="T531">
        <v>7840</v>
      </c>
      <c r="U531">
        <v>1400</v>
      </c>
      <c r="V531" t="s">
        <v>64</v>
      </c>
    </row>
    <row r="532" spans="1:22" x14ac:dyDescent="0.3">
      <c r="A532" s="2">
        <v>2725442</v>
      </c>
      <c r="B532">
        <v>2020</v>
      </c>
      <c r="C532" t="s">
        <v>24</v>
      </c>
      <c r="D532" t="s">
        <v>12</v>
      </c>
      <c r="E532" t="s">
        <v>33</v>
      </c>
      <c r="F532" t="s">
        <v>34</v>
      </c>
      <c r="G532" t="s">
        <v>20</v>
      </c>
      <c r="H532" t="s">
        <v>16</v>
      </c>
      <c r="I532" t="s">
        <v>35</v>
      </c>
      <c r="J532">
        <v>295</v>
      </c>
      <c r="K532">
        <v>421.85</v>
      </c>
      <c r="N532">
        <v>2022</v>
      </c>
      <c r="O532" t="s">
        <v>21</v>
      </c>
      <c r="P532" t="s">
        <v>49</v>
      </c>
      <c r="Q532" t="s">
        <v>53</v>
      </c>
      <c r="R532">
        <v>455</v>
      </c>
      <c r="S532">
        <v>4578.6000000000004</v>
      </c>
      <c r="T532">
        <v>5128.0320000000002</v>
      </c>
      <c r="U532">
        <v>915.72000000000014</v>
      </c>
      <c r="V532" t="s">
        <v>64</v>
      </c>
    </row>
    <row r="533" spans="1:22" x14ac:dyDescent="0.3">
      <c r="A533" s="2">
        <v>2725442</v>
      </c>
      <c r="B533">
        <v>2020</v>
      </c>
      <c r="C533" t="s">
        <v>25</v>
      </c>
      <c r="D533" t="s">
        <v>12</v>
      </c>
      <c r="E533" t="s">
        <v>33</v>
      </c>
      <c r="F533" t="s">
        <v>34</v>
      </c>
      <c r="G533" t="s">
        <v>20</v>
      </c>
      <c r="H533" t="s">
        <v>16</v>
      </c>
      <c r="I533" t="s">
        <v>17</v>
      </c>
      <c r="J533">
        <v>322</v>
      </c>
      <c r="K533">
        <v>460.46000000000004</v>
      </c>
      <c r="N533">
        <v>2022</v>
      </c>
      <c r="O533" t="s">
        <v>21</v>
      </c>
      <c r="P533" t="s">
        <v>51</v>
      </c>
      <c r="Q533" t="s">
        <v>54</v>
      </c>
      <c r="R533">
        <v>345</v>
      </c>
      <c r="S533">
        <v>7000</v>
      </c>
      <c r="T533">
        <v>7840</v>
      </c>
      <c r="U533">
        <v>1400</v>
      </c>
      <c r="V533" t="s">
        <v>64</v>
      </c>
    </row>
    <row r="534" spans="1:22" x14ac:dyDescent="0.3">
      <c r="A534" s="2">
        <v>2725077</v>
      </c>
      <c r="B534">
        <v>2020</v>
      </c>
      <c r="C534" t="s">
        <v>25</v>
      </c>
      <c r="D534" t="s">
        <v>12</v>
      </c>
      <c r="E534" t="s">
        <v>33</v>
      </c>
      <c r="F534" t="s">
        <v>34</v>
      </c>
      <c r="G534" t="s">
        <v>20</v>
      </c>
      <c r="H534" t="s">
        <v>16</v>
      </c>
      <c r="I534" t="s">
        <v>35</v>
      </c>
      <c r="J534">
        <v>316</v>
      </c>
      <c r="K534">
        <v>451.88</v>
      </c>
      <c r="N534">
        <v>2022</v>
      </c>
      <c r="O534" t="s">
        <v>21</v>
      </c>
      <c r="P534" t="s">
        <v>47</v>
      </c>
      <c r="Q534" t="s">
        <v>55</v>
      </c>
      <c r="R534">
        <v>122</v>
      </c>
      <c r="S534">
        <v>100</v>
      </c>
      <c r="T534">
        <v>112</v>
      </c>
      <c r="U534">
        <v>20</v>
      </c>
      <c r="V534" t="s">
        <v>64</v>
      </c>
    </row>
    <row r="535" spans="1:22" x14ac:dyDescent="0.3">
      <c r="A535" s="2">
        <v>2726172</v>
      </c>
      <c r="B535">
        <v>2020</v>
      </c>
      <c r="C535" t="s">
        <v>25</v>
      </c>
      <c r="D535" t="s">
        <v>12</v>
      </c>
      <c r="E535" t="s">
        <v>33</v>
      </c>
      <c r="F535" t="s">
        <v>34</v>
      </c>
      <c r="G535" t="s">
        <v>20</v>
      </c>
      <c r="H535" t="s">
        <v>16</v>
      </c>
      <c r="I535" t="s">
        <v>35</v>
      </c>
      <c r="J535">
        <v>310</v>
      </c>
      <c r="K535">
        <v>443.3</v>
      </c>
      <c r="N535">
        <v>2022</v>
      </c>
      <c r="O535" t="s">
        <v>21</v>
      </c>
      <c r="P535" t="s">
        <v>56</v>
      </c>
      <c r="Q535" t="s">
        <v>57</v>
      </c>
      <c r="R535">
        <v>78</v>
      </c>
      <c r="S535">
        <v>2288.6</v>
      </c>
      <c r="T535">
        <v>5126.4639999999999</v>
      </c>
      <c r="U535">
        <v>457.72</v>
      </c>
      <c r="V535" t="s">
        <v>64</v>
      </c>
    </row>
    <row r="536" spans="1:22" x14ac:dyDescent="0.3">
      <c r="A536" s="2">
        <v>2725077</v>
      </c>
      <c r="B536">
        <v>2020</v>
      </c>
      <c r="C536" t="s">
        <v>25</v>
      </c>
      <c r="D536" t="s">
        <v>12</v>
      </c>
      <c r="E536" t="s">
        <v>33</v>
      </c>
      <c r="F536" t="s">
        <v>34</v>
      </c>
      <c r="G536" t="s">
        <v>20</v>
      </c>
      <c r="H536" t="s">
        <v>16</v>
      </c>
      <c r="I536" t="s">
        <v>35</v>
      </c>
      <c r="J536">
        <v>319</v>
      </c>
      <c r="K536">
        <v>456.16999999999996</v>
      </c>
      <c r="N536">
        <v>2022</v>
      </c>
      <c r="O536" t="s">
        <v>21</v>
      </c>
      <c r="P536" t="s">
        <v>56</v>
      </c>
      <c r="Q536" t="s">
        <v>58</v>
      </c>
      <c r="R536">
        <v>76</v>
      </c>
      <c r="S536">
        <v>2288.4499999999998</v>
      </c>
      <c r="T536">
        <v>5126.1279999999997</v>
      </c>
      <c r="U536">
        <v>457.69</v>
      </c>
      <c r="V536" t="s">
        <v>64</v>
      </c>
    </row>
    <row r="537" spans="1:22" x14ac:dyDescent="0.3">
      <c r="A537" s="2">
        <v>2725442</v>
      </c>
      <c r="B537">
        <v>2020</v>
      </c>
      <c r="C537" t="s">
        <v>25</v>
      </c>
      <c r="D537" t="s">
        <v>12</v>
      </c>
      <c r="E537" t="s">
        <v>33</v>
      </c>
      <c r="F537" t="s">
        <v>34</v>
      </c>
      <c r="G537" t="s">
        <v>20</v>
      </c>
      <c r="H537" t="s">
        <v>16</v>
      </c>
      <c r="I537" t="s">
        <v>35</v>
      </c>
      <c r="J537">
        <v>313</v>
      </c>
      <c r="K537">
        <v>447.59000000000003</v>
      </c>
      <c r="N537">
        <v>2022</v>
      </c>
      <c r="O537" t="s">
        <v>21</v>
      </c>
      <c r="P537" t="s">
        <v>56</v>
      </c>
      <c r="Q537" t="s">
        <v>59</v>
      </c>
      <c r="R537">
        <v>46</v>
      </c>
      <c r="S537">
        <v>100</v>
      </c>
      <c r="T537">
        <v>224</v>
      </c>
      <c r="U537">
        <v>20</v>
      </c>
      <c r="V537" t="s">
        <v>64</v>
      </c>
    </row>
    <row r="538" spans="1:22" x14ac:dyDescent="0.3">
      <c r="A538" s="2">
        <v>2725442</v>
      </c>
      <c r="B538">
        <v>2020</v>
      </c>
      <c r="C538" t="s">
        <v>25</v>
      </c>
      <c r="D538" t="s">
        <v>12</v>
      </c>
      <c r="E538" t="s">
        <v>33</v>
      </c>
      <c r="F538" t="s">
        <v>34</v>
      </c>
      <c r="G538" t="s">
        <v>20</v>
      </c>
      <c r="H538" t="s">
        <v>16</v>
      </c>
      <c r="I538" t="s">
        <v>35</v>
      </c>
      <c r="J538">
        <v>307</v>
      </c>
      <c r="K538">
        <v>439.01</v>
      </c>
      <c r="N538">
        <v>2022</v>
      </c>
      <c r="O538" t="s">
        <v>21</v>
      </c>
      <c r="P538" t="s">
        <v>56</v>
      </c>
      <c r="Q538" t="s">
        <v>60</v>
      </c>
      <c r="R538">
        <v>34</v>
      </c>
      <c r="S538">
        <v>2288.4</v>
      </c>
      <c r="T538">
        <v>5126.0160000000005</v>
      </c>
      <c r="U538">
        <v>457.68000000000006</v>
      </c>
      <c r="V538" t="s">
        <v>64</v>
      </c>
    </row>
    <row r="539" spans="1:22" x14ac:dyDescent="0.3">
      <c r="A539" s="2">
        <v>2725077</v>
      </c>
      <c r="B539">
        <v>2020</v>
      </c>
      <c r="C539" t="s">
        <v>27</v>
      </c>
      <c r="D539" t="s">
        <v>12</v>
      </c>
      <c r="E539" t="s">
        <v>33</v>
      </c>
      <c r="F539" t="s">
        <v>34</v>
      </c>
      <c r="G539" t="s">
        <v>20</v>
      </c>
      <c r="H539" t="s">
        <v>16</v>
      </c>
      <c r="I539" t="s">
        <v>17</v>
      </c>
      <c r="J539">
        <v>334</v>
      </c>
      <c r="K539">
        <v>477.62</v>
      </c>
      <c r="N539">
        <v>2022</v>
      </c>
      <c r="O539" t="s">
        <v>21</v>
      </c>
      <c r="P539" t="s">
        <v>47</v>
      </c>
      <c r="Q539" t="s">
        <v>61</v>
      </c>
      <c r="R539">
        <v>7</v>
      </c>
      <c r="S539">
        <v>200</v>
      </c>
      <c r="T539">
        <v>224</v>
      </c>
      <c r="U539">
        <v>40</v>
      </c>
      <c r="V539" t="s">
        <v>64</v>
      </c>
    </row>
    <row r="540" spans="1:22" x14ac:dyDescent="0.3">
      <c r="A540" s="2">
        <v>2725442</v>
      </c>
      <c r="B540">
        <v>2020</v>
      </c>
      <c r="C540" t="s">
        <v>27</v>
      </c>
      <c r="D540" t="s">
        <v>12</v>
      </c>
      <c r="E540" t="s">
        <v>33</v>
      </c>
      <c r="F540" t="s">
        <v>34</v>
      </c>
      <c r="G540" t="s">
        <v>20</v>
      </c>
      <c r="H540" t="s">
        <v>16</v>
      </c>
      <c r="I540" t="s">
        <v>17</v>
      </c>
      <c r="J540">
        <v>328</v>
      </c>
      <c r="K540">
        <v>469.03999999999996</v>
      </c>
      <c r="N540">
        <v>2022</v>
      </c>
      <c r="O540" t="s">
        <v>21</v>
      </c>
      <c r="P540" t="s">
        <v>56</v>
      </c>
      <c r="Q540" t="s">
        <v>63</v>
      </c>
      <c r="R540">
        <v>3</v>
      </c>
      <c r="S540">
        <v>2288.65</v>
      </c>
      <c r="T540">
        <v>5126.576</v>
      </c>
      <c r="U540">
        <v>457.73</v>
      </c>
      <c r="V540" t="s">
        <v>64</v>
      </c>
    </row>
    <row r="541" spans="1:22" x14ac:dyDescent="0.3">
      <c r="A541" s="2">
        <v>2726172</v>
      </c>
      <c r="B541">
        <v>2020</v>
      </c>
      <c r="C541" t="s">
        <v>27</v>
      </c>
      <c r="D541" t="s">
        <v>12</v>
      </c>
      <c r="E541" t="s">
        <v>33</v>
      </c>
      <c r="F541" t="s">
        <v>34</v>
      </c>
      <c r="G541" t="s">
        <v>20</v>
      </c>
      <c r="H541" t="s">
        <v>16</v>
      </c>
      <c r="I541" t="s">
        <v>17</v>
      </c>
      <c r="J541">
        <v>337</v>
      </c>
      <c r="K541">
        <v>481.90999999999997</v>
      </c>
      <c r="N541">
        <v>2022</v>
      </c>
      <c r="O541" t="s">
        <v>21</v>
      </c>
      <c r="P541" t="s">
        <v>62</v>
      </c>
      <c r="Q541" t="s">
        <v>62</v>
      </c>
      <c r="R541">
        <v>2</v>
      </c>
      <c r="S541">
        <v>6600</v>
      </c>
      <c r="T541">
        <v>7392</v>
      </c>
      <c r="U541">
        <v>1320</v>
      </c>
      <c r="V541" t="s">
        <v>64</v>
      </c>
    </row>
    <row r="542" spans="1:22" x14ac:dyDescent="0.3">
      <c r="A542" s="2">
        <v>2725442</v>
      </c>
      <c r="B542">
        <v>2020</v>
      </c>
      <c r="C542" t="s">
        <v>27</v>
      </c>
      <c r="D542" t="s">
        <v>12</v>
      </c>
      <c r="E542" t="s">
        <v>33</v>
      </c>
      <c r="F542" t="s">
        <v>34</v>
      </c>
      <c r="G542" t="s">
        <v>20</v>
      </c>
      <c r="H542" t="s">
        <v>16</v>
      </c>
      <c r="I542" t="s">
        <v>17</v>
      </c>
      <c r="J542">
        <v>331</v>
      </c>
      <c r="K542">
        <v>473.33</v>
      </c>
      <c r="N542">
        <v>2023</v>
      </c>
      <c r="O542" t="s">
        <v>23</v>
      </c>
      <c r="P542" t="s">
        <v>43</v>
      </c>
      <c r="Q542" t="s">
        <v>44</v>
      </c>
      <c r="R542">
        <v>3566</v>
      </c>
      <c r="S542">
        <v>5492.76</v>
      </c>
      <c r="T542">
        <v>5126.576</v>
      </c>
      <c r="U542">
        <v>1098.5520000000001</v>
      </c>
      <c r="V542" t="s">
        <v>64</v>
      </c>
    </row>
    <row r="543" spans="1:22" x14ac:dyDescent="0.3">
      <c r="A543" s="2">
        <v>2725807</v>
      </c>
      <c r="B543">
        <v>2020</v>
      </c>
      <c r="C543" t="s">
        <v>27</v>
      </c>
      <c r="D543" t="s">
        <v>12</v>
      </c>
      <c r="E543" t="s">
        <v>33</v>
      </c>
      <c r="F543" t="s">
        <v>34</v>
      </c>
      <c r="G543" t="s">
        <v>20</v>
      </c>
      <c r="H543" t="s">
        <v>16</v>
      </c>
      <c r="I543" t="s">
        <v>17</v>
      </c>
      <c r="J543">
        <v>325</v>
      </c>
      <c r="K543">
        <v>464.75</v>
      </c>
      <c r="N543">
        <v>2023</v>
      </c>
      <c r="O543" t="s">
        <v>23</v>
      </c>
      <c r="P543" t="s">
        <v>43</v>
      </c>
      <c r="Q543" t="s">
        <v>46</v>
      </c>
      <c r="R543">
        <v>2498</v>
      </c>
      <c r="S543">
        <v>9600</v>
      </c>
      <c r="T543">
        <v>8960</v>
      </c>
      <c r="U543">
        <v>1920</v>
      </c>
      <c r="V543" t="s">
        <v>64</v>
      </c>
    </row>
    <row r="544" spans="1:22" x14ac:dyDescent="0.3">
      <c r="A544" s="2">
        <v>2725077</v>
      </c>
      <c r="B544">
        <v>2020</v>
      </c>
      <c r="C544" t="s">
        <v>28</v>
      </c>
      <c r="D544" t="s">
        <v>12</v>
      </c>
      <c r="E544" t="s">
        <v>33</v>
      </c>
      <c r="F544" t="s">
        <v>34</v>
      </c>
      <c r="G544" t="s">
        <v>20</v>
      </c>
      <c r="H544" t="s">
        <v>16</v>
      </c>
      <c r="I544" t="s">
        <v>17</v>
      </c>
      <c r="J544">
        <v>238</v>
      </c>
      <c r="K544">
        <v>340.34000000000003</v>
      </c>
      <c r="N544">
        <v>2023</v>
      </c>
      <c r="O544" t="s">
        <v>23</v>
      </c>
      <c r="P544" t="s">
        <v>47</v>
      </c>
      <c r="Q544" t="s">
        <v>48</v>
      </c>
      <c r="R544">
        <v>1245</v>
      </c>
      <c r="S544">
        <v>5492.6399999999994</v>
      </c>
      <c r="T544">
        <v>5126.4639999999999</v>
      </c>
      <c r="U544">
        <v>1098.528</v>
      </c>
      <c r="V544" t="s">
        <v>64</v>
      </c>
    </row>
    <row r="545" spans="1:22" x14ac:dyDescent="0.3">
      <c r="A545" s="2">
        <v>2725077</v>
      </c>
      <c r="B545">
        <v>2020</v>
      </c>
      <c r="C545" t="s">
        <v>28</v>
      </c>
      <c r="D545" t="s">
        <v>12</v>
      </c>
      <c r="E545" t="s">
        <v>33</v>
      </c>
      <c r="F545" t="s">
        <v>34</v>
      </c>
      <c r="G545" t="s">
        <v>20</v>
      </c>
      <c r="H545" t="s">
        <v>16</v>
      </c>
      <c r="I545" t="s">
        <v>17</v>
      </c>
      <c r="J545">
        <v>232</v>
      </c>
      <c r="K545">
        <v>331.76</v>
      </c>
      <c r="N545">
        <v>2023</v>
      </c>
      <c r="O545" t="s">
        <v>23</v>
      </c>
      <c r="P545" t="s">
        <v>49</v>
      </c>
      <c r="Q545" t="s">
        <v>50</v>
      </c>
      <c r="R545">
        <v>644</v>
      </c>
      <c r="S545">
        <v>6892.2</v>
      </c>
      <c r="T545">
        <v>6432.72</v>
      </c>
      <c r="U545">
        <v>1378.44</v>
      </c>
      <c r="V545" t="s">
        <v>64</v>
      </c>
    </row>
    <row r="546" spans="1:22" x14ac:dyDescent="0.3">
      <c r="A546" s="2">
        <v>2726538</v>
      </c>
      <c r="B546">
        <v>2020</v>
      </c>
      <c r="C546" t="s">
        <v>28</v>
      </c>
      <c r="D546" t="s">
        <v>12</v>
      </c>
      <c r="E546" t="s">
        <v>33</v>
      </c>
      <c r="F546" t="s">
        <v>34</v>
      </c>
      <c r="G546" t="s">
        <v>20</v>
      </c>
      <c r="H546" t="s">
        <v>16</v>
      </c>
      <c r="I546" t="s">
        <v>17</v>
      </c>
      <c r="J546">
        <v>241</v>
      </c>
      <c r="K546">
        <v>344.63</v>
      </c>
      <c r="N546">
        <v>2023</v>
      </c>
      <c r="O546" t="s">
        <v>23</v>
      </c>
      <c r="P546" t="s">
        <v>51</v>
      </c>
      <c r="Q546" t="s">
        <v>52</v>
      </c>
      <c r="R546">
        <v>643</v>
      </c>
      <c r="S546">
        <v>8400</v>
      </c>
      <c r="T546">
        <v>7840</v>
      </c>
      <c r="U546">
        <v>1680</v>
      </c>
      <c r="V546" t="s">
        <v>45</v>
      </c>
    </row>
    <row r="547" spans="1:22" x14ac:dyDescent="0.3">
      <c r="A547" s="2">
        <v>2725077</v>
      </c>
      <c r="B547">
        <v>2020</v>
      </c>
      <c r="C547" t="s">
        <v>28</v>
      </c>
      <c r="D547" t="s">
        <v>12</v>
      </c>
      <c r="E547" t="s">
        <v>33</v>
      </c>
      <c r="F547" t="s">
        <v>34</v>
      </c>
      <c r="G547" t="s">
        <v>20</v>
      </c>
      <c r="H547" t="s">
        <v>16</v>
      </c>
      <c r="I547" t="s">
        <v>17</v>
      </c>
      <c r="J547">
        <v>235</v>
      </c>
      <c r="K547">
        <v>336.05</v>
      </c>
      <c r="N547">
        <v>2023</v>
      </c>
      <c r="O547" t="s">
        <v>23</v>
      </c>
      <c r="P547" t="s">
        <v>49</v>
      </c>
      <c r="Q547" t="s">
        <v>53</v>
      </c>
      <c r="R547">
        <v>455</v>
      </c>
      <c r="S547">
        <v>5494.3200000000006</v>
      </c>
      <c r="T547">
        <v>5128.0320000000002</v>
      </c>
      <c r="U547">
        <v>1098.8640000000003</v>
      </c>
      <c r="V547" t="s">
        <v>45</v>
      </c>
    </row>
    <row r="548" spans="1:22" x14ac:dyDescent="0.3">
      <c r="A548" s="2">
        <v>2725442</v>
      </c>
      <c r="B548">
        <v>2020</v>
      </c>
      <c r="C548" t="s">
        <v>28</v>
      </c>
      <c r="D548" t="s">
        <v>12</v>
      </c>
      <c r="E548" t="s">
        <v>33</v>
      </c>
      <c r="F548" t="s">
        <v>34</v>
      </c>
      <c r="G548" t="s">
        <v>20</v>
      </c>
      <c r="H548" t="s">
        <v>16</v>
      </c>
      <c r="I548" t="s">
        <v>17</v>
      </c>
      <c r="J548">
        <v>229</v>
      </c>
      <c r="K548">
        <v>327.47000000000003</v>
      </c>
      <c r="N548">
        <v>2023</v>
      </c>
      <c r="O548" t="s">
        <v>23</v>
      </c>
      <c r="P548" t="s">
        <v>51</v>
      </c>
      <c r="Q548" t="s">
        <v>54</v>
      </c>
      <c r="R548">
        <v>345</v>
      </c>
      <c r="S548">
        <v>8400</v>
      </c>
      <c r="T548">
        <v>7840</v>
      </c>
      <c r="U548">
        <v>1680</v>
      </c>
      <c r="V548" t="s">
        <v>45</v>
      </c>
    </row>
    <row r="549" spans="1:22" x14ac:dyDescent="0.3">
      <c r="A549" s="2">
        <v>2725442</v>
      </c>
      <c r="B549">
        <v>2020</v>
      </c>
      <c r="C549" t="s">
        <v>29</v>
      </c>
      <c r="D549" t="s">
        <v>12</v>
      </c>
      <c r="E549" t="s">
        <v>33</v>
      </c>
      <c r="F549" t="s">
        <v>34</v>
      </c>
      <c r="G549" t="s">
        <v>20</v>
      </c>
      <c r="H549" t="s">
        <v>16</v>
      </c>
      <c r="I549" t="s">
        <v>35</v>
      </c>
      <c r="J549">
        <v>256</v>
      </c>
      <c r="K549">
        <v>366.08</v>
      </c>
      <c r="N549">
        <v>2023</v>
      </c>
      <c r="O549" t="s">
        <v>23</v>
      </c>
      <c r="P549" t="s">
        <v>47</v>
      </c>
      <c r="Q549" t="s">
        <v>55</v>
      </c>
      <c r="R549">
        <v>122</v>
      </c>
      <c r="S549">
        <v>120</v>
      </c>
      <c r="T549">
        <v>112</v>
      </c>
      <c r="U549">
        <v>24</v>
      </c>
      <c r="V549" t="s">
        <v>45</v>
      </c>
    </row>
    <row r="550" spans="1:22" x14ac:dyDescent="0.3">
      <c r="A550" s="2">
        <v>2726172</v>
      </c>
      <c r="B550">
        <v>2020</v>
      </c>
      <c r="C550" t="s">
        <v>29</v>
      </c>
      <c r="D550" t="s">
        <v>12</v>
      </c>
      <c r="E550" t="s">
        <v>33</v>
      </c>
      <c r="F550" t="s">
        <v>34</v>
      </c>
      <c r="G550" t="s">
        <v>20</v>
      </c>
      <c r="H550" t="s">
        <v>16</v>
      </c>
      <c r="I550" t="s">
        <v>35</v>
      </c>
      <c r="J550">
        <v>250</v>
      </c>
      <c r="K550">
        <v>357.5</v>
      </c>
      <c r="N550">
        <v>2023</v>
      </c>
      <c r="O550" t="s">
        <v>23</v>
      </c>
      <c r="P550" t="s">
        <v>56</v>
      </c>
      <c r="Q550" t="s">
        <v>57</v>
      </c>
      <c r="R550">
        <v>78</v>
      </c>
      <c r="S550">
        <v>2288.6</v>
      </c>
      <c r="T550">
        <v>5126.4639999999999</v>
      </c>
      <c r="U550">
        <v>457.72</v>
      </c>
      <c r="V550" t="s">
        <v>45</v>
      </c>
    </row>
    <row r="551" spans="1:22" x14ac:dyDescent="0.3">
      <c r="A551" s="2">
        <v>2725077</v>
      </c>
      <c r="B551">
        <v>2020</v>
      </c>
      <c r="C551" t="s">
        <v>29</v>
      </c>
      <c r="D551" t="s">
        <v>12</v>
      </c>
      <c r="E551" t="s">
        <v>33</v>
      </c>
      <c r="F551" t="s">
        <v>34</v>
      </c>
      <c r="G551" t="s">
        <v>20</v>
      </c>
      <c r="H551" t="s">
        <v>16</v>
      </c>
      <c r="I551" t="s">
        <v>17</v>
      </c>
      <c r="J551">
        <v>244</v>
      </c>
      <c r="K551">
        <v>348.92</v>
      </c>
      <c r="N551">
        <v>2023</v>
      </c>
      <c r="O551" t="s">
        <v>23</v>
      </c>
      <c r="P551" t="s">
        <v>56</v>
      </c>
      <c r="Q551" t="s">
        <v>58</v>
      </c>
      <c r="R551">
        <v>76</v>
      </c>
      <c r="S551">
        <v>2288.4499999999998</v>
      </c>
      <c r="T551">
        <v>5126.1279999999997</v>
      </c>
      <c r="U551">
        <v>457.69</v>
      </c>
      <c r="V551" t="s">
        <v>45</v>
      </c>
    </row>
    <row r="552" spans="1:22" x14ac:dyDescent="0.3">
      <c r="A552" s="2">
        <v>2725442</v>
      </c>
      <c r="B552">
        <v>2020</v>
      </c>
      <c r="C552" t="s">
        <v>29</v>
      </c>
      <c r="D552" t="s">
        <v>12</v>
      </c>
      <c r="E552" t="s">
        <v>33</v>
      </c>
      <c r="F552" t="s">
        <v>34</v>
      </c>
      <c r="G552" t="s">
        <v>20</v>
      </c>
      <c r="H552" t="s">
        <v>16</v>
      </c>
      <c r="I552" t="s">
        <v>35</v>
      </c>
      <c r="J552">
        <v>253</v>
      </c>
      <c r="K552">
        <v>361.78999999999996</v>
      </c>
      <c r="N552">
        <v>2023</v>
      </c>
      <c r="O552" t="s">
        <v>23</v>
      </c>
      <c r="P552" t="s">
        <v>56</v>
      </c>
      <c r="Q552" t="s">
        <v>59</v>
      </c>
      <c r="R552">
        <v>46</v>
      </c>
      <c r="S552">
        <v>100</v>
      </c>
      <c r="T552">
        <v>224</v>
      </c>
      <c r="U552">
        <v>20</v>
      </c>
      <c r="V552" t="s">
        <v>45</v>
      </c>
    </row>
    <row r="553" spans="1:22" x14ac:dyDescent="0.3">
      <c r="A553" s="2">
        <v>2725077</v>
      </c>
      <c r="B553">
        <v>2020</v>
      </c>
      <c r="C553" t="s">
        <v>29</v>
      </c>
      <c r="D553" t="s">
        <v>12</v>
      </c>
      <c r="E553" t="s">
        <v>33</v>
      </c>
      <c r="F553" t="s">
        <v>34</v>
      </c>
      <c r="G553" t="s">
        <v>20</v>
      </c>
      <c r="H553" t="s">
        <v>16</v>
      </c>
      <c r="I553" t="s">
        <v>35</v>
      </c>
      <c r="J553">
        <v>247</v>
      </c>
      <c r="K553">
        <v>353.21</v>
      </c>
      <c r="N553">
        <v>2023</v>
      </c>
      <c r="O553" t="s">
        <v>23</v>
      </c>
      <c r="P553" t="s">
        <v>56</v>
      </c>
      <c r="Q553" t="s">
        <v>60</v>
      </c>
      <c r="R553">
        <v>34</v>
      </c>
      <c r="S553">
        <v>2288.4</v>
      </c>
      <c r="T553">
        <v>5126.0160000000005</v>
      </c>
      <c r="U553">
        <v>457.68000000000006</v>
      </c>
      <c r="V553" t="s">
        <v>45</v>
      </c>
    </row>
    <row r="554" spans="1:22" x14ac:dyDescent="0.3">
      <c r="A554" s="2">
        <v>2725442</v>
      </c>
      <c r="B554">
        <v>2020</v>
      </c>
      <c r="C554" t="s">
        <v>30</v>
      </c>
      <c r="D554" t="s">
        <v>12</v>
      </c>
      <c r="E554" t="s">
        <v>33</v>
      </c>
      <c r="F554" t="s">
        <v>34</v>
      </c>
      <c r="G554" t="s">
        <v>20</v>
      </c>
      <c r="H554" t="s">
        <v>16</v>
      </c>
      <c r="I554" t="s">
        <v>35</v>
      </c>
      <c r="J554">
        <v>274</v>
      </c>
      <c r="K554">
        <v>391.82</v>
      </c>
      <c r="N554">
        <v>2023</v>
      </c>
      <c r="O554" t="s">
        <v>23</v>
      </c>
      <c r="P554" t="s">
        <v>47</v>
      </c>
      <c r="Q554" t="s">
        <v>61</v>
      </c>
      <c r="R554">
        <v>7</v>
      </c>
      <c r="S554">
        <v>200</v>
      </c>
      <c r="T554">
        <v>224</v>
      </c>
      <c r="U554">
        <v>40</v>
      </c>
      <c r="V554" t="s">
        <v>45</v>
      </c>
    </row>
    <row r="555" spans="1:22" x14ac:dyDescent="0.3">
      <c r="A555" s="2">
        <v>2725077</v>
      </c>
      <c r="B555">
        <v>2020</v>
      </c>
      <c r="C555" t="s">
        <v>30</v>
      </c>
      <c r="D555" t="s">
        <v>12</v>
      </c>
      <c r="E555" t="s">
        <v>33</v>
      </c>
      <c r="F555" t="s">
        <v>34</v>
      </c>
      <c r="G555" t="s">
        <v>20</v>
      </c>
      <c r="H555" t="s">
        <v>16</v>
      </c>
      <c r="I555" t="s">
        <v>35</v>
      </c>
      <c r="J555">
        <v>268</v>
      </c>
      <c r="K555">
        <v>383.24</v>
      </c>
      <c r="N555">
        <v>2023</v>
      </c>
      <c r="O555" t="s">
        <v>23</v>
      </c>
      <c r="P555" t="s">
        <v>62</v>
      </c>
      <c r="Q555" t="s">
        <v>62</v>
      </c>
      <c r="R555">
        <v>3</v>
      </c>
      <c r="S555">
        <v>4577.3</v>
      </c>
      <c r="T555">
        <v>7392</v>
      </c>
      <c r="U555">
        <v>915.46</v>
      </c>
      <c r="V555" t="s">
        <v>45</v>
      </c>
    </row>
    <row r="556" spans="1:22" x14ac:dyDescent="0.3">
      <c r="A556" s="2">
        <v>2726172</v>
      </c>
      <c r="B556">
        <v>2020</v>
      </c>
      <c r="C556" t="s">
        <v>30</v>
      </c>
      <c r="D556" t="s">
        <v>12</v>
      </c>
      <c r="E556" t="s">
        <v>33</v>
      </c>
      <c r="F556" t="s">
        <v>34</v>
      </c>
      <c r="G556" t="s">
        <v>20</v>
      </c>
      <c r="H556" t="s">
        <v>16</v>
      </c>
      <c r="I556" t="s">
        <v>35</v>
      </c>
      <c r="J556">
        <v>262</v>
      </c>
      <c r="K556">
        <v>374.65999999999997</v>
      </c>
      <c r="N556">
        <v>2023</v>
      </c>
      <c r="O556" t="s">
        <v>23</v>
      </c>
      <c r="P556" t="s">
        <v>56</v>
      </c>
      <c r="Q556" t="s">
        <v>63</v>
      </c>
      <c r="R556">
        <v>3</v>
      </c>
      <c r="S556">
        <v>3300</v>
      </c>
      <c r="T556">
        <v>5126.576</v>
      </c>
      <c r="U556">
        <v>660</v>
      </c>
      <c r="V556" t="s">
        <v>45</v>
      </c>
    </row>
    <row r="557" spans="1:22" x14ac:dyDescent="0.3">
      <c r="A557" s="2">
        <v>2725442</v>
      </c>
      <c r="B557">
        <v>2020</v>
      </c>
      <c r="C557" t="s">
        <v>30</v>
      </c>
      <c r="D557" t="s">
        <v>12</v>
      </c>
      <c r="E557" t="s">
        <v>33</v>
      </c>
      <c r="F557" t="s">
        <v>34</v>
      </c>
      <c r="G557" t="s">
        <v>20</v>
      </c>
      <c r="H557" t="s">
        <v>16</v>
      </c>
      <c r="I557" t="s">
        <v>35</v>
      </c>
      <c r="J557">
        <v>271</v>
      </c>
      <c r="K557">
        <v>387.53</v>
      </c>
      <c r="N557">
        <v>2023</v>
      </c>
      <c r="O557" t="s">
        <v>22</v>
      </c>
      <c r="P557" t="s">
        <v>43</v>
      </c>
      <c r="Q557" t="s">
        <v>44</v>
      </c>
      <c r="R557">
        <v>3566</v>
      </c>
      <c r="S557">
        <v>4577.3</v>
      </c>
      <c r="T557">
        <v>5126.576</v>
      </c>
      <c r="U557">
        <v>915.46</v>
      </c>
      <c r="V557" t="s">
        <v>45</v>
      </c>
    </row>
    <row r="558" spans="1:22" x14ac:dyDescent="0.3">
      <c r="A558" s="2">
        <v>2726172</v>
      </c>
      <c r="B558">
        <v>2020</v>
      </c>
      <c r="C558" t="s">
        <v>30</v>
      </c>
      <c r="D558" t="s">
        <v>12</v>
      </c>
      <c r="E558" t="s">
        <v>33</v>
      </c>
      <c r="F558" t="s">
        <v>34</v>
      </c>
      <c r="G558" t="s">
        <v>20</v>
      </c>
      <c r="H558" t="s">
        <v>16</v>
      </c>
      <c r="I558" t="s">
        <v>35</v>
      </c>
      <c r="J558">
        <v>265</v>
      </c>
      <c r="K558">
        <v>378.95</v>
      </c>
      <c r="N558">
        <v>2023</v>
      </c>
      <c r="O558" t="s">
        <v>22</v>
      </c>
      <c r="P558" t="s">
        <v>43</v>
      </c>
      <c r="Q558" t="s">
        <v>46</v>
      </c>
      <c r="R558">
        <v>2498</v>
      </c>
      <c r="S558">
        <v>8000</v>
      </c>
      <c r="T558">
        <v>8960</v>
      </c>
      <c r="U558">
        <v>1600</v>
      </c>
      <c r="V558" t="s">
        <v>45</v>
      </c>
    </row>
    <row r="559" spans="1:22" x14ac:dyDescent="0.3">
      <c r="A559" s="2">
        <v>2725077</v>
      </c>
      <c r="B559">
        <v>2020</v>
      </c>
      <c r="C559" t="s">
        <v>30</v>
      </c>
      <c r="D559" t="s">
        <v>12</v>
      </c>
      <c r="E559" t="s">
        <v>33</v>
      </c>
      <c r="F559" t="s">
        <v>34</v>
      </c>
      <c r="G559" t="s">
        <v>20</v>
      </c>
      <c r="H559" t="s">
        <v>16</v>
      </c>
      <c r="I559" t="s">
        <v>35</v>
      </c>
      <c r="J559">
        <v>259</v>
      </c>
      <c r="K559">
        <v>370.37</v>
      </c>
      <c r="N559">
        <v>2023</v>
      </c>
      <c r="O559" t="s">
        <v>22</v>
      </c>
      <c r="P559" t="s">
        <v>47</v>
      </c>
      <c r="Q559" t="s">
        <v>48</v>
      </c>
      <c r="R559">
        <v>1245</v>
      </c>
      <c r="S559">
        <v>4577.2</v>
      </c>
      <c r="T559">
        <v>5126.4639999999999</v>
      </c>
      <c r="U559">
        <v>915.44</v>
      </c>
      <c r="V559" t="s">
        <v>45</v>
      </c>
    </row>
    <row r="560" spans="1:22" x14ac:dyDescent="0.3">
      <c r="A560" s="2">
        <v>2726172</v>
      </c>
      <c r="B560">
        <v>2020</v>
      </c>
      <c r="C560" t="s">
        <v>11</v>
      </c>
      <c r="D560" t="s">
        <v>31</v>
      </c>
      <c r="E560" t="s">
        <v>33</v>
      </c>
      <c r="F560" t="s">
        <v>34</v>
      </c>
      <c r="G560" t="s">
        <v>20</v>
      </c>
      <c r="H560" t="s">
        <v>16</v>
      </c>
      <c r="I560" t="s">
        <v>35</v>
      </c>
      <c r="J560">
        <v>158</v>
      </c>
      <c r="K560">
        <v>225.94</v>
      </c>
      <c r="N560">
        <v>2023</v>
      </c>
      <c r="O560" t="s">
        <v>22</v>
      </c>
      <c r="P560" t="s">
        <v>49</v>
      </c>
      <c r="Q560" t="s">
        <v>50</v>
      </c>
      <c r="R560">
        <v>644</v>
      </c>
      <c r="S560">
        <v>5743.5</v>
      </c>
      <c r="T560">
        <v>6432.72</v>
      </c>
      <c r="U560">
        <v>1148.7</v>
      </c>
      <c r="V560" t="s">
        <v>45</v>
      </c>
    </row>
    <row r="561" spans="1:22" x14ac:dyDescent="0.3">
      <c r="A561" s="2">
        <v>2725077</v>
      </c>
      <c r="B561">
        <v>2020</v>
      </c>
      <c r="C561" t="s">
        <v>11</v>
      </c>
      <c r="D561" t="s">
        <v>31</v>
      </c>
      <c r="E561" t="s">
        <v>33</v>
      </c>
      <c r="F561" t="s">
        <v>34</v>
      </c>
      <c r="G561" t="s">
        <v>20</v>
      </c>
      <c r="H561" t="s">
        <v>16</v>
      </c>
      <c r="I561" t="s">
        <v>35</v>
      </c>
      <c r="J561">
        <v>206</v>
      </c>
      <c r="K561">
        <v>294.58</v>
      </c>
      <c r="N561">
        <v>2023</v>
      </c>
      <c r="O561" t="s">
        <v>22</v>
      </c>
      <c r="P561" t="s">
        <v>51</v>
      </c>
      <c r="Q561" t="s">
        <v>52</v>
      </c>
      <c r="R561">
        <v>643</v>
      </c>
      <c r="S561">
        <v>7000</v>
      </c>
      <c r="T561">
        <v>7840</v>
      </c>
      <c r="U561">
        <v>1400</v>
      </c>
      <c r="V561" t="s">
        <v>45</v>
      </c>
    </row>
    <row r="562" spans="1:22" x14ac:dyDescent="0.3">
      <c r="A562" s="2">
        <v>2725442</v>
      </c>
      <c r="B562">
        <v>2020</v>
      </c>
      <c r="C562" t="s">
        <v>11</v>
      </c>
      <c r="D562" t="s">
        <v>31</v>
      </c>
      <c r="E562" t="s">
        <v>33</v>
      </c>
      <c r="F562" t="s">
        <v>34</v>
      </c>
      <c r="G562" t="s">
        <v>20</v>
      </c>
      <c r="H562" t="s">
        <v>16</v>
      </c>
      <c r="I562" t="s">
        <v>35</v>
      </c>
      <c r="J562">
        <v>134</v>
      </c>
      <c r="K562">
        <v>191.62</v>
      </c>
      <c r="N562">
        <v>2023</v>
      </c>
      <c r="O562" t="s">
        <v>22</v>
      </c>
      <c r="P562" t="s">
        <v>49</v>
      </c>
      <c r="Q562" t="s">
        <v>53</v>
      </c>
      <c r="R562">
        <v>455</v>
      </c>
      <c r="S562">
        <v>4578.6000000000004</v>
      </c>
      <c r="T562">
        <v>5128.0320000000002</v>
      </c>
      <c r="U562">
        <v>915.72000000000014</v>
      </c>
      <c r="V562" t="s">
        <v>45</v>
      </c>
    </row>
    <row r="563" spans="1:22" x14ac:dyDescent="0.3">
      <c r="A563" s="2">
        <v>2726172</v>
      </c>
      <c r="B563">
        <v>2020</v>
      </c>
      <c r="C563" t="s">
        <v>11</v>
      </c>
      <c r="D563" t="s">
        <v>31</v>
      </c>
      <c r="E563" t="s">
        <v>33</v>
      </c>
      <c r="F563" t="s">
        <v>34</v>
      </c>
      <c r="G563" t="s">
        <v>20</v>
      </c>
      <c r="H563" t="s">
        <v>16</v>
      </c>
      <c r="I563" t="s">
        <v>35</v>
      </c>
      <c r="J563">
        <v>160</v>
      </c>
      <c r="K563">
        <v>228.8</v>
      </c>
      <c r="N563">
        <v>2023</v>
      </c>
      <c r="O563" t="s">
        <v>22</v>
      </c>
      <c r="P563" t="s">
        <v>51</v>
      </c>
      <c r="Q563" t="s">
        <v>54</v>
      </c>
      <c r="R563">
        <v>345</v>
      </c>
      <c r="S563">
        <v>7000</v>
      </c>
      <c r="T563">
        <v>7840</v>
      </c>
      <c r="U563">
        <v>1400</v>
      </c>
      <c r="V563" t="s">
        <v>45</v>
      </c>
    </row>
    <row r="564" spans="1:22" x14ac:dyDescent="0.3">
      <c r="A564" s="2">
        <v>2726172</v>
      </c>
      <c r="B564">
        <v>2020</v>
      </c>
      <c r="C564" t="s">
        <v>11</v>
      </c>
      <c r="D564" t="s">
        <v>31</v>
      </c>
      <c r="E564" t="s">
        <v>33</v>
      </c>
      <c r="F564" t="s">
        <v>34</v>
      </c>
      <c r="G564" t="s">
        <v>20</v>
      </c>
      <c r="H564" t="s">
        <v>16</v>
      </c>
      <c r="I564" t="s">
        <v>35</v>
      </c>
      <c r="J564">
        <v>208</v>
      </c>
      <c r="K564">
        <v>297.44</v>
      </c>
      <c r="N564">
        <v>2023</v>
      </c>
      <c r="O564" t="s">
        <v>22</v>
      </c>
      <c r="P564" t="s">
        <v>47</v>
      </c>
      <c r="Q564" t="s">
        <v>55</v>
      </c>
      <c r="R564">
        <v>122</v>
      </c>
      <c r="S564">
        <v>100</v>
      </c>
      <c r="T564">
        <v>112</v>
      </c>
      <c r="U564">
        <v>20</v>
      </c>
      <c r="V564" t="s">
        <v>45</v>
      </c>
    </row>
    <row r="565" spans="1:22" x14ac:dyDescent="0.3">
      <c r="A565" s="2">
        <v>2726172</v>
      </c>
      <c r="B565">
        <v>2020</v>
      </c>
      <c r="C565" t="s">
        <v>11</v>
      </c>
      <c r="D565" t="s">
        <v>31</v>
      </c>
      <c r="E565" t="s">
        <v>33</v>
      </c>
      <c r="F565" t="s">
        <v>34</v>
      </c>
      <c r="G565" t="s">
        <v>20</v>
      </c>
      <c r="H565" t="s">
        <v>16</v>
      </c>
      <c r="I565" t="s">
        <v>35</v>
      </c>
      <c r="J565">
        <v>136</v>
      </c>
      <c r="K565">
        <v>194.48</v>
      </c>
      <c r="N565">
        <v>2023</v>
      </c>
      <c r="O565" t="s">
        <v>22</v>
      </c>
      <c r="P565" t="s">
        <v>56</v>
      </c>
      <c r="Q565" t="s">
        <v>57</v>
      </c>
      <c r="R565">
        <v>78</v>
      </c>
      <c r="S565">
        <v>2288.6</v>
      </c>
      <c r="T565">
        <v>5126.4639999999999</v>
      </c>
      <c r="U565">
        <v>457.72</v>
      </c>
      <c r="V565" t="s">
        <v>45</v>
      </c>
    </row>
    <row r="566" spans="1:22" x14ac:dyDescent="0.3">
      <c r="A566" s="2">
        <v>2725077</v>
      </c>
      <c r="B566">
        <v>2020</v>
      </c>
      <c r="C566" t="s">
        <v>11</v>
      </c>
      <c r="D566" t="s">
        <v>31</v>
      </c>
      <c r="E566" t="s">
        <v>33</v>
      </c>
      <c r="F566" t="s">
        <v>34</v>
      </c>
      <c r="G566" t="s">
        <v>20</v>
      </c>
      <c r="H566" t="s">
        <v>16</v>
      </c>
      <c r="I566" t="s">
        <v>35</v>
      </c>
      <c r="J566">
        <v>812</v>
      </c>
      <c r="K566">
        <v>1161.1599999999999</v>
      </c>
      <c r="N566">
        <v>2023</v>
      </c>
      <c r="O566" t="s">
        <v>22</v>
      </c>
      <c r="P566" t="s">
        <v>56</v>
      </c>
      <c r="Q566" t="s">
        <v>58</v>
      </c>
      <c r="R566">
        <v>76</v>
      </c>
      <c r="S566">
        <v>2288.4499999999998</v>
      </c>
      <c r="T566">
        <v>5126.1279999999997</v>
      </c>
      <c r="U566">
        <v>457.69</v>
      </c>
      <c r="V566" t="s">
        <v>45</v>
      </c>
    </row>
    <row r="567" spans="1:22" x14ac:dyDescent="0.3">
      <c r="A567" s="2">
        <v>2725442</v>
      </c>
      <c r="B567">
        <v>2020</v>
      </c>
      <c r="C567" t="s">
        <v>11</v>
      </c>
      <c r="D567" t="s">
        <v>31</v>
      </c>
      <c r="E567" t="s">
        <v>33</v>
      </c>
      <c r="F567" t="s">
        <v>34</v>
      </c>
      <c r="G567" t="s">
        <v>20</v>
      </c>
      <c r="H567" t="s">
        <v>16</v>
      </c>
      <c r="I567" t="s">
        <v>35</v>
      </c>
      <c r="J567">
        <v>899</v>
      </c>
      <c r="K567">
        <v>1285.57</v>
      </c>
      <c r="N567">
        <v>2023</v>
      </c>
      <c r="O567" t="s">
        <v>22</v>
      </c>
      <c r="P567" t="s">
        <v>56</v>
      </c>
      <c r="Q567" t="s">
        <v>59</v>
      </c>
      <c r="R567">
        <v>46</v>
      </c>
      <c r="S567">
        <v>100</v>
      </c>
      <c r="T567">
        <v>224</v>
      </c>
      <c r="U567">
        <v>20</v>
      </c>
      <c r="V567" t="s">
        <v>45</v>
      </c>
    </row>
    <row r="568" spans="1:22" x14ac:dyDescent="0.3">
      <c r="A568" s="2">
        <v>2725442</v>
      </c>
      <c r="B568">
        <v>2020</v>
      </c>
      <c r="C568" t="s">
        <v>11</v>
      </c>
      <c r="D568" t="s">
        <v>31</v>
      </c>
      <c r="E568" t="s">
        <v>33</v>
      </c>
      <c r="F568" t="s">
        <v>34</v>
      </c>
      <c r="G568" t="s">
        <v>20</v>
      </c>
      <c r="H568" t="s">
        <v>16</v>
      </c>
      <c r="I568" t="s">
        <v>35</v>
      </c>
      <c r="J568">
        <v>852</v>
      </c>
      <c r="K568">
        <v>526.24</v>
      </c>
      <c r="N568">
        <v>2023</v>
      </c>
      <c r="O568" t="s">
        <v>22</v>
      </c>
      <c r="P568" t="s">
        <v>56</v>
      </c>
      <c r="Q568" t="s">
        <v>60</v>
      </c>
      <c r="R568">
        <v>34</v>
      </c>
      <c r="S568">
        <v>2288.4</v>
      </c>
      <c r="T568">
        <v>5126.0160000000005</v>
      </c>
      <c r="U568">
        <v>457.68000000000006</v>
      </c>
      <c r="V568" t="s">
        <v>45</v>
      </c>
    </row>
    <row r="569" spans="1:22" x14ac:dyDescent="0.3">
      <c r="A569" s="2">
        <v>2725442</v>
      </c>
      <c r="B569">
        <v>2020</v>
      </c>
      <c r="C569" t="s">
        <v>11</v>
      </c>
      <c r="D569" t="s">
        <v>31</v>
      </c>
      <c r="E569" t="s">
        <v>33</v>
      </c>
      <c r="F569" t="s">
        <v>34</v>
      </c>
      <c r="G569" t="s">
        <v>20</v>
      </c>
      <c r="H569" t="s">
        <v>16</v>
      </c>
      <c r="I569" t="s">
        <v>35</v>
      </c>
      <c r="J569">
        <v>885</v>
      </c>
      <c r="K569">
        <v>526.24</v>
      </c>
      <c r="N569">
        <v>2023</v>
      </c>
      <c r="O569" t="s">
        <v>22</v>
      </c>
      <c r="P569" t="s">
        <v>47</v>
      </c>
      <c r="Q569" t="s">
        <v>61</v>
      </c>
      <c r="R569">
        <v>7</v>
      </c>
      <c r="S569">
        <v>200</v>
      </c>
      <c r="T569">
        <v>224</v>
      </c>
      <c r="U569">
        <v>40</v>
      </c>
      <c r="V569" t="s">
        <v>45</v>
      </c>
    </row>
    <row r="570" spans="1:22" x14ac:dyDescent="0.3">
      <c r="A570" s="2">
        <v>2725077</v>
      </c>
      <c r="B570">
        <v>2020</v>
      </c>
      <c r="C570" t="s">
        <v>11</v>
      </c>
      <c r="D570" t="s">
        <v>31</v>
      </c>
      <c r="E570" t="s">
        <v>33</v>
      </c>
      <c r="F570" t="s">
        <v>34</v>
      </c>
      <c r="G570" t="s">
        <v>20</v>
      </c>
      <c r="H570" t="s">
        <v>16</v>
      </c>
      <c r="I570" t="s">
        <v>35</v>
      </c>
      <c r="J570">
        <v>135</v>
      </c>
      <c r="K570">
        <v>193.05</v>
      </c>
      <c r="N570">
        <v>2023</v>
      </c>
      <c r="O570" t="s">
        <v>22</v>
      </c>
      <c r="P570" t="s">
        <v>56</v>
      </c>
      <c r="Q570" t="s">
        <v>63</v>
      </c>
      <c r="R570">
        <v>3</v>
      </c>
      <c r="S570">
        <v>3300</v>
      </c>
      <c r="T570">
        <v>5126.576</v>
      </c>
      <c r="U570">
        <v>660</v>
      </c>
      <c r="V570" t="s">
        <v>45</v>
      </c>
    </row>
    <row r="571" spans="1:22" x14ac:dyDescent="0.3">
      <c r="A571" s="2">
        <v>2726172</v>
      </c>
      <c r="B571">
        <v>2020</v>
      </c>
      <c r="C571" t="s">
        <v>11</v>
      </c>
      <c r="D571" t="s">
        <v>31</v>
      </c>
      <c r="E571" t="s">
        <v>33</v>
      </c>
      <c r="F571" t="s">
        <v>34</v>
      </c>
      <c r="G571" t="s">
        <v>20</v>
      </c>
      <c r="H571" t="s">
        <v>16</v>
      </c>
      <c r="I571" t="s">
        <v>35</v>
      </c>
      <c r="J571">
        <v>163</v>
      </c>
      <c r="K571">
        <v>233.09</v>
      </c>
      <c r="N571">
        <v>2023</v>
      </c>
      <c r="O571" t="s">
        <v>22</v>
      </c>
      <c r="P571" t="s">
        <v>62</v>
      </c>
      <c r="Q571" t="s">
        <v>62</v>
      </c>
      <c r="R571">
        <v>2</v>
      </c>
      <c r="S571">
        <v>6600</v>
      </c>
      <c r="T571">
        <v>7392</v>
      </c>
      <c r="U571">
        <v>1320</v>
      </c>
      <c r="V571" t="s">
        <v>45</v>
      </c>
    </row>
    <row r="572" spans="1:22" x14ac:dyDescent="0.3">
      <c r="A572" s="2">
        <v>2725442</v>
      </c>
      <c r="B572">
        <v>2020</v>
      </c>
      <c r="C572" t="s">
        <v>11</v>
      </c>
      <c r="D572" t="s">
        <v>31</v>
      </c>
      <c r="E572" t="s">
        <v>33</v>
      </c>
      <c r="F572" t="s">
        <v>34</v>
      </c>
      <c r="G572" t="s">
        <v>20</v>
      </c>
      <c r="H572" t="s">
        <v>16</v>
      </c>
      <c r="I572" t="s">
        <v>35</v>
      </c>
      <c r="J572">
        <v>205</v>
      </c>
      <c r="K572">
        <v>293.14999999999998</v>
      </c>
      <c r="N572">
        <v>2023</v>
      </c>
      <c r="O572" t="s">
        <v>26</v>
      </c>
      <c r="P572" t="s">
        <v>43</v>
      </c>
      <c r="Q572" t="s">
        <v>44</v>
      </c>
      <c r="R572">
        <v>3566</v>
      </c>
      <c r="S572">
        <v>4577.3</v>
      </c>
      <c r="T572">
        <v>5126.576</v>
      </c>
      <c r="U572">
        <v>915.46</v>
      </c>
      <c r="V572" t="s">
        <v>45</v>
      </c>
    </row>
    <row r="573" spans="1:22" x14ac:dyDescent="0.3">
      <c r="A573" s="2">
        <v>2726172</v>
      </c>
      <c r="B573">
        <v>2020</v>
      </c>
      <c r="C573" t="s">
        <v>11</v>
      </c>
      <c r="D573" t="s">
        <v>31</v>
      </c>
      <c r="E573" t="s">
        <v>33</v>
      </c>
      <c r="F573" t="s">
        <v>34</v>
      </c>
      <c r="G573" t="s">
        <v>20</v>
      </c>
      <c r="H573" t="s">
        <v>16</v>
      </c>
      <c r="I573" t="s">
        <v>35</v>
      </c>
      <c r="J573">
        <v>133</v>
      </c>
      <c r="K573">
        <v>190.19</v>
      </c>
      <c r="N573">
        <v>2023</v>
      </c>
      <c r="O573" t="s">
        <v>26</v>
      </c>
      <c r="P573" t="s">
        <v>43</v>
      </c>
      <c r="Q573" t="s">
        <v>46</v>
      </c>
      <c r="R573">
        <v>2498</v>
      </c>
      <c r="S573">
        <v>8000</v>
      </c>
      <c r="T573">
        <v>8960</v>
      </c>
      <c r="U573">
        <v>1600</v>
      </c>
      <c r="V573" t="s">
        <v>45</v>
      </c>
    </row>
    <row r="574" spans="1:22" x14ac:dyDescent="0.3">
      <c r="A574" s="2">
        <v>2725442</v>
      </c>
      <c r="B574">
        <v>2020</v>
      </c>
      <c r="C574" t="s">
        <v>11</v>
      </c>
      <c r="D574" t="s">
        <v>31</v>
      </c>
      <c r="E574" t="s">
        <v>33</v>
      </c>
      <c r="F574" t="s">
        <v>34</v>
      </c>
      <c r="G574" t="s">
        <v>20</v>
      </c>
      <c r="H574" t="s">
        <v>16</v>
      </c>
      <c r="I574" t="s">
        <v>35</v>
      </c>
      <c r="J574">
        <v>821</v>
      </c>
      <c r="K574">
        <v>1174.03</v>
      </c>
      <c r="N574">
        <v>2023</v>
      </c>
      <c r="O574" t="s">
        <v>26</v>
      </c>
      <c r="P574" t="s">
        <v>47</v>
      </c>
      <c r="Q574" t="s">
        <v>48</v>
      </c>
      <c r="R574">
        <v>1245</v>
      </c>
      <c r="S574">
        <v>4577.2</v>
      </c>
      <c r="T574">
        <v>5126.4639999999999</v>
      </c>
      <c r="U574">
        <v>915.44</v>
      </c>
      <c r="V574" t="s">
        <v>45</v>
      </c>
    </row>
    <row r="575" spans="1:22" x14ac:dyDescent="0.3">
      <c r="A575" s="2">
        <v>2725442</v>
      </c>
      <c r="B575">
        <v>2020</v>
      </c>
      <c r="C575" t="s">
        <v>11</v>
      </c>
      <c r="D575" t="s">
        <v>31</v>
      </c>
      <c r="E575" t="s">
        <v>33</v>
      </c>
      <c r="F575" t="s">
        <v>34</v>
      </c>
      <c r="G575" t="s">
        <v>20</v>
      </c>
      <c r="H575" t="s">
        <v>16</v>
      </c>
      <c r="I575" t="s">
        <v>35</v>
      </c>
      <c r="J575">
        <v>854</v>
      </c>
      <c r="K575">
        <v>1221.22</v>
      </c>
      <c r="N575">
        <v>2023</v>
      </c>
      <c r="O575" t="s">
        <v>26</v>
      </c>
      <c r="P575" t="s">
        <v>49</v>
      </c>
      <c r="Q575" t="s">
        <v>50</v>
      </c>
      <c r="R575">
        <v>644</v>
      </c>
      <c r="S575">
        <v>10000</v>
      </c>
      <c r="T575">
        <v>6432.72</v>
      </c>
      <c r="U575">
        <v>2000</v>
      </c>
      <c r="V575" t="s">
        <v>45</v>
      </c>
    </row>
    <row r="576" spans="1:22" x14ac:dyDescent="0.3">
      <c r="A576" s="2">
        <v>2726172</v>
      </c>
      <c r="B576">
        <v>2020</v>
      </c>
      <c r="C576" t="s">
        <v>11</v>
      </c>
      <c r="D576" t="s">
        <v>31</v>
      </c>
      <c r="E576" t="s">
        <v>33</v>
      </c>
      <c r="F576" t="s">
        <v>34</v>
      </c>
      <c r="G576" t="s">
        <v>20</v>
      </c>
      <c r="H576" t="s">
        <v>16</v>
      </c>
      <c r="I576" t="s">
        <v>35</v>
      </c>
      <c r="J576">
        <v>131</v>
      </c>
      <c r="K576">
        <v>187.32999999999998</v>
      </c>
      <c r="N576">
        <v>2023</v>
      </c>
      <c r="O576" t="s">
        <v>26</v>
      </c>
      <c r="P576" t="s">
        <v>51</v>
      </c>
      <c r="Q576" t="s">
        <v>52</v>
      </c>
      <c r="R576">
        <v>643</v>
      </c>
      <c r="S576">
        <v>7000</v>
      </c>
      <c r="T576">
        <v>7840</v>
      </c>
      <c r="U576">
        <v>1400</v>
      </c>
      <c r="V576" t="s">
        <v>45</v>
      </c>
    </row>
    <row r="577" spans="1:22" x14ac:dyDescent="0.3">
      <c r="A577" s="2">
        <v>2725077</v>
      </c>
      <c r="B577">
        <v>2020</v>
      </c>
      <c r="C577" t="s">
        <v>19</v>
      </c>
      <c r="D577" t="s">
        <v>31</v>
      </c>
      <c r="E577" t="s">
        <v>33</v>
      </c>
      <c r="F577" t="s">
        <v>34</v>
      </c>
      <c r="G577" t="s">
        <v>20</v>
      </c>
      <c r="H577" t="s">
        <v>16</v>
      </c>
      <c r="I577" t="s">
        <v>35</v>
      </c>
      <c r="J577">
        <v>140</v>
      </c>
      <c r="K577">
        <v>200.2</v>
      </c>
      <c r="N577">
        <v>2023</v>
      </c>
      <c r="O577" t="s">
        <v>26</v>
      </c>
      <c r="P577" t="s">
        <v>49</v>
      </c>
      <c r="Q577" t="s">
        <v>53</v>
      </c>
      <c r="R577">
        <v>455</v>
      </c>
      <c r="S577">
        <v>4578.6000000000004</v>
      </c>
      <c r="T577">
        <v>5128.0320000000002</v>
      </c>
      <c r="U577">
        <v>915.72000000000014</v>
      </c>
      <c r="V577" t="s">
        <v>45</v>
      </c>
    </row>
    <row r="578" spans="1:22" x14ac:dyDescent="0.3">
      <c r="A578" s="2">
        <v>2725077</v>
      </c>
      <c r="B578">
        <v>2020</v>
      </c>
      <c r="C578" t="s">
        <v>19</v>
      </c>
      <c r="D578" t="s">
        <v>31</v>
      </c>
      <c r="E578" t="s">
        <v>33</v>
      </c>
      <c r="F578" t="s">
        <v>34</v>
      </c>
      <c r="G578" t="s">
        <v>20</v>
      </c>
      <c r="H578" t="s">
        <v>16</v>
      </c>
      <c r="I578" t="s">
        <v>35</v>
      </c>
      <c r="J578">
        <v>188</v>
      </c>
      <c r="K578">
        <v>268.84000000000003</v>
      </c>
      <c r="N578">
        <v>2023</v>
      </c>
      <c r="O578" t="s">
        <v>26</v>
      </c>
      <c r="P578" t="s">
        <v>51</v>
      </c>
      <c r="Q578" t="s">
        <v>54</v>
      </c>
      <c r="R578">
        <v>345</v>
      </c>
      <c r="S578">
        <v>7000</v>
      </c>
      <c r="T578">
        <v>7840</v>
      </c>
      <c r="U578">
        <v>1400</v>
      </c>
      <c r="V578" t="s">
        <v>45</v>
      </c>
    </row>
    <row r="579" spans="1:22" x14ac:dyDescent="0.3">
      <c r="A579" s="2">
        <v>2726172</v>
      </c>
      <c r="B579">
        <v>2020</v>
      </c>
      <c r="C579" t="s">
        <v>19</v>
      </c>
      <c r="D579" t="s">
        <v>31</v>
      </c>
      <c r="E579" t="s">
        <v>33</v>
      </c>
      <c r="F579" t="s">
        <v>34</v>
      </c>
      <c r="G579" t="s">
        <v>20</v>
      </c>
      <c r="H579" t="s">
        <v>16</v>
      </c>
      <c r="I579" t="s">
        <v>35</v>
      </c>
      <c r="J579">
        <v>356</v>
      </c>
      <c r="K579">
        <v>509.08</v>
      </c>
      <c r="N579">
        <v>2023</v>
      </c>
      <c r="O579" t="s">
        <v>26</v>
      </c>
      <c r="P579" t="s">
        <v>47</v>
      </c>
      <c r="Q579" t="s">
        <v>55</v>
      </c>
      <c r="R579">
        <v>122</v>
      </c>
      <c r="S579">
        <v>100</v>
      </c>
      <c r="T579">
        <v>112</v>
      </c>
      <c r="U579">
        <v>20</v>
      </c>
      <c r="V579" t="s">
        <v>45</v>
      </c>
    </row>
    <row r="580" spans="1:22" x14ac:dyDescent="0.3">
      <c r="A580" s="2">
        <v>2725077</v>
      </c>
      <c r="B580">
        <v>2020</v>
      </c>
      <c r="C580" t="s">
        <v>19</v>
      </c>
      <c r="D580" t="s">
        <v>31</v>
      </c>
      <c r="E580" t="s">
        <v>33</v>
      </c>
      <c r="F580" t="s">
        <v>34</v>
      </c>
      <c r="G580" t="s">
        <v>20</v>
      </c>
      <c r="H580" t="s">
        <v>16</v>
      </c>
      <c r="I580" t="s">
        <v>35</v>
      </c>
      <c r="J580">
        <v>184</v>
      </c>
      <c r="K580">
        <v>263.12</v>
      </c>
      <c r="N580">
        <v>2023</v>
      </c>
      <c r="O580" t="s">
        <v>26</v>
      </c>
      <c r="P580" t="s">
        <v>56</v>
      </c>
      <c r="Q580" t="s">
        <v>57</v>
      </c>
      <c r="R580">
        <v>78</v>
      </c>
      <c r="S580">
        <v>2288.6</v>
      </c>
      <c r="T580">
        <v>5126.4639999999999</v>
      </c>
      <c r="U580">
        <v>457.72</v>
      </c>
      <c r="V580" t="s">
        <v>45</v>
      </c>
    </row>
    <row r="581" spans="1:22" x14ac:dyDescent="0.3">
      <c r="A581" s="2">
        <v>2725442</v>
      </c>
      <c r="B581">
        <v>2020</v>
      </c>
      <c r="C581" t="s">
        <v>19</v>
      </c>
      <c r="D581" t="s">
        <v>31</v>
      </c>
      <c r="E581" t="s">
        <v>33</v>
      </c>
      <c r="F581" t="s">
        <v>34</v>
      </c>
      <c r="G581" t="s">
        <v>20</v>
      </c>
      <c r="H581" t="s">
        <v>16</v>
      </c>
      <c r="I581" t="s">
        <v>35</v>
      </c>
      <c r="J581">
        <v>358</v>
      </c>
      <c r="K581">
        <v>511.94</v>
      </c>
      <c r="N581">
        <v>2023</v>
      </c>
      <c r="O581" t="s">
        <v>26</v>
      </c>
      <c r="P581" t="s">
        <v>56</v>
      </c>
      <c r="Q581" t="s">
        <v>58</v>
      </c>
      <c r="R581">
        <v>76</v>
      </c>
      <c r="S581">
        <v>2288.4499999999998</v>
      </c>
      <c r="T581">
        <v>5126.1279999999997</v>
      </c>
      <c r="U581">
        <v>457.69</v>
      </c>
      <c r="V581" t="s">
        <v>45</v>
      </c>
    </row>
    <row r="582" spans="1:22" x14ac:dyDescent="0.3">
      <c r="A582" s="2">
        <v>2726538</v>
      </c>
      <c r="B582">
        <v>2020</v>
      </c>
      <c r="C582" t="s">
        <v>19</v>
      </c>
      <c r="D582" t="s">
        <v>31</v>
      </c>
      <c r="E582" t="s">
        <v>33</v>
      </c>
      <c r="F582" t="s">
        <v>34</v>
      </c>
      <c r="G582" t="s">
        <v>20</v>
      </c>
      <c r="H582" t="s">
        <v>16</v>
      </c>
      <c r="I582" t="s">
        <v>35</v>
      </c>
      <c r="J582">
        <v>816</v>
      </c>
      <c r="K582">
        <v>1166.8800000000001</v>
      </c>
      <c r="N582">
        <v>2023</v>
      </c>
      <c r="O582" t="s">
        <v>26</v>
      </c>
      <c r="P582" t="s">
        <v>56</v>
      </c>
      <c r="Q582" t="s">
        <v>59</v>
      </c>
      <c r="R582">
        <v>46</v>
      </c>
      <c r="S582">
        <v>100</v>
      </c>
      <c r="T582">
        <v>224</v>
      </c>
      <c r="U582">
        <v>20</v>
      </c>
      <c r="V582" t="s">
        <v>45</v>
      </c>
    </row>
    <row r="583" spans="1:22" x14ac:dyDescent="0.3">
      <c r="A583" s="2">
        <v>2726172</v>
      </c>
      <c r="B583">
        <v>2020</v>
      </c>
      <c r="C583" t="s">
        <v>19</v>
      </c>
      <c r="D583" t="s">
        <v>31</v>
      </c>
      <c r="E583" t="s">
        <v>33</v>
      </c>
      <c r="F583" t="s">
        <v>34</v>
      </c>
      <c r="G583" t="s">
        <v>20</v>
      </c>
      <c r="H583" t="s">
        <v>16</v>
      </c>
      <c r="I583" t="s">
        <v>35</v>
      </c>
      <c r="J583">
        <v>849</v>
      </c>
      <c r="K583">
        <v>1214.07</v>
      </c>
      <c r="N583">
        <v>2023</v>
      </c>
      <c r="O583" t="s">
        <v>26</v>
      </c>
      <c r="P583" t="s">
        <v>56</v>
      </c>
      <c r="Q583" t="s">
        <v>60</v>
      </c>
      <c r="R583">
        <v>34</v>
      </c>
      <c r="S583">
        <v>2288.4</v>
      </c>
      <c r="T583">
        <v>5126.0160000000005</v>
      </c>
      <c r="U583">
        <v>457.68000000000006</v>
      </c>
      <c r="V583" t="s">
        <v>45</v>
      </c>
    </row>
    <row r="584" spans="1:22" x14ac:dyDescent="0.3">
      <c r="A584" s="2">
        <v>2725077</v>
      </c>
      <c r="B584">
        <v>2020</v>
      </c>
      <c r="C584" t="s">
        <v>19</v>
      </c>
      <c r="D584" t="s">
        <v>31</v>
      </c>
      <c r="E584" t="s">
        <v>33</v>
      </c>
      <c r="F584" t="s">
        <v>34</v>
      </c>
      <c r="G584" t="s">
        <v>20</v>
      </c>
      <c r="H584" t="s">
        <v>16</v>
      </c>
      <c r="I584" t="s">
        <v>35</v>
      </c>
      <c r="J584">
        <v>902</v>
      </c>
      <c r="K584">
        <v>1289.8600000000001</v>
      </c>
      <c r="N584">
        <v>2023</v>
      </c>
      <c r="O584" t="s">
        <v>26</v>
      </c>
      <c r="P584" t="s">
        <v>47</v>
      </c>
      <c r="Q584" t="s">
        <v>61</v>
      </c>
      <c r="R584">
        <v>7</v>
      </c>
      <c r="S584">
        <v>200</v>
      </c>
      <c r="T584">
        <v>224</v>
      </c>
      <c r="U584">
        <v>40</v>
      </c>
      <c r="V584" t="s">
        <v>45</v>
      </c>
    </row>
    <row r="585" spans="1:22" x14ac:dyDescent="0.3">
      <c r="A585" s="2">
        <v>2725077</v>
      </c>
      <c r="B585">
        <v>2020</v>
      </c>
      <c r="C585" t="s">
        <v>19</v>
      </c>
      <c r="D585" t="s">
        <v>31</v>
      </c>
      <c r="E585" t="s">
        <v>33</v>
      </c>
      <c r="F585" t="s">
        <v>34</v>
      </c>
      <c r="G585" t="s">
        <v>20</v>
      </c>
      <c r="H585" t="s">
        <v>16</v>
      </c>
      <c r="I585" t="s">
        <v>35</v>
      </c>
      <c r="J585">
        <v>855</v>
      </c>
      <c r="K585">
        <v>526.24</v>
      </c>
      <c r="N585">
        <v>2023</v>
      </c>
      <c r="O585" t="s">
        <v>26</v>
      </c>
      <c r="P585" t="s">
        <v>56</v>
      </c>
      <c r="Q585" t="s">
        <v>63</v>
      </c>
      <c r="R585">
        <v>3</v>
      </c>
      <c r="S585">
        <v>2288.65</v>
      </c>
      <c r="T585">
        <v>5126.576</v>
      </c>
      <c r="U585">
        <v>457.73</v>
      </c>
      <c r="V585" t="s">
        <v>45</v>
      </c>
    </row>
    <row r="586" spans="1:22" x14ac:dyDescent="0.3">
      <c r="A586" s="2">
        <v>2726538</v>
      </c>
      <c r="B586">
        <v>2020</v>
      </c>
      <c r="C586" t="s">
        <v>19</v>
      </c>
      <c r="D586" t="s">
        <v>31</v>
      </c>
      <c r="E586" t="s">
        <v>33</v>
      </c>
      <c r="F586" t="s">
        <v>34</v>
      </c>
      <c r="G586" t="s">
        <v>20</v>
      </c>
      <c r="H586" t="s">
        <v>16</v>
      </c>
      <c r="I586" t="s">
        <v>35</v>
      </c>
      <c r="J586">
        <v>357</v>
      </c>
      <c r="K586">
        <v>510.51</v>
      </c>
      <c r="N586">
        <v>2023</v>
      </c>
      <c r="O586" t="s">
        <v>26</v>
      </c>
      <c r="P586" t="s">
        <v>62</v>
      </c>
      <c r="Q586" t="s">
        <v>62</v>
      </c>
      <c r="R586">
        <v>2</v>
      </c>
      <c r="S586">
        <v>6600</v>
      </c>
      <c r="T586">
        <v>7392</v>
      </c>
      <c r="U586">
        <v>1320</v>
      </c>
      <c r="V586" t="s">
        <v>45</v>
      </c>
    </row>
    <row r="587" spans="1:22" x14ac:dyDescent="0.3">
      <c r="A587" s="2">
        <v>2725442</v>
      </c>
      <c r="B587">
        <v>2020</v>
      </c>
      <c r="C587" t="s">
        <v>19</v>
      </c>
      <c r="D587" t="s">
        <v>31</v>
      </c>
      <c r="E587" t="s">
        <v>33</v>
      </c>
      <c r="F587" t="s">
        <v>34</v>
      </c>
      <c r="G587" t="s">
        <v>20</v>
      </c>
      <c r="H587" t="s">
        <v>16</v>
      </c>
      <c r="I587" t="s">
        <v>35</v>
      </c>
      <c r="J587">
        <v>139</v>
      </c>
      <c r="K587">
        <v>198.76999999999998</v>
      </c>
      <c r="N587">
        <v>2023</v>
      </c>
      <c r="O587" t="s">
        <v>11</v>
      </c>
      <c r="P587" t="s">
        <v>43</v>
      </c>
      <c r="Q587" t="s">
        <v>44</v>
      </c>
      <c r="R587">
        <v>3566</v>
      </c>
      <c r="S587">
        <v>4577.3</v>
      </c>
      <c r="T587">
        <v>5126.576</v>
      </c>
      <c r="U587">
        <v>915.46</v>
      </c>
      <c r="V587" t="s">
        <v>45</v>
      </c>
    </row>
    <row r="588" spans="1:22" x14ac:dyDescent="0.3">
      <c r="A588" s="2">
        <v>2725807</v>
      </c>
      <c r="B588">
        <v>2020</v>
      </c>
      <c r="C588" t="s">
        <v>19</v>
      </c>
      <c r="D588" t="s">
        <v>31</v>
      </c>
      <c r="E588" t="s">
        <v>33</v>
      </c>
      <c r="F588" t="s">
        <v>34</v>
      </c>
      <c r="G588" t="s">
        <v>20</v>
      </c>
      <c r="H588" t="s">
        <v>16</v>
      </c>
      <c r="I588" t="s">
        <v>35</v>
      </c>
      <c r="J588">
        <v>187</v>
      </c>
      <c r="K588">
        <v>267.40999999999997</v>
      </c>
      <c r="N588">
        <v>2023</v>
      </c>
      <c r="O588" t="s">
        <v>11</v>
      </c>
      <c r="P588" t="s">
        <v>43</v>
      </c>
      <c r="Q588" t="s">
        <v>46</v>
      </c>
      <c r="R588">
        <v>2498</v>
      </c>
      <c r="S588">
        <v>8000</v>
      </c>
      <c r="T588">
        <v>8960</v>
      </c>
      <c r="U588">
        <v>1600</v>
      </c>
      <c r="V588" t="s">
        <v>64</v>
      </c>
    </row>
    <row r="589" spans="1:22" x14ac:dyDescent="0.3">
      <c r="A589" s="2">
        <v>2726172</v>
      </c>
      <c r="B589">
        <v>2020</v>
      </c>
      <c r="C589" t="s">
        <v>19</v>
      </c>
      <c r="D589" t="s">
        <v>31</v>
      </c>
      <c r="E589" t="s">
        <v>33</v>
      </c>
      <c r="F589" t="s">
        <v>34</v>
      </c>
      <c r="G589" t="s">
        <v>20</v>
      </c>
      <c r="H589" t="s">
        <v>16</v>
      </c>
      <c r="I589" t="s">
        <v>35</v>
      </c>
      <c r="J589">
        <v>825</v>
      </c>
      <c r="K589">
        <v>1179.75</v>
      </c>
      <c r="N589">
        <v>2023</v>
      </c>
      <c r="O589" t="s">
        <v>11</v>
      </c>
      <c r="P589" t="s">
        <v>47</v>
      </c>
      <c r="Q589" t="s">
        <v>48</v>
      </c>
      <c r="R589">
        <v>1245</v>
      </c>
      <c r="S589">
        <v>4577.2</v>
      </c>
      <c r="T589">
        <v>5126.4639999999999</v>
      </c>
      <c r="U589">
        <v>915.44</v>
      </c>
      <c r="V589" t="s">
        <v>64</v>
      </c>
    </row>
    <row r="590" spans="1:22" x14ac:dyDescent="0.3">
      <c r="A590" s="2">
        <v>2725442</v>
      </c>
      <c r="B590">
        <v>2020</v>
      </c>
      <c r="C590" t="s">
        <v>19</v>
      </c>
      <c r="D590" t="s">
        <v>31</v>
      </c>
      <c r="E590" t="s">
        <v>33</v>
      </c>
      <c r="F590" t="s">
        <v>34</v>
      </c>
      <c r="G590" t="s">
        <v>20</v>
      </c>
      <c r="H590" t="s">
        <v>16</v>
      </c>
      <c r="I590" t="s">
        <v>35</v>
      </c>
      <c r="J590">
        <v>858</v>
      </c>
      <c r="K590">
        <v>1226.94</v>
      </c>
      <c r="N590">
        <v>2023</v>
      </c>
      <c r="O590" t="s">
        <v>11</v>
      </c>
      <c r="P590" t="s">
        <v>49</v>
      </c>
      <c r="Q590" t="s">
        <v>50</v>
      </c>
      <c r="R590">
        <v>644</v>
      </c>
      <c r="S590">
        <v>15000</v>
      </c>
      <c r="T590">
        <v>6432.72</v>
      </c>
      <c r="U590">
        <v>3000</v>
      </c>
      <c r="V590" t="s">
        <v>64</v>
      </c>
    </row>
    <row r="591" spans="1:22" x14ac:dyDescent="0.3">
      <c r="A591" s="2">
        <v>2725077</v>
      </c>
      <c r="B591">
        <v>2020</v>
      </c>
      <c r="C591" t="s">
        <v>19</v>
      </c>
      <c r="D591" t="s">
        <v>31</v>
      </c>
      <c r="E591" t="s">
        <v>33</v>
      </c>
      <c r="F591" t="s">
        <v>34</v>
      </c>
      <c r="G591" t="s">
        <v>20</v>
      </c>
      <c r="H591" t="s">
        <v>16</v>
      </c>
      <c r="I591" t="s">
        <v>35</v>
      </c>
      <c r="J591">
        <v>359</v>
      </c>
      <c r="K591">
        <v>513.37</v>
      </c>
      <c r="N591">
        <v>2023</v>
      </c>
      <c r="O591" t="s">
        <v>11</v>
      </c>
      <c r="P591" t="s">
        <v>51</v>
      </c>
      <c r="Q591" t="s">
        <v>52</v>
      </c>
      <c r="R591">
        <v>643</v>
      </c>
      <c r="S591">
        <v>7000</v>
      </c>
      <c r="T591">
        <v>7840</v>
      </c>
      <c r="U591">
        <v>1400</v>
      </c>
      <c r="V591" t="s">
        <v>64</v>
      </c>
    </row>
    <row r="592" spans="1:22" x14ac:dyDescent="0.3">
      <c r="A592" s="2">
        <v>2726538</v>
      </c>
      <c r="B592">
        <v>2020</v>
      </c>
      <c r="C592" t="s">
        <v>21</v>
      </c>
      <c r="D592" t="s">
        <v>31</v>
      </c>
      <c r="E592" t="s">
        <v>33</v>
      </c>
      <c r="F592" t="s">
        <v>34</v>
      </c>
      <c r="G592" t="s">
        <v>20</v>
      </c>
      <c r="H592" t="s">
        <v>16</v>
      </c>
      <c r="I592" t="s">
        <v>35</v>
      </c>
      <c r="J592">
        <v>362</v>
      </c>
      <c r="K592">
        <v>517.66</v>
      </c>
      <c r="N592">
        <v>2023</v>
      </c>
      <c r="O592" t="s">
        <v>11</v>
      </c>
      <c r="P592" t="s">
        <v>49</v>
      </c>
      <c r="Q592" t="s">
        <v>53</v>
      </c>
      <c r="R592">
        <v>455</v>
      </c>
      <c r="S592">
        <v>14000</v>
      </c>
      <c r="T592">
        <v>5128.0320000000002</v>
      </c>
      <c r="U592">
        <v>2800</v>
      </c>
      <c r="V592" t="s">
        <v>64</v>
      </c>
    </row>
    <row r="593" spans="1:22" x14ac:dyDescent="0.3">
      <c r="A593" s="2">
        <v>2726172</v>
      </c>
      <c r="B593">
        <v>2020</v>
      </c>
      <c r="C593" t="s">
        <v>21</v>
      </c>
      <c r="D593" t="s">
        <v>31</v>
      </c>
      <c r="E593" t="s">
        <v>33</v>
      </c>
      <c r="F593" t="s">
        <v>34</v>
      </c>
      <c r="G593" t="s">
        <v>20</v>
      </c>
      <c r="H593" t="s">
        <v>16</v>
      </c>
      <c r="I593" t="s">
        <v>35</v>
      </c>
      <c r="J593">
        <v>164</v>
      </c>
      <c r="K593">
        <v>234.51999999999998</v>
      </c>
      <c r="N593">
        <v>2023</v>
      </c>
      <c r="O593" t="s">
        <v>11</v>
      </c>
      <c r="P593" t="s">
        <v>51</v>
      </c>
      <c r="Q593" t="s">
        <v>54</v>
      </c>
      <c r="R593">
        <v>345</v>
      </c>
      <c r="S593">
        <v>7000</v>
      </c>
      <c r="T593">
        <v>7840</v>
      </c>
      <c r="U593">
        <v>1400</v>
      </c>
      <c r="V593" t="s">
        <v>64</v>
      </c>
    </row>
    <row r="594" spans="1:22" x14ac:dyDescent="0.3">
      <c r="A594" s="2">
        <v>2725442</v>
      </c>
      <c r="B594">
        <v>2020</v>
      </c>
      <c r="C594" t="s">
        <v>21</v>
      </c>
      <c r="D594" t="s">
        <v>31</v>
      </c>
      <c r="E594" t="s">
        <v>33</v>
      </c>
      <c r="F594" t="s">
        <v>34</v>
      </c>
      <c r="G594" t="s">
        <v>20</v>
      </c>
      <c r="H594" t="s">
        <v>16</v>
      </c>
      <c r="I594" t="s">
        <v>35</v>
      </c>
      <c r="J594">
        <v>338</v>
      </c>
      <c r="K594">
        <v>483.34000000000003</v>
      </c>
      <c r="N594">
        <v>2023</v>
      </c>
      <c r="O594" t="s">
        <v>11</v>
      </c>
      <c r="P594" t="s">
        <v>47</v>
      </c>
      <c r="Q594" t="s">
        <v>55</v>
      </c>
      <c r="R594">
        <v>122</v>
      </c>
      <c r="S594">
        <v>100</v>
      </c>
      <c r="T594">
        <v>112</v>
      </c>
      <c r="U594">
        <v>20</v>
      </c>
      <c r="V594" t="s">
        <v>64</v>
      </c>
    </row>
    <row r="595" spans="1:22" x14ac:dyDescent="0.3">
      <c r="A595" s="2">
        <v>2725807</v>
      </c>
      <c r="B595">
        <v>2020</v>
      </c>
      <c r="C595" t="s">
        <v>21</v>
      </c>
      <c r="D595" t="s">
        <v>31</v>
      </c>
      <c r="E595" t="s">
        <v>33</v>
      </c>
      <c r="F595" t="s">
        <v>34</v>
      </c>
      <c r="G595" t="s">
        <v>20</v>
      </c>
      <c r="H595" t="s">
        <v>16</v>
      </c>
      <c r="I595" t="s">
        <v>35</v>
      </c>
      <c r="J595">
        <v>364</v>
      </c>
      <c r="K595">
        <v>520.52</v>
      </c>
      <c r="N595">
        <v>2023</v>
      </c>
      <c r="O595" t="s">
        <v>11</v>
      </c>
      <c r="P595" t="s">
        <v>56</v>
      </c>
      <c r="Q595" t="s">
        <v>57</v>
      </c>
      <c r="R595">
        <v>78</v>
      </c>
      <c r="S595">
        <v>2288.6</v>
      </c>
      <c r="T595">
        <v>5126.4639999999999</v>
      </c>
      <c r="U595">
        <v>457.72</v>
      </c>
      <c r="V595" t="s">
        <v>64</v>
      </c>
    </row>
    <row r="596" spans="1:22" x14ac:dyDescent="0.3">
      <c r="A596" s="2">
        <v>2725077</v>
      </c>
      <c r="B596">
        <v>2020</v>
      </c>
      <c r="C596" t="s">
        <v>21</v>
      </c>
      <c r="D596" t="s">
        <v>31</v>
      </c>
      <c r="E596" t="s">
        <v>33</v>
      </c>
      <c r="F596" t="s">
        <v>34</v>
      </c>
      <c r="G596" t="s">
        <v>20</v>
      </c>
      <c r="H596" t="s">
        <v>16</v>
      </c>
      <c r="I596" t="s">
        <v>35</v>
      </c>
      <c r="J596">
        <v>166</v>
      </c>
      <c r="K596">
        <v>237.38</v>
      </c>
      <c r="N596">
        <v>2023</v>
      </c>
      <c r="O596" t="s">
        <v>11</v>
      </c>
      <c r="P596" t="s">
        <v>56</v>
      </c>
      <c r="Q596" t="s">
        <v>58</v>
      </c>
      <c r="R596">
        <v>76</v>
      </c>
      <c r="S596">
        <v>2288.4499999999998</v>
      </c>
      <c r="T596">
        <v>5126.1279999999997</v>
      </c>
      <c r="U596">
        <v>457.69</v>
      </c>
      <c r="V596" t="s">
        <v>64</v>
      </c>
    </row>
    <row r="597" spans="1:22" x14ac:dyDescent="0.3">
      <c r="A597" s="2">
        <v>2725077</v>
      </c>
      <c r="B597">
        <v>2020</v>
      </c>
      <c r="C597" t="s">
        <v>21</v>
      </c>
      <c r="D597" t="s">
        <v>31</v>
      </c>
      <c r="E597" t="s">
        <v>33</v>
      </c>
      <c r="F597" t="s">
        <v>34</v>
      </c>
      <c r="G597" t="s">
        <v>20</v>
      </c>
      <c r="H597" t="s">
        <v>16</v>
      </c>
      <c r="I597" t="s">
        <v>35</v>
      </c>
      <c r="J597">
        <v>819</v>
      </c>
      <c r="K597">
        <v>1171.17</v>
      </c>
      <c r="N597">
        <v>2023</v>
      </c>
      <c r="O597" t="s">
        <v>11</v>
      </c>
      <c r="P597" t="s">
        <v>56</v>
      </c>
      <c r="Q597" t="s">
        <v>59</v>
      </c>
      <c r="R597">
        <v>46</v>
      </c>
      <c r="S597">
        <v>100</v>
      </c>
      <c r="T597">
        <v>224</v>
      </c>
      <c r="U597">
        <v>20</v>
      </c>
      <c r="V597" t="s">
        <v>64</v>
      </c>
    </row>
    <row r="598" spans="1:22" x14ac:dyDescent="0.3">
      <c r="A598" s="2">
        <v>2725077</v>
      </c>
      <c r="B598">
        <v>2020</v>
      </c>
      <c r="C598" t="s">
        <v>21</v>
      </c>
      <c r="D598" t="s">
        <v>31</v>
      </c>
      <c r="E598" t="s">
        <v>33</v>
      </c>
      <c r="F598" t="s">
        <v>34</v>
      </c>
      <c r="G598" t="s">
        <v>20</v>
      </c>
      <c r="H598" t="s">
        <v>16</v>
      </c>
      <c r="I598" t="s">
        <v>35</v>
      </c>
      <c r="J598">
        <v>853</v>
      </c>
      <c r="K598">
        <v>1219.79</v>
      </c>
      <c r="N598">
        <v>2023</v>
      </c>
      <c r="O598" t="s">
        <v>11</v>
      </c>
      <c r="P598" t="s">
        <v>56</v>
      </c>
      <c r="Q598" t="s">
        <v>60</v>
      </c>
      <c r="R598">
        <v>34</v>
      </c>
      <c r="S598">
        <v>2288.4</v>
      </c>
      <c r="T598">
        <v>5126.0160000000005</v>
      </c>
      <c r="U598">
        <v>457.68000000000006</v>
      </c>
      <c r="V598" t="s">
        <v>64</v>
      </c>
    </row>
    <row r="599" spans="1:22" x14ac:dyDescent="0.3">
      <c r="A599" s="2">
        <v>2725807</v>
      </c>
      <c r="B599">
        <v>2020</v>
      </c>
      <c r="C599" t="s">
        <v>21</v>
      </c>
      <c r="D599" t="s">
        <v>31</v>
      </c>
      <c r="E599" t="s">
        <v>33</v>
      </c>
      <c r="F599" t="s">
        <v>34</v>
      </c>
      <c r="G599" t="s">
        <v>20</v>
      </c>
      <c r="H599" t="s">
        <v>16</v>
      </c>
      <c r="I599" t="s">
        <v>35</v>
      </c>
      <c r="J599">
        <v>906</v>
      </c>
      <c r="K599">
        <v>1295.58</v>
      </c>
      <c r="N599">
        <v>2023</v>
      </c>
      <c r="O599" t="s">
        <v>11</v>
      </c>
      <c r="P599" t="s">
        <v>47</v>
      </c>
      <c r="Q599" t="s">
        <v>61</v>
      </c>
      <c r="R599">
        <v>7</v>
      </c>
      <c r="S599">
        <v>200</v>
      </c>
      <c r="T599">
        <v>224</v>
      </c>
      <c r="U599">
        <v>40</v>
      </c>
      <c r="V599" t="s">
        <v>64</v>
      </c>
    </row>
    <row r="600" spans="1:22" x14ac:dyDescent="0.3">
      <c r="A600" s="2">
        <v>2725807</v>
      </c>
      <c r="B600">
        <v>2020</v>
      </c>
      <c r="C600" t="s">
        <v>21</v>
      </c>
      <c r="D600" t="s">
        <v>31</v>
      </c>
      <c r="E600" t="s">
        <v>33</v>
      </c>
      <c r="F600" t="s">
        <v>34</v>
      </c>
      <c r="G600" t="s">
        <v>20</v>
      </c>
      <c r="H600" t="s">
        <v>16</v>
      </c>
      <c r="I600" t="s">
        <v>35</v>
      </c>
      <c r="J600">
        <v>859</v>
      </c>
      <c r="K600">
        <v>526.24</v>
      </c>
      <c r="N600">
        <v>2023</v>
      </c>
      <c r="O600" t="s">
        <v>11</v>
      </c>
      <c r="P600" t="s">
        <v>56</v>
      </c>
      <c r="Q600" t="s">
        <v>63</v>
      </c>
      <c r="R600">
        <v>3</v>
      </c>
      <c r="S600">
        <v>2288.65</v>
      </c>
      <c r="T600">
        <v>5126.576</v>
      </c>
      <c r="U600">
        <v>457.73</v>
      </c>
      <c r="V600" t="s">
        <v>64</v>
      </c>
    </row>
    <row r="601" spans="1:22" x14ac:dyDescent="0.3">
      <c r="A601" s="2">
        <v>2725077</v>
      </c>
      <c r="B601">
        <v>2020</v>
      </c>
      <c r="C601" t="s">
        <v>21</v>
      </c>
      <c r="D601" t="s">
        <v>31</v>
      </c>
      <c r="E601" t="s">
        <v>33</v>
      </c>
      <c r="F601" t="s">
        <v>34</v>
      </c>
      <c r="G601" t="s">
        <v>20</v>
      </c>
      <c r="H601" t="s">
        <v>16</v>
      </c>
      <c r="I601" t="s">
        <v>35</v>
      </c>
      <c r="J601">
        <v>165</v>
      </c>
      <c r="K601">
        <v>526.24</v>
      </c>
      <c r="N601">
        <v>2023</v>
      </c>
      <c r="O601" t="s">
        <v>11</v>
      </c>
      <c r="P601" t="s">
        <v>62</v>
      </c>
      <c r="Q601" t="s">
        <v>62</v>
      </c>
      <c r="R601">
        <v>2</v>
      </c>
      <c r="S601">
        <v>7920</v>
      </c>
      <c r="T601">
        <v>7392</v>
      </c>
      <c r="U601">
        <v>1584</v>
      </c>
      <c r="V601" t="s">
        <v>64</v>
      </c>
    </row>
    <row r="602" spans="1:22" x14ac:dyDescent="0.3">
      <c r="A602" s="2">
        <v>2725077</v>
      </c>
      <c r="B602">
        <v>2020</v>
      </c>
      <c r="C602" t="s">
        <v>21</v>
      </c>
      <c r="D602" t="s">
        <v>31</v>
      </c>
      <c r="E602" t="s">
        <v>33</v>
      </c>
      <c r="F602" t="s">
        <v>34</v>
      </c>
      <c r="G602" t="s">
        <v>20</v>
      </c>
      <c r="H602" t="s">
        <v>16</v>
      </c>
      <c r="I602" t="s">
        <v>35</v>
      </c>
      <c r="J602">
        <v>339</v>
      </c>
      <c r="K602">
        <v>484.77</v>
      </c>
      <c r="N602">
        <v>2023</v>
      </c>
      <c r="O602" t="s">
        <v>27</v>
      </c>
      <c r="P602" t="s">
        <v>43</v>
      </c>
      <c r="Q602" t="s">
        <v>44</v>
      </c>
      <c r="R602">
        <v>3566</v>
      </c>
      <c r="S602">
        <v>4577.3</v>
      </c>
      <c r="T602">
        <v>5126.576</v>
      </c>
      <c r="U602">
        <v>915.46</v>
      </c>
      <c r="V602" t="s">
        <v>64</v>
      </c>
    </row>
    <row r="603" spans="1:22" x14ac:dyDescent="0.3">
      <c r="A603" s="2">
        <v>2726172</v>
      </c>
      <c r="B603">
        <v>2020</v>
      </c>
      <c r="C603" t="s">
        <v>21</v>
      </c>
      <c r="D603" t="s">
        <v>31</v>
      </c>
      <c r="E603" t="s">
        <v>33</v>
      </c>
      <c r="F603" t="s">
        <v>34</v>
      </c>
      <c r="G603" t="s">
        <v>20</v>
      </c>
      <c r="H603" t="s">
        <v>16</v>
      </c>
      <c r="I603" t="s">
        <v>35</v>
      </c>
      <c r="J603">
        <v>163</v>
      </c>
      <c r="K603">
        <v>233.09</v>
      </c>
      <c r="N603">
        <v>2023</v>
      </c>
      <c r="O603" t="s">
        <v>27</v>
      </c>
      <c r="P603" t="s">
        <v>43</v>
      </c>
      <c r="Q603" t="s">
        <v>46</v>
      </c>
      <c r="R603">
        <v>2498</v>
      </c>
      <c r="S603">
        <v>8800</v>
      </c>
      <c r="T603">
        <v>8960</v>
      </c>
      <c r="U603">
        <v>1760</v>
      </c>
      <c r="V603" t="s">
        <v>64</v>
      </c>
    </row>
    <row r="604" spans="1:22" x14ac:dyDescent="0.3">
      <c r="A604" s="2">
        <v>2725807</v>
      </c>
      <c r="B604">
        <v>2020</v>
      </c>
      <c r="C604" t="s">
        <v>21</v>
      </c>
      <c r="D604" t="s">
        <v>31</v>
      </c>
      <c r="E604" t="s">
        <v>33</v>
      </c>
      <c r="F604" t="s">
        <v>34</v>
      </c>
      <c r="G604" t="s">
        <v>20</v>
      </c>
      <c r="H604" t="s">
        <v>16</v>
      </c>
      <c r="I604" t="s">
        <v>35</v>
      </c>
      <c r="J604">
        <v>337</v>
      </c>
      <c r="K604">
        <v>481.90999999999997</v>
      </c>
      <c r="N604">
        <v>2023</v>
      </c>
      <c r="O604" t="s">
        <v>27</v>
      </c>
      <c r="P604" t="s">
        <v>47</v>
      </c>
      <c r="Q604" t="s">
        <v>48</v>
      </c>
      <c r="R604">
        <v>1245</v>
      </c>
      <c r="S604">
        <v>5034.92</v>
      </c>
      <c r="T604">
        <v>5126.4639999999999</v>
      </c>
      <c r="U604">
        <v>1006.984</v>
      </c>
      <c r="V604" t="s">
        <v>64</v>
      </c>
    </row>
    <row r="605" spans="1:22" x14ac:dyDescent="0.3">
      <c r="A605" s="2">
        <v>2725442</v>
      </c>
      <c r="B605">
        <v>2020</v>
      </c>
      <c r="C605" t="s">
        <v>21</v>
      </c>
      <c r="D605" t="s">
        <v>31</v>
      </c>
      <c r="E605" t="s">
        <v>33</v>
      </c>
      <c r="F605" t="s">
        <v>34</v>
      </c>
      <c r="G605" t="s">
        <v>20</v>
      </c>
      <c r="H605" t="s">
        <v>16</v>
      </c>
      <c r="I605" t="s">
        <v>35</v>
      </c>
      <c r="J605">
        <v>828</v>
      </c>
      <c r="K605">
        <v>1184.04</v>
      </c>
      <c r="N605">
        <v>2023</v>
      </c>
      <c r="O605" t="s">
        <v>27</v>
      </c>
      <c r="P605" t="s">
        <v>49</v>
      </c>
      <c r="Q605" t="s">
        <v>50</v>
      </c>
      <c r="R605">
        <v>644</v>
      </c>
      <c r="S605">
        <v>6317.85</v>
      </c>
      <c r="T605">
        <v>6432.72</v>
      </c>
      <c r="U605">
        <v>1263.5700000000002</v>
      </c>
      <c r="V605" t="s">
        <v>64</v>
      </c>
    </row>
    <row r="606" spans="1:22" x14ac:dyDescent="0.3">
      <c r="A606" s="2">
        <v>2725442</v>
      </c>
      <c r="B606">
        <v>2020</v>
      </c>
      <c r="C606" t="s">
        <v>21</v>
      </c>
      <c r="D606" t="s">
        <v>31</v>
      </c>
      <c r="E606" t="s">
        <v>33</v>
      </c>
      <c r="F606" t="s">
        <v>34</v>
      </c>
      <c r="G606" t="s">
        <v>20</v>
      </c>
      <c r="H606" t="s">
        <v>16</v>
      </c>
      <c r="I606" t="s">
        <v>35</v>
      </c>
      <c r="J606">
        <v>861</v>
      </c>
      <c r="K606">
        <v>1231.23</v>
      </c>
      <c r="N606">
        <v>2023</v>
      </c>
      <c r="O606" t="s">
        <v>27</v>
      </c>
      <c r="P606" t="s">
        <v>51</v>
      </c>
      <c r="Q606" t="s">
        <v>52</v>
      </c>
      <c r="R606">
        <v>643</v>
      </c>
      <c r="S606">
        <v>7700</v>
      </c>
      <c r="T606">
        <v>7840</v>
      </c>
      <c r="U606">
        <v>1540</v>
      </c>
      <c r="V606" t="s">
        <v>64</v>
      </c>
    </row>
    <row r="607" spans="1:22" x14ac:dyDescent="0.3">
      <c r="A607" s="2">
        <v>2726538</v>
      </c>
      <c r="B607">
        <v>2020</v>
      </c>
      <c r="C607" t="s">
        <v>21</v>
      </c>
      <c r="D607" t="s">
        <v>31</v>
      </c>
      <c r="E607" t="s">
        <v>33</v>
      </c>
      <c r="F607" t="s">
        <v>34</v>
      </c>
      <c r="G607" t="s">
        <v>20</v>
      </c>
      <c r="H607" t="s">
        <v>16</v>
      </c>
      <c r="I607" t="s">
        <v>35</v>
      </c>
      <c r="J607">
        <v>335</v>
      </c>
      <c r="K607">
        <v>479.05</v>
      </c>
      <c r="N607">
        <v>2023</v>
      </c>
      <c r="O607" t="s">
        <v>27</v>
      </c>
      <c r="P607" t="s">
        <v>49</v>
      </c>
      <c r="Q607" t="s">
        <v>53</v>
      </c>
      <c r="R607">
        <v>455</v>
      </c>
      <c r="S607">
        <v>5036.46</v>
      </c>
      <c r="T607">
        <v>5128.0320000000002</v>
      </c>
      <c r="U607">
        <v>1007.292</v>
      </c>
      <c r="V607" t="s">
        <v>64</v>
      </c>
    </row>
    <row r="608" spans="1:22" x14ac:dyDescent="0.3">
      <c r="A608" s="2">
        <v>2725077</v>
      </c>
      <c r="B608">
        <v>2020</v>
      </c>
      <c r="C608" t="s">
        <v>22</v>
      </c>
      <c r="D608" t="s">
        <v>31</v>
      </c>
      <c r="E608" t="s">
        <v>33</v>
      </c>
      <c r="F608" t="s">
        <v>34</v>
      </c>
      <c r="G608" t="s">
        <v>20</v>
      </c>
      <c r="H608" t="s">
        <v>16</v>
      </c>
      <c r="I608" t="s">
        <v>35</v>
      </c>
      <c r="J608">
        <v>170</v>
      </c>
      <c r="K608">
        <v>243.1</v>
      </c>
      <c r="N608">
        <v>2023</v>
      </c>
      <c r="O608" t="s">
        <v>27</v>
      </c>
      <c r="P608" t="s">
        <v>51</v>
      </c>
      <c r="Q608" t="s">
        <v>54</v>
      </c>
      <c r="R608">
        <v>345</v>
      </c>
      <c r="S608">
        <v>7700</v>
      </c>
      <c r="T608">
        <v>7840</v>
      </c>
      <c r="U608">
        <v>1540</v>
      </c>
      <c r="V608" t="s">
        <v>64</v>
      </c>
    </row>
    <row r="609" spans="1:22" x14ac:dyDescent="0.3">
      <c r="A609" s="2">
        <v>2726172</v>
      </c>
      <c r="B609">
        <v>2020</v>
      </c>
      <c r="C609" t="s">
        <v>22</v>
      </c>
      <c r="D609" t="s">
        <v>31</v>
      </c>
      <c r="E609" t="s">
        <v>33</v>
      </c>
      <c r="F609" t="s">
        <v>34</v>
      </c>
      <c r="G609" t="s">
        <v>20</v>
      </c>
      <c r="H609" t="s">
        <v>16</v>
      </c>
      <c r="I609" t="s">
        <v>35</v>
      </c>
      <c r="J609">
        <v>218</v>
      </c>
      <c r="K609">
        <v>311.74</v>
      </c>
      <c r="N609">
        <v>2023</v>
      </c>
      <c r="O609" t="s">
        <v>27</v>
      </c>
      <c r="P609" t="s">
        <v>47</v>
      </c>
      <c r="Q609" t="s">
        <v>55</v>
      </c>
      <c r="R609">
        <v>122</v>
      </c>
      <c r="S609">
        <v>110</v>
      </c>
      <c r="T609">
        <v>112</v>
      </c>
      <c r="U609">
        <v>22</v>
      </c>
      <c r="V609" t="s">
        <v>64</v>
      </c>
    </row>
    <row r="610" spans="1:22" x14ac:dyDescent="0.3">
      <c r="A610" s="2">
        <v>2725442</v>
      </c>
      <c r="B610">
        <v>2020</v>
      </c>
      <c r="C610" t="s">
        <v>22</v>
      </c>
      <c r="D610" t="s">
        <v>31</v>
      </c>
      <c r="E610" t="s">
        <v>33</v>
      </c>
      <c r="F610" t="s">
        <v>34</v>
      </c>
      <c r="G610" t="s">
        <v>20</v>
      </c>
      <c r="H610" t="s">
        <v>16</v>
      </c>
      <c r="I610" t="s">
        <v>35</v>
      </c>
      <c r="J610">
        <v>146</v>
      </c>
      <c r="K610">
        <v>208.78</v>
      </c>
      <c r="N610">
        <v>2023</v>
      </c>
      <c r="O610" t="s">
        <v>27</v>
      </c>
      <c r="P610" t="s">
        <v>56</v>
      </c>
      <c r="Q610" t="s">
        <v>57</v>
      </c>
      <c r="R610">
        <v>78</v>
      </c>
      <c r="S610">
        <v>2517.46</v>
      </c>
      <c r="T610">
        <v>5126.4639999999999</v>
      </c>
      <c r="U610">
        <v>503.49200000000002</v>
      </c>
      <c r="V610" t="s">
        <v>64</v>
      </c>
    </row>
    <row r="611" spans="1:22" x14ac:dyDescent="0.3">
      <c r="A611" s="2">
        <v>2726172</v>
      </c>
      <c r="B611">
        <v>2020</v>
      </c>
      <c r="C611" t="s">
        <v>22</v>
      </c>
      <c r="D611" t="s">
        <v>31</v>
      </c>
      <c r="E611" t="s">
        <v>33</v>
      </c>
      <c r="F611" t="s">
        <v>34</v>
      </c>
      <c r="G611" t="s">
        <v>20</v>
      </c>
      <c r="H611" t="s">
        <v>16</v>
      </c>
      <c r="I611" t="s">
        <v>35</v>
      </c>
      <c r="J611">
        <v>172</v>
      </c>
      <c r="K611">
        <v>245.95999999999998</v>
      </c>
      <c r="N611">
        <v>2023</v>
      </c>
      <c r="O611" t="s">
        <v>27</v>
      </c>
      <c r="P611" t="s">
        <v>56</v>
      </c>
      <c r="Q611" t="s">
        <v>58</v>
      </c>
      <c r="R611">
        <v>76</v>
      </c>
      <c r="S611">
        <v>2288.4499999999998</v>
      </c>
      <c r="T611">
        <v>5126.1279999999997</v>
      </c>
      <c r="U611">
        <v>457.69</v>
      </c>
      <c r="V611" t="s">
        <v>64</v>
      </c>
    </row>
    <row r="612" spans="1:22" x14ac:dyDescent="0.3">
      <c r="A612" s="2">
        <v>2725807</v>
      </c>
      <c r="B612">
        <v>2020</v>
      </c>
      <c r="C612" t="s">
        <v>22</v>
      </c>
      <c r="D612" t="s">
        <v>31</v>
      </c>
      <c r="E612" t="s">
        <v>33</v>
      </c>
      <c r="F612" t="s">
        <v>34</v>
      </c>
      <c r="G612" t="s">
        <v>20</v>
      </c>
      <c r="H612" t="s">
        <v>16</v>
      </c>
      <c r="I612" t="s">
        <v>35</v>
      </c>
      <c r="J612">
        <v>220</v>
      </c>
      <c r="K612">
        <v>314.60000000000002</v>
      </c>
      <c r="N612">
        <v>2023</v>
      </c>
      <c r="O612" t="s">
        <v>27</v>
      </c>
      <c r="P612" t="s">
        <v>56</v>
      </c>
      <c r="Q612" t="s">
        <v>59</v>
      </c>
      <c r="R612">
        <v>46</v>
      </c>
      <c r="S612">
        <v>100</v>
      </c>
      <c r="T612">
        <v>224</v>
      </c>
      <c r="U612">
        <v>20</v>
      </c>
      <c r="V612" t="s">
        <v>64</v>
      </c>
    </row>
    <row r="613" spans="1:22" x14ac:dyDescent="0.3">
      <c r="A613" s="2">
        <v>2725077</v>
      </c>
      <c r="B613">
        <v>2020</v>
      </c>
      <c r="C613" t="s">
        <v>22</v>
      </c>
      <c r="D613" t="s">
        <v>31</v>
      </c>
      <c r="E613" t="s">
        <v>33</v>
      </c>
      <c r="F613" t="s">
        <v>34</v>
      </c>
      <c r="G613" t="s">
        <v>20</v>
      </c>
      <c r="H613" t="s">
        <v>16</v>
      </c>
      <c r="I613" t="s">
        <v>35</v>
      </c>
      <c r="J613">
        <v>142</v>
      </c>
      <c r="K613">
        <v>203.06</v>
      </c>
      <c r="N613">
        <v>2023</v>
      </c>
      <c r="O613" t="s">
        <v>27</v>
      </c>
      <c r="P613" t="s">
        <v>56</v>
      </c>
      <c r="Q613" t="s">
        <v>60</v>
      </c>
      <c r="R613">
        <v>34</v>
      </c>
      <c r="S613">
        <v>2288.4</v>
      </c>
      <c r="T613">
        <v>5126.0160000000005</v>
      </c>
      <c r="U613">
        <v>457.68000000000006</v>
      </c>
      <c r="V613" t="s">
        <v>45</v>
      </c>
    </row>
    <row r="614" spans="1:22" x14ac:dyDescent="0.3">
      <c r="A614" s="2">
        <v>2725077</v>
      </c>
      <c r="B614">
        <v>2020</v>
      </c>
      <c r="C614" t="s">
        <v>22</v>
      </c>
      <c r="D614" t="s">
        <v>31</v>
      </c>
      <c r="E614" t="s">
        <v>33</v>
      </c>
      <c r="F614" t="s">
        <v>34</v>
      </c>
      <c r="G614" t="s">
        <v>20</v>
      </c>
      <c r="H614" t="s">
        <v>16</v>
      </c>
      <c r="I614" t="s">
        <v>35</v>
      </c>
      <c r="J614">
        <v>844</v>
      </c>
      <c r="K614">
        <v>1206.92</v>
      </c>
      <c r="N614">
        <v>2023</v>
      </c>
      <c r="O614" t="s">
        <v>27</v>
      </c>
      <c r="P614" t="s">
        <v>47</v>
      </c>
      <c r="Q614" t="s">
        <v>61</v>
      </c>
      <c r="R614">
        <v>7</v>
      </c>
      <c r="S614">
        <v>200</v>
      </c>
      <c r="T614">
        <v>224</v>
      </c>
      <c r="U614">
        <v>40</v>
      </c>
      <c r="V614" t="s">
        <v>45</v>
      </c>
    </row>
    <row r="615" spans="1:22" x14ac:dyDescent="0.3">
      <c r="A615" s="2">
        <v>2725077</v>
      </c>
      <c r="B615">
        <v>2020</v>
      </c>
      <c r="C615" t="s">
        <v>22</v>
      </c>
      <c r="D615" t="s">
        <v>31</v>
      </c>
      <c r="E615" t="s">
        <v>33</v>
      </c>
      <c r="F615" t="s">
        <v>34</v>
      </c>
      <c r="G615" t="s">
        <v>20</v>
      </c>
      <c r="H615" t="s">
        <v>16</v>
      </c>
      <c r="I615" t="s">
        <v>35</v>
      </c>
      <c r="J615">
        <v>897</v>
      </c>
      <c r="K615">
        <v>1282.71</v>
      </c>
      <c r="N615">
        <v>2023</v>
      </c>
      <c r="O615" t="s">
        <v>27</v>
      </c>
      <c r="P615" t="s">
        <v>56</v>
      </c>
      <c r="Q615" t="s">
        <v>63</v>
      </c>
      <c r="R615">
        <v>3</v>
      </c>
      <c r="S615">
        <v>3300</v>
      </c>
      <c r="T615">
        <v>5126.576</v>
      </c>
      <c r="U615">
        <v>660</v>
      </c>
      <c r="V615" t="s">
        <v>45</v>
      </c>
    </row>
    <row r="616" spans="1:22" x14ac:dyDescent="0.3">
      <c r="A616" s="2">
        <v>2725077</v>
      </c>
      <c r="B616">
        <v>2020</v>
      </c>
      <c r="C616" t="s">
        <v>22</v>
      </c>
      <c r="D616" t="s">
        <v>31</v>
      </c>
      <c r="E616" t="s">
        <v>33</v>
      </c>
      <c r="F616" t="s">
        <v>34</v>
      </c>
      <c r="G616" t="s">
        <v>20</v>
      </c>
      <c r="H616" t="s">
        <v>16</v>
      </c>
      <c r="I616" t="s">
        <v>35</v>
      </c>
      <c r="J616">
        <v>850</v>
      </c>
      <c r="K616">
        <v>526.24</v>
      </c>
      <c r="N616">
        <v>2023</v>
      </c>
      <c r="O616" t="s">
        <v>27</v>
      </c>
      <c r="P616" t="s">
        <v>62</v>
      </c>
      <c r="Q616" t="s">
        <v>62</v>
      </c>
      <c r="R616">
        <v>2</v>
      </c>
      <c r="S616">
        <v>4577.3</v>
      </c>
      <c r="T616">
        <v>7392</v>
      </c>
      <c r="U616">
        <v>915.46</v>
      </c>
      <c r="V616" t="s">
        <v>45</v>
      </c>
    </row>
    <row r="617" spans="1:22" x14ac:dyDescent="0.3">
      <c r="A617" s="2">
        <v>2725442</v>
      </c>
      <c r="B617">
        <v>2020</v>
      </c>
      <c r="C617" t="s">
        <v>22</v>
      </c>
      <c r="D617" t="s">
        <v>31</v>
      </c>
      <c r="E617" t="s">
        <v>33</v>
      </c>
      <c r="F617" t="s">
        <v>34</v>
      </c>
      <c r="G617" t="s">
        <v>20</v>
      </c>
      <c r="H617" t="s">
        <v>16</v>
      </c>
      <c r="I617" t="s">
        <v>35</v>
      </c>
      <c r="J617">
        <v>883</v>
      </c>
      <c r="K617">
        <v>526.24</v>
      </c>
      <c r="N617">
        <v>2023</v>
      </c>
      <c r="O617" t="s">
        <v>25</v>
      </c>
      <c r="P617" t="s">
        <v>43</v>
      </c>
      <c r="Q617" t="s">
        <v>44</v>
      </c>
      <c r="R617">
        <v>3566</v>
      </c>
      <c r="S617">
        <v>4577.3</v>
      </c>
      <c r="T617">
        <v>5126.576</v>
      </c>
      <c r="U617">
        <v>915.46</v>
      </c>
      <c r="V617" t="s">
        <v>45</v>
      </c>
    </row>
    <row r="618" spans="1:22" x14ac:dyDescent="0.3">
      <c r="A618" s="2">
        <v>2725077</v>
      </c>
      <c r="B618">
        <v>2020</v>
      </c>
      <c r="C618" t="s">
        <v>22</v>
      </c>
      <c r="D618" t="s">
        <v>31</v>
      </c>
      <c r="E618" t="s">
        <v>33</v>
      </c>
      <c r="F618" t="s">
        <v>34</v>
      </c>
      <c r="G618" t="s">
        <v>20</v>
      </c>
      <c r="H618" t="s">
        <v>16</v>
      </c>
      <c r="I618" t="s">
        <v>35</v>
      </c>
      <c r="J618">
        <v>169</v>
      </c>
      <c r="K618">
        <v>241.67000000000002</v>
      </c>
      <c r="N618">
        <v>2023</v>
      </c>
      <c r="O618" t="s">
        <v>25</v>
      </c>
      <c r="P618" t="s">
        <v>43</v>
      </c>
      <c r="Q618" t="s">
        <v>46</v>
      </c>
      <c r="R618">
        <v>2498</v>
      </c>
      <c r="S618">
        <v>8000</v>
      </c>
      <c r="T618">
        <v>8960</v>
      </c>
      <c r="U618">
        <v>1600</v>
      </c>
      <c r="V618" t="s">
        <v>45</v>
      </c>
    </row>
    <row r="619" spans="1:22" x14ac:dyDescent="0.3">
      <c r="A619" s="2">
        <v>2725442</v>
      </c>
      <c r="B619">
        <v>2020</v>
      </c>
      <c r="C619" t="s">
        <v>22</v>
      </c>
      <c r="D619" t="s">
        <v>31</v>
      </c>
      <c r="E619" t="s">
        <v>33</v>
      </c>
      <c r="F619" t="s">
        <v>34</v>
      </c>
      <c r="G619" t="s">
        <v>20</v>
      </c>
      <c r="H619" t="s">
        <v>16</v>
      </c>
      <c r="I619" t="s">
        <v>35</v>
      </c>
      <c r="J619">
        <v>217</v>
      </c>
      <c r="K619">
        <v>310.31</v>
      </c>
      <c r="N619">
        <v>2023</v>
      </c>
      <c r="O619" t="s">
        <v>25</v>
      </c>
      <c r="P619" t="s">
        <v>47</v>
      </c>
      <c r="Q619" t="s">
        <v>48</v>
      </c>
      <c r="R619">
        <v>1245</v>
      </c>
      <c r="S619">
        <v>4577.2</v>
      </c>
      <c r="T619">
        <v>5126.4639999999999</v>
      </c>
      <c r="U619">
        <v>915.44</v>
      </c>
      <c r="V619" t="s">
        <v>45</v>
      </c>
    </row>
    <row r="620" spans="1:22" x14ac:dyDescent="0.3">
      <c r="A620" s="2">
        <v>2726172</v>
      </c>
      <c r="B620">
        <v>2020</v>
      </c>
      <c r="C620" t="s">
        <v>22</v>
      </c>
      <c r="D620" t="s">
        <v>31</v>
      </c>
      <c r="E620" t="s">
        <v>33</v>
      </c>
      <c r="F620" t="s">
        <v>34</v>
      </c>
      <c r="G620" t="s">
        <v>20</v>
      </c>
      <c r="H620" t="s">
        <v>16</v>
      </c>
      <c r="I620" t="s">
        <v>35</v>
      </c>
      <c r="J620">
        <v>145</v>
      </c>
      <c r="K620">
        <v>207.35</v>
      </c>
      <c r="N620">
        <v>2023</v>
      </c>
      <c r="O620" t="s">
        <v>25</v>
      </c>
      <c r="P620" t="s">
        <v>49</v>
      </c>
      <c r="Q620" t="s">
        <v>50</v>
      </c>
      <c r="R620">
        <v>644</v>
      </c>
      <c r="S620">
        <v>10000</v>
      </c>
      <c r="T620">
        <v>6432.72</v>
      </c>
      <c r="U620">
        <v>2000</v>
      </c>
      <c r="V620" t="s">
        <v>45</v>
      </c>
    </row>
    <row r="621" spans="1:22" x14ac:dyDescent="0.3">
      <c r="A621" s="2">
        <v>2725442</v>
      </c>
      <c r="B621">
        <v>2020</v>
      </c>
      <c r="C621" t="s">
        <v>22</v>
      </c>
      <c r="D621" t="s">
        <v>31</v>
      </c>
      <c r="E621" t="s">
        <v>33</v>
      </c>
      <c r="F621" t="s">
        <v>34</v>
      </c>
      <c r="G621" t="s">
        <v>20</v>
      </c>
      <c r="H621" t="s">
        <v>16</v>
      </c>
      <c r="I621" t="s">
        <v>35</v>
      </c>
      <c r="J621">
        <v>819</v>
      </c>
      <c r="K621">
        <v>1171.17</v>
      </c>
      <c r="N621">
        <v>2023</v>
      </c>
      <c r="O621" t="s">
        <v>25</v>
      </c>
      <c r="P621" t="s">
        <v>51</v>
      </c>
      <c r="Q621" t="s">
        <v>52</v>
      </c>
      <c r="R621">
        <v>643</v>
      </c>
      <c r="S621">
        <v>7000</v>
      </c>
      <c r="T621">
        <v>7840</v>
      </c>
      <c r="U621">
        <v>1400</v>
      </c>
      <c r="V621" t="s">
        <v>45</v>
      </c>
    </row>
    <row r="622" spans="1:22" x14ac:dyDescent="0.3">
      <c r="A622" s="2">
        <v>2725077</v>
      </c>
      <c r="B622">
        <v>2020</v>
      </c>
      <c r="C622" t="s">
        <v>22</v>
      </c>
      <c r="D622" t="s">
        <v>31</v>
      </c>
      <c r="E622" t="s">
        <v>33</v>
      </c>
      <c r="F622" t="s">
        <v>34</v>
      </c>
      <c r="G622" t="s">
        <v>20</v>
      </c>
      <c r="H622" t="s">
        <v>16</v>
      </c>
      <c r="I622" t="s">
        <v>35</v>
      </c>
      <c r="J622">
        <v>143</v>
      </c>
      <c r="K622">
        <v>204.49</v>
      </c>
      <c r="N622">
        <v>2023</v>
      </c>
      <c r="O622" t="s">
        <v>25</v>
      </c>
      <c r="P622" t="s">
        <v>49</v>
      </c>
      <c r="Q622" t="s">
        <v>53</v>
      </c>
      <c r="R622">
        <v>455</v>
      </c>
      <c r="S622">
        <v>8000</v>
      </c>
      <c r="T622">
        <v>5128.0320000000002</v>
      </c>
      <c r="U622">
        <v>1600</v>
      </c>
      <c r="V622" t="s">
        <v>45</v>
      </c>
    </row>
    <row r="623" spans="1:22" x14ac:dyDescent="0.3">
      <c r="A623" s="2">
        <v>2726538</v>
      </c>
      <c r="B623">
        <v>2020</v>
      </c>
      <c r="C623" t="s">
        <v>23</v>
      </c>
      <c r="D623" t="s">
        <v>31</v>
      </c>
      <c r="E623" t="s">
        <v>33</v>
      </c>
      <c r="F623" t="s">
        <v>34</v>
      </c>
      <c r="G623" t="s">
        <v>20</v>
      </c>
      <c r="H623" t="s">
        <v>16</v>
      </c>
      <c r="I623" t="s">
        <v>35</v>
      </c>
      <c r="J623">
        <v>176</v>
      </c>
      <c r="K623">
        <v>251.68</v>
      </c>
      <c r="N623">
        <v>2023</v>
      </c>
      <c r="O623" t="s">
        <v>25</v>
      </c>
      <c r="P623" t="s">
        <v>51</v>
      </c>
      <c r="Q623" t="s">
        <v>54</v>
      </c>
      <c r="R623">
        <v>345</v>
      </c>
      <c r="S623">
        <v>7000</v>
      </c>
      <c r="T623">
        <v>7840</v>
      </c>
      <c r="U623">
        <v>1400</v>
      </c>
      <c r="V623" t="s">
        <v>45</v>
      </c>
    </row>
    <row r="624" spans="1:22" x14ac:dyDescent="0.3">
      <c r="A624" s="2">
        <v>2726172</v>
      </c>
      <c r="B624">
        <v>2020</v>
      </c>
      <c r="C624" t="s">
        <v>23</v>
      </c>
      <c r="D624" t="s">
        <v>31</v>
      </c>
      <c r="E624" t="s">
        <v>33</v>
      </c>
      <c r="F624" t="s">
        <v>34</v>
      </c>
      <c r="G624" t="s">
        <v>20</v>
      </c>
      <c r="H624" t="s">
        <v>16</v>
      </c>
      <c r="I624" t="s">
        <v>35</v>
      </c>
      <c r="J624">
        <v>224</v>
      </c>
      <c r="K624">
        <v>320.32</v>
      </c>
      <c r="N624">
        <v>2023</v>
      </c>
      <c r="O624" t="s">
        <v>25</v>
      </c>
      <c r="P624" t="s">
        <v>47</v>
      </c>
      <c r="Q624" t="s">
        <v>55</v>
      </c>
      <c r="R624">
        <v>122</v>
      </c>
      <c r="S624">
        <v>100</v>
      </c>
      <c r="T624">
        <v>112</v>
      </c>
      <c r="U624">
        <v>20</v>
      </c>
      <c r="V624" t="s">
        <v>45</v>
      </c>
    </row>
    <row r="625" spans="1:22" x14ac:dyDescent="0.3">
      <c r="A625" s="2">
        <v>2725442</v>
      </c>
      <c r="B625">
        <v>2020</v>
      </c>
      <c r="C625" t="s">
        <v>23</v>
      </c>
      <c r="D625" t="s">
        <v>31</v>
      </c>
      <c r="E625" t="s">
        <v>33</v>
      </c>
      <c r="F625" t="s">
        <v>34</v>
      </c>
      <c r="G625" t="s">
        <v>20</v>
      </c>
      <c r="H625" t="s">
        <v>16</v>
      </c>
      <c r="I625" t="s">
        <v>35</v>
      </c>
      <c r="J625">
        <v>178</v>
      </c>
      <c r="K625">
        <v>254.54</v>
      </c>
      <c r="N625">
        <v>2023</v>
      </c>
      <c r="O625" t="s">
        <v>25</v>
      </c>
      <c r="P625" t="s">
        <v>56</v>
      </c>
      <c r="Q625" t="s">
        <v>57</v>
      </c>
      <c r="R625">
        <v>78</v>
      </c>
      <c r="S625">
        <v>2288.6</v>
      </c>
      <c r="T625">
        <v>5126.4639999999999</v>
      </c>
      <c r="U625">
        <v>457.72</v>
      </c>
      <c r="V625" t="s">
        <v>45</v>
      </c>
    </row>
    <row r="626" spans="1:22" x14ac:dyDescent="0.3">
      <c r="A626" s="2">
        <v>2725077</v>
      </c>
      <c r="B626">
        <v>2020</v>
      </c>
      <c r="C626" t="s">
        <v>23</v>
      </c>
      <c r="D626" t="s">
        <v>31</v>
      </c>
      <c r="E626" t="s">
        <v>33</v>
      </c>
      <c r="F626" t="s">
        <v>34</v>
      </c>
      <c r="G626" t="s">
        <v>20</v>
      </c>
      <c r="H626" t="s">
        <v>16</v>
      </c>
      <c r="I626" t="s">
        <v>35</v>
      </c>
      <c r="J626">
        <v>148</v>
      </c>
      <c r="K626">
        <v>211.64</v>
      </c>
      <c r="N626">
        <v>2023</v>
      </c>
      <c r="O626" t="s">
        <v>25</v>
      </c>
      <c r="P626" t="s">
        <v>56</v>
      </c>
      <c r="Q626" t="s">
        <v>58</v>
      </c>
      <c r="R626">
        <v>76</v>
      </c>
      <c r="S626">
        <v>2288.4499999999998</v>
      </c>
      <c r="T626">
        <v>5126.1279999999997</v>
      </c>
      <c r="U626">
        <v>457.69</v>
      </c>
      <c r="V626" t="s">
        <v>45</v>
      </c>
    </row>
    <row r="627" spans="1:22" x14ac:dyDescent="0.3">
      <c r="A627" s="2">
        <v>2725442</v>
      </c>
      <c r="B627">
        <v>2020</v>
      </c>
      <c r="C627" t="s">
        <v>23</v>
      </c>
      <c r="D627" t="s">
        <v>31</v>
      </c>
      <c r="E627" t="s">
        <v>33</v>
      </c>
      <c r="F627" t="s">
        <v>34</v>
      </c>
      <c r="G627" t="s">
        <v>20</v>
      </c>
      <c r="H627" t="s">
        <v>16</v>
      </c>
      <c r="I627" t="s">
        <v>35</v>
      </c>
      <c r="J627">
        <v>810</v>
      </c>
      <c r="K627">
        <v>1158.3</v>
      </c>
      <c r="N627">
        <v>2023</v>
      </c>
      <c r="O627" t="s">
        <v>25</v>
      </c>
      <c r="P627" t="s">
        <v>56</v>
      </c>
      <c r="Q627" t="s">
        <v>59</v>
      </c>
      <c r="R627">
        <v>46</v>
      </c>
      <c r="S627">
        <v>100</v>
      </c>
      <c r="T627">
        <v>224</v>
      </c>
      <c r="U627">
        <v>20</v>
      </c>
      <c r="V627" t="s">
        <v>45</v>
      </c>
    </row>
    <row r="628" spans="1:22" x14ac:dyDescent="0.3">
      <c r="A628" s="2">
        <v>2726172</v>
      </c>
      <c r="B628">
        <v>2020</v>
      </c>
      <c r="C628" t="s">
        <v>23</v>
      </c>
      <c r="D628" t="s">
        <v>31</v>
      </c>
      <c r="E628" t="s">
        <v>33</v>
      </c>
      <c r="F628" t="s">
        <v>34</v>
      </c>
      <c r="G628" t="s">
        <v>20</v>
      </c>
      <c r="H628" t="s">
        <v>16</v>
      </c>
      <c r="I628" t="s">
        <v>35</v>
      </c>
      <c r="J628">
        <v>843</v>
      </c>
      <c r="K628">
        <v>1205.49</v>
      </c>
      <c r="N628">
        <v>2023</v>
      </c>
      <c r="O628" t="s">
        <v>25</v>
      </c>
      <c r="P628" t="s">
        <v>56</v>
      </c>
      <c r="Q628" t="s">
        <v>60</v>
      </c>
      <c r="R628">
        <v>34</v>
      </c>
      <c r="S628">
        <v>2288.4</v>
      </c>
      <c r="T628">
        <v>5126.0160000000005</v>
      </c>
      <c r="U628">
        <v>457.68000000000006</v>
      </c>
      <c r="V628" t="s">
        <v>45</v>
      </c>
    </row>
    <row r="629" spans="1:22" x14ac:dyDescent="0.3">
      <c r="A629" s="2">
        <v>2726172</v>
      </c>
      <c r="B629">
        <v>2020</v>
      </c>
      <c r="C629" t="s">
        <v>23</v>
      </c>
      <c r="D629" t="s">
        <v>31</v>
      </c>
      <c r="E629" t="s">
        <v>33</v>
      </c>
      <c r="F629" t="s">
        <v>34</v>
      </c>
      <c r="G629" t="s">
        <v>20</v>
      </c>
      <c r="H629" t="s">
        <v>16</v>
      </c>
      <c r="I629" t="s">
        <v>35</v>
      </c>
      <c r="J629">
        <v>896</v>
      </c>
      <c r="K629">
        <v>1281.28</v>
      </c>
      <c r="N629">
        <v>2023</v>
      </c>
      <c r="O629" t="s">
        <v>25</v>
      </c>
      <c r="P629" t="s">
        <v>47</v>
      </c>
      <c r="Q629" t="s">
        <v>61</v>
      </c>
      <c r="R629">
        <v>7</v>
      </c>
      <c r="S629">
        <v>200</v>
      </c>
      <c r="T629">
        <v>224</v>
      </c>
      <c r="U629">
        <v>40</v>
      </c>
      <c r="V629" t="s">
        <v>45</v>
      </c>
    </row>
    <row r="630" spans="1:22" x14ac:dyDescent="0.3">
      <c r="A630" s="2">
        <v>2725077</v>
      </c>
      <c r="B630">
        <v>2020</v>
      </c>
      <c r="C630" t="s">
        <v>23</v>
      </c>
      <c r="D630" t="s">
        <v>31</v>
      </c>
      <c r="E630" t="s">
        <v>33</v>
      </c>
      <c r="F630" t="s">
        <v>14</v>
      </c>
      <c r="G630" t="s">
        <v>20</v>
      </c>
      <c r="H630" t="s">
        <v>16</v>
      </c>
      <c r="I630" t="s">
        <v>17</v>
      </c>
      <c r="J630">
        <v>818</v>
      </c>
      <c r="K630">
        <v>526.24</v>
      </c>
      <c r="N630">
        <v>2023</v>
      </c>
      <c r="O630" t="s">
        <v>25</v>
      </c>
      <c r="P630" t="s">
        <v>62</v>
      </c>
      <c r="Q630" t="s">
        <v>62</v>
      </c>
      <c r="R630">
        <v>3</v>
      </c>
      <c r="S630">
        <v>4577.3</v>
      </c>
      <c r="T630">
        <v>7392</v>
      </c>
      <c r="U630">
        <v>915.46</v>
      </c>
      <c r="V630" t="s">
        <v>64</v>
      </c>
    </row>
    <row r="631" spans="1:22" x14ac:dyDescent="0.3">
      <c r="A631" s="2">
        <v>2726172</v>
      </c>
      <c r="B631">
        <v>2020</v>
      </c>
      <c r="C631" t="s">
        <v>23</v>
      </c>
      <c r="D631" t="s">
        <v>31</v>
      </c>
      <c r="E631" t="s">
        <v>33</v>
      </c>
      <c r="F631" t="s">
        <v>34</v>
      </c>
      <c r="G631" t="s">
        <v>20</v>
      </c>
      <c r="H631" t="s">
        <v>16</v>
      </c>
      <c r="I631" t="s">
        <v>35</v>
      </c>
      <c r="J631">
        <v>849</v>
      </c>
      <c r="K631">
        <v>526.24</v>
      </c>
      <c r="N631">
        <v>2023</v>
      </c>
      <c r="O631" t="s">
        <v>25</v>
      </c>
      <c r="P631" t="s">
        <v>56</v>
      </c>
      <c r="Q631" t="s">
        <v>63</v>
      </c>
      <c r="R631">
        <v>3</v>
      </c>
      <c r="S631">
        <v>2288.65</v>
      </c>
      <c r="T631">
        <v>5126.576</v>
      </c>
      <c r="U631">
        <v>457.73</v>
      </c>
      <c r="V631" t="s">
        <v>64</v>
      </c>
    </row>
    <row r="632" spans="1:22" x14ac:dyDescent="0.3">
      <c r="A632" s="2">
        <v>2725077</v>
      </c>
      <c r="B632">
        <v>2020</v>
      </c>
      <c r="C632" t="s">
        <v>23</v>
      </c>
      <c r="D632" t="s">
        <v>31</v>
      </c>
      <c r="E632" t="s">
        <v>33</v>
      </c>
      <c r="F632" t="s">
        <v>34</v>
      </c>
      <c r="G632" t="s">
        <v>20</v>
      </c>
      <c r="H632" t="s">
        <v>16</v>
      </c>
      <c r="I632" t="s">
        <v>35</v>
      </c>
      <c r="J632">
        <v>882</v>
      </c>
      <c r="K632">
        <v>526.24</v>
      </c>
      <c r="N632">
        <v>2023</v>
      </c>
      <c r="O632" t="s">
        <v>24</v>
      </c>
      <c r="P632" t="s">
        <v>43</v>
      </c>
      <c r="Q632" t="s">
        <v>44</v>
      </c>
      <c r="R632">
        <v>3566</v>
      </c>
      <c r="S632">
        <v>4577.3</v>
      </c>
      <c r="T632">
        <v>5126.576</v>
      </c>
      <c r="U632">
        <v>915.46</v>
      </c>
      <c r="V632" t="s">
        <v>64</v>
      </c>
    </row>
    <row r="633" spans="1:22" x14ac:dyDescent="0.3">
      <c r="A633" s="2">
        <v>2725442</v>
      </c>
      <c r="B633">
        <v>2020</v>
      </c>
      <c r="C633" t="s">
        <v>23</v>
      </c>
      <c r="D633" t="s">
        <v>31</v>
      </c>
      <c r="E633" t="s">
        <v>33</v>
      </c>
      <c r="F633" t="s">
        <v>34</v>
      </c>
      <c r="G633" t="s">
        <v>20</v>
      </c>
      <c r="H633" t="s">
        <v>16</v>
      </c>
      <c r="I633" t="s">
        <v>35</v>
      </c>
      <c r="J633">
        <v>147</v>
      </c>
      <c r="K633">
        <v>210.21</v>
      </c>
      <c r="N633">
        <v>2023</v>
      </c>
      <c r="O633" t="s">
        <v>24</v>
      </c>
      <c r="P633" t="s">
        <v>43</v>
      </c>
      <c r="Q633" t="s">
        <v>46</v>
      </c>
      <c r="R633">
        <v>2498</v>
      </c>
      <c r="S633">
        <v>8000</v>
      </c>
      <c r="T633">
        <v>8960</v>
      </c>
      <c r="U633">
        <v>1600</v>
      </c>
      <c r="V633" t="s">
        <v>64</v>
      </c>
    </row>
    <row r="634" spans="1:22" x14ac:dyDescent="0.3">
      <c r="A634" s="2">
        <v>2725077</v>
      </c>
      <c r="B634">
        <v>2020</v>
      </c>
      <c r="C634" t="s">
        <v>23</v>
      </c>
      <c r="D634" t="s">
        <v>31</v>
      </c>
      <c r="E634" t="s">
        <v>33</v>
      </c>
      <c r="F634" t="s">
        <v>34</v>
      </c>
      <c r="G634" t="s">
        <v>20</v>
      </c>
      <c r="H634" t="s">
        <v>16</v>
      </c>
      <c r="I634" t="s">
        <v>35</v>
      </c>
      <c r="J634">
        <v>175</v>
      </c>
      <c r="K634">
        <v>250.25</v>
      </c>
      <c r="N634">
        <v>2023</v>
      </c>
      <c r="O634" t="s">
        <v>24</v>
      </c>
      <c r="P634" t="s">
        <v>47</v>
      </c>
      <c r="Q634" t="s">
        <v>48</v>
      </c>
      <c r="R634">
        <v>1245</v>
      </c>
      <c r="S634">
        <v>4577.2</v>
      </c>
      <c r="T634">
        <v>5126.4639999999999</v>
      </c>
      <c r="U634">
        <v>915.44</v>
      </c>
      <c r="V634" t="s">
        <v>64</v>
      </c>
    </row>
    <row r="635" spans="1:22" x14ac:dyDescent="0.3">
      <c r="A635" s="2">
        <v>2725807</v>
      </c>
      <c r="B635">
        <v>2020</v>
      </c>
      <c r="C635" t="s">
        <v>23</v>
      </c>
      <c r="D635" t="s">
        <v>31</v>
      </c>
      <c r="E635" t="s">
        <v>33</v>
      </c>
      <c r="F635" t="s">
        <v>34</v>
      </c>
      <c r="G635" t="s">
        <v>20</v>
      </c>
      <c r="H635" t="s">
        <v>16</v>
      </c>
      <c r="I635" t="s">
        <v>35</v>
      </c>
      <c r="J635">
        <v>223</v>
      </c>
      <c r="K635">
        <v>318.89</v>
      </c>
      <c r="N635">
        <v>2023</v>
      </c>
      <c r="O635" t="s">
        <v>24</v>
      </c>
      <c r="P635" t="s">
        <v>49</v>
      </c>
      <c r="Q635" t="s">
        <v>50</v>
      </c>
      <c r="R635">
        <v>644</v>
      </c>
      <c r="S635">
        <v>5743.5</v>
      </c>
      <c r="T635">
        <v>6432.72</v>
      </c>
      <c r="U635">
        <v>1148.7</v>
      </c>
      <c r="V635" t="s">
        <v>64</v>
      </c>
    </row>
    <row r="636" spans="1:22" x14ac:dyDescent="0.3">
      <c r="A636" s="2">
        <v>2725442</v>
      </c>
      <c r="B636">
        <v>2020</v>
      </c>
      <c r="C636" t="s">
        <v>23</v>
      </c>
      <c r="D636" t="s">
        <v>31</v>
      </c>
      <c r="E636" t="s">
        <v>33</v>
      </c>
      <c r="F636" t="s">
        <v>34</v>
      </c>
      <c r="G636" t="s">
        <v>20</v>
      </c>
      <c r="H636" t="s">
        <v>16</v>
      </c>
      <c r="I636" t="s">
        <v>35</v>
      </c>
      <c r="J636">
        <v>151</v>
      </c>
      <c r="K636">
        <v>215.93</v>
      </c>
      <c r="N636">
        <v>2023</v>
      </c>
      <c r="O636" t="s">
        <v>24</v>
      </c>
      <c r="P636" t="s">
        <v>51</v>
      </c>
      <c r="Q636" t="s">
        <v>52</v>
      </c>
      <c r="R636">
        <v>643</v>
      </c>
      <c r="S636">
        <v>7000</v>
      </c>
      <c r="T636">
        <v>7840</v>
      </c>
      <c r="U636">
        <v>1400</v>
      </c>
      <c r="V636" t="s">
        <v>64</v>
      </c>
    </row>
    <row r="637" spans="1:22" x14ac:dyDescent="0.3">
      <c r="A637" s="2">
        <v>2725807</v>
      </c>
      <c r="B637">
        <v>2020</v>
      </c>
      <c r="C637" t="s">
        <v>23</v>
      </c>
      <c r="D637" t="s">
        <v>31</v>
      </c>
      <c r="E637" t="s">
        <v>33</v>
      </c>
      <c r="F637" t="s">
        <v>34</v>
      </c>
      <c r="G637" t="s">
        <v>20</v>
      </c>
      <c r="H637" t="s">
        <v>16</v>
      </c>
      <c r="I637" t="s">
        <v>35</v>
      </c>
      <c r="J637">
        <v>852</v>
      </c>
      <c r="K637">
        <v>1218.3600000000001</v>
      </c>
      <c r="N637">
        <v>2023</v>
      </c>
      <c r="O637" t="s">
        <v>24</v>
      </c>
      <c r="P637" t="s">
        <v>49</v>
      </c>
      <c r="Q637" t="s">
        <v>53</v>
      </c>
      <c r="R637">
        <v>455</v>
      </c>
      <c r="S637">
        <v>4578.6000000000004</v>
      </c>
      <c r="T637">
        <v>5128.0320000000002</v>
      </c>
      <c r="U637">
        <v>915.72000000000014</v>
      </c>
      <c r="V637" t="s">
        <v>64</v>
      </c>
    </row>
    <row r="638" spans="1:22" x14ac:dyDescent="0.3">
      <c r="A638" s="2">
        <v>2726538</v>
      </c>
      <c r="B638">
        <v>2020</v>
      </c>
      <c r="C638" t="s">
        <v>23</v>
      </c>
      <c r="D638" t="s">
        <v>31</v>
      </c>
      <c r="E638" t="s">
        <v>33</v>
      </c>
      <c r="F638" t="s">
        <v>34</v>
      </c>
      <c r="G638" t="s">
        <v>20</v>
      </c>
      <c r="H638" t="s">
        <v>16</v>
      </c>
      <c r="I638" t="s">
        <v>35</v>
      </c>
      <c r="J638">
        <v>149</v>
      </c>
      <c r="K638">
        <v>213.07</v>
      </c>
      <c r="N638">
        <v>2023</v>
      </c>
      <c r="O638" t="s">
        <v>24</v>
      </c>
      <c r="P638" t="s">
        <v>51</v>
      </c>
      <c r="Q638" t="s">
        <v>54</v>
      </c>
      <c r="R638">
        <v>345</v>
      </c>
      <c r="S638">
        <v>7000</v>
      </c>
      <c r="T638">
        <v>7840</v>
      </c>
      <c r="U638">
        <v>1400</v>
      </c>
      <c r="V638" t="s">
        <v>64</v>
      </c>
    </row>
    <row r="639" spans="1:22" x14ac:dyDescent="0.3">
      <c r="A639" s="2">
        <v>2725442</v>
      </c>
      <c r="B639">
        <v>2020</v>
      </c>
      <c r="C639" t="s">
        <v>24</v>
      </c>
      <c r="D639" t="s">
        <v>31</v>
      </c>
      <c r="E639" t="s">
        <v>33</v>
      </c>
      <c r="F639" t="s">
        <v>34</v>
      </c>
      <c r="G639" t="s">
        <v>20</v>
      </c>
      <c r="H639" t="s">
        <v>16</v>
      </c>
      <c r="I639" t="s">
        <v>35</v>
      </c>
      <c r="J639">
        <v>146</v>
      </c>
      <c r="K639">
        <v>208.78</v>
      </c>
      <c r="N639">
        <v>2023</v>
      </c>
      <c r="O639" t="s">
        <v>24</v>
      </c>
      <c r="P639" t="s">
        <v>47</v>
      </c>
      <c r="Q639" t="s">
        <v>55</v>
      </c>
      <c r="R639">
        <v>122</v>
      </c>
      <c r="S639">
        <v>100</v>
      </c>
      <c r="T639">
        <v>112</v>
      </c>
      <c r="U639">
        <v>20</v>
      </c>
      <c r="V639" t="s">
        <v>64</v>
      </c>
    </row>
    <row r="640" spans="1:22" x14ac:dyDescent="0.3">
      <c r="A640" s="2">
        <v>2725077</v>
      </c>
      <c r="B640">
        <v>2020</v>
      </c>
      <c r="C640" t="s">
        <v>24</v>
      </c>
      <c r="D640" t="s">
        <v>31</v>
      </c>
      <c r="E640" t="s">
        <v>33</v>
      </c>
      <c r="F640" t="s">
        <v>34</v>
      </c>
      <c r="G640" t="s">
        <v>20</v>
      </c>
      <c r="H640" t="s">
        <v>16</v>
      </c>
      <c r="I640" t="s">
        <v>35</v>
      </c>
      <c r="J640">
        <v>362</v>
      </c>
      <c r="K640">
        <v>517.66</v>
      </c>
      <c r="N640">
        <v>2023</v>
      </c>
      <c r="O640" t="s">
        <v>24</v>
      </c>
      <c r="P640" t="s">
        <v>56</v>
      </c>
      <c r="Q640" t="s">
        <v>57</v>
      </c>
      <c r="R640">
        <v>78</v>
      </c>
      <c r="S640">
        <v>2288.6</v>
      </c>
      <c r="T640">
        <v>5126.4639999999999</v>
      </c>
      <c r="U640">
        <v>457.72</v>
      </c>
      <c r="V640" t="s">
        <v>64</v>
      </c>
    </row>
    <row r="641" spans="1:22" x14ac:dyDescent="0.3">
      <c r="A641" s="2">
        <v>2725442</v>
      </c>
      <c r="B641">
        <v>2020</v>
      </c>
      <c r="C641" t="s">
        <v>24</v>
      </c>
      <c r="D641" t="s">
        <v>31</v>
      </c>
      <c r="E641" t="s">
        <v>33</v>
      </c>
      <c r="F641" t="s">
        <v>34</v>
      </c>
      <c r="G641" t="s">
        <v>20</v>
      </c>
      <c r="H641" t="s">
        <v>16</v>
      </c>
      <c r="I641" t="s">
        <v>35</v>
      </c>
      <c r="J641">
        <v>142</v>
      </c>
      <c r="K641">
        <v>203.06</v>
      </c>
      <c r="N641">
        <v>2023</v>
      </c>
      <c r="O641" t="s">
        <v>24</v>
      </c>
      <c r="P641" t="s">
        <v>56</v>
      </c>
      <c r="Q641" t="s">
        <v>58</v>
      </c>
      <c r="R641">
        <v>76</v>
      </c>
      <c r="S641">
        <v>2288.4499999999998</v>
      </c>
      <c r="T641">
        <v>5126.1279999999997</v>
      </c>
      <c r="U641">
        <v>457.69</v>
      </c>
      <c r="V641" t="s">
        <v>64</v>
      </c>
    </row>
    <row r="642" spans="1:22" x14ac:dyDescent="0.3">
      <c r="A642" s="2">
        <v>2725442</v>
      </c>
      <c r="B642">
        <v>2020</v>
      </c>
      <c r="C642" t="s">
        <v>24</v>
      </c>
      <c r="D642" t="s">
        <v>31</v>
      </c>
      <c r="E642" t="s">
        <v>33</v>
      </c>
      <c r="F642" t="s">
        <v>34</v>
      </c>
      <c r="G642" t="s">
        <v>20</v>
      </c>
      <c r="H642" t="s">
        <v>16</v>
      </c>
      <c r="I642" t="s">
        <v>35</v>
      </c>
      <c r="J642">
        <v>190</v>
      </c>
      <c r="K642">
        <v>271.7</v>
      </c>
      <c r="N642">
        <v>2023</v>
      </c>
      <c r="O642" t="s">
        <v>24</v>
      </c>
      <c r="P642" t="s">
        <v>56</v>
      </c>
      <c r="Q642" t="s">
        <v>59</v>
      </c>
      <c r="R642">
        <v>46</v>
      </c>
      <c r="S642">
        <v>100</v>
      </c>
      <c r="T642">
        <v>224</v>
      </c>
      <c r="U642">
        <v>20</v>
      </c>
      <c r="V642" t="s">
        <v>64</v>
      </c>
    </row>
    <row r="643" spans="1:22" x14ac:dyDescent="0.3">
      <c r="A643" s="2">
        <v>2725077</v>
      </c>
      <c r="B643">
        <v>2020</v>
      </c>
      <c r="C643" t="s">
        <v>24</v>
      </c>
      <c r="D643" t="s">
        <v>31</v>
      </c>
      <c r="E643" t="s">
        <v>33</v>
      </c>
      <c r="F643" t="s">
        <v>34</v>
      </c>
      <c r="G643" t="s">
        <v>20</v>
      </c>
      <c r="H643" t="s">
        <v>16</v>
      </c>
      <c r="I643" t="s">
        <v>35</v>
      </c>
      <c r="J643">
        <v>364</v>
      </c>
      <c r="K643">
        <v>520.52</v>
      </c>
      <c r="N643">
        <v>2023</v>
      </c>
      <c r="O643" t="s">
        <v>24</v>
      </c>
      <c r="P643" t="s">
        <v>56</v>
      </c>
      <c r="Q643" t="s">
        <v>60</v>
      </c>
      <c r="R643">
        <v>34</v>
      </c>
      <c r="S643">
        <v>2288.4</v>
      </c>
      <c r="T643">
        <v>5126.0160000000005</v>
      </c>
      <c r="U643">
        <v>457.68000000000006</v>
      </c>
      <c r="V643" t="s">
        <v>64</v>
      </c>
    </row>
    <row r="644" spans="1:22" x14ac:dyDescent="0.3">
      <c r="A644" s="2">
        <v>2725077</v>
      </c>
      <c r="B644">
        <v>2020</v>
      </c>
      <c r="C644" t="s">
        <v>24</v>
      </c>
      <c r="D644" t="s">
        <v>31</v>
      </c>
      <c r="E644" t="s">
        <v>33</v>
      </c>
      <c r="F644" t="s">
        <v>34</v>
      </c>
      <c r="G644" t="s">
        <v>20</v>
      </c>
      <c r="H644" t="s">
        <v>16</v>
      </c>
      <c r="I644" t="s">
        <v>35</v>
      </c>
      <c r="J644">
        <v>815</v>
      </c>
      <c r="K644">
        <v>1165.45</v>
      </c>
      <c r="N644">
        <v>2023</v>
      </c>
      <c r="O644" t="s">
        <v>24</v>
      </c>
      <c r="P644" t="s">
        <v>47</v>
      </c>
      <c r="Q644" t="s">
        <v>61</v>
      </c>
      <c r="R644">
        <v>7</v>
      </c>
      <c r="S644">
        <v>200</v>
      </c>
      <c r="T644">
        <v>224</v>
      </c>
      <c r="U644">
        <v>40</v>
      </c>
      <c r="V644" t="s">
        <v>64</v>
      </c>
    </row>
    <row r="645" spans="1:22" x14ac:dyDescent="0.3">
      <c r="A645" s="2">
        <v>2726172</v>
      </c>
      <c r="B645">
        <v>2020</v>
      </c>
      <c r="C645" t="s">
        <v>24</v>
      </c>
      <c r="D645" t="s">
        <v>31</v>
      </c>
      <c r="E645" t="s">
        <v>33</v>
      </c>
      <c r="F645" t="s">
        <v>34</v>
      </c>
      <c r="G645" t="s">
        <v>20</v>
      </c>
      <c r="H645" t="s">
        <v>16</v>
      </c>
      <c r="I645" t="s">
        <v>35</v>
      </c>
      <c r="J645">
        <v>848</v>
      </c>
      <c r="K645">
        <v>1212.6399999999999</v>
      </c>
      <c r="N645">
        <v>2023</v>
      </c>
      <c r="O645" t="s">
        <v>24</v>
      </c>
      <c r="P645" t="s">
        <v>56</v>
      </c>
      <c r="Q645" t="s">
        <v>63</v>
      </c>
      <c r="R645">
        <v>3</v>
      </c>
      <c r="S645">
        <v>2288.65</v>
      </c>
      <c r="T645">
        <v>5126.576</v>
      </c>
      <c r="U645">
        <v>457.73</v>
      </c>
      <c r="V645" t="s">
        <v>64</v>
      </c>
    </row>
    <row r="646" spans="1:22" x14ac:dyDescent="0.3">
      <c r="A646" s="2">
        <v>2725077</v>
      </c>
      <c r="B646">
        <v>2020</v>
      </c>
      <c r="C646" t="s">
        <v>24</v>
      </c>
      <c r="D646" t="s">
        <v>31</v>
      </c>
      <c r="E646" t="s">
        <v>33</v>
      </c>
      <c r="F646" t="s">
        <v>34</v>
      </c>
      <c r="G646" t="s">
        <v>20</v>
      </c>
      <c r="H646" t="s">
        <v>16</v>
      </c>
      <c r="I646" t="s">
        <v>35</v>
      </c>
      <c r="J646">
        <v>901</v>
      </c>
      <c r="K646">
        <v>1288.43</v>
      </c>
      <c r="N646">
        <v>2023</v>
      </c>
      <c r="O646" t="s">
        <v>24</v>
      </c>
      <c r="P646" t="s">
        <v>62</v>
      </c>
      <c r="Q646" t="s">
        <v>62</v>
      </c>
      <c r="R646">
        <v>2</v>
      </c>
      <c r="S646">
        <v>6600</v>
      </c>
      <c r="T646">
        <v>7392</v>
      </c>
      <c r="U646">
        <v>1320</v>
      </c>
      <c r="V646" t="s">
        <v>45</v>
      </c>
    </row>
    <row r="647" spans="1:22" x14ac:dyDescent="0.3">
      <c r="A647" s="2">
        <v>2725077</v>
      </c>
      <c r="B647">
        <v>2020</v>
      </c>
      <c r="C647" t="s">
        <v>24</v>
      </c>
      <c r="D647" t="s">
        <v>31</v>
      </c>
      <c r="E647" t="s">
        <v>33</v>
      </c>
      <c r="F647" t="s">
        <v>34</v>
      </c>
      <c r="G647" t="s">
        <v>20</v>
      </c>
      <c r="H647" t="s">
        <v>16</v>
      </c>
      <c r="I647" t="s">
        <v>35</v>
      </c>
      <c r="J647">
        <v>854</v>
      </c>
      <c r="K647">
        <v>526.24</v>
      </c>
      <c r="N647">
        <v>2023</v>
      </c>
      <c r="O647" t="s">
        <v>19</v>
      </c>
      <c r="P647" t="s">
        <v>43</v>
      </c>
      <c r="Q647" t="s">
        <v>44</v>
      </c>
      <c r="R647">
        <v>3566</v>
      </c>
      <c r="S647">
        <v>4577.3</v>
      </c>
      <c r="T647">
        <v>5126.576</v>
      </c>
      <c r="U647">
        <v>915.46</v>
      </c>
      <c r="V647" t="s">
        <v>45</v>
      </c>
    </row>
    <row r="648" spans="1:22" x14ac:dyDescent="0.3">
      <c r="A648" s="2">
        <v>2725442</v>
      </c>
      <c r="B648">
        <v>2020</v>
      </c>
      <c r="C648" t="s">
        <v>24</v>
      </c>
      <c r="D648" t="s">
        <v>31</v>
      </c>
      <c r="E648" t="s">
        <v>33</v>
      </c>
      <c r="F648" t="s">
        <v>34</v>
      </c>
      <c r="G648" t="s">
        <v>20</v>
      </c>
      <c r="H648" t="s">
        <v>16</v>
      </c>
      <c r="I648" t="s">
        <v>35</v>
      </c>
      <c r="J648">
        <v>189</v>
      </c>
      <c r="K648">
        <v>526.24</v>
      </c>
      <c r="N648">
        <v>2023</v>
      </c>
      <c r="O648" t="s">
        <v>19</v>
      </c>
      <c r="P648" t="s">
        <v>43</v>
      </c>
      <c r="Q648" t="s">
        <v>46</v>
      </c>
      <c r="R648">
        <v>2498</v>
      </c>
      <c r="S648">
        <v>8000</v>
      </c>
      <c r="T648">
        <v>8960</v>
      </c>
      <c r="U648">
        <v>1600</v>
      </c>
      <c r="V648" t="s">
        <v>45</v>
      </c>
    </row>
    <row r="649" spans="1:22" x14ac:dyDescent="0.3">
      <c r="A649" s="2">
        <v>2725077</v>
      </c>
      <c r="B649">
        <v>2020</v>
      </c>
      <c r="C649" t="s">
        <v>24</v>
      </c>
      <c r="D649" t="s">
        <v>31</v>
      </c>
      <c r="E649" t="s">
        <v>33</v>
      </c>
      <c r="F649" t="s">
        <v>34</v>
      </c>
      <c r="G649" t="s">
        <v>20</v>
      </c>
      <c r="H649" t="s">
        <v>16</v>
      </c>
      <c r="I649" t="s">
        <v>35</v>
      </c>
      <c r="J649">
        <v>363</v>
      </c>
      <c r="K649">
        <v>519.09</v>
      </c>
      <c r="N649">
        <v>2023</v>
      </c>
      <c r="O649" t="s">
        <v>19</v>
      </c>
      <c r="P649" t="s">
        <v>47</v>
      </c>
      <c r="Q649" t="s">
        <v>48</v>
      </c>
      <c r="R649">
        <v>1245</v>
      </c>
      <c r="S649">
        <v>4577.2</v>
      </c>
      <c r="T649">
        <v>5126.4639999999999</v>
      </c>
      <c r="U649">
        <v>915.44</v>
      </c>
      <c r="V649" t="s">
        <v>45</v>
      </c>
    </row>
    <row r="650" spans="1:22" x14ac:dyDescent="0.3">
      <c r="A650" s="2">
        <v>2725077</v>
      </c>
      <c r="B650">
        <v>2020</v>
      </c>
      <c r="C650" t="s">
        <v>24</v>
      </c>
      <c r="D650" t="s">
        <v>31</v>
      </c>
      <c r="E650" t="s">
        <v>33</v>
      </c>
      <c r="F650" t="s">
        <v>34</v>
      </c>
      <c r="G650" t="s">
        <v>20</v>
      </c>
      <c r="H650" t="s">
        <v>16</v>
      </c>
      <c r="I650" t="s">
        <v>35</v>
      </c>
      <c r="J650">
        <v>145</v>
      </c>
      <c r="K650">
        <v>207.35</v>
      </c>
      <c r="N650">
        <v>2023</v>
      </c>
      <c r="O650" t="s">
        <v>19</v>
      </c>
      <c r="P650" t="s">
        <v>49</v>
      </c>
      <c r="Q650" t="s">
        <v>50</v>
      </c>
      <c r="R650">
        <v>644</v>
      </c>
      <c r="S650">
        <v>5743.5</v>
      </c>
      <c r="T650">
        <v>6432.72</v>
      </c>
      <c r="U650">
        <v>1148.7</v>
      </c>
      <c r="V650" t="s">
        <v>45</v>
      </c>
    </row>
    <row r="651" spans="1:22" x14ac:dyDescent="0.3">
      <c r="A651" s="2">
        <v>2725077</v>
      </c>
      <c r="B651">
        <v>2020</v>
      </c>
      <c r="C651" t="s">
        <v>24</v>
      </c>
      <c r="D651" t="s">
        <v>31</v>
      </c>
      <c r="E651" t="s">
        <v>33</v>
      </c>
      <c r="F651" t="s">
        <v>34</v>
      </c>
      <c r="G651" t="s">
        <v>20</v>
      </c>
      <c r="H651" t="s">
        <v>16</v>
      </c>
      <c r="I651" t="s">
        <v>35</v>
      </c>
      <c r="J651">
        <v>193</v>
      </c>
      <c r="K651">
        <v>275.99</v>
      </c>
      <c r="N651">
        <v>2023</v>
      </c>
      <c r="O651" t="s">
        <v>19</v>
      </c>
      <c r="P651" t="s">
        <v>51</v>
      </c>
      <c r="Q651" t="s">
        <v>52</v>
      </c>
      <c r="R651">
        <v>643</v>
      </c>
      <c r="S651">
        <v>7000</v>
      </c>
      <c r="T651">
        <v>7840</v>
      </c>
      <c r="U651">
        <v>1400</v>
      </c>
      <c r="V651" t="s">
        <v>64</v>
      </c>
    </row>
    <row r="652" spans="1:22" x14ac:dyDescent="0.3">
      <c r="A652" s="2">
        <v>2725442</v>
      </c>
      <c r="B652">
        <v>2020</v>
      </c>
      <c r="C652" t="s">
        <v>24</v>
      </c>
      <c r="D652" t="s">
        <v>31</v>
      </c>
      <c r="E652" t="s">
        <v>33</v>
      </c>
      <c r="F652" t="s">
        <v>34</v>
      </c>
      <c r="G652" t="s">
        <v>20</v>
      </c>
      <c r="H652" t="s">
        <v>16</v>
      </c>
      <c r="I652" t="s">
        <v>35</v>
      </c>
      <c r="J652">
        <v>361</v>
      </c>
      <c r="K652">
        <v>516.23</v>
      </c>
      <c r="N652">
        <v>2023</v>
      </c>
      <c r="O652" t="s">
        <v>19</v>
      </c>
      <c r="P652" t="s">
        <v>49</v>
      </c>
      <c r="Q652" t="s">
        <v>53</v>
      </c>
      <c r="R652">
        <v>455</v>
      </c>
      <c r="S652">
        <v>5036.46</v>
      </c>
      <c r="T652">
        <v>5128.0320000000002</v>
      </c>
      <c r="U652">
        <v>1007.292</v>
      </c>
      <c r="V652" t="s">
        <v>64</v>
      </c>
    </row>
    <row r="653" spans="1:22" x14ac:dyDescent="0.3">
      <c r="A653" s="2">
        <v>2725077</v>
      </c>
      <c r="B653">
        <v>2020</v>
      </c>
      <c r="C653" t="s">
        <v>24</v>
      </c>
      <c r="D653" t="s">
        <v>31</v>
      </c>
      <c r="E653" t="s">
        <v>33</v>
      </c>
      <c r="F653" t="s">
        <v>34</v>
      </c>
      <c r="G653" t="s">
        <v>20</v>
      </c>
      <c r="H653" t="s">
        <v>16</v>
      </c>
      <c r="I653" t="s">
        <v>35</v>
      </c>
      <c r="J653">
        <v>824</v>
      </c>
      <c r="K653">
        <v>1178.32</v>
      </c>
      <c r="N653">
        <v>2023</v>
      </c>
      <c r="O653" t="s">
        <v>19</v>
      </c>
      <c r="P653" t="s">
        <v>51</v>
      </c>
      <c r="Q653" t="s">
        <v>54</v>
      </c>
      <c r="R653">
        <v>345</v>
      </c>
      <c r="S653">
        <v>7700</v>
      </c>
      <c r="T653">
        <v>7840</v>
      </c>
      <c r="U653">
        <v>1540</v>
      </c>
      <c r="V653" t="s">
        <v>64</v>
      </c>
    </row>
    <row r="654" spans="1:22" x14ac:dyDescent="0.3">
      <c r="A654" s="2">
        <v>2725442</v>
      </c>
      <c r="B654">
        <v>2020</v>
      </c>
      <c r="C654" t="s">
        <v>24</v>
      </c>
      <c r="D654" t="s">
        <v>31</v>
      </c>
      <c r="E654" t="s">
        <v>33</v>
      </c>
      <c r="F654" t="s">
        <v>34</v>
      </c>
      <c r="G654" t="s">
        <v>20</v>
      </c>
      <c r="H654" t="s">
        <v>16</v>
      </c>
      <c r="I654" t="s">
        <v>35</v>
      </c>
      <c r="J654">
        <v>857</v>
      </c>
      <c r="K654">
        <v>1225.51</v>
      </c>
      <c r="N654">
        <v>2023</v>
      </c>
      <c r="O654" t="s">
        <v>19</v>
      </c>
      <c r="P654" t="s">
        <v>47</v>
      </c>
      <c r="Q654" t="s">
        <v>55</v>
      </c>
      <c r="R654">
        <v>122</v>
      </c>
      <c r="S654">
        <v>110</v>
      </c>
      <c r="T654">
        <v>112</v>
      </c>
      <c r="U654">
        <v>22</v>
      </c>
      <c r="V654" t="s">
        <v>64</v>
      </c>
    </row>
    <row r="655" spans="1:22" x14ac:dyDescent="0.3">
      <c r="A655" s="2">
        <v>2725442</v>
      </c>
      <c r="B655">
        <v>2020</v>
      </c>
      <c r="C655" t="s">
        <v>24</v>
      </c>
      <c r="D655" t="s">
        <v>31</v>
      </c>
      <c r="E655" t="s">
        <v>33</v>
      </c>
      <c r="F655" t="s">
        <v>34</v>
      </c>
      <c r="G655" t="s">
        <v>20</v>
      </c>
      <c r="H655" t="s">
        <v>16</v>
      </c>
      <c r="I655" t="s">
        <v>35</v>
      </c>
      <c r="J655">
        <v>365</v>
      </c>
      <c r="K655">
        <v>521.95000000000005</v>
      </c>
      <c r="N655">
        <v>2023</v>
      </c>
      <c r="O655" t="s">
        <v>19</v>
      </c>
      <c r="P655" t="s">
        <v>56</v>
      </c>
      <c r="Q655" t="s">
        <v>57</v>
      </c>
      <c r="R655">
        <v>78</v>
      </c>
      <c r="S655">
        <v>2517.46</v>
      </c>
      <c r="T655">
        <v>5126.4639999999999</v>
      </c>
      <c r="U655">
        <v>503.49200000000002</v>
      </c>
      <c r="V655" t="s">
        <v>64</v>
      </c>
    </row>
    <row r="656" spans="1:22" x14ac:dyDescent="0.3">
      <c r="A656" s="2">
        <v>2725442</v>
      </c>
      <c r="B656">
        <v>2020</v>
      </c>
      <c r="C656" t="s">
        <v>25</v>
      </c>
      <c r="D656" t="s">
        <v>31</v>
      </c>
      <c r="E656" t="s">
        <v>33</v>
      </c>
      <c r="F656" t="s">
        <v>34</v>
      </c>
      <c r="G656" t="s">
        <v>20</v>
      </c>
      <c r="H656" t="s">
        <v>16</v>
      </c>
      <c r="I656" t="s">
        <v>35</v>
      </c>
      <c r="J656">
        <v>152</v>
      </c>
      <c r="K656">
        <v>217.36</v>
      </c>
      <c r="N656">
        <v>2023</v>
      </c>
      <c r="O656" t="s">
        <v>19</v>
      </c>
      <c r="P656" t="s">
        <v>56</v>
      </c>
      <c r="Q656" t="s">
        <v>58</v>
      </c>
      <c r="R656">
        <v>76</v>
      </c>
      <c r="S656">
        <v>2517.2949999999996</v>
      </c>
      <c r="T656">
        <v>5126.1279999999997</v>
      </c>
      <c r="U656">
        <v>503.45899999999995</v>
      </c>
      <c r="V656" t="s">
        <v>64</v>
      </c>
    </row>
    <row r="657" spans="1:22" x14ac:dyDescent="0.3">
      <c r="A657" s="2">
        <v>2725442</v>
      </c>
      <c r="B657">
        <v>2020</v>
      </c>
      <c r="C657" t="s">
        <v>25</v>
      </c>
      <c r="D657" t="s">
        <v>31</v>
      </c>
      <c r="E657" t="s">
        <v>33</v>
      </c>
      <c r="F657" t="s">
        <v>34</v>
      </c>
      <c r="G657" t="s">
        <v>20</v>
      </c>
      <c r="H657" t="s">
        <v>16</v>
      </c>
      <c r="I657" t="s">
        <v>35</v>
      </c>
      <c r="J657">
        <v>194</v>
      </c>
      <c r="K657">
        <v>277.42</v>
      </c>
      <c r="N657">
        <v>2023</v>
      </c>
      <c r="O657" t="s">
        <v>19</v>
      </c>
      <c r="P657" t="s">
        <v>56</v>
      </c>
      <c r="Q657" t="s">
        <v>59</v>
      </c>
      <c r="R657">
        <v>46</v>
      </c>
      <c r="S657">
        <v>115</v>
      </c>
      <c r="T657">
        <v>224</v>
      </c>
      <c r="U657">
        <v>23</v>
      </c>
      <c r="V657" t="s">
        <v>64</v>
      </c>
    </row>
    <row r="658" spans="1:22" x14ac:dyDescent="0.3">
      <c r="A658" s="2">
        <v>2726538</v>
      </c>
      <c r="B658">
        <v>2020</v>
      </c>
      <c r="C658" t="s">
        <v>25</v>
      </c>
      <c r="D658" t="s">
        <v>31</v>
      </c>
      <c r="E658" t="s">
        <v>33</v>
      </c>
      <c r="F658" t="s">
        <v>34</v>
      </c>
      <c r="G658" t="s">
        <v>20</v>
      </c>
      <c r="H658" t="s">
        <v>16</v>
      </c>
      <c r="I658" t="s">
        <v>35</v>
      </c>
      <c r="J658">
        <v>368</v>
      </c>
      <c r="K658">
        <v>526.24</v>
      </c>
      <c r="N658">
        <v>2023</v>
      </c>
      <c r="O658" t="s">
        <v>19</v>
      </c>
      <c r="P658" t="s">
        <v>56</v>
      </c>
      <c r="Q658" t="s">
        <v>60</v>
      </c>
      <c r="R658">
        <v>34</v>
      </c>
      <c r="S658">
        <v>2631.66</v>
      </c>
      <c r="T658">
        <v>5126.0160000000005</v>
      </c>
      <c r="U658">
        <v>526.33199999999999</v>
      </c>
      <c r="V658" t="s">
        <v>64</v>
      </c>
    </row>
    <row r="659" spans="1:22" x14ac:dyDescent="0.3">
      <c r="A659" s="2">
        <v>2726172</v>
      </c>
      <c r="B659">
        <v>2020</v>
      </c>
      <c r="C659" t="s">
        <v>25</v>
      </c>
      <c r="D659" t="s">
        <v>31</v>
      </c>
      <c r="E659" t="s">
        <v>33</v>
      </c>
      <c r="F659" t="s">
        <v>34</v>
      </c>
      <c r="G659" t="s">
        <v>20</v>
      </c>
      <c r="H659" t="s">
        <v>16</v>
      </c>
      <c r="I659" t="s">
        <v>35</v>
      </c>
      <c r="J659">
        <v>148</v>
      </c>
      <c r="K659">
        <v>211.64</v>
      </c>
      <c r="N659">
        <v>2023</v>
      </c>
      <c r="O659" t="s">
        <v>19</v>
      </c>
      <c r="P659" t="s">
        <v>47</v>
      </c>
      <c r="Q659" t="s">
        <v>61</v>
      </c>
      <c r="R659">
        <v>7</v>
      </c>
      <c r="S659">
        <v>230</v>
      </c>
      <c r="T659">
        <v>224</v>
      </c>
      <c r="U659">
        <v>46</v>
      </c>
      <c r="V659" t="s">
        <v>64</v>
      </c>
    </row>
    <row r="660" spans="1:22" x14ac:dyDescent="0.3">
      <c r="A660" s="2">
        <v>2725442</v>
      </c>
      <c r="B660">
        <v>2020</v>
      </c>
      <c r="C660" t="s">
        <v>25</v>
      </c>
      <c r="D660" t="s">
        <v>31</v>
      </c>
      <c r="E660" t="s">
        <v>33</v>
      </c>
      <c r="F660" t="s">
        <v>34</v>
      </c>
      <c r="G660" t="s">
        <v>20</v>
      </c>
      <c r="H660" t="s">
        <v>16</v>
      </c>
      <c r="I660" t="s">
        <v>35</v>
      </c>
      <c r="J660">
        <v>196</v>
      </c>
      <c r="K660">
        <v>280.27999999999997</v>
      </c>
      <c r="N660">
        <v>2023</v>
      </c>
      <c r="O660" t="s">
        <v>19</v>
      </c>
      <c r="P660" t="s">
        <v>56</v>
      </c>
      <c r="Q660" t="s">
        <v>63</v>
      </c>
      <c r="R660">
        <v>3</v>
      </c>
      <c r="S660">
        <v>2631.9475000000002</v>
      </c>
      <c r="T660">
        <v>5126.576</v>
      </c>
      <c r="U660">
        <v>526.38950000000011</v>
      </c>
      <c r="V660" t="s">
        <v>45</v>
      </c>
    </row>
    <row r="661" spans="1:22" x14ac:dyDescent="0.3">
      <c r="A661" s="2">
        <v>2726538</v>
      </c>
      <c r="B661">
        <v>2020</v>
      </c>
      <c r="C661" t="s">
        <v>25</v>
      </c>
      <c r="D661" t="s">
        <v>31</v>
      </c>
      <c r="E661" t="s">
        <v>33</v>
      </c>
      <c r="F661" t="s">
        <v>34</v>
      </c>
      <c r="G661" t="s">
        <v>20</v>
      </c>
      <c r="H661" t="s">
        <v>16</v>
      </c>
      <c r="I661" t="s">
        <v>35</v>
      </c>
      <c r="J661">
        <v>370</v>
      </c>
      <c r="K661">
        <v>529.1</v>
      </c>
      <c r="N661">
        <v>2023</v>
      </c>
      <c r="O661" t="s">
        <v>19</v>
      </c>
      <c r="P661" t="s">
        <v>62</v>
      </c>
      <c r="Q661" t="s">
        <v>62</v>
      </c>
      <c r="R661">
        <v>2</v>
      </c>
      <c r="S661">
        <v>7590</v>
      </c>
      <c r="T661">
        <v>7392</v>
      </c>
      <c r="U661">
        <v>1518</v>
      </c>
      <c r="V661" t="s">
        <v>64</v>
      </c>
    </row>
    <row r="662" spans="1:22" x14ac:dyDescent="0.3">
      <c r="A662" s="2">
        <v>2725442</v>
      </c>
      <c r="B662">
        <v>2020</v>
      </c>
      <c r="C662" t="s">
        <v>25</v>
      </c>
      <c r="D662" t="s">
        <v>31</v>
      </c>
      <c r="E662" t="s">
        <v>33</v>
      </c>
      <c r="F662" t="s">
        <v>34</v>
      </c>
      <c r="G662" t="s">
        <v>20</v>
      </c>
      <c r="H662" t="s">
        <v>16</v>
      </c>
      <c r="I662" t="s">
        <v>35</v>
      </c>
      <c r="J662">
        <v>814</v>
      </c>
      <c r="K662">
        <v>1164.02</v>
      </c>
      <c r="N662">
        <v>2023</v>
      </c>
      <c r="O662" t="s">
        <v>30</v>
      </c>
      <c r="P662" t="s">
        <v>43</v>
      </c>
      <c r="Q662" t="s">
        <v>44</v>
      </c>
      <c r="R662">
        <v>3566</v>
      </c>
      <c r="S662">
        <v>4577.3</v>
      </c>
      <c r="T662">
        <v>5126.576</v>
      </c>
      <c r="U662">
        <v>915.46</v>
      </c>
      <c r="V662" t="s">
        <v>64</v>
      </c>
    </row>
    <row r="663" spans="1:22" x14ac:dyDescent="0.3">
      <c r="A663" s="2">
        <v>2725077</v>
      </c>
      <c r="B663">
        <v>2020</v>
      </c>
      <c r="C663" t="s">
        <v>25</v>
      </c>
      <c r="D663" t="s">
        <v>31</v>
      </c>
      <c r="E663" t="s">
        <v>33</v>
      </c>
      <c r="F663" t="s">
        <v>34</v>
      </c>
      <c r="G663" t="s">
        <v>20</v>
      </c>
      <c r="H663" t="s">
        <v>16</v>
      </c>
      <c r="I663" t="s">
        <v>35</v>
      </c>
      <c r="J663">
        <v>847</v>
      </c>
      <c r="K663">
        <v>1211.21</v>
      </c>
      <c r="N663">
        <v>2023</v>
      </c>
      <c r="O663" t="s">
        <v>30</v>
      </c>
      <c r="P663" t="s">
        <v>43</v>
      </c>
      <c r="Q663" t="s">
        <v>46</v>
      </c>
      <c r="R663">
        <v>2498</v>
      </c>
      <c r="S663">
        <v>8000</v>
      </c>
      <c r="T663">
        <v>8960</v>
      </c>
      <c r="U663">
        <v>1600</v>
      </c>
      <c r="V663" t="s">
        <v>64</v>
      </c>
    </row>
    <row r="664" spans="1:22" x14ac:dyDescent="0.3">
      <c r="A664" s="2">
        <v>2726172</v>
      </c>
      <c r="B664">
        <v>2020</v>
      </c>
      <c r="C664" t="s">
        <v>25</v>
      </c>
      <c r="D664" t="s">
        <v>31</v>
      </c>
      <c r="E664" t="s">
        <v>33</v>
      </c>
      <c r="F664" t="s">
        <v>34</v>
      </c>
      <c r="G664" t="s">
        <v>20</v>
      </c>
      <c r="H664" t="s">
        <v>16</v>
      </c>
      <c r="I664" t="s">
        <v>35</v>
      </c>
      <c r="J664">
        <v>195</v>
      </c>
      <c r="K664">
        <v>526.24</v>
      </c>
      <c r="N664">
        <v>2023</v>
      </c>
      <c r="O664" t="s">
        <v>30</v>
      </c>
      <c r="P664" t="s">
        <v>47</v>
      </c>
      <c r="Q664" t="s">
        <v>48</v>
      </c>
      <c r="R664">
        <v>1245</v>
      </c>
      <c r="S664">
        <v>4577.2</v>
      </c>
      <c r="T664">
        <v>5126.4639999999999</v>
      </c>
      <c r="U664">
        <v>915.44</v>
      </c>
      <c r="V664" t="s">
        <v>64</v>
      </c>
    </row>
    <row r="665" spans="1:22" x14ac:dyDescent="0.3">
      <c r="A665" s="2">
        <v>2725442</v>
      </c>
      <c r="B665">
        <v>2020</v>
      </c>
      <c r="C665" t="s">
        <v>25</v>
      </c>
      <c r="D665" t="s">
        <v>31</v>
      </c>
      <c r="E665" t="s">
        <v>33</v>
      </c>
      <c r="F665" t="s">
        <v>34</v>
      </c>
      <c r="G665" t="s">
        <v>20</v>
      </c>
      <c r="H665" t="s">
        <v>16</v>
      </c>
      <c r="I665" t="s">
        <v>35</v>
      </c>
      <c r="J665">
        <v>369</v>
      </c>
      <c r="K665">
        <v>527.66999999999996</v>
      </c>
      <c r="N665">
        <v>2023</v>
      </c>
      <c r="O665" t="s">
        <v>30</v>
      </c>
      <c r="P665" t="s">
        <v>49</v>
      </c>
      <c r="Q665" t="s">
        <v>50</v>
      </c>
      <c r="R665">
        <v>644</v>
      </c>
      <c r="S665">
        <v>5743.5</v>
      </c>
      <c r="T665">
        <v>6432.72</v>
      </c>
      <c r="U665">
        <v>1148.7</v>
      </c>
      <c r="V665" t="s">
        <v>64</v>
      </c>
    </row>
    <row r="666" spans="1:22" x14ac:dyDescent="0.3">
      <c r="A666" s="2">
        <v>2726538</v>
      </c>
      <c r="B666">
        <v>2020</v>
      </c>
      <c r="C666" t="s">
        <v>25</v>
      </c>
      <c r="D666" t="s">
        <v>31</v>
      </c>
      <c r="E666" t="s">
        <v>33</v>
      </c>
      <c r="F666" t="s">
        <v>34</v>
      </c>
      <c r="G666" t="s">
        <v>20</v>
      </c>
      <c r="H666" t="s">
        <v>16</v>
      </c>
      <c r="I666" t="s">
        <v>35</v>
      </c>
      <c r="J666">
        <v>151</v>
      </c>
      <c r="K666">
        <v>215.93</v>
      </c>
      <c r="N666">
        <v>2023</v>
      </c>
      <c r="O666" t="s">
        <v>30</v>
      </c>
      <c r="P666" t="s">
        <v>51</v>
      </c>
      <c r="Q666" t="s">
        <v>52</v>
      </c>
      <c r="R666">
        <v>643</v>
      </c>
      <c r="S666">
        <v>7000</v>
      </c>
      <c r="T666">
        <v>7840</v>
      </c>
      <c r="U666">
        <v>1400</v>
      </c>
      <c r="V666" t="s">
        <v>64</v>
      </c>
    </row>
    <row r="667" spans="1:22" x14ac:dyDescent="0.3">
      <c r="A667" s="2">
        <v>2725442</v>
      </c>
      <c r="B667">
        <v>2020</v>
      </c>
      <c r="C667" t="s">
        <v>25</v>
      </c>
      <c r="D667" t="s">
        <v>31</v>
      </c>
      <c r="E667" t="s">
        <v>33</v>
      </c>
      <c r="F667" t="s">
        <v>34</v>
      </c>
      <c r="G667" t="s">
        <v>20</v>
      </c>
      <c r="H667" t="s">
        <v>16</v>
      </c>
      <c r="I667" t="s">
        <v>35</v>
      </c>
      <c r="J667">
        <v>199</v>
      </c>
      <c r="K667">
        <v>284.57</v>
      </c>
      <c r="N667">
        <v>2023</v>
      </c>
      <c r="O667" t="s">
        <v>30</v>
      </c>
      <c r="P667" t="s">
        <v>49</v>
      </c>
      <c r="Q667" t="s">
        <v>53</v>
      </c>
      <c r="R667">
        <v>455</v>
      </c>
      <c r="S667">
        <v>4578.6000000000004</v>
      </c>
      <c r="T667">
        <v>5128.0320000000002</v>
      </c>
      <c r="U667">
        <v>915.72000000000014</v>
      </c>
      <c r="V667" t="s">
        <v>64</v>
      </c>
    </row>
    <row r="668" spans="1:22" x14ac:dyDescent="0.3">
      <c r="A668" s="2">
        <v>2726172</v>
      </c>
      <c r="B668">
        <v>2020</v>
      </c>
      <c r="C668" t="s">
        <v>25</v>
      </c>
      <c r="D668" t="s">
        <v>31</v>
      </c>
      <c r="E668" t="s">
        <v>33</v>
      </c>
      <c r="F668" t="s">
        <v>34</v>
      </c>
      <c r="G668" t="s">
        <v>20</v>
      </c>
      <c r="H668" t="s">
        <v>16</v>
      </c>
      <c r="I668" t="s">
        <v>35</v>
      </c>
      <c r="J668">
        <v>367</v>
      </c>
      <c r="K668">
        <v>524.80999999999995</v>
      </c>
      <c r="N668">
        <v>2023</v>
      </c>
      <c r="O668" t="s">
        <v>30</v>
      </c>
      <c r="P668" t="s">
        <v>51</v>
      </c>
      <c r="Q668" t="s">
        <v>54</v>
      </c>
      <c r="R668">
        <v>345</v>
      </c>
      <c r="S668">
        <v>7000</v>
      </c>
      <c r="T668">
        <v>7840</v>
      </c>
      <c r="U668">
        <v>1400</v>
      </c>
      <c r="V668" t="s">
        <v>64</v>
      </c>
    </row>
    <row r="669" spans="1:22" x14ac:dyDescent="0.3">
      <c r="A669" s="2">
        <v>2726538</v>
      </c>
      <c r="B669">
        <v>2020</v>
      </c>
      <c r="C669" t="s">
        <v>25</v>
      </c>
      <c r="D669" t="s">
        <v>31</v>
      </c>
      <c r="E669" t="s">
        <v>33</v>
      </c>
      <c r="F669" t="s">
        <v>34</v>
      </c>
      <c r="G669" t="s">
        <v>20</v>
      </c>
      <c r="H669" t="s">
        <v>16</v>
      </c>
      <c r="I669" t="s">
        <v>35</v>
      </c>
      <c r="J669">
        <v>823</v>
      </c>
      <c r="K669">
        <v>1176.8899999999999</v>
      </c>
      <c r="N669">
        <v>2023</v>
      </c>
      <c r="O669" t="s">
        <v>30</v>
      </c>
      <c r="P669" t="s">
        <v>47</v>
      </c>
      <c r="Q669" t="s">
        <v>55</v>
      </c>
      <c r="R669">
        <v>122</v>
      </c>
      <c r="S669">
        <v>100</v>
      </c>
      <c r="T669">
        <v>112</v>
      </c>
      <c r="U669">
        <v>20</v>
      </c>
      <c r="V669" t="s">
        <v>64</v>
      </c>
    </row>
    <row r="670" spans="1:22" x14ac:dyDescent="0.3">
      <c r="A670" s="2">
        <v>2725077</v>
      </c>
      <c r="B670">
        <v>2020</v>
      </c>
      <c r="C670" t="s">
        <v>25</v>
      </c>
      <c r="D670" t="s">
        <v>31</v>
      </c>
      <c r="E670" t="s">
        <v>33</v>
      </c>
      <c r="F670" t="s">
        <v>34</v>
      </c>
      <c r="G670" t="s">
        <v>20</v>
      </c>
      <c r="H670" t="s">
        <v>16</v>
      </c>
      <c r="I670" t="s">
        <v>35</v>
      </c>
      <c r="J670">
        <v>856</v>
      </c>
      <c r="K670">
        <v>1224.08</v>
      </c>
      <c r="N670">
        <v>2023</v>
      </c>
      <c r="O670" t="s">
        <v>30</v>
      </c>
      <c r="P670" t="s">
        <v>56</v>
      </c>
      <c r="Q670" t="s">
        <v>57</v>
      </c>
      <c r="R670">
        <v>78</v>
      </c>
      <c r="S670">
        <v>2288.6</v>
      </c>
      <c r="T670">
        <v>5126.4639999999999</v>
      </c>
      <c r="U670">
        <v>457.72</v>
      </c>
      <c r="V670" t="s">
        <v>64</v>
      </c>
    </row>
    <row r="671" spans="1:22" x14ac:dyDescent="0.3">
      <c r="A671" s="2">
        <v>2725442</v>
      </c>
      <c r="B671">
        <v>2020</v>
      </c>
      <c r="C671" t="s">
        <v>25</v>
      </c>
      <c r="D671" t="s">
        <v>31</v>
      </c>
      <c r="E671" t="s">
        <v>33</v>
      </c>
      <c r="F671" t="s">
        <v>34</v>
      </c>
      <c r="G671" t="s">
        <v>20</v>
      </c>
      <c r="H671" t="s">
        <v>16</v>
      </c>
      <c r="I671" t="s">
        <v>35</v>
      </c>
      <c r="J671">
        <v>371</v>
      </c>
      <c r="K671">
        <v>530.53</v>
      </c>
      <c r="N671">
        <v>2023</v>
      </c>
      <c r="O671" t="s">
        <v>30</v>
      </c>
      <c r="P671" t="s">
        <v>56</v>
      </c>
      <c r="Q671" t="s">
        <v>58</v>
      </c>
      <c r="R671">
        <v>76</v>
      </c>
      <c r="S671">
        <v>2288.4499999999998</v>
      </c>
      <c r="T671">
        <v>5126.1279999999997</v>
      </c>
      <c r="U671">
        <v>457.69</v>
      </c>
      <c r="V671" t="s">
        <v>64</v>
      </c>
    </row>
    <row r="672" spans="1:22" x14ac:dyDescent="0.3">
      <c r="A672" s="2">
        <v>2725442</v>
      </c>
      <c r="B672">
        <v>2020</v>
      </c>
      <c r="C672" t="s">
        <v>26</v>
      </c>
      <c r="D672" t="s">
        <v>31</v>
      </c>
      <c r="E672" t="s">
        <v>33</v>
      </c>
      <c r="F672" t="s">
        <v>34</v>
      </c>
      <c r="G672" t="s">
        <v>20</v>
      </c>
      <c r="H672" t="s">
        <v>16</v>
      </c>
      <c r="I672" t="s">
        <v>35</v>
      </c>
      <c r="J672">
        <v>164</v>
      </c>
      <c r="K672">
        <v>234.51999999999998</v>
      </c>
      <c r="N672">
        <v>2023</v>
      </c>
      <c r="O672" t="s">
        <v>30</v>
      </c>
      <c r="P672" t="s">
        <v>56</v>
      </c>
      <c r="Q672" t="s">
        <v>59</v>
      </c>
      <c r="R672">
        <v>46</v>
      </c>
      <c r="S672">
        <v>100</v>
      </c>
      <c r="T672">
        <v>224</v>
      </c>
      <c r="U672">
        <v>20</v>
      </c>
      <c r="V672" t="s">
        <v>64</v>
      </c>
    </row>
    <row r="673" spans="1:22" x14ac:dyDescent="0.3">
      <c r="A673" s="2">
        <v>2726538</v>
      </c>
      <c r="B673">
        <v>2020</v>
      </c>
      <c r="C673" t="s">
        <v>26</v>
      </c>
      <c r="D673" t="s">
        <v>31</v>
      </c>
      <c r="E673" t="s">
        <v>33</v>
      </c>
      <c r="F673" t="s">
        <v>34</v>
      </c>
      <c r="G673" t="s">
        <v>20</v>
      </c>
      <c r="H673" t="s">
        <v>16</v>
      </c>
      <c r="I673" t="s">
        <v>35</v>
      </c>
      <c r="J673">
        <v>212</v>
      </c>
      <c r="K673">
        <v>303.15999999999997</v>
      </c>
      <c r="N673">
        <v>2023</v>
      </c>
      <c r="O673" t="s">
        <v>30</v>
      </c>
      <c r="P673" t="s">
        <v>56</v>
      </c>
      <c r="Q673" t="s">
        <v>60</v>
      </c>
      <c r="R673">
        <v>34</v>
      </c>
      <c r="S673">
        <v>2746.08</v>
      </c>
      <c r="T673">
        <v>5126.0160000000005</v>
      </c>
      <c r="U673">
        <v>549.21600000000001</v>
      </c>
      <c r="V673" t="s">
        <v>64</v>
      </c>
    </row>
    <row r="674" spans="1:22" x14ac:dyDescent="0.3">
      <c r="A674" s="2">
        <v>2725442</v>
      </c>
      <c r="B674">
        <v>2020</v>
      </c>
      <c r="C674" t="s">
        <v>26</v>
      </c>
      <c r="D674" t="s">
        <v>31</v>
      </c>
      <c r="E674" t="s">
        <v>33</v>
      </c>
      <c r="F674" t="s">
        <v>34</v>
      </c>
      <c r="G674" t="s">
        <v>20</v>
      </c>
      <c r="H674" t="s">
        <v>16</v>
      </c>
      <c r="I674" t="s">
        <v>35</v>
      </c>
      <c r="J674">
        <v>140</v>
      </c>
      <c r="K674">
        <v>200.2</v>
      </c>
      <c r="N674">
        <v>2023</v>
      </c>
      <c r="O674" t="s">
        <v>30</v>
      </c>
      <c r="P674" t="s">
        <v>47</v>
      </c>
      <c r="Q674" t="s">
        <v>61</v>
      </c>
      <c r="R674">
        <v>7</v>
      </c>
      <c r="S674">
        <v>240</v>
      </c>
      <c r="T674">
        <v>224</v>
      </c>
      <c r="U674">
        <v>48</v>
      </c>
      <c r="V674" t="s">
        <v>64</v>
      </c>
    </row>
    <row r="675" spans="1:22" x14ac:dyDescent="0.3">
      <c r="A675" s="2">
        <v>2725442</v>
      </c>
      <c r="B675">
        <v>2020</v>
      </c>
      <c r="C675" t="s">
        <v>26</v>
      </c>
      <c r="D675" t="s">
        <v>31</v>
      </c>
      <c r="E675" t="s">
        <v>33</v>
      </c>
      <c r="F675" t="s">
        <v>34</v>
      </c>
      <c r="G675" t="s">
        <v>20</v>
      </c>
      <c r="H675" t="s">
        <v>16</v>
      </c>
      <c r="I675" t="s">
        <v>35</v>
      </c>
      <c r="J675">
        <v>166</v>
      </c>
      <c r="K675">
        <v>237.38</v>
      </c>
      <c r="N675">
        <v>2023</v>
      </c>
      <c r="O675" t="s">
        <v>30</v>
      </c>
      <c r="P675" t="s">
        <v>56</v>
      </c>
      <c r="Q675" t="s">
        <v>63</v>
      </c>
      <c r="R675">
        <v>3</v>
      </c>
      <c r="S675">
        <v>2746.38</v>
      </c>
      <c r="T675">
        <v>5126.576</v>
      </c>
      <c r="U675">
        <v>549.27600000000007</v>
      </c>
      <c r="V675" t="s">
        <v>64</v>
      </c>
    </row>
    <row r="676" spans="1:22" x14ac:dyDescent="0.3">
      <c r="A676" s="2">
        <v>2725077</v>
      </c>
      <c r="B676">
        <v>2020</v>
      </c>
      <c r="C676" t="s">
        <v>26</v>
      </c>
      <c r="D676" t="s">
        <v>31</v>
      </c>
      <c r="E676" t="s">
        <v>33</v>
      </c>
      <c r="F676" t="s">
        <v>34</v>
      </c>
      <c r="G676" t="s">
        <v>20</v>
      </c>
      <c r="H676" t="s">
        <v>16</v>
      </c>
      <c r="I676" t="s">
        <v>35</v>
      </c>
      <c r="J676">
        <v>214</v>
      </c>
      <c r="K676">
        <v>306.02</v>
      </c>
      <c r="N676">
        <v>2023</v>
      </c>
      <c r="O676" t="s">
        <v>30</v>
      </c>
      <c r="P676" t="s">
        <v>62</v>
      </c>
      <c r="Q676" t="s">
        <v>62</v>
      </c>
      <c r="R676">
        <v>2</v>
      </c>
      <c r="S676">
        <v>7920</v>
      </c>
      <c r="T676">
        <v>7392</v>
      </c>
      <c r="U676">
        <v>1584</v>
      </c>
      <c r="V676" t="s">
        <v>64</v>
      </c>
    </row>
    <row r="677" spans="1:22" x14ac:dyDescent="0.3">
      <c r="A677" s="2">
        <v>2725077</v>
      </c>
      <c r="B677">
        <v>2020</v>
      </c>
      <c r="C677" t="s">
        <v>26</v>
      </c>
      <c r="D677" t="s">
        <v>31</v>
      </c>
      <c r="E677" t="s">
        <v>33</v>
      </c>
      <c r="F677" t="s">
        <v>34</v>
      </c>
      <c r="G677" t="s">
        <v>20</v>
      </c>
      <c r="H677" t="s">
        <v>16</v>
      </c>
      <c r="I677" t="s">
        <v>35</v>
      </c>
      <c r="J677">
        <v>811</v>
      </c>
      <c r="K677">
        <v>1159.73</v>
      </c>
      <c r="N677">
        <v>2023</v>
      </c>
      <c r="O677" t="s">
        <v>29</v>
      </c>
      <c r="P677" t="s">
        <v>43</v>
      </c>
      <c r="Q677" t="s">
        <v>44</v>
      </c>
      <c r="R677">
        <v>3566</v>
      </c>
      <c r="S677">
        <v>5035.0300000000007</v>
      </c>
      <c r="T677">
        <v>5126.576</v>
      </c>
      <c r="U677">
        <v>1007.0060000000002</v>
      </c>
      <c r="V677" t="s">
        <v>64</v>
      </c>
    </row>
    <row r="678" spans="1:22" x14ac:dyDescent="0.3">
      <c r="A678" s="2">
        <v>2725077</v>
      </c>
      <c r="B678">
        <v>2020</v>
      </c>
      <c r="C678" t="s">
        <v>26</v>
      </c>
      <c r="D678" t="s">
        <v>31</v>
      </c>
      <c r="E678" t="s">
        <v>33</v>
      </c>
      <c r="F678" t="s">
        <v>34</v>
      </c>
      <c r="G678" t="s">
        <v>20</v>
      </c>
      <c r="H678" t="s">
        <v>16</v>
      </c>
      <c r="I678" t="s">
        <v>35</v>
      </c>
      <c r="J678">
        <v>845</v>
      </c>
      <c r="K678">
        <v>1208.3499999999999</v>
      </c>
      <c r="N678">
        <v>2023</v>
      </c>
      <c r="O678" t="s">
        <v>29</v>
      </c>
      <c r="P678" t="s">
        <v>43</v>
      </c>
      <c r="Q678" t="s">
        <v>46</v>
      </c>
      <c r="R678">
        <v>2498</v>
      </c>
      <c r="S678">
        <v>9200</v>
      </c>
      <c r="T678">
        <v>8960</v>
      </c>
      <c r="U678">
        <v>1840</v>
      </c>
      <c r="V678" t="s">
        <v>64</v>
      </c>
    </row>
    <row r="679" spans="1:22" x14ac:dyDescent="0.3">
      <c r="A679" s="2">
        <v>2725442</v>
      </c>
      <c r="B679">
        <v>2020</v>
      </c>
      <c r="C679" t="s">
        <v>26</v>
      </c>
      <c r="D679" t="s">
        <v>31</v>
      </c>
      <c r="E679" t="s">
        <v>33</v>
      </c>
      <c r="F679" t="s">
        <v>34</v>
      </c>
      <c r="G679" t="s">
        <v>20</v>
      </c>
      <c r="H679" t="s">
        <v>16</v>
      </c>
      <c r="I679" t="s">
        <v>35</v>
      </c>
      <c r="J679">
        <v>898</v>
      </c>
      <c r="K679">
        <v>1284.1399999999999</v>
      </c>
      <c r="N679">
        <v>2023</v>
      </c>
      <c r="O679" t="s">
        <v>29</v>
      </c>
      <c r="P679" t="s">
        <v>47</v>
      </c>
      <c r="Q679" t="s">
        <v>48</v>
      </c>
      <c r="R679">
        <v>1245</v>
      </c>
      <c r="S679">
        <v>5263.78</v>
      </c>
      <c r="T679">
        <v>5126.4639999999999</v>
      </c>
      <c r="U679">
        <v>1052.7560000000001</v>
      </c>
      <c r="V679" t="s">
        <v>64</v>
      </c>
    </row>
    <row r="680" spans="1:22" x14ac:dyDescent="0.3">
      <c r="A680" s="2">
        <v>2725442</v>
      </c>
      <c r="B680">
        <v>2020</v>
      </c>
      <c r="C680" t="s">
        <v>26</v>
      </c>
      <c r="D680" t="s">
        <v>31</v>
      </c>
      <c r="E680" t="s">
        <v>33</v>
      </c>
      <c r="F680" t="s">
        <v>34</v>
      </c>
      <c r="G680" t="s">
        <v>20</v>
      </c>
      <c r="H680" t="s">
        <v>16</v>
      </c>
      <c r="I680" t="s">
        <v>35</v>
      </c>
      <c r="J680">
        <v>851</v>
      </c>
      <c r="K680">
        <v>526.24</v>
      </c>
      <c r="N680">
        <v>2023</v>
      </c>
      <c r="O680" t="s">
        <v>29</v>
      </c>
      <c r="P680" t="s">
        <v>49</v>
      </c>
      <c r="Q680" t="s">
        <v>50</v>
      </c>
      <c r="R680">
        <v>644</v>
      </c>
      <c r="S680">
        <v>6605.0249999999996</v>
      </c>
      <c r="T680">
        <v>6432.72</v>
      </c>
      <c r="U680">
        <v>1321.0050000000001</v>
      </c>
      <c r="V680" t="s">
        <v>64</v>
      </c>
    </row>
    <row r="681" spans="1:22" x14ac:dyDescent="0.3">
      <c r="A681" s="2">
        <v>2725077</v>
      </c>
      <c r="B681">
        <v>2020</v>
      </c>
      <c r="C681" t="s">
        <v>26</v>
      </c>
      <c r="D681" t="s">
        <v>31</v>
      </c>
      <c r="E681" t="s">
        <v>33</v>
      </c>
      <c r="F681" t="s">
        <v>34</v>
      </c>
      <c r="G681" t="s">
        <v>20</v>
      </c>
      <c r="H681" t="s">
        <v>16</v>
      </c>
      <c r="I681" t="s">
        <v>35</v>
      </c>
      <c r="J681">
        <v>884</v>
      </c>
      <c r="K681">
        <v>526.24</v>
      </c>
      <c r="N681">
        <v>2023</v>
      </c>
      <c r="O681" t="s">
        <v>29</v>
      </c>
      <c r="P681" t="s">
        <v>51</v>
      </c>
      <c r="Q681" t="s">
        <v>52</v>
      </c>
      <c r="R681">
        <v>643</v>
      </c>
      <c r="S681">
        <v>8400</v>
      </c>
      <c r="T681">
        <v>7840</v>
      </c>
      <c r="U681">
        <v>1680</v>
      </c>
      <c r="V681" t="s">
        <v>64</v>
      </c>
    </row>
    <row r="682" spans="1:22" x14ac:dyDescent="0.3">
      <c r="A682" s="2">
        <v>2725077</v>
      </c>
      <c r="B682">
        <v>2020</v>
      </c>
      <c r="C682" t="s">
        <v>26</v>
      </c>
      <c r="D682" t="s">
        <v>31</v>
      </c>
      <c r="E682" t="s">
        <v>33</v>
      </c>
      <c r="F682" t="s">
        <v>34</v>
      </c>
      <c r="G682" t="s">
        <v>20</v>
      </c>
      <c r="H682" t="s">
        <v>16</v>
      </c>
      <c r="I682" t="s">
        <v>35</v>
      </c>
      <c r="J682">
        <v>141</v>
      </c>
      <c r="K682">
        <v>201.63</v>
      </c>
      <c r="N682">
        <v>2023</v>
      </c>
      <c r="O682" t="s">
        <v>29</v>
      </c>
      <c r="P682" t="s">
        <v>49</v>
      </c>
      <c r="Q682" t="s">
        <v>53</v>
      </c>
      <c r="R682">
        <v>455</v>
      </c>
      <c r="S682">
        <v>5494.3200000000006</v>
      </c>
      <c r="T682">
        <v>5128.0320000000002</v>
      </c>
      <c r="U682">
        <v>1098.8640000000003</v>
      </c>
      <c r="V682" t="s">
        <v>64</v>
      </c>
    </row>
    <row r="683" spans="1:22" x14ac:dyDescent="0.3">
      <c r="A683" s="2">
        <v>2725442</v>
      </c>
      <c r="B683">
        <v>2020</v>
      </c>
      <c r="C683" t="s">
        <v>26</v>
      </c>
      <c r="D683" t="s">
        <v>31</v>
      </c>
      <c r="E683" t="s">
        <v>33</v>
      </c>
      <c r="F683" t="s">
        <v>34</v>
      </c>
      <c r="G683" t="s">
        <v>20</v>
      </c>
      <c r="H683" t="s">
        <v>16</v>
      </c>
      <c r="I683" t="s">
        <v>35</v>
      </c>
      <c r="J683">
        <v>211</v>
      </c>
      <c r="K683">
        <v>301.73</v>
      </c>
      <c r="N683">
        <v>2023</v>
      </c>
      <c r="O683" t="s">
        <v>29</v>
      </c>
      <c r="P683" t="s">
        <v>51</v>
      </c>
      <c r="Q683" t="s">
        <v>54</v>
      </c>
      <c r="R683">
        <v>345</v>
      </c>
      <c r="S683">
        <v>8400</v>
      </c>
      <c r="T683">
        <v>7840</v>
      </c>
      <c r="U683">
        <v>1680</v>
      </c>
      <c r="V683" t="s">
        <v>64</v>
      </c>
    </row>
    <row r="684" spans="1:22" x14ac:dyDescent="0.3">
      <c r="A684" s="2">
        <v>2725442</v>
      </c>
      <c r="B684">
        <v>2020</v>
      </c>
      <c r="C684" t="s">
        <v>26</v>
      </c>
      <c r="D684" t="s">
        <v>31</v>
      </c>
      <c r="E684" t="s">
        <v>33</v>
      </c>
      <c r="F684" t="s">
        <v>34</v>
      </c>
      <c r="G684" t="s">
        <v>20</v>
      </c>
      <c r="H684" t="s">
        <v>16</v>
      </c>
      <c r="I684" t="s">
        <v>35</v>
      </c>
      <c r="J684">
        <v>139</v>
      </c>
      <c r="K684">
        <v>198.76999999999998</v>
      </c>
      <c r="N684">
        <v>2023</v>
      </c>
      <c r="O684" t="s">
        <v>29</v>
      </c>
      <c r="P684" t="s">
        <v>47</v>
      </c>
      <c r="Q684" t="s">
        <v>55</v>
      </c>
      <c r="R684">
        <v>122</v>
      </c>
      <c r="S684">
        <v>120</v>
      </c>
      <c r="T684">
        <v>112</v>
      </c>
      <c r="U684">
        <v>24</v>
      </c>
      <c r="V684" t="s">
        <v>64</v>
      </c>
    </row>
    <row r="685" spans="1:22" x14ac:dyDescent="0.3">
      <c r="A685" s="2">
        <v>2725442</v>
      </c>
      <c r="B685">
        <v>2020</v>
      </c>
      <c r="C685" t="s">
        <v>26</v>
      </c>
      <c r="D685" t="s">
        <v>31</v>
      </c>
      <c r="E685" t="s">
        <v>33</v>
      </c>
      <c r="F685" t="s">
        <v>34</v>
      </c>
      <c r="G685" t="s">
        <v>20</v>
      </c>
      <c r="H685" t="s">
        <v>16</v>
      </c>
      <c r="I685" t="s">
        <v>35</v>
      </c>
      <c r="J685">
        <v>820</v>
      </c>
      <c r="K685">
        <v>1172.5999999999999</v>
      </c>
      <c r="N685">
        <v>2023</v>
      </c>
      <c r="O685" t="s">
        <v>29</v>
      </c>
      <c r="P685" t="s">
        <v>56</v>
      </c>
      <c r="Q685" t="s">
        <v>57</v>
      </c>
      <c r="R685">
        <v>78</v>
      </c>
      <c r="S685">
        <v>2517.46</v>
      </c>
      <c r="T685">
        <v>5126.4639999999999</v>
      </c>
      <c r="U685">
        <v>503.49200000000002</v>
      </c>
      <c r="V685" t="s">
        <v>64</v>
      </c>
    </row>
    <row r="686" spans="1:22" x14ac:dyDescent="0.3">
      <c r="A686" s="2">
        <v>2725442</v>
      </c>
      <c r="B686">
        <v>2020</v>
      </c>
      <c r="C686" t="s">
        <v>26</v>
      </c>
      <c r="D686" t="s">
        <v>31</v>
      </c>
      <c r="E686" t="s">
        <v>33</v>
      </c>
      <c r="F686" t="s">
        <v>34</v>
      </c>
      <c r="G686" t="s">
        <v>20</v>
      </c>
      <c r="H686" t="s">
        <v>16</v>
      </c>
      <c r="I686" t="s">
        <v>35</v>
      </c>
      <c r="J686">
        <v>853</v>
      </c>
      <c r="K686">
        <v>1219.79</v>
      </c>
      <c r="N686">
        <v>2023</v>
      </c>
      <c r="O686" t="s">
        <v>29</v>
      </c>
      <c r="P686" t="s">
        <v>56</v>
      </c>
      <c r="Q686" t="s">
        <v>58</v>
      </c>
      <c r="R686">
        <v>76</v>
      </c>
      <c r="S686">
        <v>2517.2949999999996</v>
      </c>
      <c r="T686">
        <v>5126.1279999999997</v>
      </c>
      <c r="U686">
        <v>503.45899999999995</v>
      </c>
      <c r="V686" t="s">
        <v>64</v>
      </c>
    </row>
    <row r="687" spans="1:22" x14ac:dyDescent="0.3">
      <c r="A687" s="2">
        <v>2725442</v>
      </c>
      <c r="B687">
        <v>2020</v>
      </c>
      <c r="C687" t="s">
        <v>26</v>
      </c>
      <c r="D687" t="s">
        <v>31</v>
      </c>
      <c r="E687" t="s">
        <v>33</v>
      </c>
      <c r="F687" t="s">
        <v>34</v>
      </c>
      <c r="G687" t="s">
        <v>20</v>
      </c>
      <c r="H687" t="s">
        <v>16</v>
      </c>
      <c r="I687" t="s">
        <v>35</v>
      </c>
      <c r="J687">
        <v>137</v>
      </c>
      <c r="K687">
        <v>195.91</v>
      </c>
      <c r="N687">
        <v>2023</v>
      </c>
      <c r="O687" t="s">
        <v>29</v>
      </c>
      <c r="P687" t="s">
        <v>56</v>
      </c>
      <c r="Q687" t="s">
        <v>59</v>
      </c>
      <c r="R687">
        <v>46</v>
      </c>
      <c r="S687">
        <v>110</v>
      </c>
      <c r="T687">
        <v>224</v>
      </c>
      <c r="U687">
        <v>22</v>
      </c>
      <c r="V687" t="s">
        <v>64</v>
      </c>
    </row>
    <row r="688" spans="1:22" x14ac:dyDescent="0.3">
      <c r="A688" s="2">
        <v>2725807</v>
      </c>
      <c r="B688">
        <v>2020</v>
      </c>
      <c r="C688" t="s">
        <v>27</v>
      </c>
      <c r="D688" t="s">
        <v>31</v>
      </c>
      <c r="E688" t="s">
        <v>33</v>
      </c>
      <c r="F688" t="s">
        <v>34</v>
      </c>
      <c r="G688" t="s">
        <v>20</v>
      </c>
      <c r="H688" t="s">
        <v>16</v>
      </c>
      <c r="I688" t="s">
        <v>35</v>
      </c>
      <c r="J688">
        <v>200</v>
      </c>
      <c r="K688">
        <v>286</v>
      </c>
      <c r="N688">
        <v>2023</v>
      </c>
      <c r="O688" t="s">
        <v>29</v>
      </c>
      <c r="P688" t="s">
        <v>56</v>
      </c>
      <c r="Q688" t="s">
        <v>60</v>
      </c>
      <c r="R688">
        <v>34</v>
      </c>
      <c r="S688">
        <v>2517.2400000000002</v>
      </c>
      <c r="T688">
        <v>5126.0160000000005</v>
      </c>
      <c r="U688">
        <v>503.44800000000009</v>
      </c>
      <c r="V688" t="s">
        <v>64</v>
      </c>
    </row>
    <row r="689" spans="1:22" x14ac:dyDescent="0.3">
      <c r="A689" s="2">
        <v>2725442</v>
      </c>
      <c r="B689">
        <v>2020</v>
      </c>
      <c r="C689" t="s">
        <v>27</v>
      </c>
      <c r="D689" t="s">
        <v>31</v>
      </c>
      <c r="E689" t="s">
        <v>33</v>
      </c>
      <c r="F689" t="s">
        <v>34</v>
      </c>
      <c r="G689" t="s">
        <v>20</v>
      </c>
      <c r="H689" t="s">
        <v>16</v>
      </c>
      <c r="I689" t="s">
        <v>35</v>
      </c>
      <c r="J689">
        <v>128</v>
      </c>
      <c r="K689">
        <v>183.04</v>
      </c>
      <c r="N689">
        <v>2023</v>
      </c>
      <c r="O689" t="s">
        <v>29</v>
      </c>
      <c r="P689" t="s">
        <v>47</v>
      </c>
      <c r="Q689" t="s">
        <v>61</v>
      </c>
      <c r="R689">
        <v>7</v>
      </c>
      <c r="S689">
        <v>220</v>
      </c>
      <c r="T689">
        <v>224</v>
      </c>
      <c r="U689">
        <v>44</v>
      </c>
      <c r="V689" t="s">
        <v>64</v>
      </c>
    </row>
    <row r="690" spans="1:22" x14ac:dyDescent="0.3">
      <c r="A690" s="2">
        <v>2725442</v>
      </c>
      <c r="B690">
        <v>2020</v>
      </c>
      <c r="C690" t="s">
        <v>27</v>
      </c>
      <c r="D690" t="s">
        <v>31</v>
      </c>
      <c r="E690" t="s">
        <v>33</v>
      </c>
      <c r="F690" t="s">
        <v>34</v>
      </c>
      <c r="G690" t="s">
        <v>20</v>
      </c>
      <c r="H690" t="s">
        <v>16</v>
      </c>
      <c r="I690" t="s">
        <v>35</v>
      </c>
      <c r="J690">
        <v>154</v>
      </c>
      <c r="K690">
        <v>220.22</v>
      </c>
      <c r="N690">
        <v>2023</v>
      </c>
      <c r="O690" t="s">
        <v>29</v>
      </c>
      <c r="P690" t="s">
        <v>56</v>
      </c>
      <c r="Q690" t="s">
        <v>63</v>
      </c>
      <c r="R690">
        <v>3</v>
      </c>
      <c r="S690">
        <v>2517.5150000000003</v>
      </c>
      <c r="T690">
        <v>5126.576</v>
      </c>
      <c r="U690">
        <v>503.5030000000001</v>
      </c>
      <c r="V690" t="s">
        <v>64</v>
      </c>
    </row>
    <row r="691" spans="1:22" x14ac:dyDescent="0.3">
      <c r="A691" s="2">
        <v>2725442</v>
      </c>
      <c r="B691">
        <v>2020</v>
      </c>
      <c r="C691" t="s">
        <v>27</v>
      </c>
      <c r="D691" t="s">
        <v>31</v>
      </c>
      <c r="E691" t="s">
        <v>33</v>
      </c>
      <c r="F691" t="s">
        <v>34</v>
      </c>
      <c r="G691" t="s">
        <v>20</v>
      </c>
      <c r="H691" t="s">
        <v>16</v>
      </c>
      <c r="I691" t="s">
        <v>35</v>
      </c>
      <c r="J691">
        <v>202</v>
      </c>
      <c r="K691">
        <v>288.86</v>
      </c>
      <c r="N691">
        <v>2023</v>
      </c>
      <c r="O691" t="s">
        <v>29</v>
      </c>
      <c r="P691" t="s">
        <v>62</v>
      </c>
      <c r="Q691" t="s">
        <v>62</v>
      </c>
      <c r="R691">
        <v>2</v>
      </c>
      <c r="S691">
        <v>7260</v>
      </c>
      <c r="T691">
        <v>7392</v>
      </c>
      <c r="U691">
        <v>1452</v>
      </c>
      <c r="V691" t="s">
        <v>64</v>
      </c>
    </row>
    <row r="692" spans="1:22" x14ac:dyDescent="0.3">
      <c r="A692" s="2">
        <v>2725442</v>
      </c>
      <c r="B692">
        <v>2020</v>
      </c>
      <c r="C692" t="s">
        <v>27</v>
      </c>
      <c r="D692" t="s">
        <v>31</v>
      </c>
      <c r="E692" t="s">
        <v>33</v>
      </c>
      <c r="F692" t="s">
        <v>34</v>
      </c>
      <c r="G692" t="s">
        <v>20</v>
      </c>
      <c r="H692" t="s">
        <v>16</v>
      </c>
      <c r="I692" t="s">
        <v>35</v>
      </c>
      <c r="J692">
        <v>130</v>
      </c>
      <c r="K692">
        <v>185.9</v>
      </c>
      <c r="N692">
        <v>2023</v>
      </c>
      <c r="O692" t="s">
        <v>28</v>
      </c>
      <c r="P692" t="s">
        <v>43</v>
      </c>
      <c r="Q692" t="s">
        <v>44</v>
      </c>
      <c r="R692">
        <v>3566</v>
      </c>
      <c r="S692">
        <v>5263.8950000000004</v>
      </c>
      <c r="T692">
        <v>5126.576</v>
      </c>
      <c r="U692">
        <v>1052.7790000000002</v>
      </c>
      <c r="V692" t="s">
        <v>64</v>
      </c>
    </row>
    <row r="693" spans="1:22" x14ac:dyDescent="0.3">
      <c r="A693" s="2">
        <v>2725807</v>
      </c>
      <c r="B693">
        <v>2020</v>
      </c>
      <c r="C693" t="s">
        <v>27</v>
      </c>
      <c r="D693" t="s">
        <v>31</v>
      </c>
      <c r="E693" t="s">
        <v>33</v>
      </c>
      <c r="F693" t="s">
        <v>34</v>
      </c>
      <c r="G693" t="s">
        <v>20</v>
      </c>
      <c r="H693" t="s">
        <v>16</v>
      </c>
      <c r="I693" t="s">
        <v>35</v>
      </c>
      <c r="J693">
        <v>813</v>
      </c>
      <c r="K693">
        <v>1162.5899999999999</v>
      </c>
      <c r="N693">
        <v>2023</v>
      </c>
      <c r="O693" t="s">
        <v>28</v>
      </c>
      <c r="P693" t="s">
        <v>43</v>
      </c>
      <c r="Q693" t="s">
        <v>46</v>
      </c>
      <c r="R693">
        <v>2498</v>
      </c>
      <c r="S693">
        <v>8800</v>
      </c>
      <c r="T693">
        <v>8960</v>
      </c>
      <c r="U693">
        <v>1760</v>
      </c>
      <c r="V693" t="s">
        <v>64</v>
      </c>
    </row>
    <row r="694" spans="1:22" x14ac:dyDescent="0.3">
      <c r="A694" s="2">
        <v>2726172</v>
      </c>
      <c r="B694">
        <v>2020</v>
      </c>
      <c r="C694" t="s">
        <v>27</v>
      </c>
      <c r="D694" t="s">
        <v>31</v>
      </c>
      <c r="E694" t="s">
        <v>33</v>
      </c>
      <c r="F694" t="s">
        <v>34</v>
      </c>
      <c r="G694" t="s">
        <v>20</v>
      </c>
      <c r="H694" t="s">
        <v>16</v>
      </c>
      <c r="I694" t="s">
        <v>35</v>
      </c>
      <c r="J694">
        <v>846</v>
      </c>
      <c r="K694">
        <v>1209.78</v>
      </c>
      <c r="N694">
        <v>2023</v>
      </c>
      <c r="O694" t="s">
        <v>28</v>
      </c>
      <c r="P694" t="s">
        <v>47</v>
      </c>
      <c r="Q694" t="s">
        <v>48</v>
      </c>
      <c r="R694">
        <v>1245</v>
      </c>
      <c r="S694">
        <v>5034.92</v>
      </c>
      <c r="T694">
        <v>5126.4639999999999</v>
      </c>
      <c r="U694">
        <v>1006.984</v>
      </c>
      <c r="V694" t="s">
        <v>64</v>
      </c>
    </row>
    <row r="695" spans="1:22" x14ac:dyDescent="0.3">
      <c r="A695" s="2">
        <v>2725077</v>
      </c>
      <c r="B695">
        <v>2020</v>
      </c>
      <c r="C695" t="s">
        <v>27</v>
      </c>
      <c r="D695" t="s">
        <v>31</v>
      </c>
      <c r="E695" t="s">
        <v>33</v>
      </c>
      <c r="F695" t="s">
        <v>34</v>
      </c>
      <c r="G695" t="s">
        <v>20</v>
      </c>
      <c r="H695" t="s">
        <v>16</v>
      </c>
      <c r="I695" t="s">
        <v>35</v>
      </c>
      <c r="J695">
        <v>900</v>
      </c>
      <c r="K695">
        <v>1287</v>
      </c>
      <c r="N695">
        <v>2023</v>
      </c>
      <c r="O695" t="s">
        <v>28</v>
      </c>
      <c r="P695" t="s">
        <v>49</v>
      </c>
      <c r="Q695" t="s">
        <v>50</v>
      </c>
      <c r="R695">
        <v>644</v>
      </c>
      <c r="S695">
        <v>22000</v>
      </c>
      <c r="T695">
        <v>6432.72</v>
      </c>
      <c r="U695">
        <v>4400</v>
      </c>
      <c r="V695" t="s">
        <v>64</v>
      </c>
    </row>
    <row r="696" spans="1:22" x14ac:dyDescent="0.3">
      <c r="A696" s="2">
        <v>2725077</v>
      </c>
      <c r="B696">
        <v>2020</v>
      </c>
      <c r="C696" t="s">
        <v>27</v>
      </c>
      <c r="D696" t="s">
        <v>31</v>
      </c>
      <c r="E696" t="s">
        <v>33</v>
      </c>
      <c r="F696" t="s">
        <v>34</v>
      </c>
      <c r="G696" t="s">
        <v>20</v>
      </c>
      <c r="H696" t="s">
        <v>32</v>
      </c>
      <c r="I696" t="s">
        <v>35</v>
      </c>
      <c r="J696">
        <v>853</v>
      </c>
      <c r="K696">
        <v>526.24</v>
      </c>
      <c r="N696">
        <v>2023</v>
      </c>
      <c r="O696" t="s">
        <v>28</v>
      </c>
      <c r="P696" t="s">
        <v>51</v>
      </c>
      <c r="Q696" t="s">
        <v>52</v>
      </c>
      <c r="R696">
        <v>643</v>
      </c>
      <c r="S696">
        <v>7700</v>
      </c>
      <c r="T696">
        <v>7840</v>
      </c>
      <c r="U696">
        <v>1540</v>
      </c>
      <c r="V696" t="s">
        <v>64</v>
      </c>
    </row>
    <row r="697" spans="1:22" x14ac:dyDescent="0.3">
      <c r="A697" s="2">
        <v>2725442</v>
      </c>
      <c r="B697">
        <v>2020</v>
      </c>
      <c r="C697" t="s">
        <v>27</v>
      </c>
      <c r="D697" t="s">
        <v>31</v>
      </c>
      <c r="E697" t="s">
        <v>33</v>
      </c>
      <c r="F697" t="s">
        <v>34</v>
      </c>
      <c r="G697" t="s">
        <v>20</v>
      </c>
      <c r="H697" t="s">
        <v>32</v>
      </c>
      <c r="I697" t="s">
        <v>35</v>
      </c>
      <c r="J697">
        <v>886</v>
      </c>
      <c r="K697">
        <v>526.24</v>
      </c>
      <c r="N697">
        <v>2023</v>
      </c>
      <c r="O697" t="s">
        <v>28</v>
      </c>
      <c r="P697" t="s">
        <v>49</v>
      </c>
      <c r="Q697" t="s">
        <v>53</v>
      </c>
      <c r="R697">
        <v>455</v>
      </c>
      <c r="S697">
        <v>11111</v>
      </c>
      <c r="T697">
        <v>5128.0320000000002</v>
      </c>
      <c r="U697">
        <v>2222.2000000000003</v>
      </c>
      <c r="V697" t="s">
        <v>64</v>
      </c>
    </row>
    <row r="698" spans="1:22" x14ac:dyDescent="0.3">
      <c r="A698" s="2">
        <v>2725807</v>
      </c>
      <c r="B698">
        <v>2020</v>
      </c>
      <c r="C698" t="s">
        <v>27</v>
      </c>
      <c r="D698" t="s">
        <v>31</v>
      </c>
      <c r="E698" t="s">
        <v>33</v>
      </c>
      <c r="F698" t="s">
        <v>34</v>
      </c>
      <c r="G698" t="s">
        <v>20</v>
      </c>
      <c r="H698" t="s">
        <v>32</v>
      </c>
      <c r="I698" t="s">
        <v>35</v>
      </c>
      <c r="J698">
        <v>129</v>
      </c>
      <c r="K698">
        <v>184.47</v>
      </c>
      <c r="N698">
        <v>2023</v>
      </c>
      <c r="O698" t="s">
        <v>28</v>
      </c>
      <c r="P698" t="s">
        <v>51</v>
      </c>
      <c r="Q698" t="s">
        <v>54</v>
      </c>
      <c r="R698">
        <v>345</v>
      </c>
      <c r="S698">
        <v>7700</v>
      </c>
      <c r="T698">
        <v>7840</v>
      </c>
      <c r="U698">
        <v>1540</v>
      </c>
      <c r="V698" t="s">
        <v>64</v>
      </c>
    </row>
    <row r="699" spans="1:22" x14ac:dyDescent="0.3">
      <c r="A699" s="2">
        <v>2725442</v>
      </c>
      <c r="B699">
        <v>2020</v>
      </c>
      <c r="C699" t="s">
        <v>27</v>
      </c>
      <c r="D699" t="s">
        <v>31</v>
      </c>
      <c r="E699" t="s">
        <v>33</v>
      </c>
      <c r="F699" t="s">
        <v>34</v>
      </c>
      <c r="G699" t="s">
        <v>20</v>
      </c>
      <c r="H699" t="s">
        <v>32</v>
      </c>
      <c r="I699" t="s">
        <v>35</v>
      </c>
      <c r="J699">
        <v>157</v>
      </c>
      <c r="K699">
        <v>224.51</v>
      </c>
      <c r="N699">
        <v>2023</v>
      </c>
      <c r="O699" t="s">
        <v>28</v>
      </c>
      <c r="P699" t="s">
        <v>47</v>
      </c>
      <c r="Q699" t="s">
        <v>55</v>
      </c>
      <c r="R699">
        <v>122</v>
      </c>
      <c r="S699">
        <v>110</v>
      </c>
      <c r="T699">
        <v>112</v>
      </c>
      <c r="U699">
        <v>22</v>
      </c>
      <c r="V699" t="s">
        <v>64</v>
      </c>
    </row>
    <row r="700" spans="1:22" x14ac:dyDescent="0.3">
      <c r="A700" s="2">
        <v>2725442</v>
      </c>
      <c r="B700">
        <v>2020</v>
      </c>
      <c r="C700" t="s">
        <v>27</v>
      </c>
      <c r="D700" t="s">
        <v>31</v>
      </c>
      <c r="E700" t="s">
        <v>33</v>
      </c>
      <c r="F700" t="s">
        <v>34</v>
      </c>
      <c r="G700" t="s">
        <v>20</v>
      </c>
      <c r="H700" t="s">
        <v>32</v>
      </c>
      <c r="I700" t="s">
        <v>35</v>
      </c>
      <c r="J700">
        <v>127</v>
      </c>
      <c r="K700">
        <v>181.61</v>
      </c>
      <c r="N700">
        <v>2023</v>
      </c>
      <c r="O700" t="s">
        <v>28</v>
      </c>
      <c r="P700" t="s">
        <v>56</v>
      </c>
      <c r="Q700" t="s">
        <v>57</v>
      </c>
      <c r="R700">
        <v>78</v>
      </c>
      <c r="S700">
        <v>2517.46</v>
      </c>
      <c r="T700">
        <v>5126.4639999999999</v>
      </c>
      <c r="U700">
        <v>503.49200000000002</v>
      </c>
      <c r="V700" t="s">
        <v>64</v>
      </c>
    </row>
    <row r="701" spans="1:22" x14ac:dyDescent="0.3">
      <c r="A701" s="2">
        <v>2725442</v>
      </c>
      <c r="B701">
        <v>2020</v>
      </c>
      <c r="C701" t="s">
        <v>27</v>
      </c>
      <c r="D701" t="s">
        <v>31</v>
      </c>
      <c r="E701" t="s">
        <v>33</v>
      </c>
      <c r="F701" t="s">
        <v>34</v>
      </c>
      <c r="G701" t="s">
        <v>20</v>
      </c>
      <c r="H701" t="s">
        <v>32</v>
      </c>
      <c r="I701" t="s">
        <v>35</v>
      </c>
      <c r="J701">
        <v>822</v>
      </c>
      <c r="K701">
        <v>1175.46</v>
      </c>
      <c r="N701">
        <v>2023</v>
      </c>
      <c r="O701" t="s">
        <v>28</v>
      </c>
      <c r="P701" t="s">
        <v>56</v>
      </c>
      <c r="Q701" t="s">
        <v>58</v>
      </c>
      <c r="R701">
        <v>76</v>
      </c>
      <c r="S701">
        <v>2288.4499999999998</v>
      </c>
      <c r="T701">
        <v>5126.1279999999997</v>
      </c>
      <c r="U701">
        <v>457.69</v>
      </c>
      <c r="V701" t="s">
        <v>64</v>
      </c>
    </row>
    <row r="702" spans="1:22" x14ac:dyDescent="0.3">
      <c r="A702" s="2">
        <v>2725077</v>
      </c>
      <c r="B702">
        <v>2020</v>
      </c>
      <c r="C702" t="s">
        <v>27</v>
      </c>
      <c r="D702" t="s">
        <v>31</v>
      </c>
      <c r="E702" t="s">
        <v>33</v>
      </c>
      <c r="F702" t="s">
        <v>34</v>
      </c>
      <c r="G702" t="s">
        <v>20</v>
      </c>
      <c r="H702" t="s">
        <v>32</v>
      </c>
      <c r="I702" t="s">
        <v>35</v>
      </c>
      <c r="J702">
        <v>855</v>
      </c>
      <c r="K702">
        <v>1222.6500000000001</v>
      </c>
      <c r="N702">
        <v>2023</v>
      </c>
      <c r="O702" t="s">
        <v>28</v>
      </c>
      <c r="P702" t="s">
        <v>56</v>
      </c>
      <c r="Q702" t="s">
        <v>59</v>
      </c>
      <c r="R702">
        <v>46</v>
      </c>
      <c r="S702">
        <v>100</v>
      </c>
      <c r="T702">
        <v>224</v>
      </c>
      <c r="U702">
        <v>20</v>
      </c>
      <c r="V702" t="s">
        <v>64</v>
      </c>
    </row>
    <row r="703" spans="1:22" x14ac:dyDescent="0.3">
      <c r="A703" s="2">
        <v>2725077</v>
      </c>
      <c r="B703">
        <v>2020</v>
      </c>
      <c r="C703" t="s">
        <v>28</v>
      </c>
      <c r="D703" t="s">
        <v>31</v>
      </c>
      <c r="E703" t="s">
        <v>33</v>
      </c>
      <c r="F703" t="s">
        <v>34</v>
      </c>
      <c r="G703" t="s">
        <v>20</v>
      </c>
      <c r="H703" t="s">
        <v>32</v>
      </c>
      <c r="I703" t="s">
        <v>35</v>
      </c>
      <c r="J703">
        <v>368</v>
      </c>
      <c r="K703">
        <v>526.24</v>
      </c>
      <c r="N703">
        <v>2023</v>
      </c>
      <c r="O703" t="s">
        <v>28</v>
      </c>
      <c r="P703" t="s">
        <v>56</v>
      </c>
      <c r="Q703" t="s">
        <v>60</v>
      </c>
      <c r="R703">
        <v>34</v>
      </c>
      <c r="S703">
        <v>2288.4</v>
      </c>
      <c r="T703">
        <v>5126.0160000000005</v>
      </c>
      <c r="U703">
        <v>457.68000000000006</v>
      </c>
      <c r="V703" t="s">
        <v>64</v>
      </c>
    </row>
    <row r="704" spans="1:22" x14ac:dyDescent="0.3">
      <c r="A704" s="2">
        <v>2725077</v>
      </c>
      <c r="B704">
        <v>2020</v>
      </c>
      <c r="C704" t="s">
        <v>28</v>
      </c>
      <c r="D704" t="s">
        <v>31</v>
      </c>
      <c r="E704" t="s">
        <v>33</v>
      </c>
      <c r="F704" t="s">
        <v>34</v>
      </c>
      <c r="G704" t="s">
        <v>20</v>
      </c>
      <c r="H704" t="s">
        <v>32</v>
      </c>
      <c r="I704" t="s">
        <v>35</v>
      </c>
      <c r="J704">
        <v>170</v>
      </c>
      <c r="K704">
        <v>243.1</v>
      </c>
      <c r="N704">
        <v>2023</v>
      </c>
      <c r="O704" t="s">
        <v>28</v>
      </c>
      <c r="P704" t="s">
        <v>47</v>
      </c>
      <c r="Q704" t="s">
        <v>61</v>
      </c>
      <c r="R704">
        <v>7</v>
      </c>
      <c r="S704">
        <v>200</v>
      </c>
      <c r="T704">
        <v>224</v>
      </c>
      <c r="U704">
        <v>40</v>
      </c>
      <c r="V704" t="s">
        <v>64</v>
      </c>
    </row>
    <row r="705" spans="1:22" x14ac:dyDescent="0.3">
      <c r="A705" s="2">
        <v>2725442</v>
      </c>
      <c r="B705">
        <v>2020</v>
      </c>
      <c r="C705" t="s">
        <v>28</v>
      </c>
      <c r="D705" t="s">
        <v>31</v>
      </c>
      <c r="E705" t="s">
        <v>33</v>
      </c>
      <c r="F705" t="s">
        <v>34</v>
      </c>
      <c r="G705" t="s">
        <v>20</v>
      </c>
      <c r="H705" t="s">
        <v>32</v>
      </c>
      <c r="I705" t="s">
        <v>35</v>
      </c>
      <c r="J705">
        <v>344</v>
      </c>
      <c r="K705">
        <v>491.91999999999996</v>
      </c>
      <c r="N705">
        <v>2023</v>
      </c>
      <c r="O705" t="s">
        <v>28</v>
      </c>
      <c r="P705" t="s">
        <v>56</v>
      </c>
      <c r="Q705" t="s">
        <v>63</v>
      </c>
      <c r="R705">
        <v>3</v>
      </c>
      <c r="S705">
        <v>2288.65</v>
      </c>
      <c r="T705">
        <v>5126.576</v>
      </c>
      <c r="U705">
        <v>457.73</v>
      </c>
      <c r="V705" t="s">
        <v>64</v>
      </c>
    </row>
    <row r="706" spans="1:22" x14ac:dyDescent="0.3">
      <c r="A706" s="2">
        <v>2725442</v>
      </c>
      <c r="B706">
        <v>2020</v>
      </c>
      <c r="C706" t="s">
        <v>28</v>
      </c>
      <c r="D706" t="s">
        <v>31</v>
      </c>
      <c r="E706" t="s">
        <v>33</v>
      </c>
      <c r="F706" t="s">
        <v>34</v>
      </c>
      <c r="G706" t="s">
        <v>20</v>
      </c>
      <c r="H706" t="s">
        <v>32</v>
      </c>
      <c r="I706" t="s">
        <v>35</v>
      </c>
      <c r="J706">
        <v>370</v>
      </c>
      <c r="K706">
        <v>529.1</v>
      </c>
      <c r="N706">
        <v>2023</v>
      </c>
      <c r="O706" t="s">
        <v>28</v>
      </c>
      <c r="P706" t="s">
        <v>62</v>
      </c>
      <c r="Q706" t="s">
        <v>62</v>
      </c>
      <c r="R706">
        <v>2</v>
      </c>
      <c r="S706">
        <v>6600</v>
      </c>
      <c r="T706">
        <v>7392</v>
      </c>
      <c r="U706">
        <v>1320</v>
      </c>
      <c r="V706" t="s">
        <v>64</v>
      </c>
    </row>
    <row r="707" spans="1:22" x14ac:dyDescent="0.3">
      <c r="A707" s="2">
        <v>2726538</v>
      </c>
      <c r="B707">
        <v>2020</v>
      </c>
      <c r="C707" t="s">
        <v>28</v>
      </c>
      <c r="D707" t="s">
        <v>31</v>
      </c>
      <c r="E707" t="s">
        <v>33</v>
      </c>
      <c r="F707" t="s">
        <v>34</v>
      </c>
      <c r="G707" t="s">
        <v>20</v>
      </c>
      <c r="H707" t="s">
        <v>32</v>
      </c>
      <c r="I707" t="s">
        <v>35</v>
      </c>
      <c r="J707">
        <v>172</v>
      </c>
      <c r="K707">
        <v>245.95999999999998</v>
      </c>
      <c r="N707">
        <v>2023</v>
      </c>
      <c r="O707" t="s">
        <v>21</v>
      </c>
      <c r="P707" t="s">
        <v>43</v>
      </c>
      <c r="Q707" t="s">
        <v>44</v>
      </c>
      <c r="R707">
        <v>3566</v>
      </c>
      <c r="S707">
        <v>4577.3</v>
      </c>
      <c r="T707">
        <v>5126.576</v>
      </c>
      <c r="U707">
        <v>915.46</v>
      </c>
      <c r="V707" t="s">
        <v>64</v>
      </c>
    </row>
    <row r="708" spans="1:22" x14ac:dyDescent="0.3">
      <c r="A708" s="2">
        <v>2726172</v>
      </c>
      <c r="B708">
        <v>2020</v>
      </c>
      <c r="C708" t="s">
        <v>28</v>
      </c>
      <c r="D708" t="s">
        <v>31</v>
      </c>
      <c r="E708" t="s">
        <v>33</v>
      </c>
      <c r="F708" t="s">
        <v>34</v>
      </c>
      <c r="G708" t="s">
        <v>20</v>
      </c>
      <c r="H708" t="s">
        <v>32</v>
      </c>
      <c r="I708" t="s">
        <v>35</v>
      </c>
      <c r="J708">
        <v>340</v>
      </c>
      <c r="K708">
        <v>486.2</v>
      </c>
      <c r="N708">
        <v>2023</v>
      </c>
      <c r="O708" t="s">
        <v>21</v>
      </c>
      <c r="P708" t="s">
        <v>43</v>
      </c>
      <c r="Q708" t="s">
        <v>46</v>
      </c>
      <c r="R708">
        <v>2498</v>
      </c>
      <c r="S708">
        <v>8000</v>
      </c>
      <c r="T708">
        <v>8960</v>
      </c>
      <c r="U708">
        <v>1600</v>
      </c>
      <c r="V708" t="s">
        <v>64</v>
      </c>
    </row>
    <row r="709" spans="1:22" x14ac:dyDescent="0.3">
      <c r="A709" s="2">
        <v>2725442</v>
      </c>
      <c r="B709">
        <v>2020</v>
      </c>
      <c r="C709" t="s">
        <v>28</v>
      </c>
      <c r="D709" t="s">
        <v>31</v>
      </c>
      <c r="E709" t="s">
        <v>33</v>
      </c>
      <c r="F709" t="s">
        <v>34</v>
      </c>
      <c r="G709" t="s">
        <v>20</v>
      </c>
      <c r="H709" t="s">
        <v>32</v>
      </c>
      <c r="I709" t="s">
        <v>35</v>
      </c>
      <c r="J709">
        <v>852</v>
      </c>
      <c r="K709">
        <v>1218.3600000000001</v>
      </c>
      <c r="N709">
        <v>2023</v>
      </c>
      <c r="O709" t="s">
        <v>21</v>
      </c>
      <c r="P709" t="s">
        <v>47</v>
      </c>
      <c r="Q709" t="s">
        <v>48</v>
      </c>
      <c r="R709">
        <v>1245</v>
      </c>
      <c r="S709">
        <v>4577.2</v>
      </c>
      <c r="T709">
        <v>5126.4639999999999</v>
      </c>
      <c r="U709">
        <v>915.44</v>
      </c>
      <c r="V709" t="s">
        <v>64</v>
      </c>
    </row>
    <row r="710" spans="1:22" x14ac:dyDescent="0.3">
      <c r="A710" s="2">
        <v>2725442</v>
      </c>
      <c r="B710">
        <v>2020</v>
      </c>
      <c r="C710" t="s">
        <v>28</v>
      </c>
      <c r="D710" t="s">
        <v>31</v>
      </c>
      <c r="E710" t="s">
        <v>33</v>
      </c>
      <c r="F710" t="s">
        <v>34</v>
      </c>
      <c r="G710" t="s">
        <v>20</v>
      </c>
      <c r="H710" t="s">
        <v>32</v>
      </c>
      <c r="I710" t="s">
        <v>35</v>
      </c>
      <c r="J710">
        <v>905</v>
      </c>
      <c r="K710">
        <v>1294.1500000000001</v>
      </c>
      <c r="N710">
        <v>2023</v>
      </c>
      <c r="O710" t="s">
        <v>21</v>
      </c>
      <c r="P710" t="s">
        <v>49</v>
      </c>
      <c r="Q710" t="s">
        <v>50</v>
      </c>
      <c r="R710">
        <v>644</v>
      </c>
      <c r="S710">
        <v>5743.5</v>
      </c>
      <c r="T710">
        <v>6432.72</v>
      </c>
      <c r="U710">
        <v>1148.7</v>
      </c>
      <c r="V710" t="s">
        <v>64</v>
      </c>
    </row>
    <row r="711" spans="1:22" x14ac:dyDescent="0.3">
      <c r="A711" s="2">
        <v>2725442</v>
      </c>
      <c r="B711">
        <v>2020</v>
      </c>
      <c r="C711" t="s">
        <v>28</v>
      </c>
      <c r="D711" t="s">
        <v>31</v>
      </c>
      <c r="E711" t="s">
        <v>33</v>
      </c>
      <c r="F711" t="s">
        <v>34</v>
      </c>
      <c r="G711" t="s">
        <v>20</v>
      </c>
      <c r="H711" t="s">
        <v>32</v>
      </c>
      <c r="I711" t="s">
        <v>35</v>
      </c>
      <c r="J711">
        <v>858</v>
      </c>
      <c r="K711">
        <v>526.24</v>
      </c>
      <c r="N711">
        <v>2023</v>
      </c>
      <c r="O711" t="s">
        <v>21</v>
      </c>
      <c r="P711" t="s">
        <v>51</v>
      </c>
      <c r="Q711" t="s">
        <v>52</v>
      </c>
      <c r="R711">
        <v>643</v>
      </c>
      <c r="S711">
        <v>7000</v>
      </c>
      <c r="T711">
        <v>7840</v>
      </c>
      <c r="U711">
        <v>1400</v>
      </c>
      <c r="V711" t="s">
        <v>64</v>
      </c>
    </row>
    <row r="712" spans="1:22" x14ac:dyDescent="0.3">
      <c r="A712" s="2">
        <v>2725077</v>
      </c>
      <c r="B712">
        <v>2020</v>
      </c>
      <c r="C712" t="s">
        <v>28</v>
      </c>
      <c r="D712" t="s">
        <v>31</v>
      </c>
      <c r="E712" t="s">
        <v>33</v>
      </c>
      <c r="F712" t="s">
        <v>34</v>
      </c>
      <c r="G712" t="s">
        <v>20</v>
      </c>
      <c r="H712" t="s">
        <v>32</v>
      </c>
      <c r="I712" t="s">
        <v>35</v>
      </c>
      <c r="J712">
        <v>171</v>
      </c>
      <c r="K712">
        <v>526.24</v>
      </c>
      <c r="N712">
        <v>2023</v>
      </c>
      <c r="O712" t="s">
        <v>21</v>
      </c>
      <c r="P712" t="s">
        <v>49</v>
      </c>
      <c r="Q712" t="s">
        <v>53</v>
      </c>
      <c r="R712">
        <v>455</v>
      </c>
      <c r="S712">
        <v>4578.6000000000004</v>
      </c>
      <c r="T712">
        <v>5128.0320000000002</v>
      </c>
      <c r="U712">
        <v>915.72000000000014</v>
      </c>
      <c r="V712" t="s">
        <v>64</v>
      </c>
    </row>
    <row r="713" spans="1:22" x14ac:dyDescent="0.3">
      <c r="A713" s="2">
        <v>2726172</v>
      </c>
      <c r="B713">
        <v>2020</v>
      </c>
      <c r="C713" t="s">
        <v>28</v>
      </c>
      <c r="D713" t="s">
        <v>31</v>
      </c>
      <c r="E713" t="s">
        <v>33</v>
      </c>
      <c r="F713" t="s">
        <v>34</v>
      </c>
      <c r="G713" t="s">
        <v>20</v>
      </c>
      <c r="H713" t="s">
        <v>32</v>
      </c>
      <c r="I713" t="s">
        <v>35</v>
      </c>
      <c r="J713">
        <v>367</v>
      </c>
      <c r="K713">
        <v>524.80999999999995</v>
      </c>
      <c r="N713">
        <v>2023</v>
      </c>
      <c r="O713" t="s">
        <v>21</v>
      </c>
      <c r="P713" t="s">
        <v>51</v>
      </c>
      <c r="Q713" t="s">
        <v>54</v>
      </c>
      <c r="R713">
        <v>345</v>
      </c>
      <c r="S713">
        <v>7000</v>
      </c>
      <c r="T713">
        <v>7840</v>
      </c>
      <c r="U713">
        <v>1400</v>
      </c>
      <c r="V713" t="s">
        <v>64</v>
      </c>
    </row>
    <row r="714" spans="1:22" x14ac:dyDescent="0.3">
      <c r="A714" s="2">
        <v>2725077</v>
      </c>
      <c r="B714">
        <v>2020</v>
      </c>
      <c r="C714" t="s">
        <v>28</v>
      </c>
      <c r="D714" t="s">
        <v>31</v>
      </c>
      <c r="E714" t="s">
        <v>33</v>
      </c>
      <c r="F714" t="s">
        <v>34</v>
      </c>
      <c r="G714" t="s">
        <v>20</v>
      </c>
      <c r="H714" t="s">
        <v>32</v>
      </c>
      <c r="I714" t="s">
        <v>35</v>
      </c>
      <c r="J714">
        <v>169</v>
      </c>
      <c r="K714">
        <v>241.67000000000002</v>
      </c>
      <c r="N714">
        <v>2023</v>
      </c>
      <c r="O714" t="s">
        <v>21</v>
      </c>
      <c r="P714" t="s">
        <v>47</v>
      </c>
      <c r="Q714" t="s">
        <v>55</v>
      </c>
      <c r="R714">
        <v>122</v>
      </c>
      <c r="S714">
        <v>100</v>
      </c>
      <c r="T714">
        <v>112</v>
      </c>
      <c r="U714">
        <v>20</v>
      </c>
      <c r="V714" t="s">
        <v>64</v>
      </c>
    </row>
    <row r="715" spans="1:22" x14ac:dyDescent="0.3">
      <c r="A715" s="2">
        <v>2725442</v>
      </c>
      <c r="B715">
        <v>2020</v>
      </c>
      <c r="C715" t="s">
        <v>28</v>
      </c>
      <c r="D715" t="s">
        <v>31</v>
      </c>
      <c r="E715" t="s">
        <v>33</v>
      </c>
      <c r="F715" t="s">
        <v>34</v>
      </c>
      <c r="G715" t="s">
        <v>20</v>
      </c>
      <c r="H715" t="s">
        <v>32</v>
      </c>
      <c r="I715" t="s">
        <v>35</v>
      </c>
      <c r="J715">
        <v>343</v>
      </c>
      <c r="K715">
        <v>490.49</v>
      </c>
      <c r="N715">
        <v>2023</v>
      </c>
      <c r="O715" t="s">
        <v>21</v>
      </c>
      <c r="P715" t="s">
        <v>56</v>
      </c>
      <c r="Q715" t="s">
        <v>57</v>
      </c>
      <c r="R715">
        <v>78</v>
      </c>
      <c r="S715">
        <v>2288.6</v>
      </c>
      <c r="T715">
        <v>5126.4639999999999</v>
      </c>
      <c r="U715">
        <v>457.72</v>
      </c>
      <c r="V715" t="s">
        <v>64</v>
      </c>
    </row>
    <row r="716" spans="1:22" x14ac:dyDescent="0.3">
      <c r="A716" s="2">
        <v>2725442</v>
      </c>
      <c r="B716">
        <v>2020</v>
      </c>
      <c r="C716" t="s">
        <v>28</v>
      </c>
      <c r="D716" t="s">
        <v>31</v>
      </c>
      <c r="E716" t="s">
        <v>33</v>
      </c>
      <c r="F716" t="s">
        <v>34</v>
      </c>
      <c r="G716" t="s">
        <v>20</v>
      </c>
      <c r="H716" t="s">
        <v>32</v>
      </c>
      <c r="I716" t="s">
        <v>35</v>
      </c>
      <c r="J716">
        <v>827</v>
      </c>
      <c r="K716">
        <v>1182.6100000000001</v>
      </c>
      <c r="N716">
        <v>2023</v>
      </c>
      <c r="O716" t="s">
        <v>21</v>
      </c>
      <c r="P716" t="s">
        <v>56</v>
      </c>
      <c r="Q716" t="s">
        <v>58</v>
      </c>
      <c r="R716">
        <v>76</v>
      </c>
      <c r="S716">
        <v>2288.4499999999998</v>
      </c>
      <c r="T716">
        <v>5126.1279999999997</v>
      </c>
      <c r="U716">
        <v>457.69</v>
      </c>
      <c r="V716" t="s">
        <v>64</v>
      </c>
    </row>
    <row r="717" spans="1:22" x14ac:dyDescent="0.3">
      <c r="A717" s="2">
        <v>2725077</v>
      </c>
      <c r="B717">
        <v>2020</v>
      </c>
      <c r="C717" t="s">
        <v>28</v>
      </c>
      <c r="D717" t="s">
        <v>31</v>
      </c>
      <c r="E717" t="s">
        <v>33</v>
      </c>
      <c r="F717" t="s">
        <v>34</v>
      </c>
      <c r="G717" t="s">
        <v>20</v>
      </c>
      <c r="H717" t="s">
        <v>32</v>
      </c>
      <c r="I717" t="s">
        <v>35</v>
      </c>
      <c r="J717">
        <v>341</v>
      </c>
      <c r="K717">
        <v>487.63</v>
      </c>
      <c r="N717">
        <v>2023</v>
      </c>
      <c r="O717" t="s">
        <v>21</v>
      </c>
      <c r="P717" t="s">
        <v>56</v>
      </c>
      <c r="Q717" t="s">
        <v>59</v>
      </c>
      <c r="R717">
        <v>46</v>
      </c>
      <c r="S717">
        <v>100</v>
      </c>
      <c r="T717">
        <v>224</v>
      </c>
      <c r="U717">
        <v>20</v>
      </c>
      <c r="V717" t="s">
        <v>64</v>
      </c>
    </row>
    <row r="718" spans="1:22" x14ac:dyDescent="0.3">
      <c r="A718" s="2">
        <v>2725442</v>
      </c>
      <c r="B718">
        <v>2020</v>
      </c>
      <c r="C718" t="s">
        <v>29</v>
      </c>
      <c r="D718" t="s">
        <v>31</v>
      </c>
      <c r="E718" t="s">
        <v>33</v>
      </c>
      <c r="F718" t="s">
        <v>34</v>
      </c>
      <c r="G718" t="s">
        <v>20</v>
      </c>
      <c r="H718" t="s">
        <v>32</v>
      </c>
      <c r="I718" t="s">
        <v>35</v>
      </c>
      <c r="J718">
        <v>128</v>
      </c>
      <c r="K718">
        <v>183.04</v>
      </c>
      <c r="N718">
        <v>2023</v>
      </c>
      <c r="O718" t="s">
        <v>21</v>
      </c>
      <c r="P718" t="s">
        <v>56</v>
      </c>
      <c r="Q718" t="s">
        <v>60</v>
      </c>
      <c r="R718">
        <v>34</v>
      </c>
      <c r="S718">
        <v>2288.4</v>
      </c>
      <c r="T718">
        <v>5126.0160000000005</v>
      </c>
      <c r="U718">
        <v>457.68000000000006</v>
      </c>
      <c r="V718" t="s">
        <v>64</v>
      </c>
    </row>
    <row r="719" spans="1:22" x14ac:dyDescent="0.3">
      <c r="A719" s="2">
        <v>2725442</v>
      </c>
      <c r="B719">
        <v>2020</v>
      </c>
      <c r="C719" t="s">
        <v>29</v>
      </c>
      <c r="D719" t="s">
        <v>31</v>
      </c>
      <c r="E719" t="s">
        <v>33</v>
      </c>
      <c r="F719" t="s">
        <v>34</v>
      </c>
      <c r="G719" t="s">
        <v>20</v>
      </c>
      <c r="H719" t="s">
        <v>32</v>
      </c>
      <c r="I719" t="s">
        <v>35</v>
      </c>
      <c r="J719">
        <v>176</v>
      </c>
      <c r="K719">
        <v>251.68</v>
      </c>
      <c r="N719">
        <v>2023</v>
      </c>
      <c r="O719" t="s">
        <v>21</v>
      </c>
      <c r="P719" t="s">
        <v>47</v>
      </c>
      <c r="Q719" t="s">
        <v>61</v>
      </c>
      <c r="R719">
        <v>7</v>
      </c>
      <c r="S719">
        <v>200</v>
      </c>
      <c r="T719">
        <v>224</v>
      </c>
      <c r="U719">
        <v>40</v>
      </c>
      <c r="V719" t="s">
        <v>64</v>
      </c>
    </row>
    <row r="720" spans="1:22" x14ac:dyDescent="0.3">
      <c r="A720" s="2">
        <v>2725442</v>
      </c>
      <c r="B720">
        <v>2020</v>
      </c>
      <c r="C720" t="s">
        <v>29</v>
      </c>
      <c r="D720" t="s">
        <v>31</v>
      </c>
      <c r="E720" t="s">
        <v>33</v>
      </c>
      <c r="F720" t="s">
        <v>34</v>
      </c>
      <c r="G720" t="s">
        <v>20</v>
      </c>
      <c r="H720" t="s">
        <v>32</v>
      </c>
      <c r="I720" t="s">
        <v>35</v>
      </c>
      <c r="J720">
        <v>350</v>
      </c>
      <c r="K720">
        <v>500.5</v>
      </c>
      <c r="N720">
        <v>2023</v>
      </c>
      <c r="O720" t="s">
        <v>21</v>
      </c>
      <c r="P720" t="s">
        <v>56</v>
      </c>
      <c r="Q720" t="s">
        <v>63</v>
      </c>
      <c r="R720">
        <v>3</v>
      </c>
      <c r="S720">
        <v>2288.65</v>
      </c>
      <c r="T720">
        <v>5126.576</v>
      </c>
      <c r="U720">
        <v>457.73</v>
      </c>
      <c r="V720" t="s">
        <v>64</v>
      </c>
    </row>
    <row r="721" spans="1:22" x14ac:dyDescent="0.3">
      <c r="A721" s="2">
        <v>2725442</v>
      </c>
      <c r="B721">
        <v>2020</v>
      </c>
      <c r="C721" t="s">
        <v>29</v>
      </c>
      <c r="D721" t="s">
        <v>31</v>
      </c>
      <c r="E721" t="s">
        <v>33</v>
      </c>
      <c r="F721" t="s">
        <v>34</v>
      </c>
      <c r="G721" t="s">
        <v>20</v>
      </c>
      <c r="H721" t="s">
        <v>32</v>
      </c>
      <c r="I721" t="s">
        <v>35</v>
      </c>
      <c r="J721">
        <v>130</v>
      </c>
      <c r="K721">
        <v>185.9</v>
      </c>
      <c r="N721">
        <v>2023</v>
      </c>
      <c r="O721" t="s">
        <v>21</v>
      </c>
      <c r="P721" t="s">
        <v>62</v>
      </c>
      <c r="Q721" t="s">
        <v>62</v>
      </c>
      <c r="R721">
        <v>2</v>
      </c>
      <c r="S721">
        <v>6600</v>
      </c>
      <c r="T721">
        <v>7392</v>
      </c>
      <c r="U721">
        <v>1320</v>
      </c>
      <c r="V721" t="s">
        <v>64</v>
      </c>
    </row>
    <row r="722" spans="1:22" x14ac:dyDescent="0.3">
      <c r="A722" s="2">
        <v>2725807</v>
      </c>
      <c r="B722">
        <v>2020</v>
      </c>
      <c r="C722" t="s">
        <v>29</v>
      </c>
      <c r="D722" t="s">
        <v>31</v>
      </c>
      <c r="E722" t="s">
        <v>33</v>
      </c>
      <c r="F722" t="s">
        <v>34</v>
      </c>
      <c r="G722" t="s">
        <v>20</v>
      </c>
      <c r="H722" t="s">
        <v>32</v>
      </c>
      <c r="I722" t="s">
        <v>35</v>
      </c>
      <c r="J722">
        <v>346</v>
      </c>
      <c r="K722">
        <v>494.78</v>
      </c>
      <c r="N722">
        <v>2024</v>
      </c>
      <c r="O722" t="s">
        <v>23</v>
      </c>
      <c r="P722" t="s">
        <v>43</v>
      </c>
      <c r="Q722" t="s">
        <v>44</v>
      </c>
      <c r="R722">
        <v>3566</v>
      </c>
      <c r="S722">
        <v>4577.3</v>
      </c>
      <c r="T722">
        <v>5126.576</v>
      </c>
      <c r="U722">
        <v>915.46</v>
      </c>
      <c r="V722" t="s">
        <v>64</v>
      </c>
    </row>
    <row r="723" spans="1:22" x14ac:dyDescent="0.3">
      <c r="A723" s="2">
        <v>2725442</v>
      </c>
      <c r="B723">
        <v>2020</v>
      </c>
      <c r="C723" t="s">
        <v>29</v>
      </c>
      <c r="D723" t="s">
        <v>31</v>
      </c>
      <c r="E723" t="s">
        <v>33</v>
      </c>
      <c r="F723" t="s">
        <v>34</v>
      </c>
      <c r="G723" t="s">
        <v>20</v>
      </c>
      <c r="H723" t="s">
        <v>32</v>
      </c>
      <c r="I723" t="s">
        <v>35</v>
      </c>
      <c r="J723">
        <v>818</v>
      </c>
      <c r="K723">
        <v>1169.74</v>
      </c>
      <c r="N723">
        <v>2024</v>
      </c>
      <c r="O723" t="s">
        <v>23</v>
      </c>
      <c r="P723" t="s">
        <v>43</v>
      </c>
      <c r="Q723" t="s">
        <v>46</v>
      </c>
      <c r="R723">
        <v>2498</v>
      </c>
      <c r="S723">
        <v>8000</v>
      </c>
      <c r="T723">
        <v>8960</v>
      </c>
      <c r="U723">
        <v>1600</v>
      </c>
      <c r="V723" t="s">
        <v>64</v>
      </c>
    </row>
    <row r="724" spans="1:22" x14ac:dyDescent="0.3">
      <c r="A724" s="2">
        <v>2725077</v>
      </c>
      <c r="B724">
        <v>2020</v>
      </c>
      <c r="C724" t="s">
        <v>29</v>
      </c>
      <c r="D724" t="s">
        <v>31</v>
      </c>
      <c r="E724" t="s">
        <v>33</v>
      </c>
      <c r="F724" t="s">
        <v>34</v>
      </c>
      <c r="G724" t="s">
        <v>20</v>
      </c>
      <c r="H724" t="s">
        <v>32</v>
      </c>
      <c r="I724" t="s">
        <v>35</v>
      </c>
      <c r="J724">
        <v>851</v>
      </c>
      <c r="K724">
        <v>1216.93</v>
      </c>
      <c r="N724">
        <v>2024</v>
      </c>
      <c r="O724" t="s">
        <v>23</v>
      </c>
      <c r="P724" t="s">
        <v>47</v>
      </c>
      <c r="Q724" t="s">
        <v>48</v>
      </c>
      <c r="R724">
        <v>1245</v>
      </c>
      <c r="S724">
        <v>4577.2</v>
      </c>
      <c r="T724">
        <v>5126.4639999999999</v>
      </c>
      <c r="U724">
        <v>915.44</v>
      </c>
      <c r="V724" t="s">
        <v>64</v>
      </c>
    </row>
    <row r="725" spans="1:22" x14ac:dyDescent="0.3">
      <c r="A725" s="2">
        <v>2726172</v>
      </c>
      <c r="B725">
        <v>2020</v>
      </c>
      <c r="C725" t="s">
        <v>29</v>
      </c>
      <c r="D725" t="s">
        <v>31</v>
      </c>
      <c r="E725" t="s">
        <v>33</v>
      </c>
      <c r="F725" t="s">
        <v>34</v>
      </c>
      <c r="G725" t="s">
        <v>20</v>
      </c>
      <c r="H725" t="s">
        <v>32</v>
      </c>
      <c r="I725" t="s">
        <v>35</v>
      </c>
      <c r="J725">
        <v>904</v>
      </c>
      <c r="K725">
        <v>1292.72</v>
      </c>
      <c r="N725">
        <v>2024</v>
      </c>
      <c r="O725" t="s">
        <v>23</v>
      </c>
      <c r="P725" t="s">
        <v>49</v>
      </c>
      <c r="Q725" t="s">
        <v>50</v>
      </c>
      <c r="R725">
        <v>644</v>
      </c>
      <c r="S725">
        <v>5743.5</v>
      </c>
      <c r="T725">
        <v>6432.72</v>
      </c>
      <c r="U725">
        <v>1148.7</v>
      </c>
      <c r="V725" t="s">
        <v>64</v>
      </c>
    </row>
    <row r="726" spans="1:22" x14ac:dyDescent="0.3">
      <c r="A726" s="2">
        <v>2726172</v>
      </c>
      <c r="B726">
        <v>2020</v>
      </c>
      <c r="C726" t="s">
        <v>29</v>
      </c>
      <c r="D726" t="s">
        <v>31</v>
      </c>
      <c r="E726" t="s">
        <v>33</v>
      </c>
      <c r="F726" t="s">
        <v>34</v>
      </c>
      <c r="G726" t="s">
        <v>20</v>
      </c>
      <c r="H726" t="s">
        <v>32</v>
      </c>
      <c r="I726" t="s">
        <v>35</v>
      </c>
      <c r="J726">
        <v>857</v>
      </c>
      <c r="K726">
        <v>526.24</v>
      </c>
      <c r="N726">
        <v>2024</v>
      </c>
      <c r="O726" t="s">
        <v>23</v>
      </c>
      <c r="P726" t="s">
        <v>51</v>
      </c>
      <c r="Q726" t="s">
        <v>52</v>
      </c>
      <c r="R726">
        <v>643</v>
      </c>
      <c r="S726">
        <v>7000</v>
      </c>
      <c r="T726">
        <v>7840</v>
      </c>
      <c r="U726">
        <v>1400</v>
      </c>
      <c r="V726" t="s">
        <v>64</v>
      </c>
    </row>
    <row r="727" spans="1:22" x14ac:dyDescent="0.3">
      <c r="A727" s="2">
        <v>2725442</v>
      </c>
      <c r="B727">
        <v>2020</v>
      </c>
      <c r="C727" t="s">
        <v>29</v>
      </c>
      <c r="D727" t="s">
        <v>31</v>
      </c>
      <c r="E727" t="s">
        <v>33</v>
      </c>
      <c r="F727" t="s">
        <v>34</v>
      </c>
      <c r="G727" t="s">
        <v>20</v>
      </c>
      <c r="H727" t="s">
        <v>32</v>
      </c>
      <c r="I727" t="s">
        <v>35</v>
      </c>
      <c r="J727">
        <v>177</v>
      </c>
      <c r="K727">
        <v>526.24</v>
      </c>
      <c r="N727">
        <v>2024</v>
      </c>
      <c r="O727" t="s">
        <v>23</v>
      </c>
      <c r="P727" t="s">
        <v>49</v>
      </c>
      <c r="Q727" t="s">
        <v>53</v>
      </c>
      <c r="R727">
        <v>455</v>
      </c>
      <c r="S727">
        <v>4578.6000000000004</v>
      </c>
      <c r="T727">
        <v>5128.0320000000002</v>
      </c>
      <c r="U727">
        <v>915.72000000000014</v>
      </c>
      <c r="V727" t="s">
        <v>64</v>
      </c>
    </row>
    <row r="728" spans="1:22" x14ac:dyDescent="0.3">
      <c r="A728" s="2">
        <v>2725442</v>
      </c>
      <c r="B728">
        <v>2020</v>
      </c>
      <c r="C728" t="s">
        <v>29</v>
      </c>
      <c r="D728" t="s">
        <v>31</v>
      </c>
      <c r="E728" t="s">
        <v>33</v>
      </c>
      <c r="F728" t="s">
        <v>34</v>
      </c>
      <c r="G728" t="s">
        <v>20</v>
      </c>
      <c r="H728" t="s">
        <v>32</v>
      </c>
      <c r="I728" t="s">
        <v>35</v>
      </c>
      <c r="J728">
        <v>345</v>
      </c>
      <c r="K728">
        <v>493.35</v>
      </c>
      <c r="N728">
        <v>2024</v>
      </c>
      <c r="O728" t="s">
        <v>23</v>
      </c>
      <c r="P728" t="s">
        <v>51</v>
      </c>
      <c r="Q728" t="s">
        <v>54</v>
      </c>
      <c r="R728">
        <v>345</v>
      </c>
      <c r="S728">
        <v>7000</v>
      </c>
      <c r="T728">
        <v>7840</v>
      </c>
      <c r="U728">
        <v>1400</v>
      </c>
      <c r="V728" t="s">
        <v>64</v>
      </c>
    </row>
    <row r="729" spans="1:22" x14ac:dyDescent="0.3">
      <c r="A729" s="2">
        <v>2725807</v>
      </c>
      <c r="B729">
        <v>2020</v>
      </c>
      <c r="C729" t="s">
        <v>29</v>
      </c>
      <c r="D729" t="s">
        <v>31</v>
      </c>
      <c r="E729" t="s">
        <v>33</v>
      </c>
      <c r="F729" t="s">
        <v>34</v>
      </c>
      <c r="G729" t="s">
        <v>20</v>
      </c>
      <c r="H729" t="s">
        <v>32</v>
      </c>
      <c r="I729" t="s">
        <v>35</v>
      </c>
      <c r="J729">
        <v>127</v>
      </c>
      <c r="K729">
        <v>181.61</v>
      </c>
      <c r="N729">
        <v>2024</v>
      </c>
      <c r="O729" t="s">
        <v>23</v>
      </c>
      <c r="P729" t="s">
        <v>47</v>
      </c>
      <c r="Q729" t="s">
        <v>55</v>
      </c>
      <c r="R729">
        <v>122</v>
      </c>
      <c r="S729">
        <v>100</v>
      </c>
      <c r="T729">
        <v>112</v>
      </c>
      <c r="U729">
        <v>20</v>
      </c>
      <c r="V729" t="s">
        <v>64</v>
      </c>
    </row>
    <row r="730" spans="1:22" x14ac:dyDescent="0.3">
      <c r="A730" s="2">
        <v>2726172</v>
      </c>
      <c r="B730">
        <v>2020</v>
      </c>
      <c r="C730" t="s">
        <v>29</v>
      </c>
      <c r="D730" t="s">
        <v>31</v>
      </c>
      <c r="E730" t="s">
        <v>33</v>
      </c>
      <c r="F730" t="s">
        <v>34</v>
      </c>
      <c r="G730" t="s">
        <v>20</v>
      </c>
      <c r="H730" t="s">
        <v>32</v>
      </c>
      <c r="I730" t="s">
        <v>35</v>
      </c>
      <c r="J730">
        <v>175</v>
      </c>
      <c r="K730">
        <v>250.25</v>
      </c>
      <c r="N730">
        <v>2024</v>
      </c>
      <c r="O730" t="s">
        <v>23</v>
      </c>
      <c r="P730" t="s">
        <v>56</v>
      </c>
      <c r="Q730" t="s">
        <v>57</v>
      </c>
      <c r="R730">
        <v>78</v>
      </c>
      <c r="S730">
        <v>4577.2</v>
      </c>
      <c r="T730">
        <v>5126.4639999999999</v>
      </c>
      <c r="U730">
        <v>915.44</v>
      </c>
      <c r="V730" t="s">
        <v>64</v>
      </c>
    </row>
    <row r="731" spans="1:22" x14ac:dyDescent="0.3">
      <c r="A731" s="2">
        <v>2725442</v>
      </c>
      <c r="B731">
        <v>2020</v>
      </c>
      <c r="C731" t="s">
        <v>29</v>
      </c>
      <c r="D731" t="s">
        <v>31</v>
      </c>
      <c r="E731" t="s">
        <v>33</v>
      </c>
      <c r="F731" t="s">
        <v>34</v>
      </c>
      <c r="G731" t="s">
        <v>20</v>
      </c>
      <c r="H731" t="s">
        <v>32</v>
      </c>
      <c r="I731" t="s">
        <v>35</v>
      </c>
      <c r="J731">
        <v>349</v>
      </c>
      <c r="K731">
        <v>499.07</v>
      </c>
      <c r="N731">
        <v>2024</v>
      </c>
      <c r="O731" t="s">
        <v>23</v>
      </c>
      <c r="P731" t="s">
        <v>56</v>
      </c>
      <c r="Q731" t="s">
        <v>58</v>
      </c>
      <c r="R731">
        <v>76</v>
      </c>
      <c r="S731">
        <v>4576.8999999999996</v>
      </c>
      <c r="T731">
        <v>5126.1279999999997</v>
      </c>
      <c r="U731">
        <v>915.38</v>
      </c>
      <c r="V731" t="s">
        <v>64</v>
      </c>
    </row>
    <row r="732" spans="1:22" x14ac:dyDescent="0.3">
      <c r="A732" s="2">
        <v>2725442</v>
      </c>
      <c r="B732">
        <v>2020</v>
      </c>
      <c r="C732" t="s">
        <v>29</v>
      </c>
      <c r="D732" t="s">
        <v>31</v>
      </c>
      <c r="E732" t="s">
        <v>33</v>
      </c>
      <c r="F732" t="s">
        <v>34</v>
      </c>
      <c r="G732" t="s">
        <v>20</v>
      </c>
      <c r="H732" t="s">
        <v>32</v>
      </c>
      <c r="I732" t="s">
        <v>35</v>
      </c>
      <c r="J732">
        <v>826</v>
      </c>
      <c r="K732">
        <v>1181.18</v>
      </c>
      <c r="N732">
        <v>2024</v>
      </c>
      <c r="O732" t="s">
        <v>23</v>
      </c>
      <c r="P732" t="s">
        <v>56</v>
      </c>
      <c r="Q732" t="s">
        <v>59</v>
      </c>
      <c r="R732">
        <v>46</v>
      </c>
      <c r="S732">
        <v>200</v>
      </c>
      <c r="T732">
        <v>224</v>
      </c>
      <c r="U732">
        <v>40</v>
      </c>
      <c r="V732" t="s">
        <v>64</v>
      </c>
    </row>
    <row r="733" spans="1:22" x14ac:dyDescent="0.3">
      <c r="A733" s="2">
        <v>2725077</v>
      </c>
      <c r="B733">
        <v>2020</v>
      </c>
      <c r="C733" t="s">
        <v>29</v>
      </c>
      <c r="D733" t="s">
        <v>31</v>
      </c>
      <c r="E733" t="s">
        <v>33</v>
      </c>
      <c r="F733" t="s">
        <v>34</v>
      </c>
      <c r="G733" t="s">
        <v>20</v>
      </c>
      <c r="H733" t="s">
        <v>32</v>
      </c>
      <c r="I733" t="s">
        <v>35</v>
      </c>
      <c r="J733">
        <v>860</v>
      </c>
      <c r="K733">
        <v>1229.8</v>
      </c>
      <c r="N733">
        <v>2024</v>
      </c>
      <c r="O733" t="s">
        <v>23</v>
      </c>
      <c r="P733" t="s">
        <v>56</v>
      </c>
      <c r="Q733" t="s">
        <v>60</v>
      </c>
      <c r="R733">
        <v>34</v>
      </c>
      <c r="S733">
        <v>4576.8</v>
      </c>
      <c r="T733">
        <v>5126.0160000000005</v>
      </c>
      <c r="U733">
        <v>915.36000000000013</v>
      </c>
      <c r="V733" t="s">
        <v>64</v>
      </c>
    </row>
    <row r="734" spans="1:22" x14ac:dyDescent="0.3">
      <c r="A734" s="2">
        <v>2725442</v>
      </c>
      <c r="B734">
        <v>2020</v>
      </c>
      <c r="C734" t="s">
        <v>29</v>
      </c>
      <c r="D734" t="s">
        <v>31</v>
      </c>
      <c r="E734" t="s">
        <v>33</v>
      </c>
      <c r="F734" t="s">
        <v>34</v>
      </c>
      <c r="G734" t="s">
        <v>20</v>
      </c>
      <c r="H734" t="s">
        <v>32</v>
      </c>
      <c r="I734" t="s">
        <v>35</v>
      </c>
      <c r="J734">
        <v>347</v>
      </c>
      <c r="K734">
        <v>496.21000000000004</v>
      </c>
      <c r="N734">
        <v>2024</v>
      </c>
      <c r="O734" t="s">
        <v>23</v>
      </c>
      <c r="P734" t="s">
        <v>47</v>
      </c>
      <c r="Q734" t="s">
        <v>61</v>
      </c>
      <c r="R734">
        <v>7</v>
      </c>
      <c r="S734">
        <v>200</v>
      </c>
      <c r="T734">
        <v>224</v>
      </c>
      <c r="U734">
        <v>40</v>
      </c>
      <c r="V734" t="s">
        <v>64</v>
      </c>
    </row>
    <row r="735" spans="1:22" x14ac:dyDescent="0.3">
      <c r="A735" s="2">
        <v>2725807</v>
      </c>
      <c r="B735">
        <v>2020</v>
      </c>
      <c r="C735" t="s">
        <v>30</v>
      </c>
      <c r="D735" t="s">
        <v>31</v>
      </c>
      <c r="E735" t="s">
        <v>33</v>
      </c>
      <c r="F735" t="s">
        <v>34</v>
      </c>
      <c r="G735" t="s">
        <v>20</v>
      </c>
      <c r="H735" t="s">
        <v>32</v>
      </c>
      <c r="I735" t="s">
        <v>35</v>
      </c>
      <c r="J735">
        <v>134</v>
      </c>
      <c r="K735">
        <v>191.62</v>
      </c>
      <c r="N735">
        <v>2024</v>
      </c>
      <c r="O735" t="s">
        <v>23</v>
      </c>
      <c r="P735" t="s">
        <v>62</v>
      </c>
      <c r="Q735" t="s">
        <v>62</v>
      </c>
      <c r="R735">
        <v>3</v>
      </c>
      <c r="S735">
        <v>6600</v>
      </c>
      <c r="T735">
        <v>7392</v>
      </c>
      <c r="U735">
        <v>1320</v>
      </c>
      <c r="V735" t="s">
        <v>64</v>
      </c>
    </row>
    <row r="736" spans="1:22" x14ac:dyDescent="0.3">
      <c r="A736" s="2">
        <v>2725442</v>
      </c>
      <c r="B736">
        <v>2020</v>
      </c>
      <c r="C736" t="s">
        <v>30</v>
      </c>
      <c r="D736" t="s">
        <v>31</v>
      </c>
      <c r="E736" t="s">
        <v>33</v>
      </c>
      <c r="F736" t="s">
        <v>34</v>
      </c>
      <c r="G736" t="s">
        <v>20</v>
      </c>
      <c r="H736" t="s">
        <v>32</v>
      </c>
      <c r="I736" t="s">
        <v>35</v>
      </c>
      <c r="J736">
        <v>182</v>
      </c>
      <c r="K736">
        <v>260.26</v>
      </c>
      <c r="N736">
        <v>2024</v>
      </c>
      <c r="O736" t="s">
        <v>23</v>
      </c>
      <c r="P736" t="s">
        <v>56</v>
      </c>
      <c r="Q736" t="s">
        <v>63</v>
      </c>
      <c r="R736">
        <v>3</v>
      </c>
      <c r="S736">
        <v>4577.3</v>
      </c>
      <c r="T736">
        <v>5126.576</v>
      </c>
      <c r="U736">
        <v>915.46</v>
      </c>
      <c r="V736" t="s">
        <v>64</v>
      </c>
    </row>
    <row r="737" spans="1:22" x14ac:dyDescent="0.3">
      <c r="A737" s="2">
        <v>2725442</v>
      </c>
      <c r="B737">
        <v>2020</v>
      </c>
      <c r="C737" t="s">
        <v>30</v>
      </c>
      <c r="D737" t="s">
        <v>31</v>
      </c>
      <c r="E737" t="s">
        <v>33</v>
      </c>
      <c r="F737" t="s">
        <v>34</v>
      </c>
      <c r="G737" t="s">
        <v>20</v>
      </c>
      <c r="H737" t="s">
        <v>32</v>
      </c>
      <c r="I737" t="s">
        <v>35</v>
      </c>
      <c r="J737">
        <v>136</v>
      </c>
      <c r="K737">
        <v>194.48</v>
      </c>
      <c r="N737">
        <v>2024</v>
      </c>
      <c r="O737" t="s">
        <v>22</v>
      </c>
      <c r="P737" t="s">
        <v>43</v>
      </c>
      <c r="Q737" t="s">
        <v>44</v>
      </c>
      <c r="R737">
        <v>3566</v>
      </c>
      <c r="S737">
        <v>4577.3</v>
      </c>
      <c r="T737">
        <v>5126.576</v>
      </c>
      <c r="U737">
        <v>915.46</v>
      </c>
      <c r="V737" t="s">
        <v>64</v>
      </c>
    </row>
    <row r="738" spans="1:22" x14ac:dyDescent="0.3">
      <c r="A738" s="2">
        <v>2725077</v>
      </c>
      <c r="B738">
        <v>2020</v>
      </c>
      <c r="C738" t="s">
        <v>30</v>
      </c>
      <c r="D738" t="s">
        <v>31</v>
      </c>
      <c r="E738" t="s">
        <v>33</v>
      </c>
      <c r="F738" t="s">
        <v>34</v>
      </c>
      <c r="G738" t="s">
        <v>20</v>
      </c>
      <c r="H738" t="s">
        <v>32</v>
      </c>
      <c r="I738" t="s">
        <v>35</v>
      </c>
      <c r="J738">
        <v>178</v>
      </c>
      <c r="K738">
        <v>254.54</v>
      </c>
      <c r="N738">
        <v>2024</v>
      </c>
      <c r="O738" t="s">
        <v>22</v>
      </c>
      <c r="P738" t="s">
        <v>43</v>
      </c>
      <c r="Q738" t="s">
        <v>46</v>
      </c>
      <c r="R738">
        <v>2498</v>
      </c>
      <c r="S738">
        <v>8000</v>
      </c>
      <c r="T738">
        <v>8960</v>
      </c>
      <c r="U738">
        <v>1600</v>
      </c>
      <c r="V738" t="s">
        <v>64</v>
      </c>
    </row>
    <row r="739" spans="1:22" x14ac:dyDescent="0.3">
      <c r="A739" s="2">
        <v>2726172</v>
      </c>
      <c r="B739">
        <v>2020</v>
      </c>
      <c r="C739" t="s">
        <v>30</v>
      </c>
      <c r="D739" t="s">
        <v>31</v>
      </c>
      <c r="E739" t="s">
        <v>33</v>
      </c>
      <c r="F739" t="s">
        <v>34</v>
      </c>
      <c r="G739" t="s">
        <v>20</v>
      </c>
      <c r="H739" t="s">
        <v>32</v>
      </c>
      <c r="I739" t="s">
        <v>35</v>
      </c>
      <c r="J739">
        <v>352</v>
      </c>
      <c r="K739">
        <v>503.36</v>
      </c>
      <c r="N739">
        <v>2024</v>
      </c>
      <c r="O739" t="s">
        <v>22</v>
      </c>
      <c r="P739" t="s">
        <v>47</v>
      </c>
      <c r="Q739" t="s">
        <v>48</v>
      </c>
      <c r="R739">
        <v>1245</v>
      </c>
      <c r="S739">
        <v>4577.2</v>
      </c>
      <c r="T739">
        <v>5126.4639999999999</v>
      </c>
      <c r="U739">
        <v>915.44</v>
      </c>
      <c r="V739" t="s">
        <v>64</v>
      </c>
    </row>
    <row r="740" spans="1:22" x14ac:dyDescent="0.3">
      <c r="A740" s="2">
        <v>2725442</v>
      </c>
      <c r="B740">
        <v>2020</v>
      </c>
      <c r="C740" t="s">
        <v>30</v>
      </c>
      <c r="D740" t="s">
        <v>31</v>
      </c>
      <c r="E740" t="s">
        <v>33</v>
      </c>
      <c r="F740" t="s">
        <v>34</v>
      </c>
      <c r="G740" t="s">
        <v>20</v>
      </c>
      <c r="H740" t="s">
        <v>32</v>
      </c>
      <c r="I740" t="s">
        <v>35</v>
      </c>
      <c r="J740">
        <v>817</v>
      </c>
      <c r="K740">
        <v>1168.31</v>
      </c>
      <c r="N740">
        <v>2024</v>
      </c>
      <c r="O740" t="s">
        <v>22</v>
      </c>
      <c r="P740" t="s">
        <v>49</v>
      </c>
      <c r="Q740" t="s">
        <v>50</v>
      </c>
      <c r="R740">
        <v>644</v>
      </c>
      <c r="S740">
        <v>5743.5</v>
      </c>
      <c r="T740">
        <v>6432.72</v>
      </c>
      <c r="U740">
        <v>1148.7</v>
      </c>
      <c r="V740" t="s">
        <v>64</v>
      </c>
    </row>
    <row r="741" spans="1:22" x14ac:dyDescent="0.3">
      <c r="A741" s="2">
        <v>2726172</v>
      </c>
      <c r="B741">
        <v>2020</v>
      </c>
      <c r="C741" t="s">
        <v>30</v>
      </c>
      <c r="D741" t="s">
        <v>31</v>
      </c>
      <c r="E741" t="s">
        <v>33</v>
      </c>
      <c r="F741" t="s">
        <v>34</v>
      </c>
      <c r="G741" t="s">
        <v>20</v>
      </c>
      <c r="H741" t="s">
        <v>32</v>
      </c>
      <c r="I741" t="s">
        <v>35</v>
      </c>
      <c r="J741">
        <v>850</v>
      </c>
      <c r="K741">
        <v>1215.5</v>
      </c>
      <c r="N741">
        <v>2024</v>
      </c>
      <c r="O741" t="s">
        <v>22</v>
      </c>
      <c r="P741" t="s">
        <v>51</v>
      </c>
      <c r="Q741" t="s">
        <v>52</v>
      </c>
      <c r="R741">
        <v>643</v>
      </c>
      <c r="S741">
        <v>7000</v>
      </c>
      <c r="T741">
        <v>7840</v>
      </c>
      <c r="U741">
        <v>1400</v>
      </c>
      <c r="V741" t="s">
        <v>64</v>
      </c>
    </row>
    <row r="742" spans="1:22" x14ac:dyDescent="0.3">
      <c r="A742" s="2">
        <v>2726172</v>
      </c>
      <c r="B742">
        <v>2020</v>
      </c>
      <c r="C742" t="s">
        <v>30</v>
      </c>
      <c r="D742" t="s">
        <v>31</v>
      </c>
      <c r="E742" t="s">
        <v>33</v>
      </c>
      <c r="F742" t="s">
        <v>34</v>
      </c>
      <c r="G742" t="s">
        <v>20</v>
      </c>
      <c r="H742" t="s">
        <v>32</v>
      </c>
      <c r="I742" t="s">
        <v>35</v>
      </c>
      <c r="J742">
        <v>903</v>
      </c>
      <c r="K742">
        <v>1291.29</v>
      </c>
      <c r="N742">
        <v>2024</v>
      </c>
      <c r="O742" t="s">
        <v>22</v>
      </c>
      <c r="P742" t="s">
        <v>49</v>
      </c>
      <c r="Q742" t="s">
        <v>53</v>
      </c>
      <c r="R742">
        <v>455</v>
      </c>
      <c r="S742">
        <v>4578.6000000000004</v>
      </c>
      <c r="T742">
        <v>5128.0320000000002</v>
      </c>
      <c r="U742">
        <v>915.72000000000014</v>
      </c>
      <c r="V742" t="s">
        <v>64</v>
      </c>
    </row>
    <row r="743" spans="1:22" x14ac:dyDescent="0.3">
      <c r="A743" s="2">
        <v>2726172</v>
      </c>
      <c r="B743">
        <v>2020</v>
      </c>
      <c r="C743" t="s">
        <v>30</v>
      </c>
      <c r="D743" t="s">
        <v>31</v>
      </c>
      <c r="E743" t="s">
        <v>33</v>
      </c>
      <c r="F743" t="s">
        <v>34</v>
      </c>
      <c r="G743" t="s">
        <v>20</v>
      </c>
      <c r="H743" t="s">
        <v>32</v>
      </c>
      <c r="I743" t="s">
        <v>35</v>
      </c>
      <c r="J743">
        <v>856</v>
      </c>
      <c r="K743">
        <v>526.24</v>
      </c>
      <c r="N743">
        <v>2024</v>
      </c>
      <c r="O743" t="s">
        <v>22</v>
      </c>
      <c r="P743" t="s">
        <v>51</v>
      </c>
      <c r="Q743" t="s">
        <v>54</v>
      </c>
      <c r="R743">
        <v>345</v>
      </c>
      <c r="S743">
        <v>7000</v>
      </c>
      <c r="T743">
        <v>7840</v>
      </c>
      <c r="U743">
        <v>1400</v>
      </c>
      <c r="V743" t="s">
        <v>64</v>
      </c>
    </row>
    <row r="744" spans="1:22" x14ac:dyDescent="0.3">
      <c r="A744" s="2">
        <v>2725442</v>
      </c>
      <c r="B744">
        <v>2020</v>
      </c>
      <c r="C744" t="s">
        <v>30</v>
      </c>
      <c r="D744" t="s">
        <v>31</v>
      </c>
      <c r="E744" t="s">
        <v>33</v>
      </c>
      <c r="F744" t="s">
        <v>34</v>
      </c>
      <c r="G744" t="s">
        <v>20</v>
      </c>
      <c r="H744" t="s">
        <v>32</v>
      </c>
      <c r="I744" t="s">
        <v>35</v>
      </c>
      <c r="J744">
        <v>183</v>
      </c>
      <c r="K744">
        <v>526.24</v>
      </c>
      <c r="N744">
        <v>2024</v>
      </c>
      <c r="O744" t="s">
        <v>22</v>
      </c>
      <c r="P744" t="s">
        <v>47</v>
      </c>
      <c r="Q744" t="s">
        <v>55</v>
      </c>
      <c r="R744">
        <v>122</v>
      </c>
      <c r="S744">
        <v>100</v>
      </c>
      <c r="T744">
        <v>112</v>
      </c>
      <c r="U744">
        <v>20</v>
      </c>
      <c r="V744" t="s">
        <v>64</v>
      </c>
    </row>
    <row r="745" spans="1:22" x14ac:dyDescent="0.3">
      <c r="A745" s="2">
        <v>2725442</v>
      </c>
      <c r="B745">
        <v>2020</v>
      </c>
      <c r="C745" t="s">
        <v>30</v>
      </c>
      <c r="D745" t="s">
        <v>31</v>
      </c>
      <c r="E745" t="s">
        <v>33</v>
      </c>
      <c r="F745" t="s">
        <v>34</v>
      </c>
      <c r="G745" t="s">
        <v>20</v>
      </c>
      <c r="H745" t="s">
        <v>32</v>
      </c>
      <c r="I745" t="s">
        <v>35</v>
      </c>
      <c r="J745">
        <v>351</v>
      </c>
      <c r="K745">
        <v>501.93</v>
      </c>
      <c r="N745">
        <v>2024</v>
      </c>
      <c r="O745" t="s">
        <v>22</v>
      </c>
      <c r="P745" t="s">
        <v>56</v>
      </c>
      <c r="Q745" t="s">
        <v>57</v>
      </c>
      <c r="R745">
        <v>78</v>
      </c>
      <c r="S745">
        <v>4577.2</v>
      </c>
      <c r="T745">
        <v>5126.4639999999999</v>
      </c>
      <c r="U745">
        <v>915.44</v>
      </c>
      <c r="V745" t="s">
        <v>64</v>
      </c>
    </row>
    <row r="746" spans="1:22" x14ac:dyDescent="0.3">
      <c r="A746" s="2">
        <v>2726172</v>
      </c>
      <c r="B746">
        <v>2020</v>
      </c>
      <c r="C746" t="s">
        <v>30</v>
      </c>
      <c r="D746" t="s">
        <v>31</v>
      </c>
      <c r="E746" t="s">
        <v>33</v>
      </c>
      <c r="F746" t="s">
        <v>34</v>
      </c>
      <c r="G746" t="s">
        <v>20</v>
      </c>
      <c r="H746" t="s">
        <v>32</v>
      </c>
      <c r="I746" t="s">
        <v>35</v>
      </c>
      <c r="J746">
        <v>133</v>
      </c>
      <c r="K746">
        <v>190.19</v>
      </c>
      <c r="N746">
        <v>2024</v>
      </c>
      <c r="O746" t="s">
        <v>22</v>
      </c>
      <c r="P746" t="s">
        <v>56</v>
      </c>
      <c r="Q746" t="s">
        <v>58</v>
      </c>
      <c r="R746">
        <v>76</v>
      </c>
      <c r="S746">
        <v>4576.8999999999996</v>
      </c>
      <c r="T746">
        <v>5126.1279999999997</v>
      </c>
      <c r="U746">
        <v>915.38</v>
      </c>
      <c r="V746" t="s">
        <v>64</v>
      </c>
    </row>
    <row r="747" spans="1:22" x14ac:dyDescent="0.3">
      <c r="A747" s="2">
        <v>2725077</v>
      </c>
      <c r="B747">
        <v>2020</v>
      </c>
      <c r="C747" t="s">
        <v>30</v>
      </c>
      <c r="D747" t="s">
        <v>31</v>
      </c>
      <c r="E747" t="s">
        <v>33</v>
      </c>
      <c r="F747" t="s">
        <v>34</v>
      </c>
      <c r="G747" t="s">
        <v>20</v>
      </c>
      <c r="H747" t="s">
        <v>32</v>
      </c>
      <c r="I747" t="s">
        <v>35</v>
      </c>
      <c r="J747">
        <v>181</v>
      </c>
      <c r="K747">
        <v>258.83</v>
      </c>
      <c r="N747">
        <v>2024</v>
      </c>
      <c r="O747" t="s">
        <v>22</v>
      </c>
      <c r="P747" t="s">
        <v>56</v>
      </c>
      <c r="Q747" t="s">
        <v>59</v>
      </c>
      <c r="R747">
        <v>46</v>
      </c>
      <c r="S747">
        <v>200</v>
      </c>
      <c r="T747">
        <v>224</v>
      </c>
      <c r="U747">
        <v>40</v>
      </c>
      <c r="V747" t="s">
        <v>64</v>
      </c>
    </row>
    <row r="748" spans="1:22" x14ac:dyDescent="0.3">
      <c r="A748" s="2">
        <v>2725442</v>
      </c>
      <c r="B748">
        <v>2020</v>
      </c>
      <c r="C748" t="s">
        <v>30</v>
      </c>
      <c r="D748" t="s">
        <v>31</v>
      </c>
      <c r="E748" t="s">
        <v>33</v>
      </c>
      <c r="F748" t="s">
        <v>34</v>
      </c>
      <c r="G748" t="s">
        <v>20</v>
      </c>
      <c r="H748" t="s">
        <v>32</v>
      </c>
      <c r="I748" t="s">
        <v>35</v>
      </c>
      <c r="J748">
        <v>355</v>
      </c>
      <c r="K748">
        <v>507.65</v>
      </c>
      <c r="N748">
        <v>2024</v>
      </c>
      <c r="O748" t="s">
        <v>22</v>
      </c>
      <c r="P748" t="s">
        <v>56</v>
      </c>
      <c r="Q748" t="s">
        <v>60</v>
      </c>
      <c r="R748">
        <v>34</v>
      </c>
      <c r="S748">
        <v>4576.8</v>
      </c>
      <c r="T748">
        <v>5126.0160000000005</v>
      </c>
      <c r="U748">
        <v>915.36000000000013</v>
      </c>
      <c r="V748" t="s">
        <v>64</v>
      </c>
    </row>
    <row r="749" spans="1:22" x14ac:dyDescent="0.3">
      <c r="A749" s="2">
        <v>2726172</v>
      </c>
      <c r="B749">
        <v>2020</v>
      </c>
      <c r="C749" t="s">
        <v>30</v>
      </c>
      <c r="D749" t="s">
        <v>31</v>
      </c>
      <c r="E749" t="s">
        <v>33</v>
      </c>
      <c r="F749" t="s">
        <v>34</v>
      </c>
      <c r="G749" t="s">
        <v>20</v>
      </c>
      <c r="H749" t="s">
        <v>32</v>
      </c>
      <c r="I749" t="s">
        <v>35</v>
      </c>
      <c r="J749">
        <v>859</v>
      </c>
      <c r="K749">
        <v>1228.3699999999999</v>
      </c>
      <c r="N749">
        <v>2024</v>
      </c>
      <c r="O749" t="s">
        <v>22</v>
      </c>
      <c r="P749" t="s">
        <v>47</v>
      </c>
      <c r="Q749" t="s">
        <v>61</v>
      </c>
      <c r="R749">
        <v>7</v>
      </c>
      <c r="S749">
        <v>200</v>
      </c>
      <c r="T749">
        <v>224</v>
      </c>
      <c r="U749">
        <v>40</v>
      </c>
      <c r="V749" t="s">
        <v>64</v>
      </c>
    </row>
    <row r="750" spans="1:22" x14ac:dyDescent="0.3">
      <c r="A750" s="2">
        <v>2725807</v>
      </c>
      <c r="B750">
        <v>2020</v>
      </c>
      <c r="C750" t="s">
        <v>30</v>
      </c>
      <c r="D750" t="s">
        <v>31</v>
      </c>
      <c r="E750" t="s">
        <v>33</v>
      </c>
      <c r="F750" t="s">
        <v>34</v>
      </c>
      <c r="G750" t="s">
        <v>20</v>
      </c>
      <c r="H750" t="s">
        <v>32</v>
      </c>
      <c r="I750" t="s">
        <v>35</v>
      </c>
      <c r="J750">
        <v>353</v>
      </c>
      <c r="K750">
        <v>504.78999999999996</v>
      </c>
      <c r="N750">
        <v>2024</v>
      </c>
      <c r="O750" t="s">
        <v>22</v>
      </c>
      <c r="P750" t="s">
        <v>56</v>
      </c>
      <c r="Q750" t="s">
        <v>63</v>
      </c>
      <c r="R750">
        <v>3</v>
      </c>
      <c r="S750">
        <v>4577.3</v>
      </c>
      <c r="T750">
        <v>5126.576</v>
      </c>
      <c r="U750">
        <v>915.46</v>
      </c>
      <c r="V750" t="s">
        <v>64</v>
      </c>
    </row>
    <row r="751" spans="1:22" x14ac:dyDescent="0.3">
      <c r="A751" s="2">
        <v>2725077</v>
      </c>
      <c r="B751">
        <v>2020</v>
      </c>
      <c r="C751" t="s">
        <v>26</v>
      </c>
      <c r="D751" t="s">
        <v>12</v>
      </c>
      <c r="E751" t="s">
        <v>33</v>
      </c>
      <c r="F751" t="s">
        <v>14</v>
      </c>
      <c r="G751" t="s">
        <v>20</v>
      </c>
      <c r="H751" t="s">
        <v>32</v>
      </c>
      <c r="I751" t="s">
        <v>18</v>
      </c>
      <c r="J751">
        <v>364</v>
      </c>
      <c r="K751">
        <v>520.52</v>
      </c>
      <c r="N751">
        <v>2024</v>
      </c>
      <c r="O751" t="s">
        <v>22</v>
      </c>
      <c r="P751" t="s">
        <v>62</v>
      </c>
      <c r="Q751" t="s">
        <v>62</v>
      </c>
      <c r="R751">
        <v>2</v>
      </c>
      <c r="S751">
        <v>6600</v>
      </c>
      <c r="T751">
        <v>7392</v>
      </c>
      <c r="U751">
        <v>1320</v>
      </c>
      <c r="V751" t="s">
        <v>64</v>
      </c>
    </row>
    <row r="752" spans="1:22" x14ac:dyDescent="0.3">
      <c r="A752" s="2">
        <v>2725442</v>
      </c>
      <c r="B752">
        <v>2020</v>
      </c>
      <c r="C752" t="s">
        <v>26</v>
      </c>
      <c r="D752" t="s">
        <v>12</v>
      </c>
      <c r="E752" t="s">
        <v>33</v>
      </c>
      <c r="F752" t="s">
        <v>14</v>
      </c>
      <c r="G752" t="s">
        <v>20</v>
      </c>
      <c r="H752" t="s">
        <v>32</v>
      </c>
      <c r="I752" t="s">
        <v>17</v>
      </c>
      <c r="J752">
        <v>358</v>
      </c>
      <c r="K752">
        <v>511.94</v>
      </c>
      <c r="N752">
        <v>2024</v>
      </c>
      <c r="O752" t="s">
        <v>26</v>
      </c>
      <c r="P752" t="s">
        <v>43</v>
      </c>
      <c r="Q752" t="s">
        <v>44</v>
      </c>
      <c r="R752">
        <v>3566</v>
      </c>
      <c r="S752">
        <v>4577.3</v>
      </c>
      <c r="T752">
        <v>5126.576</v>
      </c>
      <c r="U752">
        <v>915.46</v>
      </c>
      <c r="V752" t="s">
        <v>64</v>
      </c>
    </row>
    <row r="753" spans="1:22" x14ac:dyDescent="0.3">
      <c r="A753" s="2">
        <v>2725077</v>
      </c>
      <c r="B753">
        <v>2020</v>
      </c>
      <c r="C753" t="s">
        <v>26</v>
      </c>
      <c r="D753" t="s">
        <v>12</v>
      </c>
      <c r="E753" t="s">
        <v>33</v>
      </c>
      <c r="F753" t="s">
        <v>14</v>
      </c>
      <c r="G753" t="s">
        <v>20</v>
      </c>
      <c r="H753" t="s">
        <v>32</v>
      </c>
      <c r="I753" t="s">
        <v>18</v>
      </c>
      <c r="J753">
        <v>367</v>
      </c>
      <c r="K753">
        <v>524.80999999999995</v>
      </c>
      <c r="N753">
        <v>2024</v>
      </c>
      <c r="O753" t="s">
        <v>26</v>
      </c>
      <c r="P753" t="s">
        <v>43</v>
      </c>
      <c r="Q753" t="s">
        <v>46</v>
      </c>
      <c r="R753">
        <v>2498</v>
      </c>
      <c r="S753">
        <v>8000</v>
      </c>
      <c r="T753">
        <v>8960</v>
      </c>
      <c r="U753">
        <v>1600</v>
      </c>
      <c r="V753" t="s">
        <v>64</v>
      </c>
    </row>
    <row r="754" spans="1:22" x14ac:dyDescent="0.3">
      <c r="A754" s="2">
        <v>2726538</v>
      </c>
      <c r="B754">
        <v>2020</v>
      </c>
      <c r="C754" t="s">
        <v>26</v>
      </c>
      <c r="D754" t="s">
        <v>12</v>
      </c>
      <c r="E754" t="s">
        <v>33</v>
      </c>
      <c r="F754" t="s">
        <v>14</v>
      </c>
      <c r="G754" t="s">
        <v>20</v>
      </c>
      <c r="H754" t="s">
        <v>32</v>
      </c>
      <c r="I754" t="s">
        <v>17</v>
      </c>
      <c r="J754">
        <v>361</v>
      </c>
      <c r="K754">
        <v>516.23</v>
      </c>
      <c r="N754">
        <v>2024</v>
      </c>
      <c r="O754" t="s">
        <v>26</v>
      </c>
      <c r="P754" t="s">
        <v>47</v>
      </c>
      <c r="Q754" t="s">
        <v>48</v>
      </c>
      <c r="R754">
        <v>1245</v>
      </c>
      <c r="S754">
        <v>4577.2</v>
      </c>
      <c r="T754">
        <v>5126.4639999999999</v>
      </c>
      <c r="U754">
        <v>915.44</v>
      </c>
      <c r="V754" t="s">
        <v>64</v>
      </c>
    </row>
    <row r="755" spans="1:22" x14ac:dyDescent="0.3">
      <c r="A755" s="2">
        <v>2725077</v>
      </c>
      <c r="B755">
        <v>2020</v>
      </c>
      <c r="C755" t="s">
        <v>26</v>
      </c>
      <c r="D755" t="s">
        <v>12</v>
      </c>
      <c r="E755" t="s">
        <v>33</v>
      </c>
      <c r="F755" t="s">
        <v>34</v>
      </c>
      <c r="G755" t="s">
        <v>20</v>
      </c>
      <c r="H755" t="s">
        <v>32</v>
      </c>
      <c r="I755" t="s">
        <v>17</v>
      </c>
      <c r="J755">
        <v>355</v>
      </c>
      <c r="K755">
        <v>507.65</v>
      </c>
      <c r="N755">
        <v>2024</v>
      </c>
      <c r="O755" t="s">
        <v>26</v>
      </c>
      <c r="P755" t="s">
        <v>49</v>
      </c>
      <c r="Q755" t="s">
        <v>50</v>
      </c>
      <c r="R755">
        <v>644</v>
      </c>
      <c r="S755">
        <v>5743.5</v>
      </c>
      <c r="T755">
        <v>6432.72</v>
      </c>
      <c r="U755">
        <v>1148.7</v>
      </c>
      <c r="V755" t="s">
        <v>45</v>
      </c>
    </row>
    <row r="756" spans="1:22" x14ac:dyDescent="0.3">
      <c r="A756" s="2">
        <v>2725807</v>
      </c>
      <c r="B756">
        <v>2020</v>
      </c>
      <c r="C756" t="s">
        <v>22</v>
      </c>
      <c r="D756" t="s">
        <v>31</v>
      </c>
      <c r="E756" t="s">
        <v>33</v>
      </c>
      <c r="F756" t="s">
        <v>14</v>
      </c>
      <c r="G756" t="s">
        <v>15</v>
      </c>
      <c r="H756" t="s">
        <v>32</v>
      </c>
      <c r="I756" t="s">
        <v>18</v>
      </c>
      <c r="J756">
        <v>780</v>
      </c>
      <c r="K756">
        <v>1115.4000000000001</v>
      </c>
      <c r="N756">
        <v>2024</v>
      </c>
      <c r="O756" t="s">
        <v>26</v>
      </c>
      <c r="P756" t="s">
        <v>51</v>
      </c>
      <c r="Q756" t="s">
        <v>52</v>
      </c>
      <c r="R756">
        <v>643</v>
      </c>
      <c r="S756">
        <v>7000</v>
      </c>
      <c r="T756">
        <v>7840</v>
      </c>
      <c r="U756">
        <v>1400</v>
      </c>
      <c r="V756" t="s">
        <v>45</v>
      </c>
    </row>
    <row r="757" spans="1:22" x14ac:dyDescent="0.3">
      <c r="A757" s="2">
        <v>2726172</v>
      </c>
      <c r="B757">
        <v>2020</v>
      </c>
      <c r="C757" t="s">
        <v>22</v>
      </c>
      <c r="D757" t="s">
        <v>31</v>
      </c>
      <c r="E757" t="s">
        <v>33</v>
      </c>
      <c r="F757" t="s">
        <v>14</v>
      </c>
      <c r="G757" t="s">
        <v>15</v>
      </c>
      <c r="H757" t="s">
        <v>32</v>
      </c>
      <c r="I757" t="s">
        <v>18</v>
      </c>
      <c r="J757">
        <v>781</v>
      </c>
      <c r="K757">
        <v>1116.83</v>
      </c>
      <c r="N757">
        <v>2024</v>
      </c>
      <c r="O757" t="s">
        <v>26</v>
      </c>
      <c r="P757" t="s">
        <v>49</v>
      </c>
      <c r="Q757" t="s">
        <v>53</v>
      </c>
      <c r="R757">
        <v>455</v>
      </c>
      <c r="S757">
        <v>4578.6000000000004</v>
      </c>
      <c r="T757">
        <v>5128.0320000000002</v>
      </c>
      <c r="U757">
        <v>915.72000000000014</v>
      </c>
      <c r="V757" t="s">
        <v>45</v>
      </c>
    </row>
    <row r="758" spans="1:22" x14ac:dyDescent="0.3">
      <c r="A758" s="2">
        <v>2725077</v>
      </c>
      <c r="B758">
        <v>2020</v>
      </c>
      <c r="C758" t="s">
        <v>22</v>
      </c>
      <c r="D758" t="s">
        <v>31</v>
      </c>
      <c r="E758" t="s">
        <v>33</v>
      </c>
      <c r="F758" t="s">
        <v>14</v>
      </c>
      <c r="G758" t="s">
        <v>15</v>
      </c>
      <c r="H758" t="s">
        <v>32</v>
      </c>
      <c r="I758" t="s">
        <v>18</v>
      </c>
      <c r="J758">
        <v>782</v>
      </c>
      <c r="K758">
        <v>1118.26</v>
      </c>
      <c r="N758">
        <v>2024</v>
      </c>
      <c r="O758" t="s">
        <v>26</v>
      </c>
      <c r="P758" t="s">
        <v>51</v>
      </c>
      <c r="Q758" t="s">
        <v>54</v>
      </c>
      <c r="R758">
        <v>345</v>
      </c>
      <c r="S758">
        <v>7000</v>
      </c>
      <c r="T758">
        <v>7840</v>
      </c>
      <c r="U758">
        <v>1400</v>
      </c>
      <c r="V758" t="s">
        <v>45</v>
      </c>
    </row>
    <row r="759" spans="1:22" x14ac:dyDescent="0.3">
      <c r="A759" s="2">
        <v>2725442</v>
      </c>
      <c r="B759">
        <v>2020</v>
      </c>
      <c r="C759" t="s">
        <v>22</v>
      </c>
      <c r="D759" t="s">
        <v>31</v>
      </c>
      <c r="E759" t="s">
        <v>33</v>
      </c>
      <c r="F759" t="s">
        <v>14</v>
      </c>
      <c r="G759" t="s">
        <v>15</v>
      </c>
      <c r="H759" t="s">
        <v>32</v>
      </c>
      <c r="I759" t="s">
        <v>18</v>
      </c>
      <c r="J759">
        <v>820</v>
      </c>
      <c r="K759">
        <v>526.24</v>
      </c>
      <c r="N759">
        <v>2024</v>
      </c>
      <c r="O759" t="s">
        <v>26</v>
      </c>
      <c r="P759" t="s">
        <v>47</v>
      </c>
      <c r="Q759" t="s">
        <v>55</v>
      </c>
      <c r="R759">
        <v>122</v>
      </c>
      <c r="S759">
        <v>100</v>
      </c>
      <c r="T759">
        <v>112</v>
      </c>
      <c r="U759">
        <v>20</v>
      </c>
      <c r="V759" t="s">
        <v>45</v>
      </c>
    </row>
    <row r="760" spans="1:22" x14ac:dyDescent="0.3">
      <c r="A760" s="2">
        <v>2725442</v>
      </c>
      <c r="B760">
        <v>2020</v>
      </c>
      <c r="C760" t="s">
        <v>22</v>
      </c>
      <c r="D760" t="s">
        <v>31</v>
      </c>
      <c r="E760" t="s">
        <v>33</v>
      </c>
      <c r="F760" t="s">
        <v>14</v>
      </c>
      <c r="G760" t="s">
        <v>15</v>
      </c>
      <c r="H760" t="s">
        <v>32</v>
      </c>
      <c r="I760" t="s">
        <v>18</v>
      </c>
      <c r="J760">
        <v>821</v>
      </c>
      <c r="K760">
        <v>526.24</v>
      </c>
      <c r="N760">
        <v>2024</v>
      </c>
      <c r="O760" t="s">
        <v>26</v>
      </c>
      <c r="P760" t="s">
        <v>56</v>
      </c>
      <c r="Q760" t="s">
        <v>57</v>
      </c>
      <c r="R760">
        <v>78</v>
      </c>
      <c r="S760">
        <v>4577.2</v>
      </c>
      <c r="T760">
        <v>5126.4639999999999</v>
      </c>
      <c r="U760">
        <v>915.44</v>
      </c>
      <c r="V760" t="s">
        <v>45</v>
      </c>
    </row>
    <row r="761" spans="1:22" x14ac:dyDescent="0.3">
      <c r="A761" s="2">
        <v>2726172</v>
      </c>
      <c r="B761">
        <v>2020</v>
      </c>
      <c r="C761" t="s">
        <v>23</v>
      </c>
      <c r="D761" t="s">
        <v>31</v>
      </c>
      <c r="E761" t="s">
        <v>33</v>
      </c>
      <c r="F761" t="s">
        <v>14</v>
      </c>
      <c r="G761" t="s">
        <v>15</v>
      </c>
      <c r="H761" t="s">
        <v>32</v>
      </c>
      <c r="I761" t="s">
        <v>17</v>
      </c>
      <c r="J761">
        <v>362</v>
      </c>
      <c r="K761">
        <v>517.66</v>
      </c>
      <c r="N761">
        <v>2024</v>
      </c>
      <c r="O761" t="s">
        <v>26</v>
      </c>
      <c r="P761" t="s">
        <v>56</v>
      </c>
      <c r="Q761" t="s">
        <v>58</v>
      </c>
      <c r="R761">
        <v>76</v>
      </c>
      <c r="S761">
        <v>4576.8999999999996</v>
      </c>
      <c r="T761">
        <v>5126.1279999999997</v>
      </c>
      <c r="U761">
        <v>915.38</v>
      </c>
      <c r="V761" t="s">
        <v>45</v>
      </c>
    </row>
    <row r="762" spans="1:22" x14ac:dyDescent="0.3">
      <c r="A762" s="2">
        <v>2726172</v>
      </c>
      <c r="B762">
        <v>2020</v>
      </c>
      <c r="C762" t="s">
        <v>23</v>
      </c>
      <c r="D762" t="s">
        <v>31</v>
      </c>
      <c r="E762" t="s">
        <v>33</v>
      </c>
      <c r="F762" t="s">
        <v>14</v>
      </c>
      <c r="G762" t="s">
        <v>15</v>
      </c>
      <c r="H762" t="s">
        <v>32</v>
      </c>
      <c r="I762" t="s">
        <v>17</v>
      </c>
      <c r="J762">
        <v>779</v>
      </c>
      <c r="K762">
        <v>1113.97</v>
      </c>
      <c r="N762">
        <v>2024</v>
      </c>
      <c r="O762" t="s">
        <v>26</v>
      </c>
      <c r="P762" t="s">
        <v>56</v>
      </c>
      <c r="Q762" t="s">
        <v>59</v>
      </c>
      <c r="R762">
        <v>46</v>
      </c>
      <c r="S762">
        <v>200</v>
      </c>
      <c r="T762">
        <v>224</v>
      </c>
      <c r="U762">
        <v>40</v>
      </c>
      <c r="V762" t="s">
        <v>45</v>
      </c>
    </row>
    <row r="763" spans="1:22" x14ac:dyDescent="0.3">
      <c r="A763" s="2">
        <v>2725807</v>
      </c>
      <c r="B763">
        <v>2020</v>
      </c>
      <c r="C763" t="s">
        <v>23</v>
      </c>
      <c r="D763" t="s">
        <v>31</v>
      </c>
      <c r="E763" t="s">
        <v>33</v>
      </c>
      <c r="F763" t="s">
        <v>14</v>
      </c>
      <c r="G763" t="s">
        <v>15</v>
      </c>
      <c r="H763" t="s">
        <v>32</v>
      </c>
      <c r="I763" t="s">
        <v>17</v>
      </c>
      <c r="J763">
        <v>819</v>
      </c>
      <c r="K763">
        <v>526.24</v>
      </c>
      <c r="N763">
        <v>2024</v>
      </c>
      <c r="O763" t="s">
        <v>26</v>
      </c>
      <c r="P763" t="s">
        <v>56</v>
      </c>
      <c r="Q763" t="s">
        <v>60</v>
      </c>
      <c r="R763">
        <v>34</v>
      </c>
      <c r="S763">
        <v>4576.8</v>
      </c>
      <c r="T763">
        <v>5126.0160000000005</v>
      </c>
      <c r="U763">
        <v>915.36000000000013</v>
      </c>
      <c r="V763" t="s">
        <v>45</v>
      </c>
    </row>
    <row r="764" spans="1:22" x14ac:dyDescent="0.3">
      <c r="A764" s="2">
        <v>2725807</v>
      </c>
      <c r="B764">
        <v>2020</v>
      </c>
      <c r="C764" t="s">
        <v>23</v>
      </c>
      <c r="D764" t="s">
        <v>31</v>
      </c>
      <c r="E764" t="s">
        <v>33</v>
      </c>
      <c r="F764" t="s">
        <v>14</v>
      </c>
      <c r="G764" t="s">
        <v>15</v>
      </c>
      <c r="H764" t="s">
        <v>32</v>
      </c>
      <c r="I764" t="s">
        <v>17</v>
      </c>
      <c r="J764">
        <v>361</v>
      </c>
      <c r="K764">
        <v>516.23</v>
      </c>
      <c r="N764">
        <v>2024</v>
      </c>
      <c r="O764" t="s">
        <v>26</v>
      </c>
      <c r="P764" t="s">
        <v>47</v>
      </c>
      <c r="Q764" t="s">
        <v>61</v>
      </c>
      <c r="R764">
        <v>7</v>
      </c>
      <c r="S764">
        <v>200</v>
      </c>
      <c r="T764">
        <v>224</v>
      </c>
      <c r="U764">
        <v>40</v>
      </c>
      <c r="V764" t="s">
        <v>45</v>
      </c>
    </row>
    <row r="765" spans="1:22" x14ac:dyDescent="0.3">
      <c r="A765" s="2">
        <v>2725442</v>
      </c>
      <c r="B765">
        <v>2020</v>
      </c>
      <c r="C765" t="s">
        <v>26</v>
      </c>
      <c r="D765" t="s">
        <v>31</v>
      </c>
      <c r="E765" t="s">
        <v>33</v>
      </c>
      <c r="F765" t="s">
        <v>14</v>
      </c>
      <c r="G765" t="s">
        <v>15</v>
      </c>
      <c r="H765" t="s">
        <v>32</v>
      </c>
      <c r="I765" t="s">
        <v>18</v>
      </c>
      <c r="J765">
        <v>822</v>
      </c>
      <c r="K765">
        <v>526.24</v>
      </c>
      <c r="N765">
        <v>2024</v>
      </c>
      <c r="O765" t="s">
        <v>26</v>
      </c>
      <c r="P765" t="s">
        <v>56</v>
      </c>
      <c r="Q765" t="s">
        <v>63</v>
      </c>
      <c r="R765">
        <v>3</v>
      </c>
      <c r="S765">
        <v>4577.3</v>
      </c>
      <c r="T765">
        <v>5126.576</v>
      </c>
      <c r="U765">
        <v>915.46</v>
      </c>
      <c r="V765" t="s">
        <v>45</v>
      </c>
    </row>
    <row r="766" spans="1:22" x14ac:dyDescent="0.3">
      <c r="A766" s="2">
        <v>2725442</v>
      </c>
      <c r="B766">
        <v>2021</v>
      </c>
      <c r="C766" t="s">
        <v>21</v>
      </c>
      <c r="D766" t="s">
        <v>12</v>
      </c>
      <c r="E766" t="s">
        <v>13</v>
      </c>
      <c r="F766" t="s">
        <v>14</v>
      </c>
      <c r="G766" t="s">
        <v>20</v>
      </c>
      <c r="H766" t="s">
        <v>16</v>
      </c>
      <c r="I766" t="s">
        <v>17</v>
      </c>
      <c r="J766">
        <v>278</v>
      </c>
      <c r="K766">
        <v>397.53999999999996</v>
      </c>
      <c r="N766">
        <v>2024</v>
      </c>
      <c r="O766" t="s">
        <v>26</v>
      </c>
      <c r="P766" t="s">
        <v>62</v>
      </c>
      <c r="Q766" t="s">
        <v>62</v>
      </c>
      <c r="R766">
        <v>2</v>
      </c>
      <c r="S766">
        <v>6600</v>
      </c>
      <c r="T766">
        <v>7392</v>
      </c>
      <c r="U766">
        <v>1320</v>
      </c>
      <c r="V766" t="s">
        <v>45</v>
      </c>
    </row>
    <row r="767" spans="1:22" x14ac:dyDescent="0.3">
      <c r="A767" s="2">
        <v>2725077</v>
      </c>
      <c r="B767">
        <v>2021</v>
      </c>
      <c r="C767" t="s">
        <v>21</v>
      </c>
      <c r="D767" t="s">
        <v>12</v>
      </c>
      <c r="E767" t="s">
        <v>13</v>
      </c>
      <c r="F767" t="s">
        <v>14</v>
      </c>
      <c r="G767" t="s">
        <v>20</v>
      </c>
      <c r="H767" t="s">
        <v>16</v>
      </c>
      <c r="I767" t="s">
        <v>17</v>
      </c>
      <c r="J767">
        <v>272</v>
      </c>
      <c r="K767">
        <v>388.96</v>
      </c>
      <c r="N767">
        <v>2024</v>
      </c>
      <c r="O767" t="s">
        <v>11</v>
      </c>
      <c r="P767" t="s">
        <v>43</v>
      </c>
      <c r="Q767" t="s">
        <v>44</v>
      </c>
      <c r="R767">
        <v>3566</v>
      </c>
      <c r="S767">
        <v>4577.3</v>
      </c>
      <c r="T767">
        <v>5126.576</v>
      </c>
      <c r="U767">
        <v>915.46</v>
      </c>
      <c r="V767" t="s">
        <v>45</v>
      </c>
    </row>
    <row r="768" spans="1:22" x14ac:dyDescent="0.3">
      <c r="A768" s="2">
        <v>2725077</v>
      </c>
      <c r="B768">
        <v>2021</v>
      </c>
      <c r="C768" t="s">
        <v>21</v>
      </c>
      <c r="D768" t="s">
        <v>12</v>
      </c>
      <c r="E768" t="s">
        <v>13</v>
      </c>
      <c r="F768" t="s">
        <v>14</v>
      </c>
      <c r="G768" t="s">
        <v>20</v>
      </c>
      <c r="H768" t="s">
        <v>16</v>
      </c>
      <c r="I768" t="s">
        <v>17</v>
      </c>
      <c r="J768">
        <v>266</v>
      </c>
      <c r="K768">
        <v>380.38</v>
      </c>
      <c r="N768">
        <v>2024</v>
      </c>
      <c r="O768" t="s">
        <v>11</v>
      </c>
      <c r="P768" t="s">
        <v>43</v>
      </c>
      <c r="Q768" t="s">
        <v>46</v>
      </c>
      <c r="R768">
        <v>2498</v>
      </c>
      <c r="S768">
        <v>8000</v>
      </c>
      <c r="T768">
        <v>8960</v>
      </c>
      <c r="U768">
        <v>1600</v>
      </c>
      <c r="V768" t="s">
        <v>45</v>
      </c>
    </row>
    <row r="769" spans="1:22" x14ac:dyDescent="0.3">
      <c r="A769" s="2">
        <v>2726172</v>
      </c>
      <c r="B769">
        <v>2021</v>
      </c>
      <c r="C769" t="s">
        <v>21</v>
      </c>
      <c r="D769" t="s">
        <v>12</v>
      </c>
      <c r="E769" t="s">
        <v>13</v>
      </c>
      <c r="F769" t="s">
        <v>14</v>
      </c>
      <c r="G769" t="s">
        <v>20</v>
      </c>
      <c r="H769" t="s">
        <v>16</v>
      </c>
      <c r="I769" t="s">
        <v>17</v>
      </c>
      <c r="J769">
        <v>276</v>
      </c>
      <c r="K769">
        <v>526.24</v>
      </c>
      <c r="N769">
        <v>2024</v>
      </c>
      <c r="O769" t="s">
        <v>11</v>
      </c>
      <c r="P769" t="s">
        <v>47</v>
      </c>
      <c r="Q769" t="s">
        <v>48</v>
      </c>
      <c r="R769">
        <v>1245</v>
      </c>
      <c r="S769">
        <v>4577.2</v>
      </c>
      <c r="T769">
        <v>5126.4639999999999</v>
      </c>
      <c r="U769">
        <v>915.44</v>
      </c>
      <c r="V769" t="s">
        <v>45</v>
      </c>
    </row>
    <row r="770" spans="1:22" x14ac:dyDescent="0.3">
      <c r="A770" s="2">
        <v>2725442</v>
      </c>
      <c r="B770">
        <v>2021</v>
      </c>
      <c r="C770" t="s">
        <v>21</v>
      </c>
      <c r="D770" t="s">
        <v>12</v>
      </c>
      <c r="E770" t="s">
        <v>13</v>
      </c>
      <c r="F770" t="s">
        <v>14</v>
      </c>
      <c r="G770" t="s">
        <v>20</v>
      </c>
      <c r="H770" t="s">
        <v>16</v>
      </c>
      <c r="I770" t="s">
        <v>17</v>
      </c>
      <c r="J770">
        <v>270</v>
      </c>
      <c r="K770">
        <v>526.24</v>
      </c>
      <c r="N770">
        <v>2024</v>
      </c>
      <c r="O770" t="s">
        <v>11</v>
      </c>
      <c r="P770" t="s">
        <v>49</v>
      </c>
      <c r="Q770" t="s">
        <v>50</v>
      </c>
      <c r="R770">
        <v>644</v>
      </c>
      <c r="S770">
        <v>5743.5</v>
      </c>
      <c r="T770">
        <v>6432.72</v>
      </c>
      <c r="U770">
        <v>1148.7</v>
      </c>
      <c r="V770" t="s">
        <v>45</v>
      </c>
    </row>
    <row r="771" spans="1:22" x14ac:dyDescent="0.3">
      <c r="A771" s="2">
        <v>2725442</v>
      </c>
      <c r="B771">
        <v>2021</v>
      </c>
      <c r="C771" t="s">
        <v>21</v>
      </c>
      <c r="D771" t="s">
        <v>12</v>
      </c>
      <c r="E771" t="s">
        <v>13</v>
      </c>
      <c r="F771" t="s">
        <v>14</v>
      </c>
      <c r="G771" t="s">
        <v>20</v>
      </c>
      <c r="H771" t="s">
        <v>16</v>
      </c>
      <c r="I771" t="s">
        <v>17</v>
      </c>
      <c r="J771">
        <v>279</v>
      </c>
      <c r="K771">
        <v>398.97</v>
      </c>
      <c r="N771">
        <v>2024</v>
      </c>
      <c r="O771" t="s">
        <v>11</v>
      </c>
      <c r="P771" t="s">
        <v>51</v>
      </c>
      <c r="Q771" t="s">
        <v>52</v>
      </c>
      <c r="R771">
        <v>643</v>
      </c>
      <c r="S771">
        <v>7000</v>
      </c>
      <c r="T771">
        <v>7840</v>
      </c>
      <c r="U771">
        <v>1400</v>
      </c>
      <c r="V771" t="s">
        <v>45</v>
      </c>
    </row>
    <row r="772" spans="1:22" x14ac:dyDescent="0.3">
      <c r="A772" s="2">
        <v>2725442</v>
      </c>
      <c r="B772">
        <v>2021</v>
      </c>
      <c r="C772" t="s">
        <v>21</v>
      </c>
      <c r="D772" t="s">
        <v>12</v>
      </c>
      <c r="E772" t="s">
        <v>13</v>
      </c>
      <c r="F772" t="s">
        <v>14</v>
      </c>
      <c r="G772" t="s">
        <v>20</v>
      </c>
      <c r="H772" t="s">
        <v>16</v>
      </c>
      <c r="I772" t="s">
        <v>17</v>
      </c>
      <c r="J772">
        <v>273</v>
      </c>
      <c r="K772">
        <v>390.39</v>
      </c>
      <c r="N772">
        <v>2024</v>
      </c>
      <c r="O772" t="s">
        <v>11</v>
      </c>
      <c r="P772" t="s">
        <v>49</v>
      </c>
      <c r="Q772" t="s">
        <v>53</v>
      </c>
      <c r="R772">
        <v>455</v>
      </c>
      <c r="S772">
        <v>4578.6000000000004</v>
      </c>
      <c r="T772">
        <v>5128.0320000000002</v>
      </c>
      <c r="U772">
        <v>915.72000000000014</v>
      </c>
      <c r="V772" t="s">
        <v>45</v>
      </c>
    </row>
    <row r="773" spans="1:22" x14ac:dyDescent="0.3">
      <c r="A773" s="2">
        <v>2725077</v>
      </c>
      <c r="B773">
        <v>2021</v>
      </c>
      <c r="C773" t="s">
        <v>21</v>
      </c>
      <c r="D773" t="s">
        <v>12</v>
      </c>
      <c r="E773" t="s">
        <v>13</v>
      </c>
      <c r="F773" t="s">
        <v>14</v>
      </c>
      <c r="G773" t="s">
        <v>20</v>
      </c>
      <c r="H773" t="s">
        <v>16</v>
      </c>
      <c r="I773" t="s">
        <v>17</v>
      </c>
      <c r="J773">
        <v>267</v>
      </c>
      <c r="K773">
        <v>381.81</v>
      </c>
      <c r="N773">
        <v>2024</v>
      </c>
      <c r="O773" t="s">
        <v>11</v>
      </c>
      <c r="P773" t="s">
        <v>51</v>
      </c>
      <c r="Q773" t="s">
        <v>54</v>
      </c>
      <c r="R773">
        <v>345</v>
      </c>
      <c r="S773">
        <v>7000</v>
      </c>
      <c r="T773">
        <v>7840</v>
      </c>
      <c r="U773">
        <v>1400</v>
      </c>
      <c r="V773" t="s">
        <v>45</v>
      </c>
    </row>
    <row r="774" spans="1:22" x14ac:dyDescent="0.3">
      <c r="A774" s="2">
        <v>2725442</v>
      </c>
      <c r="B774">
        <v>2021</v>
      </c>
      <c r="C774" t="s">
        <v>21</v>
      </c>
      <c r="D774" t="s">
        <v>12</v>
      </c>
      <c r="E774" t="s">
        <v>13</v>
      </c>
      <c r="F774" t="s">
        <v>14</v>
      </c>
      <c r="G774" t="s">
        <v>20</v>
      </c>
      <c r="H774" t="s">
        <v>16</v>
      </c>
      <c r="I774" t="s">
        <v>17</v>
      </c>
      <c r="J774">
        <v>275</v>
      </c>
      <c r="K774">
        <v>393.25</v>
      </c>
      <c r="N774">
        <v>2024</v>
      </c>
      <c r="O774" t="s">
        <v>11</v>
      </c>
      <c r="P774" t="s">
        <v>47</v>
      </c>
      <c r="Q774" t="s">
        <v>55</v>
      </c>
      <c r="R774">
        <v>122</v>
      </c>
      <c r="S774">
        <v>100</v>
      </c>
      <c r="T774">
        <v>112</v>
      </c>
      <c r="U774">
        <v>20</v>
      </c>
      <c r="V774" t="s">
        <v>45</v>
      </c>
    </row>
    <row r="775" spans="1:22" x14ac:dyDescent="0.3">
      <c r="A775" s="2">
        <v>2725442</v>
      </c>
      <c r="B775">
        <v>2021</v>
      </c>
      <c r="C775" t="s">
        <v>21</v>
      </c>
      <c r="D775" t="s">
        <v>12</v>
      </c>
      <c r="E775" t="s">
        <v>13</v>
      </c>
      <c r="F775" t="s">
        <v>14</v>
      </c>
      <c r="G775" t="s">
        <v>20</v>
      </c>
      <c r="H775" t="s">
        <v>16</v>
      </c>
      <c r="I775" t="s">
        <v>17</v>
      </c>
      <c r="J775">
        <v>269</v>
      </c>
      <c r="K775">
        <v>384.67</v>
      </c>
      <c r="N775">
        <v>2024</v>
      </c>
      <c r="O775" t="s">
        <v>11</v>
      </c>
      <c r="P775" t="s">
        <v>56</v>
      </c>
      <c r="Q775" t="s">
        <v>57</v>
      </c>
      <c r="R775">
        <v>78</v>
      </c>
      <c r="S775">
        <v>4577.2</v>
      </c>
      <c r="T775">
        <v>5126.4639999999999</v>
      </c>
      <c r="U775">
        <v>915.44</v>
      </c>
      <c r="V775" t="s">
        <v>45</v>
      </c>
    </row>
    <row r="776" spans="1:22" x14ac:dyDescent="0.3">
      <c r="A776" s="2">
        <v>2726172</v>
      </c>
      <c r="B776">
        <v>2021</v>
      </c>
      <c r="C776" t="s">
        <v>28</v>
      </c>
      <c r="D776" t="s">
        <v>12</v>
      </c>
      <c r="E776" t="s">
        <v>13</v>
      </c>
      <c r="F776" t="s">
        <v>14</v>
      </c>
      <c r="G776" t="s">
        <v>20</v>
      </c>
      <c r="H776" t="s">
        <v>16</v>
      </c>
      <c r="I776" t="s">
        <v>17</v>
      </c>
      <c r="J776">
        <v>296</v>
      </c>
      <c r="K776">
        <v>423.28</v>
      </c>
      <c r="N776">
        <v>2024</v>
      </c>
      <c r="O776" t="s">
        <v>11</v>
      </c>
      <c r="P776" t="s">
        <v>56</v>
      </c>
      <c r="Q776" t="s">
        <v>58</v>
      </c>
      <c r="R776">
        <v>76</v>
      </c>
      <c r="S776">
        <v>4576.8999999999996</v>
      </c>
      <c r="T776">
        <v>5126.1279999999997</v>
      </c>
      <c r="U776">
        <v>915.38</v>
      </c>
      <c r="V776" t="s">
        <v>45</v>
      </c>
    </row>
    <row r="777" spans="1:22" x14ac:dyDescent="0.3">
      <c r="A777" s="2">
        <v>2725442</v>
      </c>
      <c r="B777">
        <v>2021</v>
      </c>
      <c r="C777" t="s">
        <v>28</v>
      </c>
      <c r="D777" t="s">
        <v>12</v>
      </c>
      <c r="E777" t="s">
        <v>13</v>
      </c>
      <c r="F777" t="s">
        <v>14</v>
      </c>
      <c r="G777" t="s">
        <v>20</v>
      </c>
      <c r="H777" t="s">
        <v>16</v>
      </c>
      <c r="I777" t="s">
        <v>17</v>
      </c>
      <c r="J777">
        <v>290</v>
      </c>
      <c r="K777">
        <v>414.7</v>
      </c>
      <c r="N777">
        <v>2024</v>
      </c>
      <c r="O777" t="s">
        <v>11</v>
      </c>
      <c r="P777" t="s">
        <v>56</v>
      </c>
      <c r="Q777" t="s">
        <v>59</v>
      </c>
      <c r="R777">
        <v>46</v>
      </c>
      <c r="S777">
        <v>200</v>
      </c>
      <c r="T777">
        <v>224</v>
      </c>
      <c r="U777">
        <v>40</v>
      </c>
      <c r="V777" t="s">
        <v>45</v>
      </c>
    </row>
    <row r="778" spans="1:22" x14ac:dyDescent="0.3">
      <c r="A778" s="2">
        <v>2725807</v>
      </c>
      <c r="B778">
        <v>2021</v>
      </c>
      <c r="C778" t="s">
        <v>28</v>
      </c>
      <c r="D778" t="s">
        <v>12</v>
      </c>
      <c r="E778" t="s">
        <v>13</v>
      </c>
      <c r="F778" t="s">
        <v>14</v>
      </c>
      <c r="G778" t="s">
        <v>20</v>
      </c>
      <c r="H778" t="s">
        <v>16</v>
      </c>
      <c r="I778" t="s">
        <v>17</v>
      </c>
      <c r="J778">
        <v>284</v>
      </c>
      <c r="K778">
        <v>406.12</v>
      </c>
      <c r="N778">
        <v>2024</v>
      </c>
      <c r="O778" t="s">
        <v>11</v>
      </c>
      <c r="P778" t="s">
        <v>56</v>
      </c>
      <c r="Q778" t="s">
        <v>60</v>
      </c>
      <c r="R778">
        <v>34</v>
      </c>
      <c r="S778">
        <v>4576.8</v>
      </c>
      <c r="T778">
        <v>5126.0160000000005</v>
      </c>
      <c r="U778">
        <v>915.36000000000013</v>
      </c>
      <c r="V778" t="s">
        <v>45</v>
      </c>
    </row>
    <row r="779" spans="1:22" x14ac:dyDescent="0.3">
      <c r="A779" s="2">
        <v>2726538</v>
      </c>
      <c r="B779">
        <v>2021</v>
      </c>
      <c r="C779" t="s">
        <v>28</v>
      </c>
      <c r="D779" t="s">
        <v>12</v>
      </c>
      <c r="E779" t="s">
        <v>13</v>
      </c>
      <c r="F779" t="s">
        <v>14</v>
      </c>
      <c r="G779" t="s">
        <v>20</v>
      </c>
      <c r="H779" t="s">
        <v>16</v>
      </c>
      <c r="I779" t="s">
        <v>17</v>
      </c>
      <c r="J779">
        <v>294</v>
      </c>
      <c r="K779">
        <v>526.24</v>
      </c>
      <c r="N779">
        <v>2024</v>
      </c>
      <c r="O779" t="s">
        <v>11</v>
      </c>
      <c r="P779" t="s">
        <v>47</v>
      </c>
      <c r="Q779" t="s">
        <v>61</v>
      </c>
      <c r="R779">
        <v>7</v>
      </c>
      <c r="S779">
        <v>200</v>
      </c>
      <c r="T779">
        <v>224</v>
      </c>
      <c r="U779">
        <v>40</v>
      </c>
      <c r="V779" t="s">
        <v>45</v>
      </c>
    </row>
    <row r="780" spans="1:22" x14ac:dyDescent="0.3">
      <c r="A780" s="2">
        <v>2725077</v>
      </c>
      <c r="B780">
        <v>2021</v>
      </c>
      <c r="C780" t="s">
        <v>28</v>
      </c>
      <c r="D780" t="s">
        <v>12</v>
      </c>
      <c r="E780" t="s">
        <v>13</v>
      </c>
      <c r="F780" t="s">
        <v>14</v>
      </c>
      <c r="G780" t="s">
        <v>20</v>
      </c>
      <c r="H780" t="s">
        <v>16</v>
      </c>
      <c r="I780" t="s">
        <v>17</v>
      </c>
      <c r="J780">
        <v>288</v>
      </c>
      <c r="K780">
        <v>526.24</v>
      </c>
      <c r="N780">
        <v>2024</v>
      </c>
      <c r="O780" t="s">
        <v>11</v>
      </c>
      <c r="P780" t="s">
        <v>56</v>
      </c>
      <c r="Q780" t="s">
        <v>63</v>
      </c>
      <c r="R780">
        <v>3</v>
      </c>
      <c r="S780">
        <v>4577.3</v>
      </c>
      <c r="T780">
        <v>5126.576</v>
      </c>
      <c r="U780">
        <v>915.46</v>
      </c>
      <c r="V780" t="s">
        <v>45</v>
      </c>
    </row>
    <row r="781" spans="1:22" x14ac:dyDescent="0.3">
      <c r="A781" s="2">
        <v>2725077</v>
      </c>
      <c r="B781">
        <v>2021</v>
      </c>
      <c r="C781" t="s">
        <v>28</v>
      </c>
      <c r="D781" t="s">
        <v>12</v>
      </c>
      <c r="E781" t="s">
        <v>13</v>
      </c>
      <c r="F781" t="s">
        <v>14</v>
      </c>
      <c r="G781" t="s">
        <v>20</v>
      </c>
      <c r="H781" t="s">
        <v>16</v>
      </c>
      <c r="I781" t="s">
        <v>17</v>
      </c>
      <c r="J781">
        <v>282</v>
      </c>
      <c r="K781">
        <v>526.24</v>
      </c>
      <c r="N781">
        <v>2024</v>
      </c>
      <c r="O781" t="s">
        <v>11</v>
      </c>
      <c r="P781" t="s">
        <v>62</v>
      </c>
      <c r="Q781" t="s">
        <v>62</v>
      </c>
      <c r="R781">
        <v>2</v>
      </c>
      <c r="S781">
        <v>6600</v>
      </c>
      <c r="T781">
        <v>7392</v>
      </c>
      <c r="U781">
        <v>1320</v>
      </c>
      <c r="V781" t="s">
        <v>45</v>
      </c>
    </row>
    <row r="782" spans="1:22" x14ac:dyDescent="0.3">
      <c r="A782" s="2">
        <v>2725077</v>
      </c>
      <c r="B782">
        <v>2021</v>
      </c>
      <c r="C782" t="s">
        <v>28</v>
      </c>
      <c r="D782" t="s">
        <v>12</v>
      </c>
      <c r="E782" t="s">
        <v>13</v>
      </c>
      <c r="F782" t="s">
        <v>14</v>
      </c>
      <c r="G782" t="s">
        <v>20</v>
      </c>
      <c r="H782" t="s">
        <v>16</v>
      </c>
      <c r="I782" t="s">
        <v>17</v>
      </c>
      <c r="J782">
        <v>291</v>
      </c>
      <c r="K782">
        <v>416.13</v>
      </c>
      <c r="N782">
        <v>2024</v>
      </c>
      <c r="O782" t="s">
        <v>27</v>
      </c>
      <c r="P782" t="s">
        <v>43</v>
      </c>
      <c r="Q782" t="s">
        <v>44</v>
      </c>
      <c r="R782">
        <v>3566</v>
      </c>
      <c r="S782">
        <v>4577.3</v>
      </c>
      <c r="T782">
        <v>5126.576</v>
      </c>
      <c r="U782">
        <v>915.46</v>
      </c>
      <c r="V782" t="s">
        <v>45</v>
      </c>
    </row>
    <row r="783" spans="1:22" x14ac:dyDescent="0.3">
      <c r="A783" s="2">
        <v>2726538</v>
      </c>
      <c r="B783">
        <v>2021</v>
      </c>
      <c r="C783" t="s">
        <v>28</v>
      </c>
      <c r="D783" t="s">
        <v>12</v>
      </c>
      <c r="E783" t="s">
        <v>13</v>
      </c>
      <c r="F783" t="s">
        <v>14</v>
      </c>
      <c r="G783" t="s">
        <v>20</v>
      </c>
      <c r="H783" t="s">
        <v>16</v>
      </c>
      <c r="I783" t="s">
        <v>17</v>
      </c>
      <c r="J783">
        <v>285</v>
      </c>
      <c r="K783">
        <v>407.55</v>
      </c>
      <c r="N783">
        <v>2024</v>
      </c>
      <c r="O783" t="s">
        <v>27</v>
      </c>
      <c r="P783" t="s">
        <v>43</v>
      </c>
      <c r="Q783" t="s">
        <v>46</v>
      </c>
      <c r="R783">
        <v>2498</v>
      </c>
      <c r="S783">
        <v>8000</v>
      </c>
      <c r="T783">
        <v>8960</v>
      </c>
      <c r="U783">
        <v>1600</v>
      </c>
      <c r="V783" t="s">
        <v>45</v>
      </c>
    </row>
    <row r="784" spans="1:22" x14ac:dyDescent="0.3">
      <c r="A784" s="2">
        <v>2725807</v>
      </c>
      <c r="B784">
        <v>2021</v>
      </c>
      <c r="C784" t="s">
        <v>28</v>
      </c>
      <c r="D784" t="s">
        <v>12</v>
      </c>
      <c r="E784" t="s">
        <v>13</v>
      </c>
      <c r="F784" t="s">
        <v>14</v>
      </c>
      <c r="G784" t="s">
        <v>20</v>
      </c>
      <c r="H784" t="s">
        <v>16</v>
      </c>
      <c r="I784" t="s">
        <v>17</v>
      </c>
      <c r="J784">
        <v>293</v>
      </c>
      <c r="K784">
        <v>418.99</v>
      </c>
      <c r="N784">
        <v>2024</v>
      </c>
      <c r="O784" t="s">
        <v>27</v>
      </c>
      <c r="P784" t="s">
        <v>47</v>
      </c>
      <c r="Q784" t="s">
        <v>48</v>
      </c>
      <c r="R784">
        <v>1245</v>
      </c>
      <c r="S784">
        <v>4577.2</v>
      </c>
      <c r="T784">
        <v>5126.4639999999999</v>
      </c>
      <c r="U784">
        <v>915.44</v>
      </c>
      <c r="V784" t="s">
        <v>45</v>
      </c>
    </row>
    <row r="785" spans="1:22" x14ac:dyDescent="0.3">
      <c r="A785" s="2">
        <v>2726172</v>
      </c>
      <c r="B785">
        <v>2021</v>
      </c>
      <c r="C785" t="s">
        <v>28</v>
      </c>
      <c r="D785" t="s">
        <v>12</v>
      </c>
      <c r="E785" t="s">
        <v>13</v>
      </c>
      <c r="F785" t="s">
        <v>14</v>
      </c>
      <c r="G785" t="s">
        <v>20</v>
      </c>
      <c r="H785" t="s">
        <v>16</v>
      </c>
      <c r="I785" t="s">
        <v>17</v>
      </c>
      <c r="J785">
        <v>287</v>
      </c>
      <c r="K785">
        <v>410.40999999999997</v>
      </c>
      <c r="N785">
        <v>2024</v>
      </c>
      <c r="O785" t="s">
        <v>27</v>
      </c>
      <c r="P785" t="s">
        <v>49</v>
      </c>
      <c r="Q785" t="s">
        <v>50</v>
      </c>
      <c r="R785">
        <v>644</v>
      </c>
      <c r="S785">
        <v>5743.5</v>
      </c>
      <c r="T785">
        <v>6432.72</v>
      </c>
      <c r="U785">
        <v>1148.7</v>
      </c>
      <c r="V785" t="s">
        <v>45</v>
      </c>
    </row>
    <row r="786" spans="1:22" x14ac:dyDescent="0.3">
      <c r="A786" s="2">
        <v>2725077</v>
      </c>
      <c r="B786">
        <v>2021</v>
      </c>
      <c r="C786" t="s">
        <v>28</v>
      </c>
      <c r="D786" t="s">
        <v>12</v>
      </c>
      <c r="E786" t="s">
        <v>13</v>
      </c>
      <c r="F786" t="s">
        <v>14</v>
      </c>
      <c r="G786" t="s">
        <v>20</v>
      </c>
      <c r="H786" t="s">
        <v>16</v>
      </c>
      <c r="I786" t="s">
        <v>17</v>
      </c>
      <c r="J786">
        <v>281</v>
      </c>
      <c r="K786">
        <v>401.83</v>
      </c>
      <c r="N786">
        <v>2024</v>
      </c>
      <c r="O786" t="s">
        <v>27</v>
      </c>
      <c r="P786" t="s">
        <v>51</v>
      </c>
      <c r="Q786" t="s">
        <v>52</v>
      </c>
      <c r="R786">
        <v>643</v>
      </c>
      <c r="S786">
        <v>7000</v>
      </c>
      <c r="T786">
        <v>7840</v>
      </c>
      <c r="U786">
        <v>1400</v>
      </c>
      <c r="V786" t="s">
        <v>45</v>
      </c>
    </row>
    <row r="787" spans="1:22" x14ac:dyDescent="0.3">
      <c r="A787" s="2">
        <v>2726172</v>
      </c>
      <c r="B787">
        <v>2021</v>
      </c>
      <c r="C787" t="s">
        <v>29</v>
      </c>
      <c r="D787" t="s">
        <v>12</v>
      </c>
      <c r="E787" t="s">
        <v>13</v>
      </c>
      <c r="F787" t="s">
        <v>14</v>
      </c>
      <c r="G787" t="s">
        <v>20</v>
      </c>
      <c r="H787" t="s">
        <v>16</v>
      </c>
      <c r="I787" t="s">
        <v>17</v>
      </c>
      <c r="J787">
        <v>308</v>
      </c>
      <c r="K787">
        <v>440.44</v>
      </c>
      <c r="N787">
        <v>2024</v>
      </c>
      <c r="O787" t="s">
        <v>27</v>
      </c>
      <c r="P787" t="s">
        <v>49</v>
      </c>
      <c r="Q787" t="s">
        <v>53</v>
      </c>
      <c r="R787">
        <v>455</v>
      </c>
      <c r="S787">
        <v>4578.6000000000004</v>
      </c>
      <c r="T787">
        <v>5128.0320000000002</v>
      </c>
      <c r="U787">
        <v>915.72000000000014</v>
      </c>
      <c r="V787" t="s">
        <v>45</v>
      </c>
    </row>
    <row r="788" spans="1:22" x14ac:dyDescent="0.3">
      <c r="A788" s="2">
        <v>2725442</v>
      </c>
      <c r="B788">
        <v>2021</v>
      </c>
      <c r="C788" t="s">
        <v>29</v>
      </c>
      <c r="D788" t="s">
        <v>12</v>
      </c>
      <c r="E788" t="s">
        <v>13</v>
      </c>
      <c r="F788" t="s">
        <v>14</v>
      </c>
      <c r="G788" t="s">
        <v>20</v>
      </c>
      <c r="H788" t="s">
        <v>16</v>
      </c>
      <c r="I788" t="s">
        <v>17</v>
      </c>
      <c r="J788">
        <v>302</v>
      </c>
      <c r="K788">
        <v>431.86</v>
      </c>
      <c r="N788">
        <v>2024</v>
      </c>
      <c r="O788" t="s">
        <v>27</v>
      </c>
      <c r="P788" t="s">
        <v>51</v>
      </c>
      <c r="Q788" t="s">
        <v>54</v>
      </c>
      <c r="R788">
        <v>345</v>
      </c>
      <c r="S788">
        <v>7000</v>
      </c>
      <c r="T788">
        <v>7840</v>
      </c>
      <c r="U788">
        <v>1400</v>
      </c>
      <c r="V788" t="s">
        <v>45</v>
      </c>
    </row>
    <row r="789" spans="1:22" x14ac:dyDescent="0.3">
      <c r="A789" s="2">
        <v>2725442</v>
      </c>
      <c r="B789">
        <v>2021</v>
      </c>
      <c r="C789" t="s">
        <v>29</v>
      </c>
      <c r="D789" t="s">
        <v>12</v>
      </c>
      <c r="E789" t="s">
        <v>13</v>
      </c>
      <c r="F789" t="s">
        <v>14</v>
      </c>
      <c r="G789" t="s">
        <v>20</v>
      </c>
      <c r="H789" t="s">
        <v>16</v>
      </c>
      <c r="I789" t="s">
        <v>17</v>
      </c>
      <c r="J789">
        <v>306</v>
      </c>
      <c r="K789">
        <v>526.24</v>
      </c>
      <c r="N789">
        <v>2024</v>
      </c>
      <c r="O789" t="s">
        <v>27</v>
      </c>
      <c r="P789" t="s">
        <v>47</v>
      </c>
      <c r="Q789" t="s">
        <v>55</v>
      </c>
      <c r="R789">
        <v>122</v>
      </c>
      <c r="S789">
        <v>100</v>
      </c>
      <c r="T789">
        <v>112</v>
      </c>
      <c r="U789">
        <v>20</v>
      </c>
      <c r="V789" t="s">
        <v>45</v>
      </c>
    </row>
    <row r="790" spans="1:22" x14ac:dyDescent="0.3">
      <c r="A790" s="2">
        <v>2725807</v>
      </c>
      <c r="B790">
        <v>2021</v>
      </c>
      <c r="C790" t="s">
        <v>29</v>
      </c>
      <c r="D790" t="s">
        <v>12</v>
      </c>
      <c r="E790" t="s">
        <v>13</v>
      </c>
      <c r="F790" t="s">
        <v>14</v>
      </c>
      <c r="G790" t="s">
        <v>20</v>
      </c>
      <c r="H790" t="s">
        <v>16</v>
      </c>
      <c r="I790" t="s">
        <v>17</v>
      </c>
      <c r="J790">
        <v>300</v>
      </c>
      <c r="K790">
        <v>526.24</v>
      </c>
      <c r="N790">
        <v>2024</v>
      </c>
      <c r="O790" t="s">
        <v>27</v>
      </c>
      <c r="P790" t="s">
        <v>56</v>
      </c>
      <c r="Q790" t="s">
        <v>57</v>
      </c>
      <c r="R790">
        <v>78</v>
      </c>
      <c r="S790">
        <v>4577.2</v>
      </c>
      <c r="T790">
        <v>5126.4639999999999</v>
      </c>
      <c r="U790">
        <v>915.44</v>
      </c>
      <c r="V790" t="s">
        <v>45</v>
      </c>
    </row>
    <row r="791" spans="1:22" x14ac:dyDescent="0.3">
      <c r="A791" s="2">
        <v>2726172</v>
      </c>
      <c r="B791">
        <v>2021</v>
      </c>
      <c r="C791" t="s">
        <v>29</v>
      </c>
      <c r="D791" t="s">
        <v>12</v>
      </c>
      <c r="E791" t="s">
        <v>13</v>
      </c>
      <c r="F791" t="s">
        <v>14</v>
      </c>
      <c r="G791" t="s">
        <v>20</v>
      </c>
      <c r="H791" t="s">
        <v>16</v>
      </c>
      <c r="I791" t="s">
        <v>17</v>
      </c>
      <c r="J791">
        <v>309</v>
      </c>
      <c r="K791">
        <v>441.87</v>
      </c>
      <c r="N791">
        <v>2024</v>
      </c>
      <c r="O791" t="s">
        <v>27</v>
      </c>
      <c r="P791" t="s">
        <v>56</v>
      </c>
      <c r="Q791" t="s">
        <v>58</v>
      </c>
      <c r="R791">
        <v>76</v>
      </c>
      <c r="S791">
        <v>4576.8999999999996</v>
      </c>
      <c r="T791">
        <v>5126.1279999999997</v>
      </c>
      <c r="U791">
        <v>915.38</v>
      </c>
      <c r="V791" t="s">
        <v>45</v>
      </c>
    </row>
    <row r="792" spans="1:22" x14ac:dyDescent="0.3">
      <c r="A792" s="2">
        <v>2726172</v>
      </c>
      <c r="B792">
        <v>2021</v>
      </c>
      <c r="C792" t="s">
        <v>29</v>
      </c>
      <c r="D792" t="s">
        <v>12</v>
      </c>
      <c r="E792" t="s">
        <v>13</v>
      </c>
      <c r="F792" t="s">
        <v>14</v>
      </c>
      <c r="G792" t="s">
        <v>20</v>
      </c>
      <c r="H792" t="s">
        <v>16</v>
      </c>
      <c r="I792" t="s">
        <v>17</v>
      </c>
      <c r="J792">
        <v>303</v>
      </c>
      <c r="K792">
        <v>433.28999999999996</v>
      </c>
      <c r="N792">
        <v>2024</v>
      </c>
      <c r="O792" t="s">
        <v>27</v>
      </c>
      <c r="P792" t="s">
        <v>56</v>
      </c>
      <c r="Q792" t="s">
        <v>59</v>
      </c>
      <c r="R792">
        <v>46</v>
      </c>
      <c r="S792">
        <v>200</v>
      </c>
      <c r="T792">
        <v>224</v>
      </c>
      <c r="U792">
        <v>40</v>
      </c>
      <c r="V792" t="s">
        <v>45</v>
      </c>
    </row>
    <row r="793" spans="1:22" x14ac:dyDescent="0.3">
      <c r="A793" s="2">
        <v>2726172</v>
      </c>
      <c r="B793">
        <v>2021</v>
      </c>
      <c r="C793" t="s">
        <v>29</v>
      </c>
      <c r="D793" t="s">
        <v>12</v>
      </c>
      <c r="E793" t="s">
        <v>13</v>
      </c>
      <c r="F793" t="s">
        <v>14</v>
      </c>
      <c r="G793" t="s">
        <v>20</v>
      </c>
      <c r="H793" t="s">
        <v>16</v>
      </c>
      <c r="I793" t="s">
        <v>17</v>
      </c>
      <c r="J793">
        <v>297</v>
      </c>
      <c r="K793">
        <v>424.71</v>
      </c>
      <c r="N793">
        <v>2024</v>
      </c>
      <c r="O793" t="s">
        <v>27</v>
      </c>
      <c r="P793" t="s">
        <v>56</v>
      </c>
      <c r="Q793" t="s">
        <v>60</v>
      </c>
      <c r="R793">
        <v>34</v>
      </c>
      <c r="S793">
        <v>4576.8</v>
      </c>
      <c r="T793">
        <v>5126.0160000000005</v>
      </c>
      <c r="U793">
        <v>915.36000000000013</v>
      </c>
      <c r="V793" t="s">
        <v>45</v>
      </c>
    </row>
    <row r="794" spans="1:22" x14ac:dyDescent="0.3">
      <c r="A794" s="2">
        <v>2725077</v>
      </c>
      <c r="B794">
        <v>2021</v>
      </c>
      <c r="C794" t="s">
        <v>29</v>
      </c>
      <c r="D794" t="s">
        <v>12</v>
      </c>
      <c r="E794" t="s">
        <v>13</v>
      </c>
      <c r="F794" t="s">
        <v>14</v>
      </c>
      <c r="G794" t="s">
        <v>20</v>
      </c>
      <c r="H794" t="s">
        <v>16</v>
      </c>
      <c r="I794" t="s">
        <v>17</v>
      </c>
      <c r="J794">
        <v>305</v>
      </c>
      <c r="K794">
        <v>436.15</v>
      </c>
      <c r="N794">
        <v>2024</v>
      </c>
      <c r="O794" t="s">
        <v>27</v>
      </c>
      <c r="P794" t="s">
        <v>47</v>
      </c>
      <c r="Q794" t="s">
        <v>61</v>
      </c>
      <c r="R794">
        <v>7</v>
      </c>
      <c r="S794">
        <v>200</v>
      </c>
      <c r="T794">
        <v>224</v>
      </c>
      <c r="U794">
        <v>40</v>
      </c>
      <c r="V794" t="s">
        <v>45</v>
      </c>
    </row>
    <row r="795" spans="1:22" x14ac:dyDescent="0.3">
      <c r="A795" s="2">
        <v>2725077</v>
      </c>
      <c r="B795">
        <v>2021</v>
      </c>
      <c r="C795" t="s">
        <v>29</v>
      </c>
      <c r="D795" t="s">
        <v>12</v>
      </c>
      <c r="E795" t="s">
        <v>13</v>
      </c>
      <c r="F795" t="s">
        <v>14</v>
      </c>
      <c r="G795" t="s">
        <v>20</v>
      </c>
      <c r="H795" t="s">
        <v>16</v>
      </c>
      <c r="I795" t="s">
        <v>17</v>
      </c>
      <c r="J795">
        <v>299</v>
      </c>
      <c r="K795">
        <v>427.57</v>
      </c>
      <c r="N795">
        <v>2024</v>
      </c>
      <c r="O795" t="s">
        <v>27</v>
      </c>
      <c r="P795" t="s">
        <v>56</v>
      </c>
      <c r="Q795" t="s">
        <v>63</v>
      </c>
      <c r="R795">
        <v>3</v>
      </c>
      <c r="S795">
        <v>4577.3</v>
      </c>
      <c r="T795">
        <v>5126.576</v>
      </c>
      <c r="U795">
        <v>915.46</v>
      </c>
      <c r="V795" t="s">
        <v>45</v>
      </c>
    </row>
    <row r="796" spans="1:22" x14ac:dyDescent="0.3">
      <c r="A796" s="2">
        <v>2725077</v>
      </c>
      <c r="B796">
        <v>2021</v>
      </c>
      <c r="C796" t="s">
        <v>11</v>
      </c>
      <c r="D796" t="s">
        <v>12</v>
      </c>
      <c r="E796" t="s">
        <v>13</v>
      </c>
      <c r="F796" t="s">
        <v>14</v>
      </c>
      <c r="G796" t="s">
        <v>15</v>
      </c>
      <c r="H796" t="s">
        <v>16</v>
      </c>
      <c r="I796" t="s">
        <v>17</v>
      </c>
      <c r="J796">
        <v>158</v>
      </c>
      <c r="K796">
        <v>526.24</v>
      </c>
      <c r="N796">
        <v>2024</v>
      </c>
      <c r="O796" t="s">
        <v>27</v>
      </c>
      <c r="P796" t="s">
        <v>62</v>
      </c>
      <c r="Q796" t="s">
        <v>62</v>
      </c>
      <c r="R796">
        <v>2</v>
      </c>
      <c r="S796">
        <v>6600</v>
      </c>
      <c r="T796">
        <v>7392</v>
      </c>
      <c r="U796">
        <v>1320</v>
      </c>
      <c r="V796" t="s">
        <v>64</v>
      </c>
    </row>
    <row r="797" spans="1:22" x14ac:dyDescent="0.3">
      <c r="A797" s="2">
        <v>2725077</v>
      </c>
      <c r="B797">
        <v>2021</v>
      </c>
      <c r="C797" t="s">
        <v>11</v>
      </c>
      <c r="D797" t="s">
        <v>12</v>
      </c>
      <c r="E797" t="s">
        <v>13</v>
      </c>
      <c r="F797" t="s">
        <v>14</v>
      </c>
      <c r="G797" t="s">
        <v>15</v>
      </c>
      <c r="H797" t="s">
        <v>16</v>
      </c>
      <c r="I797" t="s">
        <v>17</v>
      </c>
      <c r="J797">
        <v>152</v>
      </c>
      <c r="K797">
        <v>526.24</v>
      </c>
      <c r="N797">
        <v>2024</v>
      </c>
      <c r="O797" t="s">
        <v>25</v>
      </c>
      <c r="P797" t="s">
        <v>43</v>
      </c>
      <c r="Q797" t="s">
        <v>44</v>
      </c>
      <c r="R797">
        <v>3566</v>
      </c>
      <c r="S797">
        <v>4577.3</v>
      </c>
      <c r="T797">
        <v>5126.576</v>
      </c>
      <c r="U797">
        <v>915.46</v>
      </c>
      <c r="V797" t="s">
        <v>64</v>
      </c>
    </row>
    <row r="798" spans="1:22" x14ac:dyDescent="0.3">
      <c r="A798" s="2">
        <v>2725442</v>
      </c>
      <c r="B798">
        <v>2021</v>
      </c>
      <c r="C798" t="s">
        <v>11</v>
      </c>
      <c r="D798" t="s">
        <v>12</v>
      </c>
      <c r="E798" t="s">
        <v>13</v>
      </c>
      <c r="F798" t="s">
        <v>14</v>
      </c>
      <c r="G798" t="s">
        <v>15</v>
      </c>
      <c r="H798" t="s">
        <v>16</v>
      </c>
      <c r="I798" t="s">
        <v>18</v>
      </c>
      <c r="J798">
        <v>170</v>
      </c>
      <c r="K798">
        <v>243.1</v>
      </c>
      <c r="N798">
        <v>2024</v>
      </c>
      <c r="O798" t="s">
        <v>25</v>
      </c>
      <c r="P798" t="s">
        <v>43</v>
      </c>
      <c r="Q798" t="s">
        <v>46</v>
      </c>
      <c r="R798">
        <v>2498</v>
      </c>
      <c r="S798">
        <v>8000</v>
      </c>
      <c r="T798">
        <v>8960</v>
      </c>
      <c r="U798">
        <v>1600</v>
      </c>
      <c r="V798" t="s">
        <v>64</v>
      </c>
    </row>
    <row r="799" spans="1:22" x14ac:dyDescent="0.3">
      <c r="A799" s="2">
        <v>2725442</v>
      </c>
      <c r="B799">
        <v>2021</v>
      </c>
      <c r="C799" t="s">
        <v>11</v>
      </c>
      <c r="D799" t="s">
        <v>12</v>
      </c>
      <c r="E799" t="s">
        <v>13</v>
      </c>
      <c r="F799" t="s">
        <v>14</v>
      </c>
      <c r="G799" t="s">
        <v>15</v>
      </c>
      <c r="H799" t="s">
        <v>16</v>
      </c>
      <c r="I799" t="s">
        <v>18</v>
      </c>
      <c r="J799">
        <v>218</v>
      </c>
      <c r="K799">
        <v>311.74</v>
      </c>
      <c r="N799">
        <v>2024</v>
      </c>
      <c r="O799" t="s">
        <v>25</v>
      </c>
      <c r="P799" t="s">
        <v>47</v>
      </c>
      <c r="Q799" t="s">
        <v>48</v>
      </c>
      <c r="R799">
        <v>1245</v>
      </c>
      <c r="S799">
        <v>4577.2</v>
      </c>
      <c r="T799">
        <v>5126.4639999999999</v>
      </c>
      <c r="U799">
        <v>915.44</v>
      </c>
      <c r="V799" t="s">
        <v>64</v>
      </c>
    </row>
    <row r="800" spans="1:22" x14ac:dyDescent="0.3">
      <c r="A800" s="2">
        <v>2725077</v>
      </c>
      <c r="B800">
        <v>2021</v>
      </c>
      <c r="C800" t="s">
        <v>11</v>
      </c>
      <c r="D800" t="s">
        <v>12</v>
      </c>
      <c r="E800" t="s">
        <v>13</v>
      </c>
      <c r="F800" t="s">
        <v>14</v>
      </c>
      <c r="G800" t="s">
        <v>15</v>
      </c>
      <c r="H800" t="s">
        <v>16</v>
      </c>
      <c r="I800" t="s">
        <v>18</v>
      </c>
      <c r="J800">
        <v>146</v>
      </c>
      <c r="K800">
        <v>208.78</v>
      </c>
      <c r="N800">
        <v>2024</v>
      </c>
      <c r="O800" t="s">
        <v>25</v>
      </c>
      <c r="P800" t="s">
        <v>49</v>
      </c>
      <c r="Q800" t="s">
        <v>50</v>
      </c>
      <c r="R800">
        <v>644</v>
      </c>
      <c r="S800">
        <v>5743.5</v>
      </c>
      <c r="T800">
        <v>6432.72</v>
      </c>
      <c r="U800">
        <v>1148.7</v>
      </c>
      <c r="V800" t="s">
        <v>64</v>
      </c>
    </row>
    <row r="801" spans="1:22" x14ac:dyDescent="0.3">
      <c r="A801" s="2">
        <v>2726172</v>
      </c>
      <c r="B801">
        <v>2021</v>
      </c>
      <c r="C801" t="s">
        <v>11</v>
      </c>
      <c r="D801" t="s">
        <v>12</v>
      </c>
      <c r="E801" t="s">
        <v>13</v>
      </c>
      <c r="F801" t="s">
        <v>14</v>
      </c>
      <c r="G801" t="s">
        <v>15</v>
      </c>
      <c r="H801" t="s">
        <v>16</v>
      </c>
      <c r="I801" t="s">
        <v>18</v>
      </c>
      <c r="J801">
        <v>172</v>
      </c>
      <c r="K801">
        <v>245.95999999999998</v>
      </c>
      <c r="N801">
        <v>2024</v>
      </c>
      <c r="O801" t="s">
        <v>25</v>
      </c>
      <c r="P801" t="s">
        <v>51</v>
      </c>
      <c r="Q801" t="s">
        <v>52</v>
      </c>
      <c r="R801">
        <v>643</v>
      </c>
      <c r="S801">
        <v>7000</v>
      </c>
      <c r="T801">
        <v>7840</v>
      </c>
      <c r="U801">
        <v>1400</v>
      </c>
      <c r="V801" t="s">
        <v>64</v>
      </c>
    </row>
    <row r="802" spans="1:22" x14ac:dyDescent="0.3">
      <c r="A802" s="2">
        <v>2725077</v>
      </c>
      <c r="B802">
        <v>2021</v>
      </c>
      <c r="C802" t="s">
        <v>11</v>
      </c>
      <c r="D802" t="s">
        <v>12</v>
      </c>
      <c r="E802" t="s">
        <v>13</v>
      </c>
      <c r="F802" t="s">
        <v>14</v>
      </c>
      <c r="G802" t="s">
        <v>15</v>
      </c>
      <c r="H802" t="s">
        <v>16</v>
      </c>
      <c r="I802" t="s">
        <v>18</v>
      </c>
      <c r="J802">
        <v>220</v>
      </c>
      <c r="K802">
        <v>314.60000000000002</v>
      </c>
      <c r="N802">
        <v>2024</v>
      </c>
      <c r="O802" t="s">
        <v>25</v>
      </c>
      <c r="P802" t="s">
        <v>49</v>
      </c>
      <c r="Q802" t="s">
        <v>53</v>
      </c>
      <c r="R802">
        <v>455</v>
      </c>
      <c r="S802">
        <v>4578.6000000000004</v>
      </c>
      <c r="T802">
        <v>5128.0320000000002</v>
      </c>
      <c r="U802">
        <v>915.72000000000014</v>
      </c>
      <c r="V802" t="s">
        <v>64</v>
      </c>
    </row>
    <row r="803" spans="1:22" x14ac:dyDescent="0.3">
      <c r="A803" s="2">
        <v>2725077</v>
      </c>
      <c r="B803">
        <v>2021</v>
      </c>
      <c r="C803" t="s">
        <v>11</v>
      </c>
      <c r="D803" t="s">
        <v>12</v>
      </c>
      <c r="E803" t="s">
        <v>13</v>
      </c>
      <c r="F803" t="s">
        <v>14</v>
      </c>
      <c r="G803" t="s">
        <v>15</v>
      </c>
      <c r="H803" t="s">
        <v>16</v>
      </c>
      <c r="I803" t="s">
        <v>18</v>
      </c>
      <c r="J803">
        <v>162</v>
      </c>
      <c r="K803">
        <v>526.24</v>
      </c>
      <c r="N803">
        <v>2024</v>
      </c>
      <c r="O803" t="s">
        <v>25</v>
      </c>
      <c r="P803" t="s">
        <v>51</v>
      </c>
      <c r="Q803" t="s">
        <v>54</v>
      </c>
      <c r="R803">
        <v>345</v>
      </c>
      <c r="S803">
        <v>7000</v>
      </c>
      <c r="T803">
        <v>7840</v>
      </c>
      <c r="U803">
        <v>1400</v>
      </c>
      <c r="V803" t="s">
        <v>64</v>
      </c>
    </row>
    <row r="804" spans="1:22" x14ac:dyDescent="0.3">
      <c r="A804" s="2">
        <v>2725442</v>
      </c>
      <c r="B804">
        <v>2021</v>
      </c>
      <c r="C804" t="s">
        <v>11</v>
      </c>
      <c r="D804" t="s">
        <v>12</v>
      </c>
      <c r="E804" t="s">
        <v>13</v>
      </c>
      <c r="F804" t="s">
        <v>14</v>
      </c>
      <c r="G804" t="s">
        <v>15</v>
      </c>
      <c r="H804" t="s">
        <v>16</v>
      </c>
      <c r="I804" t="s">
        <v>18</v>
      </c>
      <c r="J804">
        <v>156</v>
      </c>
      <c r="K804">
        <v>526.24</v>
      </c>
      <c r="N804">
        <v>2024</v>
      </c>
      <c r="O804" t="s">
        <v>25</v>
      </c>
      <c r="P804" t="s">
        <v>47</v>
      </c>
      <c r="Q804" t="s">
        <v>55</v>
      </c>
      <c r="R804">
        <v>122</v>
      </c>
      <c r="S804">
        <v>100</v>
      </c>
      <c r="T804">
        <v>112</v>
      </c>
      <c r="U804">
        <v>20</v>
      </c>
      <c r="V804" t="s">
        <v>64</v>
      </c>
    </row>
    <row r="805" spans="1:22" x14ac:dyDescent="0.3">
      <c r="A805" s="2">
        <v>2725442</v>
      </c>
      <c r="B805">
        <v>2021</v>
      </c>
      <c r="C805" t="s">
        <v>11</v>
      </c>
      <c r="D805" t="s">
        <v>12</v>
      </c>
      <c r="E805" t="s">
        <v>13</v>
      </c>
      <c r="F805" t="s">
        <v>14</v>
      </c>
      <c r="G805" t="s">
        <v>15</v>
      </c>
      <c r="H805" t="s">
        <v>16</v>
      </c>
      <c r="I805" t="s">
        <v>18</v>
      </c>
      <c r="J805">
        <v>150</v>
      </c>
      <c r="K805">
        <v>526.24</v>
      </c>
      <c r="N805">
        <v>2024</v>
      </c>
      <c r="O805" t="s">
        <v>25</v>
      </c>
      <c r="P805" t="s">
        <v>56</v>
      </c>
      <c r="Q805" t="s">
        <v>57</v>
      </c>
      <c r="R805">
        <v>78</v>
      </c>
      <c r="S805">
        <v>4577.2</v>
      </c>
      <c r="T805">
        <v>5126.4639999999999</v>
      </c>
      <c r="U805">
        <v>915.44</v>
      </c>
      <c r="V805" t="s">
        <v>64</v>
      </c>
    </row>
    <row r="806" spans="1:22" x14ac:dyDescent="0.3">
      <c r="A806" s="2">
        <v>2725442</v>
      </c>
      <c r="B806">
        <v>2021</v>
      </c>
      <c r="C806" t="s">
        <v>11</v>
      </c>
      <c r="D806" t="s">
        <v>12</v>
      </c>
      <c r="E806" t="s">
        <v>13</v>
      </c>
      <c r="F806" t="s">
        <v>14</v>
      </c>
      <c r="G806" t="s">
        <v>15</v>
      </c>
      <c r="H806" t="s">
        <v>16</v>
      </c>
      <c r="I806" t="s">
        <v>18</v>
      </c>
      <c r="J806">
        <v>687</v>
      </c>
      <c r="K806">
        <v>982.41</v>
      </c>
      <c r="N806">
        <v>2024</v>
      </c>
      <c r="O806" t="s">
        <v>25</v>
      </c>
      <c r="P806" t="s">
        <v>56</v>
      </c>
      <c r="Q806" t="s">
        <v>58</v>
      </c>
      <c r="R806">
        <v>76</v>
      </c>
      <c r="S806">
        <v>4576.8999999999996</v>
      </c>
      <c r="T806">
        <v>5126.1279999999997</v>
      </c>
      <c r="U806">
        <v>915.38</v>
      </c>
      <c r="V806" t="s">
        <v>64</v>
      </c>
    </row>
    <row r="807" spans="1:22" x14ac:dyDescent="0.3">
      <c r="A807" s="2">
        <v>2725077</v>
      </c>
      <c r="B807">
        <v>2021</v>
      </c>
      <c r="C807" t="s">
        <v>11</v>
      </c>
      <c r="D807" t="s">
        <v>12</v>
      </c>
      <c r="E807" t="s">
        <v>13</v>
      </c>
      <c r="F807" t="s">
        <v>14</v>
      </c>
      <c r="G807" t="s">
        <v>15</v>
      </c>
      <c r="H807" t="s">
        <v>16</v>
      </c>
      <c r="I807" t="s">
        <v>18</v>
      </c>
      <c r="J807">
        <v>721</v>
      </c>
      <c r="K807">
        <v>1031.03</v>
      </c>
      <c r="N807">
        <v>2024</v>
      </c>
      <c r="O807" t="s">
        <v>25</v>
      </c>
      <c r="P807" t="s">
        <v>56</v>
      </c>
      <c r="Q807" t="s">
        <v>59</v>
      </c>
      <c r="R807">
        <v>46</v>
      </c>
      <c r="S807">
        <v>200</v>
      </c>
      <c r="T807">
        <v>224</v>
      </c>
      <c r="U807">
        <v>40</v>
      </c>
      <c r="V807" t="s">
        <v>64</v>
      </c>
    </row>
    <row r="808" spans="1:22" x14ac:dyDescent="0.3">
      <c r="A808" s="2">
        <v>2725442</v>
      </c>
      <c r="B808">
        <v>2021</v>
      </c>
      <c r="C808" t="s">
        <v>11</v>
      </c>
      <c r="D808" t="s">
        <v>12</v>
      </c>
      <c r="E808" t="s">
        <v>13</v>
      </c>
      <c r="F808" t="s">
        <v>14</v>
      </c>
      <c r="G808" t="s">
        <v>15</v>
      </c>
      <c r="H808" t="s">
        <v>16</v>
      </c>
      <c r="I808" t="s">
        <v>18</v>
      </c>
      <c r="J808">
        <v>774</v>
      </c>
      <c r="K808">
        <v>1106.82</v>
      </c>
      <c r="N808">
        <v>2024</v>
      </c>
      <c r="O808" t="s">
        <v>25</v>
      </c>
      <c r="P808" t="s">
        <v>56</v>
      </c>
      <c r="Q808" t="s">
        <v>60</v>
      </c>
      <c r="R808">
        <v>34</v>
      </c>
      <c r="S808">
        <v>4576.8</v>
      </c>
      <c r="T808">
        <v>5126.0160000000005</v>
      </c>
      <c r="U808">
        <v>915.36000000000013</v>
      </c>
      <c r="V808" t="s">
        <v>64</v>
      </c>
    </row>
    <row r="809" spans="1:22" x14ac:dyDescent="0.3">
      <c r="A809" s="2">
        <v>2725077</v>
      </c>
      <c r="B809">
        <v>2021</v>
      </c>
      <c r="C809" t="s">
        <v>11</v>
      </c>
      <c r="D809" t="s">
        <v>12</v>
      </c>
      <c r="E809" t="s">
        <v>13</v>
      </c>
      <c r="F809" t="s">
        <v>14</v>
      </c>
      <c r="G809" t="s">
        <v>15</v>
      </c>
      <c r="H809" t="s">
        <v>16</v>
      </c>
      <c r="I809" t="s">
        <v>18</v>
      </c>
      <c r="J809">
        <v>159</v>
      </c>
      <c r="K809">
        <v>227.37</v>
      </c>
      <c r="N809">
        <v>2024</v>
      </c>
      <c r="O809" t="s">
        <v>25</v>
      </c>
      <c r="P809" t="s">
        <v>47</v>
      </c>
      <c r="Q809" t="s">
        <v>61</v>
      </c>
      <c r="R809">
        <v>7</v>
      </c>
      <c r="S809">
        <v>200</v>
      </c>
      <c r="T809">
        <v>224</v>
      </c>
      <c r="U809">
        <v>40</v>
      </c>
      <c r="V809" t="s">
        <v>64</v>
      </c>
    </row>
    <row r="810" spans="1:22" x14ac:dyDescent="0.3">
      <c r="A810" s="2">
        <v>2725442</v>
      </c>
      <c r="B810">
        <v>2021</v>
      </c>
      <c r="C810" t="s">
        <v>11</v>
      </c>
      <c r="D810" t="s">
        <v>12</v>
      </c>
      <c r="E810" t="s">
        <v>13</v>
      </c>
      <c r="F810" t="s">
        <v>14</v>
      </c>
      <c r="G810" t="s">
        <v>15</v>
      </c>
      <c r="H810" t="s">
        <v>16</v>
      </c>
      <c r="I810" t="s">
        <v>18</v>
      </c>
      <c r="J810">
        <v>153</v>
      </c>
      <c r="K810">
        <v>218.79</v>
      </c>
      <c r="N810">
        <v>2024</v>
      </c>
      <c r="O810" t="s">
        <v>25</v>
      </c>
      <c r="P810" t="s">
        <v>62</v>
      </c>
      <c r="Q810" t="s">
        <v>62</v>
      </c>
      <c r="R810">
        <v>3</v>
      </c>
      <c r="S810">
        <v>6600</v>
      </c>
      <c r="T810">
        <v>7392</v>
      </c>
      <c r="U810">
        <v>1320</v>
      </c>
      <c r="V810" t="s">
        <v>64</v>
      </c>
    </row>
    <row r="811" spans="1:22" x14ac:dyDescent="0.3">
      <c r="A811" s="2">
        <v>2725077</v>
      </c>
      <c r="B811">
        <v>2021</v>
      </c>
      <c r="C811" t="s">
        <v>11</v>
      </c>
      <c r="D811" t="s">
        <v>12</v>
      </c>
      <c r="E811" t="s">
        <v>13</v>
      </c>
      <c r="F811" t="s">
        <v>14</v>
      </c>
      <c r="G811" t="s">
        <v>15</v>
      </c>
      <c r="H811" t="s">
        <v>16</v>
      </c>
      <c r="I811" t="s">
        <v>18</v>
      </c>
      <c r="J811">
        <v>147</v>
      </c>
      <c r="K811">
        <v>210.21</v>
      </c>
      <c r="N811">
        <v>2024</v>
      </c>
      <c r="O811" t="s">
        <v>25</v>
      </c>
      <c r="P811" t="s">
        <v>56</v>
      </c>
      <c r="Q811" t="s">
        <v>63</v>
      </c>
      <c r="R811">
        <v>3</v>
      </c>
      <c r="S811">
        <v>4577.3</v>
      </c>
      <c r="T811">
        <v>5126.576</v>
      </c>
      <c r="U811">
        <v>915.46</v>
      </c>
      <c r="V811" t="s">
        <v>64</v>
      </c>
    </row>
    <row r="812" spans="1:22" x14ac:dyDescent="0.3">
      <c r="A812" s="2">
        <v>2725442</v>
      </c>
      <c r="B812">
        <v>2021</v>
      </c>
      <c r="C812" t="s">
        <v>11</v>
      </c>
      <c r="D812" t="s">
        <v>12</v>
      </c>
      <c r="E812" t="s">
        <v>13</v>
      </c>
      <c r="F812" t="s">
        <v>14</v>
      </c>
      <c r="G812" t="s">
        <v>15</v>
      </c>
      <c r="H812" t="s">
        <v>16</v>
      </c>
      <c r="I812" t="s">
        <v>18</v>
      </c>
      <c r="J812">
        <v>171</v>
      </c>
      <c r="K812">
        <v>244.53</v>
      </c>
      <c r="N812">
        <v>2024</v>
      </c>
      <c r="O812" t="s">
        <v>24</v>
      </c>
      <c r="P812" t="s">
        <v>43</v>
      </c>
      <c r="Q812" t="s">
        <v>44</v>
      </c>
      <c r="R812">
        <v>3566</v>
      </c>
      <c r="S812">
        <v>4577.3</v>
      </c>
      <c r="T812">
        <v>5126.576</v>
      </c>
      <c r="U812">
        <v>915.46</v>
      </c>
      <c r="V812" t="s">
        <v>64</v>
      </c>
    </row>
    <row r="813" spans="1:22" x14ac:dyDescent="0.3">
      <c r="A813" s="2">
        <v>2725442</v>
      </c>
      <c r="B813">
        <v>2021</v>
      </c>
      <c r="C813" t="s">
        <v>11</v>
      </c>
      <c r="D813" t="s">
        <v>12</v>
      </c>
      <c r="E813" t="s">
        <v>13</v>
      </c>
      <c r="F813" t="s">
        <v>14</v>
      </c>
      <c r="G813" t="s">
        <v>15</v>
      </c>
      <c r="H813" t="s">
        <v>16</v>
      </c>
      <c r="I813" t="s">
        <v>18</v>
      </c>
      <c r="J813">
        <v>760</v>
      </c>
      <c r="K813">
        <v>526.24</v>
      </c>
      <c r="N813">
        <v>2024</v>
      </c>
      <c r="O813" t="s">
        <v>24</v>
      </c>
      <c r="P813" t="s">
        <v>43</v>
      </c>
      <c r="Q813" t="s">
        <v>46</v>
      </c>
      <c r="R813">
        <v>2498</v>
      </c>
      <c r="S813">
        <v>8000</v>
      </c>
      <c r="T813">
        <v>8960</v>
      </c>
      <c r="U813">
        <v>1600</v>
      </c>
      <c r="V813" t="s">
        <v>64</v>
      </c>
    </row>
    <row r="814" spans="1:22" x14ac:dyDescent="0.3">
      <c r="A814" s="2">
        <v>2725442</v>
      </c>
      <c r="B814">
        <v>2021</v>
      </c>
      <c r="C814" t="s">
        <v>11</v>
      </c>
      <c r="D814" t="s">
        <v>12</v>
      </c>
      <c r="E814" t="s">
        <v>13</v>
      </c>
      <c r="F814" t="s">
        <v>14</v>
      </c>
      <c r="G814" t="s">
        <v>15</v>
      </c>
      <c r="H814" t="s">
        <v>16</v>
      </c>
      <c r="I814" t="s">
        <v>18</v>
      </c>
      <c r="J814">
        <v>813</v>
      </c>
      <c r="K814">
        <v>526.24</v>
      </c>
      <c r="N814">
        <v>2024</v>
      </c>
      <c r="O814" t="s">
        <v>24</v>
      </c>
      <c r="P814" t="s">
        <v>47</v>
      </c>
      <c r="Q814" t="s">
        <v>48</v>
      </c>
      <c r="R814">
        <v>1245</v>
      </c>
      <c r="S814">
        <v>4577.2</v>
      </c>
      <c r="T814">
        <v>5126.4639999999999</v>
      </c>
      <c r="U814">
        <v>915.44</v>
      </c>
      <c r="V814" t="s">
        <v>64</v>
      </c>
    </row>
    <row r="815" spans="1:22" x14ac:dyDescent="0.3">
      <c r="A815" s="2">
        <v>2725442</v>
      </c>
      <c r="B815">
        <v>2021</v>
      </c>
      <c r="C815" t="s">
        <v>11</v>
      </c>
      <c r="D815" t="s">
        <v>12</v>
      </c>
      <c r="E815" t="s">
        <v>13</v>
      </c>
      <c r="F815" t="s">
        <v>14</v>
      </c>
      <c r="G815" t="s">
        <v>15</v>
      </c>
      <c r="H815" t="s">
        <v>16</v>
      </c>
      <c r="I815" t="s">
        <v>18</v>
      </c>
      <c r="J815">
        <v>217</v>
      </c>
      <c r="K815">
        <v>310.31</v>
      </c>
      <c r="N815">
        <v>2024</v>
      </c>
      <c r="O815" t="s">
        <v>24</v>
      </c>
      <c r="P815" t="s">
        <v>49</v>
      </c>
      <c r="Q815" t="s">
        <v>50</v>
      </c>
      <c r="R815">
        <v>644</v>
      </c>
      <c r="S815">
        <v>5743.5</v>
      </c>
      <c r="T815">
        <v>6432.72</v>
      </c>
      <c r="U815">
        <v>1148.7</v>
      </c>
      <c r="V815" t="s">
        <v>64</v>
      </c>
    </row>
    <row r="816" spans="1:22" x14ac:dyDescent="0.3">
      <c r="A816" s="2">
        <v>2726172</v>
      </c>
      <c r="B816">
        <v>2021</v>
      </c>
      <c r="C816" t="s">
        <v>11</v>
      </c>
      <c r="D816" t="s">
        <v>12</v>
      </c>
      <c r="E816" t="s">
        <v>13</v>
      </c>
      <c r="F816" t="s">
        <v>14</v>
      </c>
      <c r="G816" t="s">
        <v>15</v>
      </c>
      <c r="H816" t="s">
        <v>16</v>
      </c>
      <c r="I816" t="s">
        <v>18</v>
      </c>
      <c r="J816">
        <v>145</v>
      </c>
      <c r="K816">
        <v>207.35</v>
      </c>
      <c r="N816">
        <v>2024</v>
      </c>
      <c r="O816" t="s">
        <v>24</v>
      </c>
      <c r="P816" t="s">
        <v>51</v>
      </c>
      <c r="Q816" t="s">
        <v>52</v>
      </c>
      <c r="R816">
        <v>643</v>
      </c>
      <c r="S816">
        <v>7000</v>
      </c>
      <c r="T816">
        <v>7840</v>
      </c>
      <c r="U816">
        <v>1400</v>
      </c>
      <c r="V816" t="s">
        <v>64</v>
      </c>
    </row>
    <row r="817" spans="1:22" x14ac:dyDescent="0.3">
      <c r="A817" s="2">
        <v>2725442</v>
      </c>
      <c r="B817">
        <v>2021</v>
      </c>
      <c r="C817" t="s">
        <v>11</v>
      </c>
      <c r="D817" t="s">
        <v>12</v>
      </c>
      <c r="E817" t="s">
        <v>13</v>
      </c>
      <c r="F817" t="s">
        <v>14</v>
      </c>
      <c r="G817" t="s">
        <v>15</v>
      </c>
      <c r="H817" t="s">
        <v>16</v>
      </c>
      <c r="I817" t="s">
        <v>17</v>
      </c>
      <c r="J817">
        <v>161</v>
      </c>
      <c r="K817">
        <v>230.23000000000002</v>
      </c>
      <c r="N817">
        <v>2024</v>
      </c>
      <c r="O817" t="s">
        <v>24</v>
      </c>
      <c r="P817" t="s">
        <v>49</v>
      </c>
      <c r="Q817" t="s">
        <v>53</v>
      </c>
      <c r="R817">
        <v>455</v>
      </c>
      <c r="S817">
        <v>4578.6000000000004</v>
      </c>
      <c r="T817">
        <v>5128.0320000000002</v>
      </c>
      <c r="U817">
        <v>915.72000000000014</v>
      </c>
      <c r="V817" t="s">
        <v>64</v>
      </c>
    </row>
    <row r="818" spans="1:22" x14ac:dyDescent="0.3">
      <c r="A818" s="2">
        <v>2725807</v>
      </c>
      <c r="B818">
        <v>2021</v>
      </c>
      <c r="C818" t="s">
        <v>11</v>
      </c>
      <c r="D818" t="s">
        <v>12</v>
      </c>
      <c r="E818" t="s">
        <v>13</v>
      </c>
      <c r="F818" t="s">
        <v>14</v>
      </c>
      <c r="G818" t="s">
        <v>15</v>
      </c>
      <c r="H818" t="s">
        <v>16</v>
      </c>
      <c r="I818" t="s">
        <v>17</v>
      </c>
      <c r="J818">
        <v>155</v>
      </c>
      <c r="K818">
        <v>221.65</v>
      </c>
      <c r="N818">
        <v>2024</v>
      </c>
      <c r="O818" t="s">
        <v>24</v>
      </c>
      <c r="P818" t="s">
        <v>51</v>
      </c>
      <c r="Q818" t="s">
        <v>54</v>
      </c>
      <c r="R818">
        <v>345</v>
      </c>
      <c r="S818">
        <v>7000</v>
      </c>
      <c r="T818">
        <v>7840</v>
      </c>
      <c r="U818">
        <v>1400</v>
      </c>
      <c r="V818" t="s">
        <v>64</v>
      </c>
    </row>
    <row r="819" spans="1:22" x14ac:dyDescent="0.3">
      <c r="A819" s="2">
        <v>2725442</v>
      </c>
      <c r="B819">
        <v>2021</v>
      </c>
      <c r="C819" t="s">
        <v>11</v>
      </c>
      <c r="D819" t="s">
        <v>12</v>
      </c>
      <c r="E819" t="s">
        <v>13</v>
      </c>
      <c r="F819" t="s">
        <v>14</v>
      </c>
      <c r="G819" t="s">
        <v>15</v>
      </c>
      <c r="H819" t="s">
        <v>16</v>
      </c>
      <c r="I819" t="s">
        <v>17</v>
      </c>
      <c r="J819">
        <v>149</v>
      </c>
      <c r="K819">
        <v>213.07</v>
      </c>
      <c r="N819">
        <v>2024</v>
      </c>
      <c r="O819" t="s">
        <v>24</v>
      </c>
      <c r="P819" t="s">
        <v>47</v>
      </c>
      <c r="Q819" t="s">
        <v>55</v>
      </c>
      <c r="R819">
        <v>122</v>
      </c>
      <c r="S819">
        <v>100</v>
      </c>
      <c r="T819">
        <v>112</v>
      </c>
      <c r="U819">
        <v>20</v>
      </c>
      <c r="V819" t="s">
        <v>45</v>
      </c>
    </row>
    <row r="820" spans="1:22" x14ac:dyDescent="0.3">
      <c r="A820" s="2">
        <v>2725077</v>
      </c>
      <c r="B820">
        <v>2021</v>
      </c>
      <c r="C820" t="s">
        <v>11</v>
      </c>
      <c r="D820" t="s">
        <v>12</v>
      </c>
      <c r="E820" t="s">
        <v>13</v>
      </c>
      <c r="F820" t="s">
        <v>14</v>
      </c>
      <c r="G820" t="s">
        <v>15</v>
      </c>
      <c r="H820" t="s">
        <v>16</v>
      </c>
      <c r="I820" t="s">
        <v>18</v>
      </c>
      <c r="J820">
        <v>173</v>
      </c>
      <c r="K820">
        <v>247.39</v>
      </c>
      <c r="N820">
        <v>2024</v>
      </c>
      <c r="O820" t="s">
        <v>24</v>
      </c>
      <c r="P820" t="s">
        <v>56</v>
      </c>
      <c r="Q820" t="s">
        <v>57</v>
      </c>
      <c r="R820">
        <v>78</v>
      </c>
      <c r="S820">
        <v>4577.2</v>
      </c>
      <c r="T820">
        <v>5126.4639999999999</v>
      </c>
      <c r="U820">
        <v>915.44</v>
      </c>
      <c r="V820" t="s">
        <v>45</v>
      </c>
    </row>
    <row r="821" spans="1:22" x14ac:dyDescent="0.3">
      <c r="A821" s="2">
        <v>2725077</v>
      </c>
      <c r="B821">
        <v>2021</v>
      </c>
      <c r="C821" t="s">
        <v>11</v>
      </c>
      <c r="D821" t="s">
        <v>12</v>
      </c>
      <c r="E821" t="s">
        <v>13</v>
      </c>
      <c r="F821" t="s">
        <v>14</v>
      </c>
      <c r="G821" t="s">
        <v>15</v>
      </c>
      <c r="H821" t="s">
        <v>16</v>
      </c>
      <c r="I821" t="s">
        <v>18</v>
      </c>
      <c r="J821">
        <v>221</v>
      </c>
      <c r="K821">
        <v>316.02999999999997</v>
      </c>
      <c r="N821">
        <v>2024</v>
      </c>
      <c r="O821" t="s">
        <v>24</v>
      </c>
      <c r="P821" t="s">
        <v>56</v>
      </c>
      <c r="Q821" t="s">
        <v>58</v>
      </c>
      <c r="R821">
        <v>76</v>
      </c>
      <c r="S821">
        <v>4576.8999999999996</v>
      </c>
      <c r="T821">
        <v>5126.1279999999997</v>
      </c>
      <c r="U821">
        <v>915.38</v>
      </c>
      <c r="V821" t="s">
        <v>45</v>
      </c>
    </row>
    <row r="822" spans="1:22" x14ac:dyDescent="0.3">
      <c r="A822" s="2">
        <v>2725442</v>
      </c>
      <c r="B822">
        <v>2021</v>
      </c>
      <c r="C822" t="s">
        <v>11</v>
      </c>
      <c r="D822" t="s">
        <v>12</v>
      </c>
      <c r="E822" t="s">
        <v>13</v>
      </c>
      <c r="F822" t="s">
        <v>14</v>
      </c>
      <c r="G822" t="s">
        <v>15</v>
      </c>
      <c r="H822" t="s">
        <v>16</v>
      </c>
      <c r="I822" t="s">
        <v>18</v>
      </c>
      <c r="J822">
        <v>783</v>
      </c>
      <c r="K822">
        <v>1119.69</v>
      </c>
      <c r="N822">
        <v>2024</v>
      </c>
      <c r="O822" t="s">
        <v>24</v>
      </c>
      <c r="P822" t="s">
        <v>56</v>
      </c>
      <c r="Q822" t="s">
        <v>59</v>
      </c>
      <c r="R822">
        <v>46</v>
      </c>
      <c r="S822">
        <v>200</v>
      </c>
      <c r="T822">
        <v>224</v>
      </c>
      <c r="U822">
        <v>40</v>
      </c>
      <c r="V822" t="s">
        <v>45</v>
      </c>
    </row>
    <row r="823" spans="1:22" x14ac:dyDescent="0.3">
      <c r="A823" s="2">
        <v>2725077</v>
      </c>
      <c r="B823">
        <v>2021</v>
      </c>
      <c r="C823" t="s">
        <v>19</v>
      </c>
      <c r="D823" t="s">
        <v>12</v>
      </c>
      <c r="E823" t="s">
        <v>13</v>
      </c>
      <c r="F823" t="s">
        <v>14</v>
      </c>
      <c r="G823" t="s">
        <v>15</v>
      </c>
      <c r="H823" t="s">
        <v>16</v>
      </c>
      <c r="I823" t="s">
        <v>17</v>
      </c>
      <c r="J823">
        <v>344</v>
      </c>
      <c r="K823">
        <v>491.91999999999996</v>
      </c>
      <c r="N823">
        <v>2024</v>
      </c>
      <c r="O823" t="s">
        <v>24</v>
      </c>
      <c r="P823" t="s">
        <v>56</v>
      </c>
      <c r="Q823" t="s">
        <v>60</v>
      </c>
      <c r="R823">
        <v>34</v>
      </c>
      <c r="S823">
        <v>4576.8</v>
      </c>
      <c r="T823">
        <v>5126.0160000000005</v>
      </c>
      <c r="U823">
        <v>915.36000000000013</v>
      </c>
      <c r="V823" t="s">
        <v>45</v>
      </c>
    </row>
    <row r="824" spans="1:22" x14ac:dyDescent="0.3">
      <c r="A824" s="2">
        <v>2725077</v>
      </c>
      <c r="B824">
        <v>2021</v>
      </c>
      <c r="C824" t="s">
        <v>19</v>
      </c>
      <c r="D824" t="s">
        <v>12</v>
      </c>
      <c r="E824" t="s">
        <v>13</v>
      </c>
      <c r="F824" t="s">
        <v>14</v>
      </c>
      <c r="G824" t="s">
        <v>15</v>
      </c>
      <c r="H824" t="s">
        <v>16</v>
      </c>
      <c r="I824" t="s">
        <v>17</v>
      </c>
      <c r="J824">
        <v>338</v>
      </c>
      <c r="K824">
        <v>483.34000000000003</v>
      </c>
      <c r="N824">
        <v>2024</v>
      </c>
      <c r="O824" t="s">
        <v>24</v>
      </c>
      <c r="P824" t="s">
        <v>47</v>
      </c>
      <c r="Q824" t="s">
        <v>61</v>
      </c>
      <c r="R824">
        <v>7</v>
      </c>
      <c r="S824">
        <v>200</v>
      </c>
      <c r="T824">
        <v>224</v>
      </c>
      <c r="U824">
        <v>40</v>
      </c>
      <c r="V824" t="s">
        <v>45</v>
      </c>
    </row>
    <row r="825" spans="1:22" x14ac:dyDescent="0.3">
      <c r="A825" s="2">
        <v>2725077</v>
      </c>
      <c r="B825">
        <v>2021</v>
      </c>
      <c r="C825" t="s">
        <v>19</v>
      </c>
      <c r="D825" t="s">
        <v>12</v>
      </c>
      <c r="E825" t="s">
        <v>13</v>
      </c>
      <c r="F825" t="s">
        <v>14</v>
      </c>
      <c r="G825" t="s">
        <v>15</v>
      </c>
      <c r="H825" t="s">
        <v>16</v>
      </c>
      <c r="I825" t="s">
        <v>17</v>
      </c>
      <c r="J825">
        <v>332</v>
      </c>
      <c r="K825">
        <v>474.76</v>
      </c>
      <c r="N825">
        <v>2024</v>
      </c>
      <c r="O825" t="s">
        <v>24</v>
      </c>
      <c r="P825" t="s">
        <v>56</v>
      </c>
      <c r="Q825" t="s">
        <v>63</v>
      </c>
      <c r="R825">
        <v>3</v>
      </c>
      <c r="S825">
        <v>4577.3</v>
      </c>
      <c r="T825">
        <v>5126.576</v>
      </c>
      <c r="U825">
        <v>915.46</v>
      </c>
      <c r="V825" t="s">
        <v>45</v>
      </c>
    </row>
    <row r="826" spans="1:22" x14ac:dyDescent="0.3">
      <c r="A826" s="2">
        <v>2726172</v>
      </c>
      <c r="B826">
        <v>2021</v>
      </c>
      <c r="C826" t="s">
        <v>19</v>
      </c>
      <c r="D826" t="s">
        <v>12</v>
      </c>
      <c r="E826" t="s">
        <v>13</v>
      </c>
      <c r="F826" t="s">
        <v>14</v>
      </c>
      <c r="G826" t="s">
        <v>15</v>
      </c>
      <c r="H826" t="s">
        <v>16</v>
      </c>
      <c r="I826" t="s">
        <v>18</v>
      </c>
      <c r="J826">
        <v>152</v>
      </c>
      <c r="K826">
        <v>206.72</v>
      </c>
      <c r="N826">
        <v>2024</v>
      </c>
      <c r="O826" t="s">
        <v>24</v>
      </c>
      <c r="P826" t="s">
        <v>62</v>
      </c>
      <c r="Q826" t="s">
        <v>62</v>
      </c>
      <c r="R826">
        <v>2</v>
      </c>
      <c r="S826">
        <v>6600</v>
      </c>
      <c r="T826">
        <v>7392</v>
      </c>
      <c r="U826">
        <v>1320</v>
      </c>
      <c r="V826" t="s">
        <v>45</v>
      </c>
    </row>
    <row r="827" spans="1:22" x14ac:dyDescent="0.3">
      <c r="A827" s="2">
        <v>2726172</v>
      </c>
      <c r="B827">
        <v>2021</v>
      </c>
      <c r="C827" t="s">
        <v>19</v>
      </c>
      <c r="D827" t="s">
        <v>12</v>
      </c>
      <c r="E827" t="s">
        <v>13</v>
      </c>
      <c r="F827" t="s">
        <v>14</v>
      </c>
      <c r="G827" t="s">
        <v>15</v>
      </c>
      <c r="H827" t="s">
        <v>16</v>
      </c>
      <c r="I827" t="s">
        <v>18</v>
      </c>
      <c r="J827">
        <v>368</v>
      </c>
      <c r="K827">
        <v>526.24</v>
      </c>
      <c r="N827">
        <v>2024</v>
      </c>
      <c r="O827" t="s">
        <v>19</v>
      </c>
      <c r="P827" t="s">
        <v>43</v>
      </c>
      <c r="Q827" t="s">
        <v>44</v>
      </c>
      <c r="R827">
        <v>3566</v>
      </c>
      <c r="S827">
        <v>4577.3</v>
      </c>
      <c r="T827">
        <v>5126.576</v>
      </c>
      <c r="U827">
        <v>915.46</v>
      </c>
      <c r="V827" t="s">
        <v>45</v>
      </c>
    </row>
    <row r="828" spans="1:22" x14ac:dyDescent="0.3">
      <c r="A828" s="2">
        <v>2726538</v>
      </c>
      <c r="B828">
        <v>2021</v>
      </c>
      <c r="C828" t="s">
        <v>19</v>
      </c>
      <c r="D828" t="s">
        <v>12</v>
      </c>
      <c r="E828" t="s">
        <v>13</v>
      </c>
      <c r="F828" t="s">
        <v>14</v>
      </c>
      <c r="G828" t="s">
        <v>15</v>
      </c>
      <c r="H828" t="s">
        <v>16</v>
      </c>
      <c r="I828" t="s">
        <v>18</v>
      </c>
      <c r="J828">
        <v>148</v>
      </c>
      <c r="K828">
        <v>211.64</v>
      </c>
      <c r="N828">
        <v>2024</v>
      </c>
      <c r="O828" t="s">
        <v>19</v>
      </c>
      <c r="P828" t="s">
        <v>43</v>
      </c>
      <c r="Q828" t="s">
        <v>46</v>
      </c>
      <c r="R828">
        <v>2498</v>
      </c>
      <c r="S828">
        <v>8000</v>
      </c>
      <c r="T828">
        <v>8960</v>
      </c>
      <c r="U828">
        <v>1600</v>
      </c>
      <c r="V828" t="s">
        <v>45</v>
      </c>
    </row>
    <row r="829" spans="1:22" x14ac:dyDescent="0.3">
      <c r="A829" s="2">
        <v>2725077</v>
      </c>
      <c r="B829">
        <v>2021</v>
      </c>
      <c r="C829" t="s">
        <v>19</v>
      </c>
      <c r="D829" t="s">
        <v>12</v>
      </c>
      <c r="E829" t="s">
        <v>13</v>
      </c>
      <c r="F829" t="s">
        <v>14</v>
      </c>
      <c r="G829" t="s">
        <v>15</v>
      </c>
      <c r="H829" t="s">
        <v>16</v>
      </c>
      <c r="I829" t="s">
        <v>18</v>
      </c>
      <c r="J829">
        <v>196</v>
      </c>
      <c r="K829">
        <v>280.27999999999997</v>
      </c>
      <c r="N829">
        <v>2024</v>
      </c>
      <c r="O829" t="s">
        <v>19</v>
      </c>
      <c r="P829" t="s">
        <v>47</v>
      </c>
      <c r="Q829" t="s">
        <v>48</v>
      </c>
      <c r="R829">
        <v>1245</v>
      </c>
      <c r="S829">
        <v>4577.2</v>
      </c>
      <c r="T829">
        <v>5126.4639999999999</v>
      </c>
      <c r="U829">
        <v>915.44</v>
      </c>
      <c r="V829" t="s">
        <v>45</v>
      </c>
    </row>
    <row r="830" spans="1:22" x14ac:dyDescent="0.3">
      <c r="A830" s="2">
        <v>2725077</v>
      </c>
      <c r="B830">
        <v>2021</v>
      </c>
      <c r="C830" t="s">
        <v>19</v>
      </c>
      <c r="D830" t="s">
        <v>12</v>
      </c>
      <c r="E830" t="s">
        <v>13</v>
      </c>
      <c r="F830" t="s">
        <v>14</v>
      </c>
      <c r="G830" t="s">
        <v>15</v>
      </c>
      <c r="H830" t="s">
        <v>16</v>
      </c>
      <c r="I830" t="s">
        <v>18</v>
      </c>
      <c r="J830">
        <v>370</v>
      </c>
      <c r="K830">
        <v>529.1</v>
      </c>
      <c r="N830">
        <v>2024</v>
      </c>
      <c r="O830" t="s">
        <v>19</v>
      </c>
      <c r="P830" t="s">
        <v>49</v>
      </c>
      <c r="Q830" t="s">
        <v>50</v>
      </c>
      <c r="R830">
        <v>644</v>
      </c>
      <c r="S830">
        <v>5743.5</v>
      </c>
      <c r="T830">
        <v>6432.72</v>
      </c>
      <c r="U830">
        <v>1148.7</v>
      </c>
      <c r="V830" t="s">
        <v>45</v>
      </c>
    </row>
    <row r="831" spans="1:22" x14ac:dyDescent="0.3">
      <c r="A831" s="2">
        <v>2726172</v>
      </c>
      <c r="B831">
        <v>2021</v>
      </c>
      <c r="C831" t="s">
        <v>19</v>
      </c>
      <c r="D831" t="s">
        <v>12</v>
      </c>
      <c r="E831" t="s">
        <v>13</v>
      </c>
      <c r="F831" t="s">
        <v>14</v>
      </c>
      <c r="G831" t="s">
        <v>15</v>
      </c>
      <c r="H831" t="s">
        <v>16</v>
      </c>
      <c r="I831" t="s">
        <v>17</v>
      </c>
      <c r="J831">
        <v>342</v>
      </c>
      <c r="K831">
        <v>526.24</v>
      </c>
      <c r="N831">
        <v>2024</v>
      </c>
      <c r="O831" t="s">
        <v>19</v>
      </c>
      <c r="P831" t="s">
        <v>51</v>
      </c>
      <c r="Q831" t="s">
        <v>52</v>
      </c>
      <c r="R831">
        <v>643</v>
      </c>
      <c r="S831">
        <v>7000</v>
      </c>
      <c r="T831">
        <v>7840</v>
      </c>
      <c r="U831">
        <v>1400</v>
      </c>
      <c r="V831" t="s">
        <v>45</v>
      </c>
    </row>
    <row r="832" spans="1:22" x14ac:dyDescent="0.3">
      <c r="A832" s="2">
        <v>2725442</v>
      </c>
      <c r="B832">
        <v>2021</v>
      </c>
      <c r="C832" t="s">
        <v>19</v>
      </c>
      <c r="D832" t="s">
        <v>12</v>
      </c>
      <c r="E832" t="s">
        <v>13</v>
      </c>
      <c r="F832" t="s">
        <v>14</v>
      </c>
      <c r="G832" t="s">
        <v>15</v>
      </c>
      <c r="H832" t="s">
        <v>16</v>
      </c>
      <c r="I832" t="s">
        <v>17</v>
      </c>
      <c r="J832">
        <v>336</v>
      </c>
      <c r="K832">
        <v>526.24</v>
      </c>
      <c r="N832">
        <v>2024</v>
      </c>
      <c r="O832" t="s">
        <v>19</v>
      </c>
      <c r="P832" t="s">
        <v>49</v>
      </c>
      <c r="Q832" t="s">
        <v>53</v>
      </c>
      <c r="R832">
        <v>455</v>
      </c>
      <c r="S832">
        <v>4578.6000000000004</v>
      </c>
      <c r="T832">
        <v>5128.0320000000002</v>
      </c>
      <c r="U832">
        <v>915.72000000000014</v>
      </c>
      <c r="V832" t="s">
        <v>45</v>
      </c>
    </row>
    <row r="833" spans="1:22" x14ac:dyDescent="0.3">
      <c r="A833" s="2">
        <v>2725077</v>
      </c>
      <c r="B833">
        <v>2021</v>
      </c>
      <c r="C833" t="s">
        <v>19</v>
      </c>
      <c r="D833" t="s">
        <v>12</v>
      </c>
      <c r="E833" t="s">
        <v>13</v>
      </c>
      <c r="F833" t="s">
        <v>14</v>
      </c>
      <c r="G833" t="s">
        <v>15</v>
      </c>
      <c r="H833" t="s">
        <v>16</v>
      </c>
      <c r="I833" t="s">
        <v>17</v>
      </c>
      <c r="J833">
        <v>330</v>
      </c>
      <c r="K833">
        <v>526.24</v>
      </c>
      <c r="N833">
        <v>2024</v>
      </c>
      <c r="O833" t="s">
        <v>19</v>
      </c>
      <c r="P833" t="s">
        <v>51</v>
      </c>
      <c r="Q833" t="s">
        <v>54</v>
      </c>
      <c r="R833">
        <v>345</v>
      </c>
      <c r="S833">
        <v>7000</v>
      </c>
      <c r="T833">
        <v>7840</v>
      </c>
      <c r="U833">
        <v>1400</v>
      </c>
      <c r="V833" t="s">
        <v>45</v>
      </c>
    </row>
    <row r="834" spans="1:22" x14ac:dyDescent="0.3">
      <c r="A834" s="2">
        <v>2725077</v>
      </c>
      <c r="B834">
        <v>2021</v>
      </c>
      <c r="C834" t="s">
        <v>19</v>
      </c>
      <c r="D834" t="s">
        <v>12</v>
      </c>
      <c r="E834" t="s">
        <v>13</v>
      </c>
      <c r="F834" t="s">
        <v>14</v>
      </c>
      <c r="G834" t="s">
        <v>15</v>
      </c>
      <c r="H834" t="s">
        <v>16</v>
      </c>
      <c r="I834" t="s">
        <v>18</v>
      </c>
      <c r="J834">
        <v>691</v>
      </c>
      <c r="K834">
        <v>988.13</v>
      </c>
      <c r="N834">
        <v>2024</v>
      </c>
      <c r="O834" t="s">
        <v>19</v>
      </c>
      <c r="P834" t="s">
        <v>47</v>
      </c>
      <c r="Q834" t="s">
        <v>55</v>
      </c>
      <c r="R834">
        <v>122</v>
      </c>
      <c r="S834">
        <v>100</v>
      </c>
      <c r="T834">
        <v>112</v>
      </c>
      <c r="U834">
        <v>20</v>
      </c>
      <c r="V834" t="s">
        <v>45</v>
      </c>
    </row>
    <row r="835" spans="1:22" x14ac:dyDescent="0.3">
      <c r="A835" s="2">
        <v>2725077</v>
      </c>
      <c r="B835">
        <v>2021</v>
      </c>
      <c r="C835" t="s">
        <v>19</v>
      </c>
      <c r="D835" t="s">
        <v>12</v>
      </c>
      <c r="E835" t="s">
        <v>13</v>
      </c>
      <c r="F835" t="s">
        <v>14</v>
      </c>
      <c r="G835" t="s">
        <v>15</v>
      </c>
      <c r="H835" t="s">
        <v>16</v>
      </c>
      <c r="I835" t="s">
        <v>18</v>
      </c>
      <c r="J835">
        <v>724</v>
      </c>
      <c r="K835">
        <v>1035.32</v>
      </c>
      <c r="N835">
        <v>2024</v>
      </c>
      <c r="O835" t="s">
        <v>19</v>
      </c>
      <c r="P835" t="s">
        <v>56</v>
      </c>
      <c r="Q835" t="s">
        <v>57</v>
      </c>
      <c r="R835">
        <v>78</v>
      </c>
      <c r="S835">
        <v>4577.2</v>
      </c>
      <c r="T835">
        <v>5126.4639999999999</v>
      </c>
      <c r="U835">
        <v>915.44</v>
      </c>
      <c r="V835" t="s">
        <v>45</v>
      </c>
    </row>
    <row r="836" spans="1:22" x14ac:dyDescent="0.3">
      <c r="A836" s="2">
        <v>2725442</v>
      </c>
      <c r="B836">
        <v>2021</v>
      </c>
      <c r="C836" t="s">
        <v>19</v>
      </c>
      <c r="D836" t="s">
        <v>12</v>
      </c>
      <c r="E836" t="s">
        <v>13</v>
      </c>
      <c r="F836" t="s">
        <v>14</v>
      </c>
      <c r="G836" t="s">
        <v>15</v>
      </c>
      <c r="H836" t="s">
        <v>16</v>
      </c>
      <c r="I836" t="s">
        <v>18</v>
      </c>
      <c r="J836">
        <v>777</v>
      </c>
      <c r="K836">
        <v>1111.1100000000001</v>
      </c>
      <c r="N836">
        <v>2024</v>
      </c>
      <c r="O836" t="s">
        <v>19</v>
      </c>
      <c r="P836" t="s">
        <v>56</v>
      </c>
      <c r="Q836" t="s">
        <v>58</v>
      </c>
      <c r="R836">
        <v>76</v>
      </c>
      <c r="S836">
        <v>4576.8999999999996</v>
      </c>
      <c r="T836">
        <v>5126.1279999999997</v>
      </c>
      <c r="U836">
        <v>915.38</v>
      </c>
      <c r="V836" t="s">
        <v>45</v>
      </c>
    </row>
    <row r="837" spans="1:22" x14ac:dyDescent="0.3">
      <c r="A837" s="2">
        <v>2725077</v>
      </c>
      <c r="B837">
        <v>2021</v>
      </c>
      <c r="C837" t="s">
        <v>19</v>
      </c>
      <c r="D837" t="s">
        <v>12</v>
      </c>
      <c r="E837" t="s">
        <v>13</v>
      </c>
      <c r="F837" t="s">
        <v>14</v>
      </c>
      <c r="G837" t="s">
        <v>15</v>
      </c>
      <c r="H837" t="s">
        <v>16</v>
      </c>
      <c r="I837" t="s">
        <v>17</v>
      </c>
      <c r="J837">
        <v>339</v>
      </c>
      <c r="K837">
        <v>484.77</v>
      </c>
      <c r="N837">
        <v>2024</v>
      </c>
      <c r="O837" t="s">
        <v>19</v>
      </c>
      <c r="P837" t="s">
        <v>56</v>
      </c>
      <c r="Q837" t="s">
        <v>59</v>
      </c>
      <c r="R837">
        <v>46</v>
      </c>
      <c r="S837">
        <v>200</v>
      </c>
      <c r="T837">
        <v>224</v>
      </c>
      <c r="U837">
        <v>40</v>
      </c>
      <c r="V837" t="s">
        <v>45</v>
      </c>
    </row>
    <row r="838" spans="1:22" x14ac:dyDescent="0.3">
      <c r="A838" s="2">
        <v>2725077</v>
      </c>
      <c r="B838">
        <v>2021</v>
      </c>
      <c r="C838" t="s">
        <v>19</v>
      </c>
      <c r="D838" t="s">
        <v>12</v>
      </c>
      <c r="E838" t="s">
        <v>13</v>
      </c>
      <c r="F838" t="s">
        <v>14</v>
      </c>
      <c r="G838" t="s">
        <v>15</v>
      </c>
      <c r="H838" t="s">
        <v>16</v>
      </c>
      <c r="I838" t="s">
        <v>17</v>
      </c>
      <c r="J838">
        <v>333</v>
      </c>
      <c r="K838">
        <v>476.19</v>
      </c>
      <c r="N838">
        <v>2024</v>
      </c>
      <c r="O838" t="s">
        <v>19</v>
      </c>
      <c r="P838" t="s">
        <v>56</v>
      </c>
      <c r="Q838" t="s">
        <v>60</v>
      </c>
      <c r="R838">
        <v>34</v>
      </c>
      <c r="S838">
        <v>4576.8</v>
      </c>
      <c r="T838">
        <v>5126.0160000000005</v>
      </c>
      <c r="U838">
        <v>915.36000000000013</v>
      </c>
      <c r="V838" t="s">
        <v>45</v>
      </c>
    </row>
    <row r="839" spans="1:22" x14ac:dyDescent="0.3">
      <c r="A839" s="2">
        <v>2725442</v>
      </c>
      <c r="B839">
        <v>2021</v>
      </c>
      <c r="C839" t="s">
        <v>19</v>
      </c>
      <c r="D839" t="s">
        <v>12</v>
      </c>
      <c r="E839" t="s">
        <v>13</v>
      </c>
      <c r="F839" t="s">
        <v>14</v>
      </c>
      <c r="G839" t="s">
        <v>15</v>
      </c>
      <c r="H839" t="s">
        <v>16</v>
      </c>
      <c r="I839" t="s">
        <v>18</v>
      </c>
      <c r="J839">
        <v>153</v>
      </c>
      <c r="K839">
        <v>218.79</v>
      </c>
      <c r="N839">
        <v>2024</v>
      </c>
      <c r="O839" t="s">
        <v>19</v>
      </c>
      <c r="P839" t="s">
        <v>47</v>
      </c>
      <c r="Q839" t="s">
        <v>61</v>
      </c>
      <c r="R839">
        <v>7</v>
      </c>
      <c r="S839">
        <v>200</v>
      </c>
      <c r="T839">
        <v>224</v>
      </c>
      <c r="U839">
        <v>40</v>
      </c>
      <c r="V839" t="s">
        <v>45</v>
      </c>
    </row>
    <row r="840" spans="1:22" x14ac:dyDescent="0.3">
      <c r="A840" s="2">
        <v>2725077</v>
      </c>
      <c r="B840">
        <v>2021</v>
      </c>
      <c r="C840" t="s">
        <v>19</v>
      </c>
      <c r="D840" t="s">
        <v>12</v>
      </c>
      <c r="E840" t="s">
        <v>13</v>
      </c>
      <c r="F840" t="s">
        <v>14</v>
      </c>
      <c r="G840" t="s">
        <v>15</v>
      </c>
      <c r="H840" t="s">
        <v>16</v>
      </c>
      <c r="I840" t="s">
        <v>18</v>
      </c>
      <c r="J840">
        <v>764</v>
      </c>
      <c r="K840">
        <v>526.24</v>
      </c>
      <c r="N840">
        <v>2024</v>
      </c>
      <c r="O840" t="s">
        <v>19</v>
      </c>
      <c r="P840" t="s">
        <v>56</v>
      </c>
      <c r="Q840" t="s">
        <v>63</v>
      </c>
      <c r="R840">
        <v>3</v>
      </c>
      <c r="S840">
        <v>4577.3</v>
      </c>
      <c r="T840">
        <v>5126.576</v>
      </c>
      <c r="U840">
        <v>915.46</v>
      </c>
      <c r="V840" t="s">
        <v>45</v>
      </c>
    </row>
    <row r="841" spans="1:22" x14ac:dyDescent="0.3">
      <c r="A841" s="2">
        <v>2725077</v>
      </c>
      <c r="B841">
        <v>2021</v>
      </c>
      <c r="C841" t="s">
        <v>19</v>
      </c>
      <c r="D841" t="s">
        <v>12</v>
      </c>
      <c r="E841" t="s">
        <v>13</v>
      </c>
      <c r="F841" t="s">
        <v>14</v>
      </c>
      <c r="G841" t="s">
        <v>15</v>
      </c>
      <c r="H841" t="s">
        <v>16</v>
      </c>
      <c r="I841" t="s">
        <v>18</v>
      </c>
      <c r="J841">
        <v>817</v>
      </c>
      <c r="K841">
        <v>526.24</v>
      </c>
      <c r="N841">
        <v>2024</v>
      </c>
      <c r="O841" t="s">
        <v>19</v>
      </c>
      <c r="P841" t="s">
        <v>62</v>
      </c>
      <c r="Q841" t="s">
        <v>62</v>
      </c>
      <c r="R841">
        <v>2</v>
      </c>
      <c r="S841">
        <v>6600</v>
      </c>
      <c r="T841">
        <v>7392</v>
      </c>
      <c r="U841">
        <v>1320</v>
      </c>
      <c r="V841" t="s">
        <v>45</v>
      </c>
    </row>
    <row r="842" spans="1:22" x14ac:dyDescent="0.3">
      <c r="A842" s="2">
        <v>2725077</v>
      </c>
      <c r="B842">
        <v>2021</v>
      </c>
      <c r="C842" t="s">
        <v>19</v>
      </c>
      <c r="D842" t="s">
        <v>12</v>
      </c>
      <c r="E842" t="s">
        <v>13</v>
      </c>
      <c r="F842" t="s">
        <v>14</v>
      </c>
      <c r="G842" t="s">
        <v>15</v>
      </c>
      <c r="H842" t="s">
        <v>16</v>
      </c>
      <c r="I842" t="s">
        <v>18</v>
      </c>
      <c r="J842">
        <v>151</v>
      </c>
      <c r="K842">
        <v>215.93</v>
      </c>
      <c r="N842">
        <v>2024</v>
      </c>
      <c r="O842" t="s">
        <v>30</v>
      </c>
      <c r="P842" t="s">
        <v>43</v>
      </c>
      <c r="Q842" t="s">
        <v>44</v>
      </c>
      <c r="R842">
        <v>3566</v>
      </c>
      <c r="S842">
        <v>4577.3</v>
      </c>
      <c r="T842">
        <v>5126.576</v>
      </c>
      <c r="U842">
        <v>915.46</v>
      </c>
      <c r="V842" t="s">
        <v>45</v>
      </c>
    </row>
    <row r="843" spans="1:22" x14ac:dyDescent="0.3">
      <c r="A843" s="2">
        <v>2726172</v>
      </c>
      <c r="B843">
        <v>2021</v>
      </c>
      <c r="C843" t="s">
        <v>19</v>
      </c>
      <c r="D843" t="s">
        <v>12</v>
      </c>
      <c r="E843" t="s">
        <v>13</v>
      </c>
      <c r="F843" t="s">
        <v>14</v>
      </c>
      <c r="G843" t="s">
        <v>15</v>
      </c>
      <c r="H843" t="s">
        <v>16</v>
      </c>
      <c r="I843" t="s">
        <v>18</v>
      </c>
      <c r="J843">
        <v>199</v>
      </c>
      <c r="K843">
        <v>284.57</v>
      </c>
      <c r="N843">
        <v>2024</v>
      </c>
      <c r="O843" t="s">
        <v>30</v>
      </c>
      <c r="P843" t="s">
        <v>43</v>
      </c>
      <c r="Q843" t="s">
        <v>46</v>
      </c>
      <c r="R843">
        <v>2498</v>
      </c>
      <c r="S843">
        <v>8000</v>
      </c>
      <c r="T843">
        <v>8960</v>
      </c>
      <c r="U843">
        <v>1600</v>
      </c>
      <c r="V843" t="s">
        <v>45</v>
      </c>
    </row>
    <row r="844" spans="1:22" x14ac:dyDescent="0.3">
      <c r="A844" s="2">
        <v>2726538</v>
      </c>
      <c r="B844">
        <v>2021</v>
      </c>
      <c r="C844" t="s">
        <v>19</v>
      </c>
      <c r="D844" t="s">
        <v>12</v>
      </c>
      <c r="E844" t="s">
        <v>13</v>
      </c>
      <c r="F844" t="s">
        <v>14</v>
      </c>
      <c r="G844" t="s">
        <v>15</v>
      </c>
      <c r="H844" t="s">
        <v>16</v>
      </c>
      <c r="I844" t="s">
        <v>18</v>
      </c>
      <c r="J844">
        <v>367</v>
      </c>
      <c r="K844">
        <v>524.80999999999995</v>
      </c>
      <c r="N844">
        <v>2024</v>
      </c>
      <c r="O844" t="s">
        <v>30</v>
      </c>
      <c r="P844" t="s">
        <v>47</v>
      </c>
      <c r="Q844" t="s">
        <v>48</v>
      </c>
      <c r="R844">
        <v>1245</v>
      </c>
      <c r="S844">
        <v>4577.2</v>
      </c>
      <c r="T844">
        <v>5126.4639999999999</v>
      </c>
      <c r="U844">
        <v>915.44</v>
      </c>
      <c r="V844" t="s">
        <v>45</v>
      </c>
    </row>
    <row r="845" spans="1:22" x14ac:dyDescent="0.3">
      <c r="A845" s="2">
        <v>2725077</v>
      </c>
      <c r="B845">
        <v>2021</v>
      </c>
      <c r="C845" t="s">
        <v>19</v>
      </c>
      <c r="D845" t="s">
        <v>12</v>
      </c>
      <c r="E845" t="s">
        <v>13</v>
      </c>
      <c r="F845" t="s">
        <v>14</v>
      </c>
      <c r="G845" t="s">
        <v>15</v>
      </c>
      <c r="H845" t="s">
        <v>16</v>
      </c>
      <c r="I845" t="s">
        <v>17</v>
      </c>
      <c r="J845">
        <v>341</v>
      </c>
      <c r="K845">
        <v>487.63</v>
      </c>
      <c r="N845">
        <v>2024</v>
      </c>
      <c r="O845" t="s">
        <v>30</v>
      </c>
      <c r="P845" t="s">
        <v>49</v>
      </c>
      <c r="Q845" t="s">
        <v>50</v>
      </c>
      <c r="R845">
        <v>644</v>
      </c>
      <c r="S845">
        <v>5743.5</v>
      </c>
      <c r="T845">
        <v>6432.72</v>
      </c>
      <c r="U845">
        <v>1148.7</v>
      </c>
      <c r="V845" t="s">
        <v>45</v>
      </c>
    </row>
    <row r="846" spans="1:22" x14ac:dyDescent="0.3">
      <c r="A846" s="2">
        <v>2726538</v>
      </c>
      <c r="B846">
        <v>2021</v>
      </c>
      <c r="C846" t="s">
        <v>19</v>
      </c>
      <c r="D846" t="s">
        <v>12</v>
      </c>
      <c r="E846" t="s">
        <v>13</v>
      </c>
      <c r="F846" t="s">
        <v>14</v>
      </c>
      <c r="G846" t="s">
        <v>15</v>
      </c>
      <c r="H846" t="s">
        <v>16</v>
      </c>
      <c r="I846" t="s">
        <v>17</v>
      </c>
      <c r="J846">
        <v>335</v>
      </c>
      <c r="K846">
        <v>479.05</v>
      </c>
      <c r="N846">
        <v>2024</v>
      </c>
      <c r="O846" t="s">
        <v>30</v>
      </c>
      <c r="P846" t="s">
        <v>51</v>
      </c>
      <c r="Q846" t="s">
        <v>52</v>
      </c>
      <c r="R846">
        <v>643</v>
      </c>
      <c r="S846">
        <v>7000</v>
      </c>
      <c r="T846">
        <v>7840</v>
      </c>
      <c r="U846">
        <v>1400</v>
      </c>
      <c r="V846" t="s">
        <v>45</v>
      </c>
    </row>
    <row r="847" spans="1:22" x14ac:dyDescent="0.3">
      <c r="A847" s="2">
        <v>2725442</v>
      </c>
      <c r="B847">
        <v>2021</v>
      </c>
      <c r="C847" t="s">
        <v>19</v>
      </c>
      <c r="D847" t="s">
        <v>12</v>
      </c>
      <c r="E847" t="s">
        <v>13</v>
      </c>
      <c r="F847" t="s">
        <v>14</v>
      </c>
      <c r="G847" t="s">
        <v>15</v>
      </c>
      <c r="H847" t="s">
        <v>16</v>
      </c>
      <c r="I847" t="s">
        <v>17</v>
      </c>
      <c r="J847">
        <v>329</v>
      </c>
      <c r="K847">
        <v>470.47</v>
      </c>
      <c r="N847">
        <v>2024</v>
      </c>
      <c r="O847" t="s">
        <v>30</v>
      </c>
      <c r="P847" t="s">
        <v>49</v>
      </c>
      <c r="Q847" t="s">
        <v>53</v>
      </c>
      <c r="R847">
        <v>455</v>
      </c>
      <c r="S847">
        <v>4578.6000000000004</v>
      </c>
      <c r="T847">
        <v>5128.0320000000002</v>
      </c>
      <c r="U847">
        <v>915.72000000000014</v>
      </c>
      <c r="V847" t="s">
        <v>45</v>
      </c>
    </row>
    <row r="848" spans="1:22" x14ac:dyDescent="0.3">
      <c r="A848" s="2">
        <v>2726172</v>
      </c>
      <c r="B848">
        <v>2021</v>
      </c>
      <c r="C848" t="s">
        <v>19</v>
      </c>
      <c r="D848" t="s">
        <v>12</v>
      </c>
      <c r="E848" t="s">
        <v>13</v>
      </c>
      <c r="F848" t="s">
        <v>14</v>
      </c>
      <c r="G848" t="s">
        <v>15</v>
      </c>
      <c r="H848" t="s">
        <v>16</v>
      </c>
      <c r="I848" t="s">
        <v>18</v>
      </c>
      <c r="J848">
        <v>149</v>
      </c>
      <c r="K848">
        <v>213.07</v>
      </c>
      <c r="N848">
        <v>2024</v>
      </c>
      <c r="O848" t="s">
        <v>30</v>
      </c>
      <c r="P848" t="s">
        <v>51</v>
      </c>
      <c r="Q848" t="s">
        <v>54</v>
      </c>
      <c r="R848">
        <v>345</v>
      </c>
      <c r="S848">
        <v>7000</v>
      </c>
      <c r="T848">
        <v>7840</v>
      </c>
      <c r="U848">
        <v>1400</v>
      </c>
      <c r="V848" t="s">
        <v>45</v>
      </c>
    </row>
    <row r="849" spans="1:22" x14ac:dyDescent="0.3">
      <c r="A849" s="2">
        <v>2725442</v>
      </c>
      <c r="B849">
        <v>2021</v>
      </c>
      <c r="C849" t="s">
        <v>19</v>
      </c>
      <c r="D849" t="s">
        <v>12</v>
      </c>
      <c r="E849" t="s">
        <v>13</v>
      </c>
      <c r="F849" t="s">
        <v>14</v>
      </c>
      <c r="G849" t="s">
        <v>15</v>
      </c>
      <c r="H849" t="s">
        <v>16</v>
      </c>
      <c r="I849" t="s">
        <v>18</v>
      </c>
      <c r="J849">
        <v>197</v>
      </c>
      <c r="K849">
        <v>281.70999999999998</v>
      </c>
      <c r="N849">
        <v>2024</v>
      </c>
      <c r="O849" t="s">
        <v>30</v>
      </c>
      <c r="P849" t="s">
        <v>47</v>
      </c>
      <c r="Q849" t="s">
        <v>55</v>
      </c>
      <c r="R849">
        <v>122</v>
      </c>
      <c r="S849">
        <v>100</v>
      </c>
      <c r="T849">
        <v>112</v>
      </c>
      <c r="U849">
        <v>20</v>
      </c>
      <c r="V849" t="s">
        <v>45</v>
      </c>
    </row>
    <row r="850" spans="1:22" x14ac:dyDescent="0.3">
      <c r="A850" s="2">
        <v>2726172</v>
      </c>
      <c r="B850">
        <v>2021</v>
      </c>
      <c r="C850" t="s">
        <v>19</v>
      </c>
      <c r="D850" t="s">
        <v>12</v>
      </c>
      <c r="E850" t="s">
        <v>13</v>
      </c>
      <c r="F850" t="s">
        <v>14</v>
      </c>
      <c r="G850" t="s">
        <v>15</v>
      </c>
      <c r="H850" t="s">
        <v>16</v>
      </c>
      <c r="I850" t="s">
        <v>18</v>
      </c>
      <c r="J850">
        <v>786</v>
      </c>
      <c r="K850">
        <v>1123.98</v>
      </c>
      <c r="N850">
        <v>2024</v>
      </c>
      <c r="O850" t="s">
        <v>30</v>
      </c>
      <c r="P850" t="s">
        <v>56</v>
      </c>
      <c r="Q850" t="s">
        <v>57</v>
      </c>
      <c r="R850">
        <v>78</v>
      </c>
      <c r="S850">
        <v>4577.2</v>
      </c>
      <c r="T850">
        <v>5126.4639999999999</v>
      </c>
      <c r="U850">
        <v>915.44</v>
      </c>
      <c r="V850" t="s">
        <v>45</v>
      </c>
    </row>
    <row r="851" spans="1:22" x14ac:dyDescent="0.3">
      <c r="A851" s="2">
        <v>2725077</v>
      </c>
      <c r="B851">
        <v>2021</v>
      </c>
      <c r="C851" t="s">
        <v>21</v>
      </c>
      <c r="D851" t="s">
        <v>12</v>
      </c>
      <c r="E851" t="s">
        <v>13</v>
      </c>
      <c r="F851" t="s">
        <v>14</v>
      </c>
      <c r="G851" t="s">
        <v>15</v>
      </c>
      <c r="H851" t="s">
        <v>16</v>
      </c>
      <c r="I851" t="s">
        <v>18</v>
      </c>
      <c r="J851">
        <v>128</v>
      </c>
      <c r="K851">
        <v>174.07999999999998</v>
      </c>
      <c r="N851">
        <v>2024</v>
      </c>
      <c r="O851" t="s">
        <v>30</v>
      </c>
      <c r="P851" t="s">
        <v>56</v>
      </c>
      <c r="Q851" t="s">
        <v>58</v>
      </c>
      <c r="R851">
        <v>76</v>
      </c>
      <c r="S851">
        <v>4576.8999999999996</v>
      </c>
      <c r="T851">
        <v>5126.1279999999997</v>
      </c>
      <c r="U851">
        <v>915.38</v>
      </c>
      <c r="V851" t="s">
        <v>45</v>
      </c>
    </row>
    <row r="852" spans="1:22" x14ac:dyDescent="0.3">
      <c r="A852" s="2">
        <v>2725442</v>
      </c>
      <c r="B852">
        <v>2021</v>
      </c>
      <c r="C852" t="s">
        <v>21</v>
      </c>
      <c r="D852" t="s">
        <v>12</v>
      </c>
      <c r="E852" t="s">
        <v>13</v>
      </c>
      <c r="F852" t="s">
        <v>14</v>
      </c>
      <c r="G852" t="s">
        <v>15</v>
      </c>
      <c r="H852" t="s">
        <v>16</v>
      </c>
      <c r="I852" t="s">
        <v>18</v>
      </c>
      <c r="J852">
        <v>176</v>
      </c>
      <c r="K852">
        <v>251.68</v>
      </c>
      <c r="N852">
        <v>2024</v>
      </c>
      <c r="O852" t="s">
        <v>30</v>
      </c>
      <c r="P852" t="s">
        <v>56</v>
      </c>
      <c r="Q852" t="s">
        <v>59</v>
      </c>
      <c r="R852">
        <v>46</v>
      </c>
      <c r="S852">
        <v>200</v>
      </c>
      <c r="T852">
        <v>224</v>
      </c>
      <c r="U852">
        <v>40</v>
      </c>
      <c r="V852" t="s">
        <v>45</v>
      </c>
    </row>
    <row r="853" spans="1:22" x14ac:dyDescent="0.3">
      <c r="A853" s="2">
        <v>2725077</v>
      </c>
      <c r="B853">
        <v>2021</v>
      </c>
      <c r="C853" t="s">
        <v>21</v>
      </c>
      <c r="D853" t="s">
        <v>12</v>
      </c>
      <c r="E853" t="s">
        <v>13</v>
      </c>
      <c r="F853" t="s">
        <v>14</v>
      </c>
      <c r="G853" t="s">
        <v>15</v>
      </c>
      <c r="H853" t="s">
        <v>16</v>
      </c>
      <c r="I853" t="s">
        <v>18</v>
      </c>
      <c r="J853">
        <v>130</v>
      </c>
      <c r="K853">
        <v>185.9</v>
      </c>
      <c r="N853">
        <v>2024</v>
      </c>
      <c r="O853" t="s">
        <v>30</v>
      </c>
      <c r="P853" t="s">
        <v>56</v>
      </c>
      <c r="Q853" t="s">
        <v>60</v>
      </c>
      <c r="R853">
        <v>34</v>
      </c>
      <c r="S853">
        <v>4576.8</v>
      </c>
      <c r="T853">
        <v>5126.0160000000005</v>
      </c>
      <c r="U853">
        <v>915.36000000000013</v>
      </c>
      <c r="V853" t="s">
        <v>45</v>
      </c>
    </row>
    <row r="854" spans="1:22" x14ac:dyDescent="0.3">
      <c r="A854" s="2">
        <v>2725442</v>
      </c>
      <c r="B854">
        <v>2021</v>
      </c>
      <c r="C854" t="s">
        <v>21</v>
      </c>
      <c r="D854" t="s">
        <v>12</v>
      </c>
      <c r="E854" t="s">
        <v>13</v>
      </c>
      <c r="F854" t="s">
        <v>14</v>
      </c>
      <c r="G854" t="s">
        <v>15</v>
      </c>
      <c r="H854" t="s">
        <v>16</v>
      </c>
      <c r="I854" t="s">
        <v>18</v>
      </c>
      <c r="J854">
        <v>178</v>
      </c>
      <c r="K854">
        <v>254.54</v>
      </c>
      <c r="N854">
        <v>2024</v>
      </c>
      <c r="O854" t="s">
        <v>30</v>
      </c>
      <c r="P854" t="s">
        <v>47</v>
      </c>
      <c r="Q854" t="s">
        <v>61</v>
      </c>
      <c r="R854">
        <v>7</v>
      </c>
      <c r="S854">
        <v>200</v>
      </c>
      <c r="T854">
        <v>224</v>
      </c>
      <c r="U854">
        <v>40</v>
      </c>
      <c r="V854" t="s">
        <v>45</v>
      </c>
    </row>
    <row r="855" spans="1:22" x14ac:dyDescent="0.3">
      <c r="A855" s="2">
        <v>2725077</v>
      </c>
      <c r="B855">
        <v>2021</v>
      </c>
      <c r="C855" t="s">
        <v>21</v>
      </c>
      <c r="D855" t="s">
        <v>12</v>
      </c>
      <c r="E855" t="s">
        <v>13</v>
      </c>
      <c r="F855" t="s">
        <v>14</v>
      </c>
      <c r="G855" t="s">
        <v>15</v>
      </c>
      <c r="H855" t="s">
        <v>16</v>
      </c>
      <c r="I855" t="s">
        <v>18</v>
      </c>
      <c r="J855">
        <v>728</v>
      </c>
      <c r="K855">
        <v>1041.04</v>
      </c>
      <c r="N855">
        <v>2024</v>
      </c>
      <c r="O855" t="s">
        <v>30</v>
      </c>
      <c r="P855" t="s">
        <v>56</v>
      </c>
      <c r="Q855" t="s">
        <v>63</v>
      </c>
      <c r="R855">
        <v>3</v>
      </c>
      <c r="S855">
        <v>4577.3</v>
      </c>
      <c r="T855">
        <v>5126.576</v>
      </c>
      <c r="U855">
        <v>915.46</v>
      </c>
      <c r="V855" t="s">
        <v>45</v>
      </c>
    </row>
    <row r="856" spans="1:22" x14ac:dyDescent="0.3">
      <c r="A856" s="2">
        <v>2725807</v>
      </c>
      <c r="B856">
        <v>2021</v>
      </c>
      <c r="C856" t="s">
        <v>21</v>
      </c>
      <c r="D856" t="s">
        <v>12</v>
      </c>
      <c r="E856" t="s">
        <v>13</v>
      </c>
      <c r="F856" t="s">
        <v>14</v>
      </c>
      <c r="G856" t="s">
        <v>15</v>
      </c>
      <c r="H856" t="s">
        <v>16</v>
      </c>
      <c r="I856" t="s">
        <v>18</v>
      </c>
      <c r="J856">
        <v>129</v>
      </c>
      <c r="K856">
        <v>184.47</v>
      </c>
      <c r="N856">
        <v>2024</v>
      </c>
      <c r="O856" t="s">
        <v>30</v>
      </c>
      <c r="P856" t="s">
        <v>62</v>
      </c>
      <c r="Q856" t="s">
        <v>62</v>
      </c>
      <c r="R856">
        <v>2</v>
      </c>
      <c r="S856">
        <v>6600</v>
      </c>
      <c r="T856">
        <v>7392</v>
      </c>
      <c r="U856">
        <v>1320</v>
      </c>
      <c r="V856" t="s">
        <v>45</v>
      </c>
    </row>
    <row r="857" spans="1:22" x14ac:dyDescent="0.3">
      <c r="A857" s="2">
        <v>2726172</v>
      </c>
      <c r="B857">
        <v>2021</v>
      </c>
      <c r="C857" t="s">
        <v>21</v>
      </c>
      <c r="D857" t="s">
        <v>12</v>
      </c>
      <c r="E857" t="s">
        <v>13</v>
      </c>
      <c r="F857" t="s">
        <v>14</v>
      </c>
      <c r="G857" t="s">
        <v>15</v>
      </c>
      <c r="H857" t="s">
        <v>16</v>
      </c>
      <c r="I857" t="s">
        <v>18</v>
      </c>
      <c r="J857">
        <v>767</v>
      </c>
      <c r="K857">
        <v>526.24</v>
      </c>
      <c r="N857">
        <v>2024</v>
      </c>
      <c r="O857" t="s">
        <v>29</v>
      </c>
      <c r="P857" t="s">
        <v>43</v>
      </c>
      <c r="Q857" t="s">
        <v>44</v>
      </c>
      <c r="R857">
        <v>3566</v>
      </c>
      <c r="S857">
        <v>4577.3</v>
      </c>
      <c r="T857">
        <v>5126.576</v>
      </c>
      <c r="U857">
        <v>915.46</v>
      </c>
      <c r="V857" t="s">
        <v>45</v>
      </c>
    </row>
    <row r="858" spans="1:22" x14ac:dyDescent="0.3">
      <c r="A858" s="2">
        <v>2725442</v>
      </c>
      <c r="B858">
        <v>2021</v>
      </c>
      <c r="C858" t="s">
        <v>21</v>
      </c>
      <c r="D858" t="s">
        <v>12</v>
      </c>
      <c r="E858" t="s">
        <v>13</v>
      </c>
      <c r="F858" t="s">
        <v>14</v>
      </c>
      <c r="G858" t="s">
        <v>15</v>
      </c>
      <c r="H858" t="s">
        <v>16</v>
      </c>
      <c r="I858" t="s">
        <v>18</v>
      </c>
      <c r="J858">
        <v>127</v>
      </c>
      <c r="K858">
        <v>181.61</v>
      </c>
      <c r="N858">
        <v>2024</v>
      </c>
      <c r="O858" t="s">
        <v>29</v>
      </c>
      <c r="P858" t="s">
        <v>43</v>
      </c>
      <c r="Q858" t="s">
        <v>46</v>
      </c>
      <c r="R858">
        <v>2498</v>
      </c>
      <c r="S858">
        <v>8000</v>
      </c>
      <c r="T858">
        <v>8960</v>
      </c>
      <c r="U858">
        <v>1600</v>
      </c>
      <c r="V858" t="s">
        <v>45</v>
      </c>
    </row>
    <row r="859" spans="1:22" x14ac:dyDescent="0.3">
      <c r="A859" s="2">
        <v>2725442</v>
      </c>
      <c r="B859">
        <v>2021</v>
      </c>
      <c r="C859" t="s">
        <v>21</v>
      </c>
      <c r="D859" t="s">
        <v>12</v>
      </c>
      <c r="E859" t="s">
        <v>13</v>
      </c>
      <c r="F859" t="s">
        <v>14</v>
      </c>
      <c r="G859" t="s">
        <v>15</v>
      </c>
      <c r="H859" t="s">
        <v>16</v>
      </c>
      <c r="I859" t="s">
        <v>18</v>
      </c>
      <c r="J859">
        <v>175</v>
      </c>
      <c r="K859">
        <v>250.25</v>
      </c>
      <c r="N859">
        <v>2024</v>
      </c>
      <c r="O859" t="s">
        <v>29</v>
      </c>
      <c r="P859" t="s">
        <v>47</v>
      </c>
      <c r="Q859" t="s">
        <v>48</v>
      </c>
      <c r="R859">
        <v>1245</v>
      </c>
      <c r="S859">
        <v>4577.2</v>
      </c>
      <c r="T859">
        <v>5126.4639999999999</v>
      </c>
      <c r="U859">
        <v>915.44</v>
      </c>
      <c r="V859" t="s">
        <v>45</v>
      </c>
    </row>
    <row r="860" spans="1:22" x14ac:dyDescent="0.3">
      <c r="A860" s="2">
        <v>2725077</v>
      </c>
      <c r="B860">
        <v>2021</v>
      </c>
      <c r="C860" t="s">
        <v>21</v>
      </c>
      <c r="D860" t="s">
        <v>12</v>
      </c>
      <c r="E860" t="s">
        <v>13</v>
      </c>
      <c r="F860" t="s">
        <v>14</v>
      </c>
      <c r="G860" t="s">
        <v>15</v>
      </c>
      <c r="H860" t="s">
        <v>16</v>
      </c>
      <c r="I860" t="s">
        <v>18</v>
      </c>
      <c r="J860">
        <v>131</v>
      </c>
      <c r="K860">
        <v>187.32999999999998</v>
      </c>
      <c r="N860">
        <v>2024</v>
      </c>
      <c r="O860" t="s">
        <v>29</v>
      </c>
      <c r="P860" t="s">
        <v>49</v>
      </c>
      <c r="Q860" t="s">
        <v>50</v>
      </c>
      <c r="R860">
        <v>644</v>
      </c>
      <c r="S860">
        <v>5743.5</v>
      </c>
      <c r="T860">
        <v>6432.72</v>
      </c>
      <c r="U860">
        <v>1148.7</v>
      </c>
      <c r="V860" t="s">
        <v>45</v>
      </c>
    </row>
    <row r="861" spans="1:22" x14ac:dyDescent="0.3">
      <c r="A861" s="2">
        <v>2725077</v>
      </c>
      <c r="B861">
        <v>2021</v>
      </c>
      <c r="C861" t="s">
        <v>22</v>
      </c>
      <c r="D861" t="s">
        <v>12</v>
      </c>
      <c r="E861" t="s">
        <v>13</v>
      </c>
      <c r="F861" t="s">
        <v>14</v>
      </c>
      <c r="G861" t="s">
        <v>15</v>
      </c>
      <c r="H861" t="s">
        <v>16</v>
      </c>
      <c r="I861" t="s">
        <v>17</v>
      </c>
      <c r="J861">
        <v>194</v>
      </c>
      <c r="K861">
        <v>526.24</v>
      </c>
      <c r="N861">
        <v>2024</v>
      </c>
      <c r="O861" t="s">
        <v>29</v>
      </c>
      <c r="P861" t="s">
        <v>51</v>
      </c>
      <c r="Q861" t="s">
        <v>52</v>
      </c>
      <c r="R861">
        <v>643</v>
      </c>
      <c r="S861">
        <v>7000</v>
      </c>
      <c r="T861">
        <v>7840</v>
      </c>
      <c r="U861">
        <v>1400</v>
      </c>
      <c r="V861" t="s">
        <v>64</v>
      </c>
    </row>
    <row r="862" spans="1:22" x14ac:dyDescent="0.3">
      <c r="A862" s="2">
        <v>2725442</v>
      </c>
      <c r="B862">
        <v>2021</v>
      </c>
      <c r="C862" t="s">
        <v>22</v>
      </c>
      <c r="D862" t="s">
        <v>12</v>
      </c>
      <c r="E862" t="s">
        <v>13</v>
      </c>
      <c r="F862" t="s">
        <v>14</v>
      </c>
      <c r="G862" t="s">
        <v>15</v>
      </c>
      <c r="H862" t="s">
        <v>16</v>
      </c>
      <c r="I862" t="s">
        <v>17</v>
      </c>
      <c r="J862">
        <v>188</v>
      </c>
      <c r="K862">
        <v>526.24</v>
      </c>
      <c r="N862">
        <v>2024</v>
      </c>
      <c r="O862" t="s">
        <v>29</v>
      </c>
      <c r="P862" t="s">
        <v>49</v>
      </c>
      <c r="Q862" t="s">
        <v>53</v>
      </c>
      <c r="R862">
        <v>455</v>
      </c>
      <c r="S862">
        <v>4578.6000000000004</v>
      </c>
      <c r="T862">
        <v>5128.0320000000002</v>
      </c>
      <c r="U862">
        <v>915.72000000000014</v>
      </c>
      <c r="V862" t="s">
        <v>64</v>
      </c>
    </row>
    <row r="863" spans="1:22" x14ac:dyDescent="0.3">
      <c r="A863" s="2">
        <v>2725077</v>
      </c>
      <c r="B863">
        <v>2021</v>
      </c>
      <c r="C863" t="s">
        <v>22</v>
      </c>
      <c r="D863" t="s">
        <v>12</v>
      </c>
      <c r="E863" t="s">
        <v>13</v>
      </c>
      <c r="F863" t="s">
        <v>14</v>
      </c>
      <c r="G863" t="s">
        <v>15</v>
      </c>
      <c r="H863" t="s">
        <v>16</v>
      </c>
      <c r="I863" t="s">
        <v>17</v>
      </c>
      <c r="J863">
        <v>182</v>
      </c>
      <c r="K863">
        <v>526.24</v>
      </c>
      <c r="N863">
        <v>2024</v>
      </c>
      <c r="O863" t="s">
        <v>29</v>
      </c>
      <c r="P863" t="s">
        <v>51</v>
      </c>
      <c r="Q863" t="s">
        <v>54</v>
      </c>
      <c r="R863">
        <v>345</v>
      </c>
      <c r="S863">
        <v>7000</v>
      </c>
      <c r="T863">
        <v>7840</v>
      </c>
      <c r="U863">
        <v>1400</v>
      </c>
      <c r="V863" t="s">
        <v>64</v>
      </c>
    </row>
    <row r="864" spans="1:22" x14ac:dyDescent="0.3">
      <c r="A864" s="2">
        <v>2725077</v>
      </c>
      <c r="B864">
        <v>2021</v>
      </c>
      <c r="C864" t="s">
        <v>22</v>
      </c>
      <c r="D864" t="s">
        <v>12</v>
      </c>
      <c r="E864" t="s">
        <v>13</v>
      </c>
      <c r="F864" t="s">
        <v>14</v>
      </c>
      <c r="G864" t="s">
        <v>15</v>
      </c>
      <c r="H864" t="s">
        <v>16</v>
      </c>
      <c r="I864" t="s">
        <v>18</v>
      </c>
      <c r="J864">
        <v>182</v>
      </c>
      <c r="K864">
        <v>260.26</v>
      </c>
      <c r="N864">
        <v>2024</v>
      </c>
      <c r="O864" t="s">
        <v>29</v>
      </c>
      <c r="P864" t="s">
        <v>47</v>
      </c>
      <c r="Q864" t="s">
        <v>55</v>
      </c>
      <c r="R864">
        <v>122</v>
      </c>
      <c r="S864">
        <v>100</v>
      </c>
      <c r="T864">
        <v>112</v>
      </c>
      <c r="U864">
        <v>20</v>
      </c>
      <c r="V864" t="s">
        <v>64</v>
      </c>
    </row>
    <row r="865" spans="1:22" x14ac:dyDescent="0.3">
      <c r="A865" s="2">
        <v>2726172</v>
      </c>
      <c r="B865">
        <v>2021</v>
      </c>
      <c r="C865" t="s">
        <v>22</v>
      </c>
      <c r="D865" t="s">
        <v>12</v>
      </c>
      <c r="E865" t="s">
        <v>13</v>
      </c>
      <c r="F865" t="s">
        <v>14</v>
      </c>
      <c r="G865" t="s">
        <v>15</v>
      </c>
      <c r="H865" t="s">
        <v>16</v>
      </c>
      <c r="I865" t="s">
        <v>18</v>
      </c>
      <c r="J865">
        <v>230</v>
      </c>
      <c r="K865">
        <v>328.9</v>
      </c>
      <c r="N865">
        <v>2024</v>
      </c>
      <c r="O865" t="s">
        <v>29</v>
      </c>
      <c r="P865" t="s">
        <v>56</v>
      </c>
      <c r="Q865" t="s">
        <v>57</v>
      </c>
      <c r="R865">
        <v>78</v>
      </c>
      <c r="S865">
        <v>4577.2</v>
      </c>
      <c r="T865">
        <v>5126.4639999999999</v>
      </c>
      <c r="U865">
        <v>915.44</v>
      </c>
      <c r="V865" t="s">
        <v>64</v>
      </c>
    </row>
    <row r="866" spans="1:22" x14ac:dyDescent="0.3">
      <c r="A866" s="2">
        <v>2726538</v>
      </c>
      <c r="B866">
        <v>2021</v>
      </c>
      <c r="C866" t="s">
        <v>22</v>
      </c>
      <c r="D866" t="s">
        <v>12</v>
      </c>
      <c r="E866" t="s">
        <v>13</v>
      </c>
      <c r="F866" t="s">
        <v>14</v>
      </c>
      <c r="G866" t="s">
        <v>15</v>
      </c>
      <c r="H866" t="s">
        <v>16</v>
      </c>
      <c r="I866" t="s">
        <v>18</v>
      </c>
      <c r="J866">
        <v>158</v>
      </c>
      <c r="K866">
        <v>225.94</v>
      </c>
      <c r="N866">
        <v>2024</v>
      </c>
      <c r="O866" t="s">
        <v>29</v>
      </c>
      <c r="P866" t="s">
        <v>56</v>
      </c>
      <c r="Q866" t="s">
        <v>58</v>
      </c>
      <c r="R866">
        <v>76</v>
      </c>
      <c r="S866">
        <v>4576.8999999999996</v>
      </c>
      <c r="T866">
        <v>5126.1279999999997</v>
      </c>
      <c r="U866">
        <v>915.38</v>
      </c>
      <c r="V866" t="s">
        <v>64</v>
      </c>
    </row>
    <row r="867" spans="1:22" x14ac:dyDescent="0.3">
      <c r="A867" s="2">
        <v>2725442</v>
      </c>
      <c r="B867">
        <v>2021</v>
      </c>
      <c r="C867" t="s">
        <v>22</v>
      </c>
      <c r="D867" t="s">
        <v>12</v>
      </c>
      <c r="E867" t="s">
        <v>13</v>
      </c>
      <c r="F867" t="s">
        <v>14</v>
      </c>
      <c r="G867" t="s">
        <v>15</v>
      </c>
      <c r="H867" t="s">
        <v>16</v>
      </c>
      <c r="I867" t="s">
        <v>18</v>
      </c>
      <c r="J867">
        <v>184</v>
      </c>
      <c r="K867">
        <v>263.12</v>
      </c>
      <c r="N867">
        <v>2024</v>
      </c>
      <c r="O867" t="s">
        <v>29</v>
      </c>
      <c r="P867" t="s">
        <v>56</v>
      </c>
      <c r="Q867" t="s">
        <v>59</v>
      </c>
      <c r="R867">
        <v>46</v>
      </c>
      <c r="S867">
        <v>200</v>
      </c>
      <c r="T867">
        <v>224</v>
      </c>
      <c r="U867">
        <v>40</v>
      </c>
      <c r="V867" t="s">
        <v>64</v>
      </c>
    </row>
    <row r="868" spans="1:22" x14ac:dyDescent="0.3">
      <c r="A868" s="2">
        <v>2725077</v>
      </c>
      <c r="B868">
        <v>2021</v>
      </c>
      <c r="C868" t="s">
        <v>22</v>
      </c>
      <c r="D868" t="s">
        <v>12</v>
      </c>
      <c r="E868" t="s">
        <v>13</v>
      </c>
      <c r="F868" t="s">
        <v>14</v>
      </c>
      <c r="G868" t="s">
        <v>15</v>
      </c>
      <c r="H868" t="s">
        <v>16</v>
      </c>
      <c r="I868" t="s">
        <v>18</v>
      </c>
      <c r="J868">
        <v>154</v>
      </c>
      <c r="K868">
        <v>220.22</v>
      </c>
      <c r="N868">
        <v>2024</v>
      </c>
      <c r="O868" t="s">
        <v>29</v>
      </c>
      <c r="P868" t="s">
        <v>56</v>
      </c>
      <c r="Q868" t="s">
        <v>60</v>
      </c>
      <c r="R868">
        <v>34</v>
      </c>
      <c r="S868">
        <v>4576.8</v>
      </c>
      <c r="T868">
        <v>5126.0160000000005</v>
      </c>
      <c r="U868">
        <v>915.36000000000013</v>
      </c>
      <c r="V868" t="s">
        <v>64</v>
      </c>
    </row>
    <row r="869" spans="1:22" x14ac:dyDescent="0.3">
      <c r="A869" s="2">
        <v>2725442</v>
      </c>
      <c r="B869">
        <v>2021</v>
      </c>
      <c r="C869" t="s">
        <v>22</v>
      </c>
      <c r="D869" t="s">
        <v>12</v>
      </c>
      <c r="E869" t="s">
        <v>13</v>
      </c>
      <c r="F869" t="s">
        <v>14</v>
      </c>
      <c r="G869" t="s">
        <v>15</v>
      </c>
      <c r="H869" t="s">
        <v>16</v>
      </c>
      <c r="I869" t="s">
        <v>17</v>
      </c>
      <c r="J869">
        <v>192</v>
      </c>
      <c r="K869">
        <v>526.24</v>
      </c>
      <c r="N869">
        <v>2024</v>
      </c>
      <c r="O869" t="s">
        <v>29</v>
      </c>
      <c r="P869" t="s">
        <v>47</v>
      </c>
      <c r="Q869" t="s">
        <v>61</v>
      </c>
      <c r="R869">
        <v>7</v>
      </c>
      <c r="S869">
        <v>200</v>
      </c>
      <c r="T869">
        <v>224</v>
      </c>
      <c r="U869">
        <v>40</v>
      </c>
      <c r="V869" t="s">
        <v>64</v>
      </c>
    </row>
    <row r="870" spans="1:22" x14ac:dyDescent="0.3">
      <c r="A870" s="2">
        <v>2726538</v>
      </c>
      <c r="B870">
        <v>2021</v>
      </c>
      <c r="C870" t="s">
        <v>22</v>
      </c>
      <c r="D870" t="s">
        <v>12</v>
      </c>
      <c r="E870" t="s">
        <v>13</v>
      </c>
      <c r="F870" t="s">
        <v>14</v>
      </c>
      <c r="G870" t="s">
        <v>15</v>
      </c>
      <c r="H870" t="s">
        <v>16</v>
      </c>
      <c r="I870" t="s">
        <v>17</v>
      </c>
      <c r="J870">
        <v>186</v>
      </c>
      <c r="K870">
        <v>526.24</v>
      </c>
      <c r="N870">
        <v>2024</v>
      </c>
      <c r="O870" t="s">
        <v>29</v>
      </c>
      <c r="P870" t="s">
        <v>56</v>
      </c>
      <c r="Q870" t="s">
        <v>63</v>
      </c>
      <c r="R870">
        <v>3</v>
      </c>
      <c r="S870">
        <v>4577.3</v>
      </c>
      <c r="T870">
        <v>5126.576</v>
      </c>
      <c r="U870">
        <v>915.46</v>
      </c>
      <c r="V870" t="s">
        <v>64</v>
      </c>
    </row>
    <row r="871" spans="1:22" x14ac:dyDescent="0.3">
      <c r="A871" s="2">
        <v>2725807</v>
      </c>
      <c r="B871">
        <v>2021</v>
      </c>
      <c r="C871" t="s">
        <v>22</v>
      </c>
      <c r="D871" t="s">
        <v>12</v>
      </c>
      <c r="E871" t="s">
        <v>13</v>
      </c>
      <c r="F871" t="s">
        <v>14</v>
      </c>
      <c r="G871" t="s">
        <v>15</v>
      </c>
      <c r="H871" t="s">
        <v>16</v>
      </c>
      <c r="I871" t="s">
        <v>17</v>
      </c>
      <c r="J871">
        <v>180</v>
      </c>
      <c r="K871">
        <v>526.24</v>
      </c>
      <c r="N871">
        <v>2024</v>
      </c>
      <c r="O871" t="s">
        <v>29</v>
      </c>
      <c r="P871" t="s">
        <v>62</v>
      </c>
      <c r="Q871" t="s">
        <v>62</v>
      </c>
      <c r="R871">
        <v>2</v>
      </c>
      <c r="S871">
        <v>6600</v>
      </c>
      <c r="T871">
        <v>7392</v>
      </c>
      <c r="U871">
        <v>1320</v>
      </c>
      <c r="V871" t="s">
        <v>64</v>
      </c>
    </row>
    <row r="872" spans="1:22" x14ac:dyDescent="0.3">
      <c r="A872" s="2">
        <v>2725077</v>
      </c>
      <c r="B872">
        <v>2021</v>
      </c>
      <c r="C872" t="s">
        <v>22</v>
      </c>
      <c r="D872" t="s">
        <v>12</v>
      </c>
      <c r="E872" t="s">
        <v>13</v>
      </c>
      <c r="F872" t="s">
        <v>14</v>
      </c>
      <c r="G872" t="s">
        <v>15</v>
      </c>
      <c r="H872" t="s">
        <v>16</v>
      </c>
      <c r="I872" t="s">
        <v>18</v>
      </c>
      <c r="J872">
        <v>686</v>
      </c>
      <c r="K872">
        <v>980.98</v>
      </c>
      <c r="N872">
        <v>2024</v>
      </c>
      <c r="O872" t="s">
        <v>28</v>
      </c>
      <c r="P872" t="s">
        <v>43</v>
      </c>
      <c r="Q872" t="s">
        <v>44</v>
      </c>
      <c r="R872">
        <v>3566</v>
      </c>
      <c r="S872">
        <v>4577.3</v>
      </c>
      <c r="T872">
        <v>5126.576</v>
      </c>
      <c r="U872">
        <v>915.46</v>
      </c>
      <c r="V872" t="s">
        <v>64</v>
      </c>
    </row>
    <row r="873" spans="1:22" x14ac:dyDescent="0.3">
      <c r="A873" s="2">
        <v>2725807</v>
      </c>
      <c r="B873">
        <v>2021</v>
      </c>
      <c r="C873" t="s">
        <v>22</v>
      </c>
      <c r="D873" t="s">
        <v>12</v>
      </c>
      <c r="E873" t="s">
        <v>13</v>
      </c>
      <c r="F873" t="s">
        <v>14</v>
      </c>
      <c r="G873" t="s">
        <v>15</v>
      </c>
      <c r="H873" t="s">
        <v>16</v>
      </c>
      <c r="I873" t="s">
        <v>18</v>
      </c>
      <c r="J873">
        <v>719</v>
      </c>
      <c r="K873">
        <v>1028.17</v>
      </c>
      <c r="N873">
        <v>2024</v>
      </c>
      <c r="O873" t="s">
        <v>28</v>
      </c>
      <c r="P873" t="s">
        <v>43</v>
      </c>
      <c r="Q873" t="s">
        <v>46</v>
      </c>
      <c r="R873">
        <v>2498</v>
      </c>
      <c r="S873">
        <v>8000</v>
      </c>
      <c r="T873">
        <v>8960</v>
      </c>
      <c r="U873">
        <v>1600</v>
      </c>
      <c r="V873" t="s">
        <v>64</v>
      </c>
    </row>
    <row r="874" spans="1:22" x14ac:dyDescent="0.3">
      <c r="A874" s="2">
        <v>2725442</v>
      </c>
      <c r="B874">
        <v>2021</v>
      </c>
      <c r="C874" t="s">
        <v>22</v>
      </c>
      <c r="D874" t="s">
        <v>12</v>
      </c>
      <c r="E874" t="s">
        <v>13</v>
      </c>
      <c r="F874" t="s">
        <v>14</v>
      </c>
      <c r="G874" t="s">
        <v>15</v>
      </c>
      <c r="H874" t="s">
        <v>16</v>
      </c>
      <c r="I874" t="s">
        <v>18</v>
      </c>
      <c r="J874">
        <v>772</v>
      </c>
      <c r="K874">
        <v>1103.96</v>
      </c>
      <c r="N874">
        <v>2024</v>
      </c>
      <c r="O874" t="s">
        <v>28</v>
      </c>
      <c r="P874" t="s">
        <v>47</v>
      </c>
      <c r="Q874" t="s">
        <v>48</v>
      </c>
      <c r="R874">
        <v>1245</v>
      </c>
      <c r="S874">
        <v>4577.2</v>
      </c>
      <c r="T874">
        <v>5126.4639999999999</v>
      </c>
      <c r="U874">
        <v>915.44</v>
      </c>
      <c r="V874" t="s">
        <v>64</v>
      </c>
    </row>
    <row r="875" spans="1:22" x14ac:dyDescent="0.3">
      <c r="A875" s="2">
        <v>2726172</v>
      </c>
      <c r="B875">
        <v>2021</v>
      </c>
      <c r="C875" t="s">
        <v>22</v>
      </c>
      <c r="D875" t="s">
        <v>12</v>
      </c>
      <c r="E875" t="s">
        <v>13</v>
      </c>
      <c r="F875" t="s">
        <v>14</v>
      </c>
      <c r="G875" t="s">
        <v>15</v>
      </c>
      <c r="H875" t="s">
        <v>16</v>
      </c>
      <c r="I875" t="s">
        <v>17</v>
      </c>
      <c r="J875">
        <v>189</v>
      </c>
      <c r="K875">
        <v>270.27</v>
      </c>
      <c r="N875">
        <v>2024</v>
      </c>
      <c r="O875" t="s">
        <v>28</v>
      </c>
      <c r="P875" t="s">
        <v>49</v>
      </c>
      <c r="Q875" t="s">
        <v>50</v>
      </c>
      <c r="R875">
        <v>644</v>
      </c>
      <c r="S875">
        <v>5743.5</v>
      </c>
      <c r="T875">
        <v>6432.72</v>
      </c>
      <c r="U875">
        <v>1148.7</v>
      </c>
      <c r="V875" t="s">
        <v>64</v>
      </c>
    </row>
    <row r="876" spans="1:22" x14ac:dyDescent="0.3">
      <c r="A876" s="2">
        <v>2725807</v>
      </c>
      <c r="B876">
        <v>2021</v>
      </c>
      <c r="C876" t="s">
        <v>22</v>
      </c>
      <c r="D876" t="s">
        <v>12</v>
      </c>
      <c r="E876" t="s">
        <v>13</v>
      </c>
      <c r="F876" t="s">
        <v>14</v>
      </c>
      <c r="G876" t="s">
        <v>15</v>
      </c>
      <c r="H876" t="s">
        <v>16</v>
      </c>
      <c r="I876" t="s">
        <v>17</v>
      </c>
      <c r="J876">
        <v>183</v>
      </c>
      <c r="K876">
        <v>261.69</v>
      </c>
      <c r="N876">
        <v>2024</v>
      </c>
      <c r="O876" t="s">
        <v>28</v>
      </c>
      <c r="P876" t="s">
        <v>51</v>
      </c>
      <c r="Q876" t="s">
        <v>52</v>
      </c>
      <c r="R876">
        <v>643</v>
      </c>
      <c r="S876">
        <v>7000</v>
      </c>
      <c r="T876">
        <v>7840</v>
      </c>
      <c r="U876">
        <v>1400</v>
      </c>
      <c r="V876" t="s">
        <v>64</v>
      </c>
    </row>
    <row r="877" spans="1:22" x14ac:dyDescent="0.3">
      <c r="A877" s="2">
        <v>2725442</v>
      </c>
      <c r="B877">
        <v>2021</v>
      </c>
      <c r="C877" t="s">
        <v>22</v>
      </c>
      <c r="D877" t="s">
        <v>12</v>
      </c>
      <c r="E877" t="s">
        <v>13</v>
      </c>
      <c r="F877" t="s">
        <v>14</v>
      </c>
      <c r="G877" t="s">
        <v>15</v>
      </c>
      <c r="H877" t="s">
        <v>16</v>
      </c>
      <c r="I877" t="s">
        <v>18</v>
      </c>
      <c r="J877">
        <v>183</v>
      </c>
      <c r="K877">
        <v>261.69</v>
      </c>
      <c r="N877">
        <v>2024</v>
      </c>
      <c r="O877" t="s">
        <v>28</v>
      </c>
      <c r="P877" t="s">
        <v>49</v>
      </c>
      <c r="Q877" t="s">
        <v>53</v>
      </c>
      <c r="R877">
        <v>455</v>
      </c>
      <c r="S877">
        <v>4578.6000000000004</v>
      </c>
      <c r="T877">
        <v>5128.0320000000002</v>
      </c>
      <c r="U877">
        <v>915.72000000000014</v>
      </c>
      <c r="V877" t="s">
        <v>64</v>
      </c>
    </row>
    <row r="878" spans="1:22" x14ac:dyDescent="0.3">
      <c r="A878" s="2">
        <v>2725442</v>
      </c>
      <c r="B878">
        <v>2021</v>
      </c>
      <c r="C878" t="s">
        <v>22</v>
      </c>
      <c r="D878" t="s">
        <v>12</v>
      </c>
      <c r="E878" t="s">
        <v>13</v>
      </c>
      <c r="F878" t="s">
        <v>14</v>
      </c>
      <c r="G878" t="s">
        <v>15</v>
      </c>
      <c r="H878" t="s">
        <v>16</v>
      </c>
      <c r="I878" t="s">
        <v>18</v>
      </c>
      <c r="J878">
        <v>758</v>
      </c>
      <c r="K878">
        <v>526.24</v>
      </c>
      <c r="N878">
        <v>2024</v>
      </c>
      <c r="O878" t="s">
        <v>28</v>
      </c>
      <c r="P878" t="s">
        <v>51</v>
      </c>
      <c r="Q878" t="s">
        <v>54</v>
      </c>
      <c r="R878">
        <v>345</v>
      </c>
      <c r="S878">
        <v>7000</v>
      </c>
      <c r="T878">
        <v>7840</v>
      </c>
      <c r="U878">
        <v>1400</v>
      </c>
      <c r="V878" t="s">
        <v>64</v>
      </c>
    </row>
    <row r="879" spans="1:22" x14ac:dyDescent="0.3">
      <c r="A879" s="2">
        <v>2725077</v>
      </c>
      <c r="B879">
        <v>2021</v>
      </c>
      <c r="C879" t="s">
        <v>22</v>
      </c>
      <c r="D879" t="s">
        <v>12</v>
      </c>
      <c r="E879" t="s">
        <v>13</v>
      </c>
      <c r="F879" t="s">
        <v>14</v>
      </c>
      <c r="G879" t="s">
        <v>15</v>
      </c>
      <c r="H879" t="s">
        <v>16</v>
      </c>
      <c r="I879" t="s">
        <v>18</v>
      </c>
      <c r="J879">
        <v>812</v>
      </c>
      <c r="K879">
        <v>526.24</v>
      </c>
      <c r="N879">
        <v>2024</v>
      </c>
      <c r="O879" t="s">
        <v>28</v>
      </c>
      <c r="P879" t="s">
        <v>47</v>
      </c>
      <c r="Q879" t="s">
        <v>55</v>
      </c>
      <c r="R879">
        <v>122</v>
      </c>
      <c r="S879">
        <v>100</v>
      </c>
      <c r="T879">
        <v>112</v>
      </c>
      <c r="U879">
        <v>20</v>
      </c>
      <c r="V879" t="s">
        <v>64</v>
      </c>
    </row>
    <row r="880" spans="1:22" x14ac:dyDescent="0.3">
      <c r="A880" s="2">
        <v>2725077</v>
      </c>
      <c r="B880">
        <v>2021</v>
      </c>
      <c r="C880" t="s">
        <v>22</v>
      </c>
      <c r="D880" t="s">
        <v>12</v>
      </c>
      <c r="E880" t="s">
        <v>13</v>
      </c>
      <c r="F880" t="s">
        <v>14</v>
      </c>
      <c r="G880" t="s">
        <v>15</v>
      </c>
      <c r="H880" t="s">
        <v>16</v>
      </c>
      <c r="I880" t="s">
        <v>18</v>
      </c>
      <c r="J880">
        <v>181</v>
      </c>
      <c r="K880">
        <v>258.83</v>
      </c>
      <c r="N880">
        <v>2024</v>
      </c>
      <c r="O880" t="s">
        <v>28</v>
      </c>
      <c r="P880" t="s">
        <v>56</v>
      </c>
      <c r="Q880" t="s">
        <v>57</v>
      </c>
      <c r="R880">
        <v>78</v>
      </c>
      <c r="S880">
        <v>4577.2</v>
      </c>
      <c r="T880">
        <v>5126.4639999999999</v>
      </c>
      <c r="U880">
        <v>915.44</v>
      </c>
      <c r="V880" t="s">
        <v>64</v>
      </c>
    </row>
    <row r="881" spans="1:22" x14ac:dyDescent="0.3">
      <c r="A881" s="2">
        <v>2726538</v>
      </c>
      <c r="B881">
        <v>2021</v>
      </c>
      <c r="C881" t="s">
        <v>22</v>
      </c>
      <c r="D881" t="s">
        <v>12</v>
      </c>
      <c r="E881" t="s">
        <v>13</v>
      </c>
      <c r="F881" t="s">
        <v>14</v>
      </c>
      <c r="G881" t="s">
        <v>15</v>
      </c>
      <c r="H881" t="s">
        <v>16</v>
      </c>
      <c r="I881" t="s">
        <v>18</v>
      </c>
      <c r="J881">
        <v>229</v>
      </c>
      <c r="K881">
        <v>327.47000000000003</v>
      </c>
      <c r="N881">
        <v>2024</v>
      </c>
      <c r="O881" t="s">
        <v>28</v>
      </c>
      <c r="P881" t="s">
        <v>56</v>
      </c>
      <c r="Q881" t="s">
        <v>58</v>
      </c>
      <c r="R881">
        <v>76</v>
      </c>
      <c r="S881">
        <v>4576.8999999999996</v>
      </c>
      <c r="T881">
        <v>5126.1279999999997</v>
      </c>
      <c r="U881">
        <v>915.38</v>
      </c>
      <c r="V881" t="s">
        <v>64</v>
      </c>
    </row>
    <row r="882" spans="1:22" x14ac:dyDescent="0.3">
      <c r="A882" s="2">
        <v>2725442</v>
      </c>
      <c r="B882">
        <v>2021</v>
      </c>
      <c r="C882" t="s">
        <v>22</v>
      </c>
      <c r="D882" t="s">
        <v>12</v>
      </c>
      <c r="E882" t="s">
        <v>13</v>
      </c>
      <c r="F882" t="s">
        <v>14</v>
      </c>
      <c r="G882" t="s">
        <v>15</v>
      </c>
      <c r="H882" t="s">
        <v>16</v>
      </c>
      <c r="I882" t="s">
        <v>18</v>
      </c>
      <c r="J882">
        <v>157</v>
      </c>
      <c r="K882">
        <v>224.51</v>
      </c>
      <c r="N882">
        <v>2024</v>
      </c>
      <c r="O882" t="s">
        <v>28</v>
      </c>
      <c r="P882" t="s">
        <v>56</v>
      </c>
      <c r="Q882" t="s">
        <v>59</v>
      </c>
      <c r="R882">
        <v>46</v>
      </c>
      <c r="S882">
        <v>200</v>
      </c>
      <c r="T882">
        <v>224</v>
      </c>
      <c r="U882">
        <v>40</v>
      </c>
      <c r="V882" t="s">
        <v>64</v>
      </c>
    </row>
    <row r="883" spans="1:22" x14ac:dyDescent="0.3">
      <c r="A883" s="2">
        <v>2725442</v>
      </c>
      <c r="B883">
        <v>2021</v>
      </c>
      <c r="C883" t="s">
        <v>22</v>
      </c>
      <c r="D883" t="s">
        <v>12</v>
      </c>
      <c r="E883" t="s">
        <v>13</v>
      </c>
      <c r="F883" t="s">
        <v>14</v>
      </c>
      <c r="G883" t="s">
        <v>15</v>
      </c>
      <c r="H883" t="s">
        <v>16</v>
      </c>
      <c r="I883" t="s">
        <v>17</v>
      </c>
      <c r="J883">
        <v>191</v>
      </c>
      <c r="K883">
        <v>273.13</v>
      </c>
      <c r="N883">
        <v>2024</v>
      </c>
      <c r="O883" t="s">
        <v>28</v>
      </c>
      <c r="P883" t="s">
        <v>56</v>
      </c>
      <c r="Q883" t="s">
        <v>60</v>
      </c>
      <c r="R883">
        <v>34</v>
      </c>
      <c r="S883">
        <v>4576.8</v>
      </c>
      <c r="T883">
        <v>5126.0160000000005</v>
      </c>
      <c r="U883">
        <v>915.36000000000013</v>
      </c>
      <c r="V883" t="s">
        <v>64</v>
      </c>
    </row>
    <row r="884" spans="1:22" x14ac:dyDescent="0.3">
      <c r="A884" s="2">
        <v>2725442</v>
      </c>
      <c r="B884">
        <v>2021</v>
      </c>
      <c r="C884" t="s">
        <v>22</v>
      </c>
      <c r="D884" t="s">
        <v>12</v>
      </c>
      <c r="E884" t="s">
        <v>13</v>
      </c>
      <c r="F884" t="s">
        <v>14</v>
      </c>
      <c r="G884" t="s">
        <v>15</v>
      </c>
      <c r="H884" t="s">
        <v>16</v>
      </c>
      <c r="I884" t="s">
        <v>17</v>
      </c>
      <c r="J884">
        <v>185</v>
      </c>
      <c r="K884">
        <v>264.55</v>
      </c>
      <c r="N884">
        <v>2024</v>
      </c>
      <c r="O884" t="s">
        <v>28</v>
      </c>
      <c r="P884" t="s">
        <v>47</v>
      </c>
      <c r="Q884" t="s">
        <v>61</v>
      </c>
      <c r="R884">
        <v>7</v>
      </c>
      <c r="S884">
        <v>200</v>
      </c>
      <c r="T884">
        <v>224</v>
      </c>
      <c r="U884">
        <v>40</v>
      </c>
      <c r="V884" t="s">
        <v>64</v>
      </c>
    </row>
    <row r="885" spans="1:22" x14ac:dyDescent="0.3">
      <c r="A885" s="2">
        <v>2725442</v>
      </c>
      <c r="B885">
        <v>2021</v>
      </c>
      <c r="C885" t="s">
        <v>22</v>
      </c>
      <c r="D885" t="s">
        <v>12</v>
      </c>
      <c r="E885" t="s">
        <v>13</v>
      </c>
      <c r="F885" t="s">
        <v>14</v>
      </c>
      <c r="G885" t="s">
        <v>15</v>
      </c>
      <c r="H885" t="s">
        <v>16</v>
      </c>
      <c r="I885" t="s">
        <v>17</v>
      </c>
      <c r="J885">
        <v>179</v>
      </c>
      <c r="K885">
        <v>255.97</v>
      </c>
      <c r="N885">
        <v>2024</v>
      </c>
      <c r="O885" t="s">
        <v>28</v>
      </c>
      <c r="P885" t="s">
        <v>56</v>
      </c>
      <c r="Q885" t="s">
        <v>63</v>
      </c>
      <c r="R885">
        <v>3</v>
      </c>
      <c r="S885">
        <v>4577.3</v>
      </c>
      <c r="T885">
        <v>5126.576</v>
      </c>
      <c r="U885">
        <v>915.46</v>
      </c>
      <c r="V885" t="s">
        <v>64</v>
      </c>
    </row>
    <row r="886" spans="1:22" x14ac:dyDescent="0.3">
      <c r="A886" s="2">
        <v>2726538</v>
      </c>
      <c r="B886">
        <v>2021</v>
      </c>
      <c r="C886" t="s">
        <v>22</v>
      </c>
      <c r="D886" t="s">
        <v>12</v>
      </c>
      <c r="E886" t="s">
        <v>13</v>
      </c>
      <c r="F886" t="s">
        <v>14</v>
      </c>
      <c r="G886" t="s">
        <v>15</v>
      </c>
      <c r="H886" t="s">
        <v>16</v>
      </c>
      <c r="I886" t="s">
        <v>18</v>
      </c>
      <c r="J886">
        <v>185</v>
      </c>
      <c r="K886">
        <v>264.55</v>
      </c>
      <c r="N886">
        <v>2024</v>
      </c>
      <c r="O886" t="s">
        <v>28</v>
      </c>
      <c r="P886" t="s">
        <v>62</v>
      </c>
      <c r="Q886" t="s">
        <v>62</v>
      </c>
      <c r="R886">
        <v>2</v>
      </c>
      <c r="S886">
        <v>6600</v>
      </c>
      <c r="T886">
        <v>7392</v>
      </c>
      <c r="U886">
        <v>1320</v>
      </c>
      <c r="V886" t="s">
        <v>45</v>
      </c>
    </row>
    <row r="887" spans="1:22" x14ac:dyDescent="0.3">
      <c r="A887" s="2">
        <v>2725807</v>
      </c>
      <c r="B887">
        <v>2021</v>
      </c>
      <c r="C887" t="s">
        <v>22</v>
      </c>
      <c r="D887" t="s">
        <v>12</v>
      </c>
      <c r="E887" t="s">
        <v>13</v>
      </c>
      <c r="F887" t="s">
        <v>14</v>
      </c>
      <c r="G887" t="s">
        <v>15</v>
      </c>
      <c r="H887" t="s">
        <v>16</v>
      </c>
      <c r="I887" t="s">
        <v>18</v>
      </c>
      <c r="J887">
        <v>227</v>
      </c>
      <c r="K887">
        <v>324.61</v>
      </c>
      <c r="N887">
        <v>2024</v>
      </c>
      <c r="O887" t="s">
        <v>21</v>
      </c>
      <c r="P887" t="s">
        <v>43</v>
      </c>
      <c r="Q887" t="s">
        <v>44</v>
      </c>
      <c r="R887">
        <v>3566</v>
      </c>
      <c r="S887">
        <v>4577.3</v>
      </c>
      <c r="T887">
        <v>5126.576</v>
      </c>
      <c r="U887">
        <v>915.46</v>
      </c>
      <c r="V887" t="s">
        <v>45</v>
      </c>
    </row>
    <row r="888" spans="1:22" x14ac:dyDescent="0.3">
      <c r="A888" s="2">
        <v>2725077</v>
      </c>
      <c r="B888">
        <v>2021</v>
      </c>
      <c r="C888" t="s">
        <v>22</v>
      </c>
      <c r="D888" t="s">
        <v>12</v>
      </c>
      <c r="E888" t="s">
        <v>13</v>
      </c>
      <c r="F888" t="s">
        <v>14</v>
      </c>
      <c r="G888" t="s">
        <v>15</v>
      </c>
      <c r="H888" t="s">
        <v>16</v>
      </c>
      <c r="I888" t="s">
        <v>18</v>
      </c>
      <c r="J888">
        <v>781</v>
      </c>
      <c r="K888">
        <v>1116.83</v>
      </c>
      <c r="N888">
        <v>2024</v>
      </c>
      <c r="O888" t="s">
        <v>21</v>
      </c>
      <c r="P888" t="s">
        <v>43</v>
      </c>
      <c r="Q888" t="s">
        <v>46</v>
      </c>
      <c r="R888">
        <v>2498</v>
      </c>
      <c r="S888">
        <v>8000</v>
      </c>
      <c r="T888">
        <v>8960</v>
      </c>
      <c r="U888">
        <v>1600</v>
      </c>
      <c r="V888" t="s">
        <v>45</v>
      </c>
    </row>
    <row r="889" spans="1:22" x14ac:dyDescent="0.3">
      <c r="A889" s="2">
        <v>2726172</v>
      </c>
      <c r="B889">
        <v>2021</v>
      </c>
      <c r="C889" t="s">
        <v>23</v>
      </c>
      <c r="D889" t="s">
        <v>12</v>
      </c>
      <c r="E889" t="s">
        <v>13</v>
      </c>
      <c r="F889" t="s">
        <v>14</v>
      </c>
      <c r="G889" t="s">
        <v>15</v>
      </c>
      <c r="H889" t="s">
        <v>16</v>
      </c>
      <c r="I889" t="s">
        <v>17</v>
      </c>
      <c r="J889">
        <v>206</v>
      </c>
      <c r="K889">
        <v>526.24</v>
      </c>
      <c r="N889">
        <v>2024</v>
      </c>
      <c r="O889" t="s">
        <v>21</v>
      </c>
      <c r="P889" t="s">
        <v>47</v>
      </c>
      <c r="Q889" t="s">
        <v>48</v>
      </c>
      <c r="R889">
        <v>1245</v>
      </c>
      <c r="S889">
        <v>4577.2</v>
      </c>
      <c r="T889">
        <v>5126.4639999999999</v>
      </c>
      <c r="U889">
        <v>915.44</v>
      </c>
      <c r="V889" t="s">
        <v>45</v>
      </c>
    </row>
    <row r="890" spans="1:22" x14ac:dyDescent="0.3">
      <c r="A890" s="2">
        <v>2725442</v>
      </c>
      <c r="B890">
        <v>2021</v>
      </c>
      <c r="C890" t="s">
        <v>23</v>
      </c>
      <c r="D890" t="s">
        <v>12</v>
      </c>
      <c r="E890" t="s">
        <v>13</v>
      </c>
      <c r="F890" t="s">
        <v>14</v>
      </c>
      <c r="G890" t="s">
        <v>15</v>
      </c>
      <c r="H890" t="s">
        <v>16</v>
      </c>
      <c r="I890" t="s">
        <v>17</v>
      </c>
      <c r="J890">
        <v>200</v>
      </c>
      <c r="K890">
        <v>526.24</v>
      </c>
      <c r="N890">
        <v>2024</v>
      </c>
      <c r="O890" t="s">
        <v>21</v>
      </c>
      <c r="P890" t="s">
        <v>49</v>
      </c>
      <c r="Q890" t="s">
        <v>50</v>
      </c>
      <c r="R890">
        <v>644</v>
      </c>
      <c r="S890">
        <v>5743.5</v>
      </c>
      <c r="T890">
        <v>6432.72</v>
      </c>
      <c r="U890">
        <v>1148.7</v>
      </c>
      <c r="V890" t="s">
        <v>45</v>
      </c>
    </row>
    <row r="891" spans="1:22" x14ac:dyDescent="0.3">
      <c r="A891" s="2">
        <v>2726172</v>
      </c>
      <c r="B891">
        <v>2021</v>
      </c>
      <c r="C891" t="s">
        <v>23</v>
      </c>
      <c r="D891" t="s">
        <v>12</v>
      </c>
      <c r="E891" t="s">
        <v>13</v>
      </c>
      <c r="F891" t="s">
        <v>14</v>
      </c>
      <c r="G891" t="s">
        <v>15</v>
      </c>
      <c r="H891" t="s">
        <v>16</v>
      </c>
      <c r="I891" t="s">
        <v>18</v>
      </c>
      <c r="J891">
        <v>188</v>
      </c>
      <c r="K891">
        <v>268.84000000000003</v>
      </c>
      <c r="N891">
        <v>2024</v>
      </c>
      <c r="O891" t="s">
        <v>21</v>
      </c>
      <c r="P891" t="s">
        <v>51</v>
      </c>
      <c r="Q891" t="s">
        <v>52</v>
      </c>
      <c r="R891">
        <v>643</v>
      </c>
      <c r="S891">
        <v>7000</v>
      </c>
      <c r="T891">
        <v>7840</v>
      </c>
      <c r="U891">
        <v>1400</v>
      </c>
      <c r="V891" t="s">
        <v>45</v>
      </c>
    </row>
    <row r="892" spans="1:22" x14ac:dyDescent="0.3">
      <c r="A892" s="2">
        <v>2725442</v>
      </c>
      <c r="B892">
        <v>2021</v>
      </c>
      <c r="C892" t="s">
        <v>23</v>
      </c>
      <c r="D892" t="s">
        <v>12</v>
      </c>
      <c r="E892" t="s">
        <v>13</v>
      </c>
      <c r="F892" t="s">
        <v>14</v>
      </c>
      <c r="G892" t="s">
        <v>15</v>
      </c>
      <c r="H892" t="s">
        <v>16</v>
      </c>
      <c r="I892" t="s">
        <v>18</v>
      </c>
      <c r="J892">
        <v>236</v>
      </c>
      <c r="K892">
        <v>337.48</v>
      </c>
      <c r="N892">
        <v>2024</v>
      </c>
      <c r="O892" t="s">
        <v>21</v>
      </c>
      <c r="P892" t="s">
        <v>49</v>
      </c>
      <c r="Q892" t="s">
        <v>53</v>
      </c>
      <c r="R892">
        <v>455</v>
      </c>
      <c r="S892">
        <v>4578.6000000000004</v>
      </c>
      <c r="T892">
        <v>5128.0320000000002</v>
      </c>
      <c r="U892">
        <v>915.72000000000014</v>
      </c>
      <c r="V892" t="s">
        <v>45</v>
      </c>
    </row>
    <row r="893" spans="1:22" x14ac:dyDescent="0.3">
      <c r="A893" s="2">
        <v>2726172</v>
      </c>
      <c r="B893">
        <v>2021</v>
      </c>
      <c r="C893" t="s">
        <v>23</v>
      </c>
      <c r="D893" t="s">
        <v>12</v>
      </c>
      <c r="E893" t="s">
        <v>13</v>
      </c>
      <c r="F893" t="s">
        <v>14</v>
      </c>
      <c r="G893" t="s">
        <v>15</v>
      </c>
      <c r="H893" t="s">
        <v>16</v>
      </c>
      <c r="I893" t="s">
        <v>18</v>
      </c>
      <c r="J893">
        <v>190</v>
      </c>
      <c r="K893">
        <v>271.7</v>
      </c>
      <c r="N893">
        <v>2024</v>
      </c>
      <c r="O893" t="s">
        <v>21</v>
      </c>
      <c r="P893" t="s">
        <v>51</v>
      </c>
      <c r="Q893" t="s">
        <v>54</v>
      </c>
      <c r="R893">
        <v>345</v>
      </c>
      <c r="S893">
        <v>7000</v>
      </c>
      <c r="T893">
        <v>7840</v>
      </c>
      <c r="U893">
        <v>1400</v>
      </c>
      <c r="V893" t="s">
        <v>45</v>
      </c>
    </row>
    <row r="894" spans="1:22" x14ac:dyDescent="0.3">
      <c r="A894" s="2">
        <v>2725077</v>
      </c>
      <c r="B894">
        <v>2021</v>
      </c>
      <c r="C894" t="s">
        <v>23</v>
      </c>
      <c r="D894" t="s">
        <v>12</v>
      </c>
      <c r="E894" t="s">
        <v>13</v>
      </c>
      <c r="F894" t="s">
        <v>14</v>
      </c>
      <c r="G894" t="s">
        <v>15</v>
      </c>
      <c r="H894" t="s">
        <v>16</v>
      </c>
      <c r="I894" t="s">
        <v>18</v>
      </c>
      <c r="J894">
        <v>232</v>
      </c>
      <c r="K894">
        <v>331.76</v>
      </c>
      <c r="N894">
        <v>2024</v>
      </c>
      <c r="O894" t="s">
        <v>21</v>
      </c>
      <c r="P894" t="s">
        <v>47</v>
      </c>
      <c r="Q894" t="s">
        <v>55</v>
      </c>
      <c r="R894">
        <v>122</v>
      </c>
      <c r="S894">
        <v>100</v>
      </c>
      <c r="T894">
        <v>112</v>
      </c>
      <c r="U894">
        <v>20</v>
      </c>
      <c r="V894" t="s">
        <v>45</v>
      </c>
    </row>
    <row r="895" spans="1:22" x14ac:dyDescent="0.3">
      <c r="A895" s="2">
        <v>2725442</v>
      </c>
      <c r="B895">
        <v>2021</v>
      </c>
      <c r="C895" t="s">
        <v>23</v>
      </c>
      <c r="D895" t="s">
        <v>12</v>
      </c>
      <c r="E895" t="s">
        <v>13</v>
      </c>
      <c r="F895" t="s">
        <v>14</v>
      </c>
      <c r="G895" t="s">
        <v>15</v>
      </c>
      <c r="H895" t="s">
        <v>16</v>
      </c>
      <c r="I895" t="s">
        <v>18</v>
      </c>
      <c r="J895">
        <v>160</v>
      </c>
      <c r="K895">
        <v>228.8</v>
      </c>
      <c r="N895">
        <v>2024</v>
      </c>
      <c r="O895" t="s">
        <v>21</v>
      </c>
      <c r="P895" t="s">
        <v>56</v>
      </c>
      <c r="Q895" t="s">
        <v>57</v>
      </c>
      <c r="R895">
        <v>78</v>
      </c>
      <c r="S895">
        <v>4577.2</v>
      </c>
      <c r="T895">
        <v>5126.4639999999999</v>
      </c>
      <c r="U895">
        <v>915.44</v>
      </c>
      <c r="V895" t="s">
        <v>45</v>
      </c>
    </row>
    <row r="896" spans="1:22" x14ac:dyDescent="0.3">
      <c r="A896" s="2">
        <v>2725077</v>
      </c>
      <c r="B896">
        <v>2021</v>
      </c>
      <c r="C896" t="s">
        <v>23</v>
      </c>
      <c r="D896" t="s">
        <v>12</v>
      </c>
      <c r="E896" t="s">
        <v>13</v>
      </c>
      <c r="F896" t="s">
        <v>14</v>
      </c>
      <c r="G896" t="s">
        <v>15</v>
      </c>
      <c r="H896" t="s">
        <v>16</v>
      </c>
      <c r="I896" t="s">
        <v>17</v>
      </c>
      <c r="J896">
        <v>210</v>
      </c>
      <c r="K896">
        <v>526.24</v>
      </c>
      <c r="N896">
        <v>2024</v>
      </c>
      <c r="O896" t="s">
        <v>21</v>
      </c>
      <c r="P896" t="s">
        <v>56</v>
      </c>
      <c r="Q896" t="s">
        <v>58</v>
      </c>
      <c r="R896">
        <v>76</v>
      </c>
      <c r="S896">
        <v>4576.8999999999996</v>
      </c>
      <c r="T896">
        <v>5126.1279999999997</v>
      </c>
      <c r="U896">
        <v>915.38</v>
      </c>
      <c r="V896" t="s">
        <v>45</v>
      </c>
    </row>
    <row r="897" spans="1:22" x14ac:dyDescent="0.3">
      <c r="A897" s="2">
        <v>2725442</v>
      </c>
      <c r="B897">
        <v>2021</v>
      </c>
      <c r="C897" t="s">
        <v>23</v>
      </c>
      <c r="D897" t="s">
        <v>12</v>
      </c>
      <c r="E897" t="s">
        <v>13</v>
      </c>
      <c r="F897" t="s">
        <v>14</v>
      </c>
      <c r="G897" t="s">
        <v>15</v>
      </c>
      <c r="H897" t="s">
        <v>16</v>
      </c>
      <c r="I897" t="s">
        <v>17</v>
      </c>
      <c r="J897">
        <v>204</v>
      </c>
      <c r="K897">
        <v>526.24</v>
      </c>
      <c r="N897">
        <v>2024</v>
      </c>
      <c r="O897" t="s">
        <v>21</v>
      </c>
      <c r="P897" t="s">
        <v>56</v>
      </c>
      <c r="Q897" t="s">
        <v>59</v>
      </c>
      <c r="R897">
        <v>46</v>
      </c>
      <c r="S897">
        <v>200</v>
      </c>
      <c r="T897">
        <v>224</v>
      </c>
      <c r="U897">
        <v>40</v>
      </c>
      <c r="V897" t="s">
        <v>45</v>
      </c>
    </row>
    <row r="898" spans="1:22" x14ac:dyDescent="0.3">
      <c r="A898" s="2">
        <v>2726172</v>
      </c>
      <c r="B898">
        <v>2021</v>
      </c>
      <c r="C898" t="s">
        <v>23</v>
      </c>
      <c r="D898" t="s">
        <v>12</v>
      </c>
      <c r="E898" t="s">
        <v>13</v>
      </c>
      <c r="F898" t="s">
        <v>14</v>
      </c>
      <c r="G898" t="s">
        <v>15</v>
      </c>
      <c r="H898" t="s">
        <v>16</v>
      </c>
      <c r="I898" t="s">
        <v>17</v>
      </c>
      <c r="J898">
        <v>198</v>
      </c>
      <c r="K898">
        <v>526.24</v>
      </c>
      <c r="N898">
        <v>2024</v>
      </c>
      <c r="O898" t="s">
        <v>21</v>
      </c>
      <c r="P898" t="s">
        <v>56</v>
      </c>
      <c r="Q898" t="s">
        <v>60</v>
      </c>
      <c r="R898">
        <v>34</v>
      </c>
      <c r="S898">
        <v>4576.8</v>
      </c>
      <c r="T898">
        <v>5126.0160000000005</v>
      </c>
      <c r="U898">
        <v>915.36000000000013</v>
      </c>
      <c r="V898" t="s">
        <v>45</v>
      </c>
    </row>
    <row r="899" spans="1:22" x14ac:dyDescent="0.3">
      <c r="A899" s="2">
        <v>2725077</v>
      </c>
      <c r="B899">
        <v>2021</v>
      </c>
      <c r="C899" t="s">
        <v>23</v>
      </c>
      <c r="D899" t="s">
        <v>12</v>
      </c>
      <c r="E899" t="s">
        <v>13</v>
      </c>
      <c r="F899" t="s">
        <v>14</v>
      </c>
      <c r="G899" t="s">
        <v>15</v>
      </c>
      <c r="H899" t="s">
        <v>16</v>
      </c>
      <c r="I899" t="s">
        <v>18</v>
      </c>
      <c r="J899">
        <v>685</v>
      </c>
      <c r="K899">
        <v>979.55</v>
      </c>
      <c r="N899">
        <v>2024</v>
      </c>
      <c r="O899" t="s">
        <v>21</v>
      </c>
      <c r="P899" t="s">
        <v>47</v>
      </c>
      <c r="Q899" t="s">
        <v>61</v>
      </c>
      <c r="R899">
        <v>7</v>
      </c>
      <c r="S899">
        <v>200</v>
      </c>
      <c r="T899">
        <v>224</v>
      </c>
      <c r="U899">
        <v>40</v>
      </c>
      <c r="V899" t="s">
        <v>45</v>
      </c>
    </row>
    <row r="900" spans="1:22" x14ac:dyDescent="0.3">
      <c r="A900" s="2">
        <v>2725077</v>
      </c>
      <c r="B900">
        <v>2021</v>
      </c>
      <c r="C900" t="s">
        <v>23</v>
      </c>
      <c r="D900" t="s">
        <v>12</v>
      </c>
      <c r="E900" t="s">
        <v>13</v>
      </c>
      <c r="F900" t="s">
        <v>14</v>
      </c>
      <c r="G900" t="s">
        <v>15</v>
      </c>
      <c r="H900" t="s">
        <v>16</v>
      </c>
      <c r="I900" t="s">
        <v>18</v>
      </c>
      <c r="J900">
        <v>718</v>
      </c>
      <c r="K900">
        <v>1026.74</v>
      </c>
      <c r="N900">
        <v>2024</v>
      </c>
      <c r="O900" t="s">
        <v>21</v>
      </c>
      <c r="P900" t="s">
        <v>56</v>
      </c>
      <c r="Q900" t="s">
        <v>63</v>
      </c>
      <c r="R900">
        <v>3</v>
      </c>
      <c r="S900">
        <v>4577.3</v>
      </c>
      <c r="T900">
        <v>5126.576</v>
      </c>
      <c r="U900">
        <v>915.46</v>
      </c>
      <c r="V900" t="s">
        <v>45</v>
      </c>
    </row>
    <row r="901" spans="1:22" x14ac:dyDescent="0.3">
      <c r="A901" s="2">
        <v>2725442</v>
      </c>
      <c r="B901">
        <v>2021</v>
      </c>
      <c r="C901" t="s">
        <v>23</v>
      </c>
      <c r="D901" t="s">
        <v>12</v>
      </c>
      <c r="E901" t="s">
        <v>13</v>
      </c>
      <c r="F901" t="s">
        <v>14</v>
      </c>
      <c r="G901" t="s">
        <v>15</v>
      </c>
      <c r="H901" t="s">
        <v>16</v>
      </c>
      <c r="I901" t="s">
        <v>18</v>
      </c>
      <c r="J901">
        <v>771</v>
      </c>
      <c r="K901">
        <v>1102.53</v>
      </c>
      <c r="N901">
        <v>2024</v>
      </c>
      <c r="O901" t="s">
        <v>21</v>
      </c>
      <c r="P901" t="s">
        <v>62</v>
      </c>
      <c r="Q901" t="s">
        <v>62</v>
      </c>
      <c r="R901">
        <v>2</v>
      </c>
      <c r="S901">
        <v>6600</v>
      </c>
      <c r="T901">
        <v>7392</v>
      </c>
      <c r="U901">
        <v>1320</v>
      </c>
      <c r="V901" t="s">
        <v>45</v>
      </c>
    </row>
    <row r="902" spans="1:22" x14ac:dyDescent="0.3">
      <c r="A902" s="2">
        <v>2725442</v>
      </c>
      <c r="B902">
        <v>2021</v>
      </c>
      <c r="C902" t="s">
        <v>23</v>
      </c>
      <c r="D902" t="s">
        <v>12</v>
      </c>
      <c r="E902" t="s">
        <v>13</v>
      </c>
      <c r="F902" t="s">
        <v>14</v>
      </c>
      <c r="G902" t="s">
        <v>15</v>
      </c>
      <c r="H902" t="s">
        <v>16</v>
      </c>
      <c r="I902" t="s">
        <v>17</v>
      </c>
      <c r="J902">
        <v>207</v>
      </c>
      <c r="K902">
        <v>296.01</v>
      </c>
    </row>
    <row r="903" spans="1:22" x14ac:dyDescent="0.3">
      <c r="A903" s="2">
        <v>2725077</v>
      </c>
      <c r="B903">
        <v>2021</v>
      </c>
      <c r="C903" t="s">
        <v>23</v>
      </c>
      <c r="D903" t="s">
        <v>12</v>
      </c>
      <c r="E903" t="s">
        <v>13</v>
      </c>
      <c r="F903" t="s">
        <v>14</v>
      </c>
      <c r="G903" t="s">
        <v>15</v>
      </c>
      <c r="H903" t="s">
        <v>16</v>
      </c>
      <c r="I903" t="s">
        <v>17</v>
      </c>
      <c r="J903">
        <v>201</v>
      </c>
      <c r="K903">
        <v>287.43</v>
      </c>
    </row>
    <row r="904" spans="1:22" x14ac:dyDescent="0.3">
      <c r="A904" s="2">
        <v>2725077</v>
      </c>
      <c r="B904">
        <v>2021</v>
      </c>
      <c r="C904" t="s">
        <v>23</v>
      </c>
      <c r="D904" t="s">
        <v>12</v>
      </c>
      <c r="E904" t="s">
        <v>13</v>
      </c>
      <c r="F904" t="s">
        <v>14</v>
      </c>
      <c r="G904" t="s">
        <v>15</v>
      </c>
      <c r="H904" t="s">
        <v>16</v>
      </c>
      <c r="I904" t="s">
        <v>17</v>
      </c>
      <c r="J904">
        <v>195</v>
      </c>
      <c r="K904">
        <v>278.85000000000002</v>
      </c>
    </row>
    <row r="905" spans="1:22" x14ac:dyDescent="0.3">
      <c r="A905" s="2">
        <v>2725442</v>
      </c>
      <c r="B905">
        <v>2021</v>
      </c>
      <c r="C905" t="s">
        <v>23</v>
      </c>
      <c r="D905" t="s">
        <v>12</v>
      </c>
      <c r="E905" t="s">
        <v>13</v>
      </c>
      <c r="F905" t="s">
        <v>14</v>
      </c>
      <c r="G905" t="s">
        <v>15</v>
      </c>
      <c r="H905" t="s">
        <v>16</v>
      </c>
      <c r="I905" t="s">
        <v>18</v>
      </c>
      <c r="J905">
        <v>189</v>
      </c>
      <c r="K905">
        <v>270.27</v>
      </c>
    </row>
    <row r="906" spans="1:22" x14ac:dyDescent="0.3">
      <c r="A906" s="2">
        <v>2725077</v>
      </c>
      <c r="B906">
        <v>2021</v>
      </c>
      <c r="C906" t="s">
        <v>23</v>
      </c>
      <c r="D906" t="s">
        <v>12</v>
      </c>
      <c r="E906" t="s">
        <v>13</v>
      </c>
      <c r="F906" t="s">
        <v>14</v>
      </c>
      <c r="G906" t="s">
        <v>15</v>
      </c>
      <c r="H906" t="s">
        <v>16</v>
      </c>
      <c r="I906" t="s">
        <v>18</v>
      </c>
      <c r="J906">
        <v>757</v>
      </c>
      <c r="K906">
        <v>526.24</v>
      </c>
    </row>
    <row r="907" spans="1:22" x14ac:dyDescent="0.3">
      <c r="A907" s="2">
        <v>2725077</v>
      </c>
      <c r="B907">
        <v>2021</v>
      </c>
      <c r="C907" t="s">
        <v>23</v>
      </c>
      <c r="D907" t="s">
        <v>12</v>
      </c>
      <c r="E907" t="s">
        <v>13</v>
      </c>
      <c r="F907" t="s">
        <v>14</v>
      </c>
      <c r="G907" t="s">
        <v>15</v>
      </c>
      <c r="H907" t="s">
        <v>16</v>
      </c>
      <c r="I907" t="s">
        <v>18</v>
      </c>
      <c r="J907">
        <v>811</v>
      </c>
      <c r="K907">
        <v>526.24</v>
      </c>
    </row>
    <row r="908" spans="1:22" x14ac:dyDescent="0.3">
      <c r="A908" s="2">
        <v>2725442</v>
      </c>
      <c r="B908">
        <v>2021</v>
      </c>
      <c r="C908" t="s">
        <v>23</v>
      </c>
      <c r="D908" t="s">
        <v>12</v>
      </c>
      <c r="E908" t="s">
        <v>13</v>
      </c>
      <c r="F908" t="s">
        <v>14</v>
      </c>
      <c r="G908" t="s">
        <v>15</v>
      </c>
      <c r="H908" t="s">
        <v>16</v>
      </c>
      <c r="I908" t="s">
        <v>18</v>
      </c>
      <c r="J908">
        <v>187</v>
      </c>
      <c r="K908">
        <v>267.40999999999997</v>
      </c>
    </row>
    <row r="909" spans="1:22" x14ac:dyDescent="0.3">
      <c r="A909" s="2">
        <v>2725442</v>
      </c>
      <c r="B909">
        <v>2021</v>
      </c>
      <c r="C909" t="s">
        <v>23</v>
      </c>
      <c r="D909" t="s">
        <v>12</v>
      </c>
      <c r="E909" t="s">
        <v>13</v>
      </c>
      <c r="F909" t="s">
        <v>14</v>
      </c>
      <c r="G909" t="s">
        <v>15</v>
      </c>
      <c r="H909" t="s">
        <v>16</v>
      </c>
      <c r="I909" t="s">
        <v>18</v>
      </c>
      <c r="J909">
        <v>235</v>
      </c>
      <c r="K909">
        <v>336.05</v>
      </c>
    </row>
    <row r="910" spans="1:22" x14ac:dyDescent="0.3">
      <c r="A910" s="2">
        <v>2726172</v>
      </c>
      <c r="B910">
        <v>2021</v>
      </c>
      <c r="C910" t="s">
        <v>23</v>
      </c>
      <c r="D910" t="s">
        <v>12</v>
      </c>
      <c r="E910" t="s">
        <v>13</v>
      </c>
      <c r="F910" t="s">
        <v>14</v>
      </c>
      <c r="G910" t="s">
        <v>15</v>
      </c>
      <c r="H910" t="s">
        <v>16</v>
      </c>
      <c r="I910" t="s">
        <v>18</v>
      </c>
      <c r="J910">
        <v>163</v>
      </c>
      <c r="K910">
        <v>233.09</v>
      </c>
    </row>
    <row r="911" spans="1:22" x14ac:dyDescent="0.3">
      <c r="A911" s="2">
        <v>2725807</v>
      </c>
      <c r="B911">
        <v>2021</v>
      </c>
      <c r="C911" t="s">
        <v>23</v>
      </c>
      <c r="D911" t="s">
        <v>12</v>
      </c>
      <c r="E911" t="s">
        <v>13</v>
      </c>
      <c r="F911" t="s">
        <v>14</v>
      </c>
      <c r="G911" t="s">
        <v>15</v>
      </c>
      <c r="H911" t="s">
        <v>16</v>
      </c>
      <c r="I911" t="s">
        <v>17</v>
      </c>
      <c r="J911">
        <v>209</v>
      </c>
      <c r="K911">
        <v>298.87</v>
      </c>
    </row>
    <row r="912" spans="1:22" x14ac:dyDescent="0.3">
      <c r="A912" s="2">
        <v>2725442</v>
      </c>
      <c r="B912">
        <v>2021</v>
      </c>
      <c r="C912" t="s">
        <v>23</v>
      </c>
      <c r="D912" t="s">
        <v>12</v>
      </c>
      <c r="E912" t="s">
        <v>13</v>
      </c>
      <c r="F912" t="s">
        <v>14</v>
      </c>
      <c r="G912" t="s">
        <v>15</v>
      </c>
      <c r="H912" t="s">
        <v>16</v>
      </c>
      <c r="I912" t="s">
        <v>17</v>
      </c>
      <c r="J912">
        <v>203</v>
      </c>
      <c r="K912">
        <v>290.28999999999996</v>
      </c>
    </row>
    <row r="913" spans="1:11" x14ac:dyDescent="0.3">
      <c r="A913" s="2">
        <v>2725077</v>
      </c>
      <c r="B913">
        <v>2021</v>
      </c>
      <c r="C913" t="s">
        <v>23</v>
      </c>
      <c r="D913" t="s">
        <v>12</v>
      </c>
      <c r="E913" t="s">
        <v>13</v>
      </c>
      <c r="F913" t="s">
        <v>14</v>
      </c>
      <c r="G913" t="s">
        <v>15</v>
      </c>
      <c r="H913" t="s">
        <v>16</v>
      </c>
      <c r="I913" t="s">
        <v>17</v>
      </c>
      <c r="J913">
        <v>197</v>
      </c>
      <c r="K913">
        <v>281.70999999999998</v>
      </c>
    </row>
    <row r="914" spans="1:11" x14ac:dyDescent="0.3">
      <c r="A914" s="2">
        <v>2726172</v>
      </c>
      <c r="B914">
        <v>2021</v>
      </c>
      <c r="C914" t="s">
        <v>23</v>
      </c>
      <c r="D914" t="s">
        <v>12</v>
      </c>
      <c r="E914" t="s">
        <v>13</v>
      </c>
      <c r="F914" t="s">
        <v>14</v>
      </c>
      <c r="G914" t="s">
        <v>15</v>
      </c>
      <c r="H914" t="s">
        <v>16</v>
      </c>
      <c r="I914" t="s">
        <v>18</v>
      </c>
      <c r="J914">
        <v>233</v>
      </c>
      <c r="K914">
        <v>333.19</v>
      </c>
    </row>
    <row r="915" spans="1:11" x14ac:dyDescent="0.3">
      <c r="A915" s="2">
        <v>2726172</v>
      </c>
      <c r="B915">
        <v>2021</v>
      </c>
      <c r="C915" t="s">
        <v>23</v>
      </c>
      <c r="D915" t="s">
        <v>12</v>
      </c>
      <c r="E915" t="s">
        <v>13</v>
      </c>
      <c r="F915" t="s">
        <v>14</v>
      </c>
      <c r="G915" t="s">
        <v>15</v>
      </c>
      <c r="H915" t="s">
        <v>16</v>
      </c>
      <c r="I915" t="s">
        <v>18</v>
      </c>
      <c r="J915">
        <v>780</v>
      </c>
      <c r="K915">
        <v>1115.4000000000001</v>
      </c>
    </row>
    <row r="916" spans="1:11" x14ac:dyDescent="0.3">
      <c r="A916" s="2">
        <v>2725077</v>
      </c>
      <c r="B916">
        <v>2021</v>
      </c>
      <c r="C916" t="s">
        <v>24</v>
      </c>
      <c r="D916" t="s">
        <v>12</v>
      </c>
      <c r="E916" t="s">
        <v>13</v>
      </c>
      <c r="F916" t="s">
        <v>14</v>
      </c>
      <c r="G916" t="s">
        <v>15</v>
      </c>
      <c r="H916" t="s">
        <v>16</v>
      </c>
      <c r="I916" t="s">
        <v>17</v>
      </c>
      <c r="J916">
        <v>356</v>
      </c>
      <c r="K916">
        <v>509.08</v>
      </c>
    </row>
    <row r="917" spans="1:11" x14ac:dyDescent="0.3">
      <c r="A917" s="2">
        <v>2725077</v>
      </c>
      <c r="B917">
        <v>2021</v>
      </c>
      <c r="C917" t="s">
        <v>24</v>
      </c>
      <c r="D917" t="s">
        <v>12</v>
      </c>
      <c r="E917" t="s">
        <v>13</v>
      </c>
      <c r="F917" t="s">
        <v>14</v>
      </c>
      <c r="G917" t="s">
        <v>15</v>
      </c>
      <c r="H917" t="s">
        <v>16</v>
      </c>
      <c r="I917" t="s">
        <v>17</v>
      </c>
      <c r="J917">
        <v>350</v>
      </c>
      <c r="K917">
        <v>500.5</v>
      </c>
    </row>
    <row r="918" spans="1:11" x14ac:dyDescent="0.3">
      <c r="A918" s="2">
        <v>2726172</v>
      </c>
      <c r="B918">
        <v>2021</v>
      </c>
      <c r="C918" t="s">
        <v>24</v>
      </c>
      <c r="D918" t="s">
        <v>12</v>
      </c>
      <c r="E918" t="s">
        <v>13</v>
      </c>
      <c r="F918" t="s">
        <v>14</v>
      </c>
      <c r="G918" t="s">
        <v>15</v>
      </c>
      <c r="H918" t="s">
        <v>16</v>
      </c>
      <c r="I918" t="s">
        <v>18</v>
      </c>
      <c r="J918">
        <v>158</v>
      </c>
      <c r="K918">
        <v>214.88</v>
      </c>
    </row>
    <row r="919" spans="1:11" x14ac:dyDescent="0.3">
      <c r="A919" s="2">
        <v>2725442</v>
      </c>
      <c r="B919">
        <v>2021</v>
      </c>
      <c r="C919" t="s">
        <v>24</v>
      </c>
      <c r="D919" t="s">
        <v>12</v>
      </c>
      <c r="E919" t="s">
        <v>13</v>
      </c>
      <c r="F919" t="s">
        <v>14</v>
      </c>
      <c r="G919" t="s">
        <v>15</v>
      </c>
      <c r="H919" t="s">
        <v>16</v>
      </c>
      <c r="I919" t="s">
        <v>18</v>
      </c>
      <c r="J919">
        <v>200</v>
      </c>
      <c r="K919">
        <v>286</v>
      </c>
    </row>
    <row r="920" spans="1:11" x14ac:dyDescent="0.3">
      <c r="A920" s="2">
        <v>2725442</v>
      </c>
      <c r="B920">
        <v>2021</v>
      </c>
      <c r="C920" t="s">
        <v>24</v>
      </c>
      <c r="D920" t="s">
        <v>12</v>
      </c>
      <c r="E920" t="s">
        <v>13</v>
      </c>
      <c r="F920" t="s">
        <v>14</v>
      </c>
      <c r="G920" t="s">
        <v>15</v>
      </c>
      <c r="H920" t="s">
        <v>16</v>
      </c>
      <c r="I920" t="s">
        <v>18</v>
      </c>
      <c r="J920">
        <v>128</v>
      </c>
      <c r="K920">
        <v>183.04</v>
      </c>
    </row>
    <row r="921" spans="1:11" x14ac:dyDescent="0.3">
      <c r="A921" s="2">
        <v>2725807</v>
      </c>
      <c r="B921">
        <v>2021</v>
      </c>
      <c r="C921" t="s">
        <v>24</v>
      </c>
      <c r="D921" t="s">
        <v>12</v>
      </c>
      <c r="E921" t="s">
        <v>13</v>
      </c>
      <c r="F921" t="s">
        <v>14</v>
      </c>
      <c r="G921" t="s">
        <v>15</v>
      </c>
      <c r="H921" t="s">
        <v>16</v>
      </c>
      <c r="I921" t="s">
        <v>18</v>
      </c>
      <c r="J921">
        <v>154</v>
      </c>
      <c r="K921">
        <v>220.22</v>
      </c>
    </row>
    <row r="922" spans="1:11" x14ac:dyDescent="0.3">
      <c r="A922" s="2">
        <v>2725442</v>
      </c>
      <c r="B922">
        <v>2021</v>
      </c>
      <c r="C922" t="s">
        <v>24</v>
      </c>
      <c r="D922" t="s">
        <v>12</v>
      </c>
      <c r="E922" t="s">
        <v>13</v>
      </c>
      <c r="F922" t="s">
        <v>14</v>
      </c>
      <c r="G922" t="s">
        <v>15</v>
      </c>
      <c r="H922" t="s">
        <v>16</v>
      </c>
      <c r="I922" t="s">
        <v>18</v>
      </c>
      <c r="J922">
        <v>202</v>
      </c>
      <c r="K922">
        <v>288.86</v>
      </c>
    </row>
    <row r="923" spans="1:11" x14ac:dyDescent="0.3">
      <c r="A923" s="2">
        <v>2726172</v>
      </c>
      <c r="B923">
        <v>2021</v>
      </c>
      <c r="C923" t="s">
        <v>24</v>
      </c>
      <c r="D923" t="s">
        <v>12</v>
      </c>
      <c r="E923" t="s">
        <v>13</v>
      </c>
      <c r="F923" t="s">
        <v>14</v>
      </c>
      <c r="G923" t="s">
        <v>15</v>
      </c>
      <c r="H923" t="s">
        <v>16</v>
      </c>
      <c r="I923" t="s">
        <v>18</v>
      </c>
      <c r="J923">
        <v>130</v>
      </c>
      <c r="K923">
        <v>185.9</v>
      </c>
    </row>
    <row r="924" spans="1:11" x14ac:dyDescent="0.3">
      <c r="A924" s="2">
        <v>2725442</v>
      </c>
      <c r="B924">
        <v>2021</v>
      </c>
      <c r="C924" t="s">
        <v>24</v>
      </c>
      <c r="D924" t="s">
        <v>12</v>
      </c>
      <c r="E924" t="s">
        <v>13</v>
      </c>
      <c r="F924" t="s">
        <v>14</v>
      </c>
      <c r="G924" t="s">
        <v>15</v>
      </c>
      <c r="H924" t="s">
        <v>16</v>
      </c>
      <c r="I924" t="s">
        <v>18</v>
      </c>
      <c r="J924">
        <v>360</v>
      </c>
      <c r="K924">
        <v>526.24</v>
      </c>
    </row>
    <row r="925" spans="1:11" x14ac:dyDescent="0.3">
      <c r="A925" s="2">
        <v>2725077</v>
      </c>
      <c r="B925">
        <v>2021</v>
      </c>
      <c r="C925" t="s">
        <v>24</v>
      </c>
      <c r="D925" t="s">
        <v>12</v>
      </c>
      <c r="E925" t="s">
        <v>13</v>
      </c>
      <c r="F925" t="s">
        <v>14</v>
      </c>
      <c r="G925" t="s">
        <v>15</v>
      </c>
      <c r="H925" t="s">
        <v>16</v>
      </c>
      <c r="I925" t="s">
        <v>18</v>
      </c>
      <c r="J925">
        <v>354</v>
      </c>
      <c r="K925">
        <v>526.24</v>
      </c>
    </row>
    <row r="926" spans="1:11" x14ac:dyDescent="0.3">
      <c r="A926" s="2">
        <v>2725077</v>
      </c>
      <c r="B926">
        <v>2021</v>
      </c>
      <c r="C926" t="s">
        <v>24</v>
      </c>
      <c r="D926" t="s">
        <v>12</v>
      </c>
      <c r="E926" t="s">
        <v>13</v>
      </c>
      <c r="F926" t="s">
        <v>14</v>
      </c>
      <c r="G926" t="s">
        <v>15</v>
      </c>
      <c r="H926" t="s">
        <v>16</v>
      </c>
      <c r="I926" t="s">
        <v>18</v>
      </c>
      <c r="J926">
        <v>348</v>
      </c>
      <c r="K926">
        <v>526.24</v>
      </c>
    </row>
    <row r="927" spans="1:11" x14ac:dyDescent="0.3">
      <c r="A927" s="2">
        <v>2725077</v>
      </c>
      <c r="B927">
        <v>2021</v>
      </c>
      <c r="C927" t="s">
        <v>24</v>
      </c>
      <c r="D927" t="s">
        <v>12</v>
      </c>
      <c r="E927" t="s">
        <v>13</v>
      </c>
      <c r="F927" t="s">
        <v>14</v>
      </c>
      <c r="G927" t="s">
        <v>15</v>
      </c>
      <c r="H927" t="s">
        <v>16</v>
      </c>
      <c r="I927" t="s">
        <v>18</v>
      </c>
      <c r="J927">
        <v>690</v>
      </c>
      <c r="K927">
        <v>986.7</v>
      </c>
    </row>
    <row r="928" spans="1:11" x14ac:dyDescent="0.3">
      <c r="A928" s="2">
        <v>2725442</v>
      </c>
      <c r="B928">
        <v>2021</v>
      </c>
      <c r="C928" t="s">
        <v>24</v>
      </c>
      <c r="D928" t="s">
        <v>12</v>
      </c>
      <c r="E928" t="s">
        <v>13</v>
      </c>
      <c r="F928" t="s">
        <v>14</v>
      </c>
      <c r="G928" t="s">
        <v>15</v>
      </c>
      <c r="H928" t="s">
        <v>16</v>
      </c>
      <c r="I928" t="s">
        <v>18</v>
      </c>
      <c r="J928">
        <v>723</v>
      </c>
      <c r="K928">
        <v>1033.8899999999999</v>
      </c>
    </row>
    <row r="929" spans="1:11" x14ac:dyDescent="0.3">
      <c r="A929" s="2">
        <v>2725442</v>
      </c>
      <c r="B929">
        <v>2021</v>
      </c>
      <c r="C929" t="s">
        <v>24</v>
      </c>
      <c r="D929" t="s">
        <v>12</v>
      </c>
      <c r="E929" t="s">
        <v>13</v>
      </c>
      <c r="F929" t="s">
        <v>14</v>
      </c>
      <c r="G929" t="s">
        <v>15</v>
      </c>
      <c r="H929" t="s">
        <v>16</v>
      </c>
      <c r="I929" t="s">
        <v>18</v>
      </c>
      <c r="J929">
        <v>357</v>
      </c>
      <c r="K929">
        <v>510.51</v>
      </c>
    </row>
    <row r="930" spans="1:11" x14ac:dyDescent="0.3">
      <c r="A930" s="2">
        <v>2725442</v>
      </c>
      <c r="B930">
        <v>2021</v>
      </c>
      <c r="C930" t="s">
        <v>24</v>
      </c>
      <c r="D930" t="s">
        <v>12</v>
      </c>
      <c r="E930" t="s">
        <v>13</v>
      </c>
      <c r="F930" t="s">
        <v>14</v>
      </c>
      <c r="G930" t="s">
        <v>15</v>
      </c>
      <c r="H930" t="s">
        <v>16</v>
      </c>
      <c r="I930" t="s">
        <v>18</v>
      </c>
      <c r="J930">
        <v>351</v>
      </c>
      <c r="K930">
        <v>501.93</v>
      </c>
    </row>
    <row r="931" spans="1:11" x14ac:dyDescent="0.3">
      <c r="A931" s="2">
        <v>2725442</v>
      </c>
      <c r="B931">
        <v>2021</v>
      </c>
      <c r="C931" t="s">
        <v>24</v>
      </c>
      <c r="D931" t="s">
        <v>12</v>
      </c>
      <c r="E931" t="s">
        <v>13</v>
      </c>
      <c r="F931" t="s">
        <v>14</v>
      </c>
      <c r="G931" t="s">
        <v>15</v>
      </c>
      <c r="H931" t="s">
        <v>16</v>
      </c>
      <c r="I931" t="s">
        <v>18</v>
      </c>
      <c r="J931">
        <v>345</v>
      </c>
      <c r="K931">
        <v>493.35</v>
      </c>
    </row>
    <row r="932" spans="1:11" x14ac:dyDescent="0.3">
      <c r="A932" s="2">
        <v>2725077</v>
      </c>
      <c r="B932">
        <v>2021</v>
      </c>
      <c r="C932" t="s">
        <v>24</v>
      </c>
      <c r="D932" t="s">
        <v>12</v>
      </c>
      <c r="E932" t="s">
        <v>13</v>
      </c>
      <c r="F932" t="s">
        <v>14</v>
      </c>
      <c r="G932" t="s">
        <v>15</v>
      </c>
      <c r="H932" t="s">
        <v>16</v>
      </c>
      <c r="I932" t="s">
        <v>18</v>
      </c>
      <c r="J932">
        <v>763</v>
      </c>
      <c r="K932">
        <v>526.24</v>
      </c>
    </row>
    <row r="933" spans="1:11" x14ac:dyDescent="0.3">
      <c r="A933" s="2">
        <v>2725077</v>
      </c>
      <c r="B933">
        <v>2021</v>
      </c>
      <c r="C933" t="s">
        <v>24</v>
      </c>
      <c r="D933" t="s">
        <v>12</v>
      </c>
      <c r="E933" t="s">
        <v>13</v>
      </c>
      <c r="F933" t="s">
        <v>14</v>
      </c>
      <c r="G933" t="s">
        <v>15</v>
      </c>
      <c r="H933" t="s">
        <v>16</v>
      </c>
      <c r="I933" t="s">
        <v>18</v>
      </c>
      <c r="J933">
        <v>816</v>
      </c>
      <c r="K933">
        <v>526.24</v>
      </c>
    </row>
    <row r="934" spans="1:11" x14ac:dyDescent="0.3">
      <c r="A934" s="2">
        <v>2726172</v>
      </c>
      <c r="B934">
        <v>2021</v>
      </c>
      <c r="C934" t="s">
        <v>24</v>
      </c>
      <c r="D934" t="s">
        <v>12</v>
      </c>
      <c r="E934" t="s">
        <v>13</v>
      </c>
      <c r="F934" t="s">
        <v>14</v>
      </c>
      <c r="G934" t="s">
        <v>15</v>
      </c>
      <c r="H934" t="s">
        <v>16</v>
      </c>
      <c r="I934" t="s">
        <v>18</v>
      </c>
      <c r="J934">
        <v>157</v>
      </c>
      <c r="K934">
        <v>224.51</v>
      </c>
    </row>
    <row r="935" spans="1:11" x14ac:dyDescent="0.3">
      <c r="A935" s="2">
        <v>2725442</v>
      </c>
      <c r="B935">
        <v>2021</v>
      </c>
      <c r="C935" t="s">
        <v>24</v>
      </c>
      <c r="D935" t="s">
        <v>12</v>
      </c>
      <c r="E935" t="s">
        <v>13</v>
      </c>
      <c r="F935" t="s">
        <v>14</v>
      </c>
      <c r="G935" t="s">
        <v>15</v>
      </c>
      <c r="H935" t="s">
        <v>16</v>
      </c>
      <c r="I935" t="s">
        <v>18</v>
      </c>
      <c r="J935">
        <v>205</v>
      </c>
      <c r="K935">
        <v>293.14999999999998</v>
      </c>
    </row>
    <row r="936" spans="1:11" x14ac:dyDescent="0.3">
      <c r="A936" s="2">
        <v>2725807</v>
      </c>
      <c r="B936">
        <v>2021</v>
      </c>
      <c r="C936" t="s">
        <v>24</v>
      </c>
      <c r="D936" t="s">
        <v>12</v>
      </c>
      <c r="E936" t="s">
        <v>13</v>
      </c>
      <c r="F936" t="s">
        <v>14</v>
      </c>
      <c r="G936" t="s">
        <v>15</v>
      </c>
      <c r="H936" t="s">
        <v>16</v>
      </c>
      <c r="I936" t="s">
        <v>18</v>
      </c>
      <c r="J936">
        <v>127</v>
      </c>
      <c r="K936">
        <v>181.61</v>
      </c>
    </row>
    <row r="937" spans="1:11" x14ac:dyDescent="0.3">
      <c r="A937" s="2">
        <v>2725077</v>
      </c>
      <c r="B937">
        <v>2021</v>
      </c>
      <c r="C937" t="s">
        <v>24</v>
      </c>
      <c r="D937" t="s">
        <v>12</v>
      </c>
      <c r="E937" t="s">
        <v>13</v>
      </c>
      <c r="F937" t="s">
        <v>14</v>
      </c>
      <c r="G937" t="s">
        <v>15</v>
      </c>
      <c r="H937" t="s">
        <v>16</v>
      </c>
      <c r="I937" t="s">
        <v>17</v>
      </c>
      <c r="J937">
        <v>359</v>
      </c>
      <c r="K937">
        <v>513.37</v>
      </c>
    </row>
    <row r="938" spans="1:11" x14ac:dyDescent="0.3">
      <c r="A938" s="2">
        <v>2725077</v>
      </c>
      <c r="B938">
        <v>2021</v>
      </c>
      <c r="C938" t="s">
        <v>24</v>
      </c>
      <c r="D938" t="s">
        <v>12</v>
      </c>
      <c r="E938" t="s">
        <v>13</v>
      </c>
      <c r="F938" t="s">
        <v>14</v>
      </c>
      <c r="G938" t="s">
        <v>15</v>
      </c>
      <c r="H938" t="s">
        <v>16</v>
      </c>
      <c r="I938" t="s">
        <v>17</v>
      </c>
      <c r="J938">
        <v>353</v>
      </c>
      <c r="K938">
        <v>504.78999999999996</v>
      </c>
    </row>
    <row r="939" spans="1:11" x14ac:dyDescent="0.3">
      <c r="A939" s="2">
        <v>2726538</v>
      </c>
      <c r="B939">
        <v>2021</v>
      </c>
      <c r="C939" t="s">
        <v>24</v>
      </c>
      <c r="D939" t="s">
        <v>12</v>
      </c>
      <c r="E939" t="s">
        <v>13</v>
      </c>
      <c r="F939" t="s">
        <v>14</v>
      </c>
      <c r="G939" t="s">
        <v>15</v>
      </c>
      <c r="H939" t="s">
        <v>16</v>
      </c>
      <c r="I939" t="s">
        <v>17</v>
      </c>
      <c r="J939">
        <v>347</v>
      </c>
      <c r="K939">
        <v>496.21000000000004</v>
      </c>
    </row>
    <row r="940" spans="1:11" x14ac:dyDescent="0.3">
      <c r="A940" s="2">
        <v>2725442</v>
      </c>
      <c r="B940">
        <v>2021</v>
      </c>
      <c r="C940" t="s">
        <v>24</v>
      </c>
      <c r="D940" t="s">
        <v>12</v>
      </c>
      <c r="E940" t="s">
        <v>13</v>
      </c>
      <c r="F940" t="s">
        <v>14</v>
      </c>
      <c r="G940" t="s">
        <v>15</v>
      </c>
      <c r="H940" t="s">
        <v>16</v>
      </c>
      <c r="I940" t="s">
        <v>18</v>
      </c>
      <c r="J940">
        <v>155</v>
      </c>
      <c r="K940">
        <v>221.65</v>
      </c>
    </row>
    <row r="941" spans="1:11" x14ac:dyDescent="0.3">
      <c r="A941" s="2">
        <v>2725077</v>
      </c>
      <c r="B941">
        <v>2021</v>
      </c>
      <c r="C941" t="s">
        <v>24</v>
      </c>
      <c r="D941" t="s">
        <v>12</v>
      </c>
      <c r="E941" t="s">
        <v>13</v>
      </c>
      <c r="F941" t="s">
        <v>14</v>
      </c>
      <c r="G941" t="s">
        <v>15</v>
      </c>
      <c r="H941" t="s">
        <v>16</v>
      </c>
      <c r="I941" t="s">
        <v>18</v>
      </c>
      <c r="J941">
        <v>203</v>
      </c>
      <c r="K941">
        <v>290.28999999999996</v>
      </c>
    </row>
    <row r="942" spans="1:11" x14ac:dyDescent="0.3">
      <c r="A942" s="2">
        <v>2726172</v>
      </c>
      <c r="B942">
        <v>2021</v>
      </c>
      <c r="C942" t="s">
        <v>24</v>
      </c>
      <c r="D942" t="s">
        <v>12</v>
      </c>
      <c r="E942" t="s">
        <v>13</v>
      </c>
      <c r="F942" t="s">
        <v>14</v>
      </c>
      <c r="G942" t="s">
        <v>15</v>
      </c>
      <c r="H942" t="s">
        <v>16</v>
      </c>
      <c r="I942" t="s">
        <v>18</v>
      </c>
      <c r="J942">
        <v>785</v>
      </c>
      <c r="K942">
        <v>1122.55</v>
      </c>
    </row>
    <row r="943" spans="1:11" x14ac:dyDescent="0.3">
      <c r="A943" s="2">
        <v>2725442</v>
      </c>
      <c r="B943">
        <v>2021</v>
      </c>
      <c r="C943" t="s">
        <v>25</v>
      </c>
      <c r="D943" t="s">
        <v>12</v>
      </c>
      <c r="E943" t="s">
        <v>13</v>
      </c>
      <c r="F943" t="s">
        <v>14</v>
      </c>
      <c r="G943" t="s">
        <v>15</v>
      </c>
      <c r="H943" t="s">
        <v>16</v>
      </c>
      <c r="I943" t="s">
        <v>17</v>
      </c>
      <c r="J943">
        <v>128</v>
      </c>
      <c r="K943">
        <v>526.24</v>
      </c>
    </row>
    <row r="944" spans="1:11" x14ac:dyDescent="0.3">
      <c r="A944" s="2">
        <v>2726172</v>
      </c>
      <c r="B944">
        <v>2021</v>
      </c>
      <c r="C944" t="s">
        <v>25</v>
      </c>
      <c r="D944" t="s">
        <v>12</v>
      </c>
      <c r="E944" t="s">
        <v>13</v>
      </c>
      <c r="F944" t="s">
        <v>14</v>
      </c>
      <c r="G944" t="s">
        <v>15</v>
      </c>
      <c r="H944" t="s">
        <v>16</v>
      </c>
      <c r="I944" t="s">
        <v>17</v>
      </c>
      <c r="J944">
        <v>368</v>
      </c>
      <c r="K944">
        <v>526.24</v>
      </c>
    </row>
    <row r="945" spans="1:11" x14ac:dyDescent="0.3">
      <c r="A945" s="2">
        <v>2725442</v>
      </c>
      <c r="B945">
        <v>2021</v>
      </c>
      <c r="C945" t="s">
        <v>25</v>
      </c>
      <c r="D945" t="s">
        <v>12</v>
      </c>
      <c r="E945" t="s">
        <v>13</v>
      </c>
      <c r="F945" t="s">
        <v>14</v>
      </c>
      <c r="G945" t="s">
        <v>15</v>
      </c>
      <c r="H945" t="s">
        <v>16</v>
      </c>
      <c r="I945" t="s">
        <v>17</v>
      </c>
      <c r="J945">
        <v>362</v>
      </c>
      <c r="K945">
        <v>517.66</v>
      </c>
    </row>
    <row r="946" spans="1:11" x14ac:dyDescent="0.3">
      <c r="A946" s="2">
        <v>2725077</v>
      </c>
      <c r="B946">
        <v>2021</v>
      </c>
      <c r="C946" t="s">
        <v>25</v>
      </c>
      <c r="D946" t="s">
        <v>12</v>
      </c>
      <c r="E946" t="s">
        <v>13</v>
      </c>
      <c r="F946" t="s">
        <v>14</v>
      </c>
      <c r="G946" t="s">
        <v>15</v>
      </c>
      <c r="H946" t="s">
        <v>16</v>
      </c>
      <c r="I946" t="s">
        <v>18</v>
      </c>
      <c r="J946">
        <v>206</v>
      </c>
      <c r="K946">
        <v>294.58</v>
      </c>
    </row>
    <row r="947" spans="1:11" x14ac:dyDescent="0.3">
      <c r="A947" s="2">
        <v>2725077</v>
      </c>
      <c r="B947">
        <v>2021</v>
      </c>
      <c r="C947" t="s">
        <v>25</v>
      </c>
      <c r="D947" t="s">
        <v>12</v>
      </c>
      <c r="E947" t="s">
        <v>13</v>
      </c>
      <c r="F947" t="s">
        <v>14</v>
      </c>
      <c r="G947" t="s">
        <v>15</v>
      </c>
      <c r="H947" t="s">
        <v>16</v>
      </c>
      <c r="I947" t="s">
        <v>18</v>
      </c>
      <c r="J947">
        <v>134</v>
      </c>
      <c r="K947">
        <v>191.62</v>
      </c>
    </row>
    <row r="948" spans="1:11" x14ac:dyDescent="0.3">
      <c r="A948" s="2">
        <v>2725077</v>
      </c>
      <c r="B948">
        <v>2021</v>
      </c>
      <c r="C948" t="s">
        <v>25</v>
      </c>
      <c r="D948" t="s">
        <v>12</v>
      </c>
      <c r="E948" t="s">
        <v>13</v>
      </c>
      <c r="F948" t="s">
        <v>14</v>
      </c>
      <c r="G948" t="s">
        <v>15</v>
      </c>
      <c r="H948" t="s">
        <v>16</v>
      </c>
      <c r="I948" t="s">
        <v>18</v>
      </c>
      <c r="J948">
        <v>160</v>
      </c>
      <c r="K948">
        <v>228.8</v>
      </c>
    </row>
    <row r="949" spans="1:11" x14ac:dyDescent="0.3">
      <c r="A949" s="2">
        <v>2725442</v>
      </c>
      <c r="B949">
        <v>2021</v>
      </c>
      <c r="C949" t="s">
        <v>25</v>
      </c>
      <c r="D949" t="s">
        <v>12</v>
      </c>
      <c r="E949" t="s">
        <v>13</v>
      </c>
      <c r="F949" t="s">
        <v>14</v>
      </c>
      <c r="G949" t="s">
        <v>15</v>
      </c>
      <c r="H949" t="s">
        <v>16</v>
      </c>
      <c r="I949" t="s">
        <v>18</v>
      </c>
      <c r="J949">
        <v>208</v>
      </c>
      <c r="K949">
        <v>297.44</v>
      </c>
    </row>
    <row r="950" spans="1:11" x14ac:dyDescent="0.3">
      <c r="A950" s="2">
        <v>2725077</v>
      </c>
      <c r="B950">
        <v>2021</v>
      </c>
      <c r="C950" t="s">
        <v>25</v>
      </c>
      <c r="D950" t="s">
        <v>12</v>
      </c>
      <c r="E950" t="s">
        <v>13</v>
      </c>
      <c r="F950" t="s">
        <v>14</v>
      </c>
      <c r="G950" t="s">
        <v>15</v>
      </c>
      <c r="H950" t="s">
        <v>16</v>
      </c>
      <c r="I950" t="s">
        <v>18</v>
      </c>
      <c r="J950">
        <v>136</v>
      </c>
      <c r="K950">
        <v>194.48</v>
      </c>
    </row>
    <row r="951" spans="1:11" x14ac:dyDescent="0.3">
      <c r="A951" s="2">
        <v>2725442</v>
      </c>
      <c r="B951">
        <v>2021</v>
      </c>
      <c r="C951" t="s">
        <v>25</v>
      </c>
      <c r="D951" t="s">
        <v>12</v>
      </c>
      <c r="E951" t="s">
        <v>13</v>
      </c>
      <c r="F951" t="s">
        <v>14</v>
      </c>
      <c r="G951" t="s">
        <v>15</v>
      </c>
      <c r="H951" t="s">
        <v>16</v>
      </c>
      <c r="I951" t="s">
        <v>18</v>
      </c>
      <c r="J951">
        <v>372</v>
      </c>
      <c r="K951">
        <v>526.24</v>
      </c>
    </row>
    <row r="952" spans="1:11" x14ac:dyDescent="0.3">
      <c r="A952" s="2">
        <v>2725442</v>
      </c>
      <c r="B952">
        <v>2021</v>
      </c>
      <c r="C952" t="s">
        <v>25</v>
      </c>
      <c r="D952" t="s">
        <v>12</v>
      </c>
      <c r="E952" t="s">
        <v>13</v>
      </c>
      <c r="F952" t="s">
        <v>14</v>
      </c>
      <c r="G952" t="s">
        <v>15</v>
      </c>
      <c r="H952" t="s">
        <v>16</v>
      </c>
      <c r="I952" t="s">
        <v>18</v>
      </c>
      <c r="J952">
        <v>366</v>
      </c>
      <c r="K952">
        <v>526.24</v>
      </c>
    </row>
    <row r="953" spans="1:11" x14ac:dyDescent="0.3">
      <c r="A953" s="2">
        <v>2725077</v>
      </c>
      <c r="B953">
        <v>2021</v>
      </c>
      <c r="C953" t="s">
        <v>25</v>
      </c>
      <c r="D953" t="s">
        <v>12</v>
      </c>
      <c r="E953" t="s">
        <v>13</v>
      </c>
      <c r="F953" t="s">
        <v>14</v>
      </c>
      <c r="G953" t="s">
        <v>15</v>
      </c>
      <c r="H953" t="s">
        <v>16</v>
      </c>
      <c r="I953" t="s">
        <v>18</v>
      </c>
      <c r="J953">
        <v>689</v>
      </c>
      <c r="K953">
        <v>985.27</v>
      </c>
    </row>
    <row r="954" spans="1:11" x14ac:dyDescent="0.3">
      <c r="A954" s="2">
        <v>2726172</v>
      </c>
      <c r="B954">
        <v>2021</v>
      </c>
      <c r="C954" t="s">
        <v>25</v>
      </c>
      <c r="D954" t="s">
        <v>12</v>
      </c>
      <c r="E954" t="s">
        <v>13</v>
      </c>
      <c r="F954" t="s">
        <v>14</v>
      </c>
      <c r="G954" t="s">
        <v>15</v>
      </c>
      <c r="H954" t="s">
        <v>16</v>
      </c>
      <c r="I954" t="s">
        <v>18</v>
      </c>
      <c r="J954">
        <v>722</v>
      </c>
      <c r="K954">
        <v>1032.46</v>
      </c>
    </row>
    <row r="955" spans="1:11" x14ac:dyDescent="0.3">
      <c r="A955" s="2">
        <v>2725442</v>
      </c>
      <c r="B955">
        <v>2021</v>
      </c>
      <c r="C955" t="s">
        <v>25</v>
      </c>
      <c r="D955" t="s">
        <v>12</v>
      </c>
      <c r="E955" t="s">
        <v>13</v>
      </c>
      <c r="F955" t="s">
        <v>14</v>
      </c>
      <c r="G955" t="s">
        <v>15</v>
      </c>
      <c r="H955" t="s">
        <v>16</v>
      </c>
      <c r="I955" t="s">
        <v>18</v>
      </c>
      <c r="J955">
        <v>776</v>
      </c>
      <c r="K955">
        <v>1109.68</v>
      </c>
    </row>
    <row r="956" spans="1:11" x14ac:dyDescent="0.3">
      <c r="A956" s="2">
        <v>2726172</v>
      </c>
      <c r="B956">
        <v>2021</v>
      </c>
      <c r="C956" t="s">
        <v>25</v>
      </c>
      <c r="D956" t="s">
        <v>12</v>
      </c>
      <c r="E956" t="s">
        <v>13</v>
      </c>
      <c r="F956" t="s">
        <v>14</v>
      </c>
      <c r="G956" t="s">
        <v>15</v>
      </c>
      <c r="H956" t="s">
        <v>16</v>
      </c>
      <c r="I956" t="s">
        <v>18</v>
      </c>
      <c r="J956">
        <v>129</v>
      </c>
      <c r="K956">
        <v>184.47</v>
      </c>
    </row>
    <row r="957" spans="1:11" x14ac:dyDescent="0.3">
      <c r="A957" s="2">
        <v>2725442</v>
      </c>
      <c r="B957">
        <v>2021</v>
      </c>
      <c r="C957" t="s">
        <v>25</v>
      </c>
      <c r="D957" t="s">
        <v>12</v>
      </c>
      <c r="E957" t="s">
        <v>13</v>
      </c>
      <c r="F957" t="s">
        <v>14</v>
      </c>
      <c r="G957" t="s">
        <v>15</v>
      </c>
      <c r="H957" t="s">
        <v>16</v>
      </c>
      <c r="I957" t="s">
        <v>18</v>
      </c>
      <c r="J957">
        <v>369</v>
      </c>
      <c r="K957">
        <v>527.66999999999996</v>
      </c>
    </row>
    <row r="958" spans="1:11" x14ac:dyDescent="0.3">
      <c r="A958" s="2">
        <v>2725077</v>
      </c>
      <c r="B958">
        <v>2021</v>
      </c>
      <c r="C958" t="s">
        <v>25</v>
      </c>
      <c r="D958" t="s">
        <v>12</v>
      </c>
      <c r="E958" t="s">
        <v>13</v>
      </c>
      <c r="F958" t="s">
        <v>14</v>
      </c>
      <c r="G958" t="s">
        <v>15</v>
      </c>
      <c r="H958" t="s">
        <v>16</v>
      </c>
      <c r="I958" t="s">
        <v>18</v>
      </c>
      <c r="J958">
        <v>363</v>
      </c>
      <c r="K958">
        <v>519.09</v>
      </c>
    </row>
    <row r="959" spans="1:11" x14ac:dyDescent="0.3">
      <c r="A959" s="2">
        <v>2725442</v>
      </c>
      <c r="B959">
        <v>2021</v>
      </c>
      <c r="C959" t="s">
        <v>25</v>
      </c>
      <c r="D959" t="s">
        <v>12</v>
      </c>
      <c r="E959" t="s">
        <v>13</v>
      </c>
      <c r="F959" t="s">
        <v>14</v>
      </c>
      <c r="G959" t="s">
        <v>15</v>
      </c>
      <c r="H959" t="s">
        <v>16</v>
      </c>
      <c r="I959" t="s">
        <v>18</v>
      </c>
      <c r="J959">
        <v>159</v>
      </c>
      <c r="K959">
        <v>227.37</v>
      </c>
    </row>
    <row r="960" spans="1:11" x14ac:dyDescent="0.3">
      <c r="A960" s="2">
        <v>2725442</v>
      </c>
      <c r="B960">
        <v>2021</v>
      </c>
      <c r="C960" t="s">
        <v>25</v>
      </c>
      <c r="D960" t="s">
        <v>12</v>
      </c>
      <c r="E960" t="s">
        <v>13</v>
      </c>
      <c r="F960" t="s">
        <v>14</v>
      </c>
      <c r="G960" t="s">
        <v>15</v>
      </c>
      <c r="H960" t="s">
        <v>16</v>
      </c>
      <c r="I960" t="s">
        <v>18</v>
      </c>
      <c r="J960">
        <v>762</v>
      </c>
      <c r="K960">
        <v>526.24</v>
      </c>
    </row>
    <row r="961" spans="1:11" x14ac:dyDescent="0.3">
      <c r="A961" s="2">
        <v>2725077</v>
      </c>
      <c r="B961">
        <v>2021</v>
      </c>
      <c r="C961" t="s">
        <v>25</v>
      </c>
      <c r="D961" t="s">
        <v>12</v>
      </c>
      <c r="E961" t="s">
        <v>13</v>
      </c>
      <c r="F961" t="s">
        <v>14</v>
      </c>
      <c r="G961" t="s">
        <v>15</v>
      </c>
      <c r="H961" t="s">
        <v>16</v>
      </c>
      <c r="I961" t="s">
        <v>18</v>
      </c>
      <c r="J961">
        <v>815</v>
      </c>
      <c r="K961">
        <v>526.24</v>
      </c>
    </row>
    <row r="962" spans="1:11" x14ac:dyDescent="0.3">
      <c r="A962" s="2">
        <v>2725077</v>
      </c>
      <c r="B962">
        <v>2021</v>
      </c>
      <c r="C962" t="s">
        <v>25</v>
      </c>
      <c r="D962" t="s">
        <v>12</v>
      </c>
      <c r="E962" t="s">
        <v>13</v>
      </c>
      <c r="F962" t="s">
        <v>14</v>
      </c>
      <c r="G962" t="s">
        <v>15</v>
      </c>
      <c r="H962" t="s">
        <v>16</v>
      </c>
      <c r="I962" t="s">
        <v>18</v>
      </c>
      <c r="J962">
        <v>163</v>
      </c>
      <c r="K962">
        <v>233.09</v>
      </c>
    </row>
    <row r="963" spans="1:11" x14ac:dyDescent="0.3">
      <c r="A963" s="2">
        <v>2725077</v>
      </c>
      <c r="B963">
        <v>2021</v>
      </c>
      <c r="C963" t="s">
        <v>25</v>
      </c>
      <c r="D963" t="s">
        <v>12</v>
      </c>
      <c r="E963" t="s">
        <v>13</v>
      </c>
      <c r="F963" t="s">
        <v>14</v>
      </c>
      <c r="G963" t="s">
        <v>15</v>
      </c>
      <c r="H963" t="s">
        <v>16</v>
      </c>
      <c r="I963" t="s">
        <v>18</v>
      </c>
      <c r="J963">
        <v>133</v>
      </c>
      <c r="K963">
        <v>190.19</v>
      </c>
    </row>
    <row r="964" spans="1:11" x14ac:dyDescent="0.3">
      <c r="A964" s="2">
        <v>2725077</v>
      </c>
      <c r="B964">
        <v>2021</v>
      </c>
      <c r="C964" t="s">
        <v>25</v>
      </c>
      <c r="D964" t="s">
        <v>12</v>
      </c>
      <c r="E964" t="s">
        <v>13</v>
      </c>
      <c r="F964" t="s">
        <v>14</v>
      </c>
      <c r="G964" t="s">
        <v>15</v>
      </c>
      <c r="H964" t="s">
        <v>16</v>
      </c>
      <c r="I964" t="s">
        <v>17</v>
      </c>
      <c r="J964">
        <v>371</v>
      </c>
      <c r="K964">
        <v>530.53</v>
      </c>
    </row>
    <row r="965" spans="1:11" x14ac:dyDescent="0.3">
      <c r="A965" s="2">
        <v>2726172</v>
      </c>
      <c r="B965">
        <v>2021</v>
      </c>
      <c r="C965" t="s">
        <v>25</v>
      </c>
      <c r="D965" t="s">
        <v>12</v>
      </c>
      <c r="E965" t="s">
        <v>13</v>
      </c>
      <c r="F965" t="s">
        <v>14</v>
      </c>
      <c r="G965" t="s">
        <v>15</v>
      </c>
      <c r="H965" t="s">
        <v>16</v>
      </c>
      <c r="I965" t="s">
        <v>17</v>
      </c>
      <c r="J965">
        <v>365</v>
      </c>
      <c r="K965">
        <v>521.95000000000005</v>
      </c>
    </row>
    <row r="966" spans="1:11" x14ac:dyDescent="0.3">
      <c r="A966" s="2">
        <v>2725077</v>
      </c>
      <c r="B966">
        <v>2021</v>
      </c>
      <c r="C966" t="s">
        <v>25</v>
      </c>
      <c r="D966" t="s">
        <v>12</v>
      </c>
      <c r="E966" t="s">
        <v>13</v>
      </c>
      <c r="F966" t="s">
        <v>14</v>
      </c>
      <c r="G966" t="s">
        <v>15</v>
      </c>
      <c r="H966" t="s">
        <v>16</v>
      </c>
      <c r="I966" t="s">
        <v>18</v>
      </c>
      <c r="J966">
        <v>161</v>
      </c>
      <c r="K966">
        <v>230.23000000000002</v>
      </c>
    </row>
    <row r="967" spans="1:11" x14ac:dyDescent="0.3">
      <c r="A967" s="2">
        <v>2725442</v>
      </c>
      <c r="B967">
        <v>2021</v>
      </c>
      <c r="C967" t="s">
        <v>25</v>
      </c>
      <c r="D967" t="s">
        <v>12</v>
      </c>
      <c r="E967" t="s">
        <v>13</v>
      </c>
      <c r="F967" t="s">
        <v>14</v>
      </c>
      <c r="G967" t="s">
        <v>15</v>
      </c>
      <c r="H967" t="s">
        <v>16</v>
      </c>
      <c r="I967" t="s">
        <v>18</v>
      </c>
      <c r="J967">
        <v>209</v>
      </c>
      <c r="K967">
        <v>298.87</v>
      </c>
    </row>
    <row r="968" spans="1:11" x14ac:dyDescent="0.3">
      <c r="A968" s="2">
        <v>2726172</v>
      </c>
      <c r="B968">
        <v>2021</v>
      </c>
      <c r="C968" t="s">
        <v>26</v>
      </c>
      <c r="D968" t="s">
        <v>12</v>
      </c>
      <c r="E968" t="s">
        <v>13</v>
      </c>
      <c r="F968" t="s">
        <v>14</v>
      </c>
      <c r="G968" t="s">
        <v>15</v>
      </c>
      <c r="H968" t="s">
        <v>16</v>
      </c>
      <c r="I968" t="s">
        <v>17</v>
      </c>
      <c r="J968">
        <v>176</v>
      </c>
      <c r="K968">
        <v>526.24</v>
      </c>
    </row>
    <row r="969" spans="1:11" x14ac:dyDescent="0.3">
      <c r="A969" s="2">
        <v>2725077</v>
      </c>
      <c r="B969">
        <v>2021</v>
      </c>
      <c r="C969" t="s">
        <v>26</v>
      </c>
      <c r="D969" t="s">
        <v>12</v>
      </c>
      <c r="E969" t="s">
        <v>13</v>
      </c>
      <c r="F969" t="s">
        <v>14</v>
      </c>
      <c r="G969" t="s">
        <v>15</v>
      </c>
      <c r="H969" t="s">
        <v>16</v>
      </c>
      <c r="I969" t="s">
        <v>17</v>
      </c>
      <c r="J969">
        <v>170</v>
      </c>
      <c r="K969">
        <v>526.24</v>
      </c>
    </row>
    <row r="970" spans="1:11" x14ac:dyDescent="0.3">
      <c r="A970" s="2">
        <v>2726172</v>
      </c>
      <c r="B970">
        <v>2021</v>
      </c>
      <c r="C970" t="s">
        <v>26</v>
      </c>
      <c r="D970" t="s">
        <v>12</v>
      </c>
      <c r="E970" t="s">
        <v>13</v>
      </c>
      <c r="F970" t="s">
        <v>14</v>
      </c>
      <c r="G970" t="s">
        <v>15</v>
      </c>
      <c r="H970" t="s">
        <v>16</v>
      </c>
      <c r="I970" t="s">
        <v>17</v>
      </c>
      <c r="J970">
        <v>164</v>
      </c>
      <c r="K970">
        <v>526.24</v>
      </c>
    </row>
    <row r="971" spans="1:11" x14ac:dyDescent="0.3">
      <c r="A971" s="2">
        <v>2725077</v>
      </c>
      <c r="B971">
        <v>2021</v>
      </c>
      <c r="C971" t="s">
        <v>26</v>
      </c>
      <c r="D971" t="s">
        <v>12</v>
      </c>
      <c r="E971" t="s">
        <v>13</v>
      </c>
      <c r="F971" t="s">
        <v>14</v>
      </c>
      <c r="G971" t="s">
        <v>15</v>
      </c>
      <c r="H971" t="s">
        <v>16</v>
      </c>
      <c r="I971" t="s">
        <v>18</v>
      </c>
      <c r="J971">
        <v>176</v>
      </c>
      <c r="K971">
        <v>251.68</v>
      </c>
    </row>
    <row r="972" spans="1:11" x14ac:dyDescent="0.3">
      <c r="A972" s="2">
        <v>2725077</v>
      </c>
      <c r="B972">
        <v>2021</v>
      </c>
      <c r="C972" t="s">
        <v>26</v>
      </c>
      <c r="D972" t="s">
        <v>12</v>
      </c>
      <c r="E972" t="s">
        <v>13</v>
      </c>
      <c r="F972" t="s">
        <v>14</v>
      </c>
      <c r="G972" t="s">
        <v>15</v>
      </c>
      <c r="H972" t="s">
        <v>16</v>
      </c>
      <c r="I972" t="s">
        <v>18</v>
      </c>
      <c r="J972">
        <v>224</v>
      </c>
      <c r="K972">
        <v>320.32</v>
      </c>
    </row>
    <row r="973" spans="1:11" x14ac:dyDescent="0.3">
      <c r="A973" s="2">
        <v>2725077</v>
      </c>
      <c r="B973">
        <v>2021</v>
      </c>
      <c r="C973" t="s">
        <v>26</v>
      </c>
      <c r="D973" t="s">
        <v>12</v>
      </c>
      <c r="E973" t="s">
        <v>13</v>
      </c>
      <c r="F973" t="s">
        <v>14</v>
      </c>
      <c r="G973" t="s">
        <v>15</v>
      </c>
      <c r="H973" t="s">
        <v>16</v>
      </c>
      <c r="I973" t="s">
        <v>18</v>
      </c>
      <c r="J973">
        <v>152</v>
      </c>
      <c r="K973">
        <v>217.36</v>
      </c>
    </row>
    <row r="974" spans="1:11" x14ac:dyDescent="0.3">
      <c r="A974" s="2">
        <v>2725442</v>
      </c>
      <c r="B974">
        <v>2021</v>
      </c>
      <c r="C974" t="s">
        <v>26</v>
      </c>
      <c r="D974" t="s">
        <v>12</v>
      </c>
      <c r="E974" t="s">
        <v>13</v>
      </c>
      <c r="F974" t="s">
        <v>14</v>
      </c>
      <c r="G974" t="s">
        <v>15</v>
      </c>
      <c r="H974" t="s">
        <v>16</v>
      </c>
      <c r="I974" t="s">
        <v>18</v>
      </c>
      <c r="J974">
        <v>178</v>
      </c>
      <c r="K974">
        <v>254.54</v>
      </c>
    </row>
    <row r="975" spans="1:11" x14ac:dyDescent="0.3">
      <c r="A975" s="2">
        <v>2725077</v>
      </c>
      <c r="B975">
        <v>2021</v>
      </c>
      <c r="C975" t="s">
        <v>26</v>
      </c>
      <c r="D975" t="s">
        <v>12</v>
      </c>
      <c r="E975" t="s">
        <v>13</v>
      </c>
      <c r="F975" t="s">
        <v>14</v>
      </c>
      <c r="G975" t="s">
        <v>15</v>
      </c>
      <c r="H975" t="s">
        <v>16</v>
      </c>
      <c r="I975" t="s">
        <v>18</v>
      </c>
      <c r="J975">
        <v>226</v>
      </c>
      <c r="K975">
        <v>323.18</v>
      </c>
    </row>
    <row r="976" spans="1:11" x14ac:dyDescent="0.3">
      <c r="A976" s="2">
        <v>2726172</v>
      </c>
      <c r="B976">
        <v>2021</v>
      </c>
      <c r="C976" t="s">
        <v>26</v>
      </c>
      <c r="D976" t="s">
        <v>12</v>
      </c>
      <c r="E976" t="s">
        <v>13</v>
      </c>
      <c r="F976" t="s">
        <v>14</v>
      </c>
      <c r="G976" t="s">
        <v>15</v>
      </c>
      <c r="H976" t="s">
        <v>16</v>
      </c>
      <c r="I976" t="s">
        <v>18</v>
      </c>
      <c r="J976">
        <v>148</v>
      </c>
      <c r="K976">
        <v>211.64</v>
      </c>
    </row>
    <row r="977" spans="1:11" x14ac:dyDescent="0.3">
      <c r="A977" s="2">
        <v>2725442</v>
      </c>
      <c r="B977">
        <v>2021</v>
      </c>
      <c r="C977" t="s">
        <v>26</v>
      </c>
      <c r="D977" t="s">
        <v>12</v>
      </c>
      <c r="E977" t="s">
        <v>13</v>
      </c>
      <c r="F977" t="s">
        <v>14</v>
      </c>
      <c r="G977" t="s">
        <v>15</v>
      </c>
      <c r="H977" t="s">
        <v>16</v>
      </c>
      <c r="I977" t="s">
        <v>17</v>
      </c>
      <c r="J977">
        <v>174</v>
      </c>
      <c r="K977">
        <v>526.24</v>
      </c>
    </row>
    <row r="978" spans="1:11" x14ac:dyDescent="0.3">
      <c r="A978" s="2">
        <v>2725442</v>
      </c>
      <c r="B978">
        <v>2021</v>
      </c>
      <c r="C978" t="s">
        <v>26</v>
      </c>
      <c r="D978" t="s">
        <v>12</v>
      </c>
      <c r="E978" t="s">
        <v>13</v>
      </c>
      <c r="F978" t="s">
        <v>14</v>
      </c>
      <c r="G978" t="s">
        <v>15</v>
      </c>
      <c r="H978" t="s">
        <v>16</v>
      </c>
      <c r="I978" t="s">
        <v>17</v>
      </c>
      <c r="J978">
        <v>168</v>
      </c>
      <c r="K978">
        <v>526.24</v>
      </c>
    </row>
    <row r="979" spans="1:11" x14ac:dyDescent="0.3">
      <c r="A979" s="2">
        <v>2725442</v>
      </c>
      <c r="B979">
        <v>2021</v>
      </c>
      <c r="C979" t="s">
        <v>26</v>
      </c>
      <c r="D979" t="s">
        <v>12</v>
      </c>
      <c r="E979" t="s">
        <v>13</v>
      </c>
      <c r="F979" t="s">
        <v>14</v>
      </c>
      <c r="G979" t="s">
        <v>15</v>
      </c>
      <c r="H979" t="s">
        <v>16</v>
      </c>
      <c r="I979" t="s">
        <v>18</v>
      </c>
      <c r="J979">
        <v>720</v>
      </c>
      <c r="K979">
        <v>1029.5999999999999</v>
      </c>
    </row>
    <row r="980" spans="1:11" x14ac:dyDescent="0.3">
      <c r="A980" s="2">
        <v>2725442</v>
      </c>
      <c r="B980">
        <v>2021</v>
      </c>
      <c r="C980" t="s">
        <v>26</v>
      </c>
      <c r="D980" t="s">
        <v>12</v>
      </c>
      <c r="E980" t="s">
        <v>13</v>
      </c>
      <c r="F980" t="s">
        <v>14</v>
      </c>
      <c r="G980" t="s">
        <v>15</v>
      </c>
      <c r="H980" t="s">
        <v>16</v>
      </c>
      <c r="I980" t="s">
        <v>18</v>
      </c>
      <c r="J980">
        <v>773</v>
      </c>
      <c r="K980">
        <v>1105.3899999999999</v>
      </c>
    </row>
    <row r="981" spans="1:11" x14ac:dyDescent="0.3">
      <c r="A981" s="2">
        <v>2725077</v>
      </c>
      <c r="B981">
        <v>2021</v>
      </c>
      <c r="C981" t="s">
        <v>26</v>
      </c>
      <c r="D981" t="s">
        <v>12</v>
      </c>
      <c r="E981" t="s">
        <v>13</v>
      </c>
      <c r="F981" t="s">
        <v>14</v>
      </c>
      <c r="G981" t="s">
        <v>15</v>
      </c>
      <c r="H981" t="s">
        <v>16</v>
      </c>
      <c r="I981" t="s">
        <v>17</v>
      </c>
      <c r="J981">
        <v>177</v>
      </c>
      <c r="K981">
        <v>253.11</v>
      </c>
    </row>
    <row r="982" spans="1:11" x14ac:dyDescent="0.3">
      <c r="A982" s="2">
        <v>2725077</v>
      </c>
      <c r="B982">
        <v>2021</v>
      </c>
      <c r="C982" t="s">
        <v>26</v>
      </c>
      <c r="D982" t="s">
        <v>12</v>
      </c>
      <c r="E982" t="s">
        <v>13</v>
      </c>
      <c r="F982" t="s">
        <v>14</v>
      </c>
      <c r="G982" t="s">
        <v>15</v>
      </c>
      <c r="H982" t="s">
        <v>16</v>
      </c>
      <c r="I982" t="s">
        <v>17</v>
      </c>
      <c r="J982">
        <v>171</v>
      </c>
      <c r="K982">
        <v>244.53</v>
      </c>
    </row>
    <row r="983" spans="1:11" x14ac:dyDescent="0.3">
      <c r="A983" s="2">
        <v>2725442</v>
      </c>
      <c r="B983">
        <v>2021</v>
      </c>
      <c r="C983" t="s">
        <v>26</v>
      </c>
      <c r="D983" t="s">
        <v>12</v>
      </c>
      <c r="E983" t="s">
        <v>13</v>
      </c>
      <c r="F983" t="s">
        <v>14</v>
      </c>
      <c r="G983" t="s">
        <v>15</v>
      </c>
      <c r="H983" t="s">
        <v>16</v>
      </c>
      <c r="I983" t="s">
        <v>17</v>
      </c>
      <c r="J983">
        <v>165</v>
      </c>
      <c r="K983">
        <v>235.95</v>
      </c>
    </row>
    <row r="984" spans="1:11" x14ac:dyDescent="0.3">
      <c r="A984" s="2">
        <v>2725442</v>
      </c>
      <c r="B984">
        <v>2021</v>
      </c>
      <c r="C984" t="s">
        <v>26</v>
      </c>
      <c r="D984" t="s">
        <v>12</v>
      </c>
      <c r="E984" t="s">
        <v>13</v>
      </c>
      <c r="F984" t="s">
        <v>14</v>
      </c>
      <c r="G984" t="s">
        <v>15</v>
      </c>
      <c r="H984" t="s">
        <v>16</v>
      </c>
      <c r="I984" t="s">
        <v>18</v>
      </c>
      <c r="J984">
        <v>177</v>
      </c>
      <c r="K984">
        <v>253.11</v>
      </c>
    </row>
    <row r="985" spans="1:11" x14ac:dyDescent="0.3">
      <c r="A985" s="2">
        <v>2725442</v>
      </c>
      <c r="B985">
        <v>2021</v>
      </c>
      <c r="C985" t="s">
        <v>26</v>
      </c>
      <c r="D985" t="s">
        <v>12</v>
      </c>
      <c r="E985" t="s">
        <v>13</v>
      </c>
      <c r="F985" t="s">
        <v>14</v>
      </c>
      <c r="G985" t="s">
        <v>15</v>
      </c>
      <c r="H985" t="s">
        <v>16</v>
      </c>
      <c r="I985" t="s">
        <v>18</v>
      </c>
      <c r="J985">
        <v>759</v>
      </c>
      <c r="K985">
        <v>526.24</v>
      </c>
    </row>
    <row r="986" spans="1:11" x14ac:dyDescent="0.3">
      <c r="A986" s="2">
        <v>2726172</v>
      </c>
      <c r="B986">
        <v>2021</v>
      </c>
      <c r="C986" t="s">
        <v>26</v>
      </c>
      <c r="D986" t="s">
        <v>12</v>
      </c>
      <c r="E986" t="s">
        <v>13</v>
      </c>
      <c r="F986" t="s">
        <v>14</v>
      </c>
      <c r="G986" t="s">
        <v>15</v>
      </c>
      <c r="H986" t="s">
        <v>16</v>
      </c>
      <c r="I986" t="s">
        <v>18</v>
      </c>
      <c r="J986">
        <v>175</v>
      </c>
      <c r="K986">
        <v>250.25</v>
      </c>
    </row>
    <row r="987" spans="1:11" x14ac:dyDescent="0.3">
      <c r="A987" s="2">
        <v>2725442</v>
      </c>
      <c r="B987">
        <v>2021</v>
      </c>
      <c r="C987" t="s">
        <v>26</v>
      </c>
      <c r="D987" t="s">
        <v>12</v>
      </c>
      <c r="E987" t="s">
        <v>13</v>
      </c>
      <c r="F987" t="s">
        <v>14</v>
      </c>
      <c r="G987" t="s">
        <v>15</v>
      </c>
      <c r="H987" t="s">
        <v>16</v>
      </c>
      <c r="I987" t="s">
        <v>18</v>
      </c>
      <c r="J987">
        <v>223</v>
      </c>
      <c r="K987">
        <v>318.89</v>
      </c>
    </row>
    <row r="988" spans="1:11" x14ac:dyDescent="0.3">
      <c r="A988" s="2">
        <v>2725442</v>
      </c>
      <c r="B988">
        <v>2021</v>
      </c>
      <c r="C988" t="s">
        <v>26</v>
      </c>
      <c r="D988" t="s">
        <v>12</v>
      </c>
      <c r="E988" t="s">
        <v>13</v>
      </c>
      <c r="F988" t="s">
        <v>14</v>
      </c>
      <c r="G988" t="s">
        <v>15</v>
      </c>
      <c r="H988" t="s">
        <v>16</v>
      </c>
      <c r="I988" t="s">
        <v>18</v>
      </c>
      <c r="J988">
        <v>151</v>
      </c>
      <c r="K988">
        <v>215.93</v>
      </c>
    </row>
    <row r="989" spans="1:11" x14ac:dyDescent="0.3">
      <c r="A989" s="2">
        <v>2726172</v>
      </c>
      <c r="B989">
        <v>2021</v>
      </c>
      <c r="C989" t="s">
        <v>26</v>
      </c>
      <c r="D989" t="s">
        <v>12</v>
      </c>
      <c r="E989" t="s">
        <v>13</v>
      </c>
      <c r="F989" t="s">
        <v>14</v>
      </c>
      <c r="G989" t="s">
        <v>15</v>
      </c>
      <c r="H989" t="s">
        <v>16</v>
      </c>
      <c r="I989" t="s">
        <v>17</v>
      </c>
      <c r="J989">
        <v>173</v>
      </c>
      <c r="K989">
        <v>247.39</v>
      </c>
    </row>
    <row r="990" spans="1:11" x14ac:dyDescent="0.3">
      <c r="A990" s="2">
        <v>2725442</v>
      </c>
      <c r="B990">
        <v>2021</v>
      </c>
      <c r="C990" t="s">
        <v>26</v>
      </c>
      <c r="D990" t="s">
        <v>12</v>
      </c>
      <c r="E990" t="s">
        <v>13</v>
      </c>
      <c r="F990" t="s">
        <v>14</v>
      </c>
      <c r="G990" t="s">
        <v>15</v>
      </c>
      <c r="H990" t="s">
        <v>16</v>
      </c>
      <c r="I990" t="s">
        <v>17</v>
      </c>
      <c r="J990">
        <v>167</v>
      </c>
      <c r="K990">
        <v>238.81</v>
      </c>
    </row>
    <row r="991" spans="1:11" x14ac:dyDescent="0.3">
      <c r="A991" s="2">
        <v>2725077</v>
      </c>
      <c r="B991">
        <v>2021</v>
      </c>
      <c r="C991" t="s">
        <v>26</v>
      </c>
      <c r="D991" t="s">
        <v>12</v>
      </c>
      <c r="E991" t="s">
        <v>13</v>
      </c>
      <c r="F991" t="s">
        <v>14</v>
      </c>
      <c r="G991" t="s">
        <v>15</v>
      </c>
      <c r="H991" t="s">
        <v>16</v>
      </c>
      <c r="I991" t="s">
        <v>18</v>
      </c>
      <c r="J991">
        <v>179</v>
      </c>
      <c r="K991">
        <v>255.97</v>
      </c>
    </row>
    <row r="992" spans="1:11" x14ac:dyDescent="0.3">
      <c r="A992" s="2">
        <v>2725077</v>
      </c>
      <c r="B992">
        <v>2021</v>
      </c>
      <c r="C992" t="s">
        <v>26</v>
      </c>
      <c r="D992" t="s">
        <v>12</v>
      </c>
      <c r="E992" t="s">
        <v>13</v>
      </c>
      <c r="F992" t="s">
        <v>14</v>
      </c>
      <c r="G992" t="s">
        <v>15</v>
      </c>
      <c r="H992" t="s">
        <v>16</v>
      </c>
      <c r="I992" t="s">
        <v>18</v>
      </c>
      <c r="J992">
        <v>782</v>
      </c>
      <c r="K992">
        <v>1118.26</v>
      </c>
    </row>
    <row r="993" spans="1:11" x14ac:dyDescent="0.3">
      <c r="A993" s="2">
        <v>2726172</v>
      </c>
      <c r="B993">
        <v>2021</v>
      </c>
      <c r="C993" t="s">
        <v>27</v>
      </c>
      <c r="D993" t="s">
        <v>12</v>
      </c>
      <c r="E993" t="s">
        <v>13</v>
      </c>
      <c r="F993" t="s">
        <v>14</v>
      </c>
      <c r="G993" t="s">
        <v>15</v>
      </c>
      <c r="H993" t="s">
        <v>16</v>
      </c>
      <c r="I993" t="s">
        <v>17</v>
      </c>
      <c r="J993">
        <v>146</v>
      </c>
      <c r="K993">
        <v>526.24</v>
      </c>
    </row>
    <row r="994" spans="1:11" x14ac:dyDescent="0.3">
      <c r="A994" s="2">
        <v>2725077</v>
      </c>
      <c r="B994">
        <v>2021</v>
      </c>
      <c r="C994" t="s">
        <v>27</v>
      </c>
      <c r="D994" t="s">
        <v>12</v>
      </c>
      <c r="E994" t="s">
        <v>13</v>
      </c>
      <c r="F994" t="s">
        <v>14</v>
      </c>
      <c r="G994" t="s">
        <v>15</v>
      </c>
      <c r="H994" t="s">
        <v>16</v>
      </c>
      <c r="I994" t="s">
        <v>17</v>
      </c>
      <c r="J994">
        <v>140</v>
      </c>
      <c r="K994">
        <v>526.24</v>
      </c>
    </row>
    <row r="995" spans="1:11" x14ac:dyDescent="0.3">
      <c r="A995" s="2">
        <v>2725077</v>
      </c>
      <c r="B995">
        <v>2021</v>
      </c>
      <c r="C995" t="s">
        <v>27</v>
      </c>
      <c r="D995" t="s">
        <v>12</v>
      </c>
      <c r="E995" t="s">
        <v>13</v>
      </c>
      <c r="F995" t="s">
        <v>14</v>
      </c>
      <c r="G995" t="s">
        <v>15</v>
      </c>
      <c r="H995" t="s">
        <v>16</v>
      </c>
      <c r="I995" t="s">
        <v>17</v>
      </c>
      <c r="J995">
        <v>134</v>
      </c>
      <c r="K995">
        <v>526.24</v>
      </c>
    </row>
    <row r="996" spans="1:11" x14ac:dyDescent="0.3">
      <c r="A996" s="2">
        <v>2725077</v>
      </c>
      <c r="B996">
        <v>2021</v>
      </c>
      <c r="C996" t="s">
        <v>27</v>
      </c>
      <c r="D996" t="s">
        <v>12</v>
      </c>
      <c r="E996" t="s">
        <v>13</v>
      </c>
      <c r="F996" t="s">
        <v>14</v>
      </c>
      <c r="G996" t="s">
        <v>15</v>
      </c>
      <c r="H996" t="s">
        <v>16</v>
      </c>
      <c r="I996" t="s">
        <v>18</v>
      </c>
      <c r="J996">
        <v>164</v>
      </c>
      <c r="K996">
        <v>234.51999999999998</v>
      </c>
    </row>
    <row r="997" spans="1:11" x14ac:dyDescent="0.3">
      <c r="A997" s="2">
        <v>2725807</v>
      </c>
      <c r="B997">
        <v>2021</v>
      </c>
      <c r="C997" t="s">
        <v>27</v>
      </c>
      <c r="D997" t="s">
        <v>12</v>
      </c>
      <c r="E997" t="s">
        <v>13</v>
      </c>
      <c r="F997" t="s">
        <v>14</v>
      </c>
      <c r="G997" t="s">
        <v>15</v>
      </c>
      <c r="H997" t="s">
        <v>16</v>
      </c>
      <c r="I997" t="s">
        <v>18</v>
      </c>
      <c r="J997">
        <v>212</v>
      </c>
      <c r="K997">
        <v>303.15999999999997</v>
      </c>
    </row>
    <row r="998" spans="1:11" x14ac:dyDescent="0.3">
      <c r="A998" s="2">
        <v>2725442</v>
      </c>
      <c r="B998">
        <v>2021</v>
      </c>
      <c r="C998" t="s">
        <v>27</v>
      </c>
      <c r="D998" t="s">
        <v>12</v>
      </c>
      <c r="E998" t="s">
        <v>13</v>
      </c>
      <c r="F998" t="s">
        <v>14</v>
      </c>
      <c r="G998" t="s">
        <v>15</v>
      </c>
      <c r="H998" t="s">
        <v>16</v>
      </c>
      <c r="I998" t="s">
        <v>18</v>
      </c>
      <c r="J998">
        <v>140</v>
      </c>
      <c r="K998">
        <v>200.2</v>
      </c>
    </row>
    <row r="999" spans="1:11" x14ac:dyDescent="0.3">
      <c r="A999" s="2">
        <v>2725442</v>
      </c>
      <c r="B999">
        <v>2021</v>
      </c>
      <c r="C999" t="s">
        <v>27</v>
      </c>
      <c r="D999" t="s">
        <v>12</v>
      </c>
      <c r="E999" t="s">
        <v>13</v>
      </c>
      <c r="F999" t="s">
        <v>14</v>
      </c>
      <c r="G999" t="s">
        <v>15</v>
      </c>
      <c r="H999" t="s">
        <v>16</v>
      </c>
      <c r="I999" t="s">
        <v>18</v>
      </c>
      <c r="J999">
        <v>166</v>
      </c>
      <c r="K999">
        <v>237.38</v>
      </c>
    </row>
    <row r="1000" spans="1:11" x14ac:dyDescent="0.3">
      <c r="A1000" s="2">
        <v>2725442</v>
      </c>
      <c r="B1000">
        <v>2021</v>
      </c>
      <c r="C1000" t="s">
        <v>27</v>
      </c>
      <c r="D1000" t="s">
        <v>12</v>
      </c>
      <c r="E1000" t="s">
        <v>13</v>
      </c>
      <c r="F1000" t="s">
        <v>14</v>
      </c>
      <c r="G1000" t="s">
        <v>15</v>
      </c>
      <c r="H1000" t="s">
        <v>16</v>
      </c>
      <c r="I1000" t="s">
        <v>18</v>
      </c>
      <c r="J1000">
        <v>214</v>
      </c>
      <c r="K1000">
        <v>306.02</v>
      </c>
    </row>
    <row r="1001" spans="1:11" x14ac:dyDescent="0.3">
      <c r="A1001" s="2">
        <v>2725807</v>
      </c>
      <c r="B1001">
        <v>2021</v>
      </c>
      <c r="C1001" t="s">
        <v>27</v>
      </c>
      <c r="D1001" t="s">
        <v>12</v>
      </c>
      <c r="E1001" t="s">
        <v>13</v>
      </c>
      <c r="F1001" t="s">
        <v>14</v>
      </c>
      <c r="G1001" t="s">
        <v>15</v>
      </c>
      <c r="H1001" t="s">
        <v>16</v>
      </c>
      <c r="I1001" t="s">
        <v>18</v>
      </c>
      <c r="J1001">
        <v>142</v>
      </c>
      <c r="K1001">
        <v>203.06</v>
      </c>
    </row>
    <row r="1002" spans="1:11" x14ac:dyDescent="0.3">
      <c r="A1002" s="2">
        <v>2725442</v>
      </c>
      <c r="B1002">
        <v>2021</v>
      </c>
      <c r="C1002" t="s">
        <v>27</v>
      </c>
      <c r="D1002" t="s">
        <v>12</v>
      </c>
      <c r="E1002" t="s">
        <v>13</v>
      </c>
      <c r="F1002" t="s">
        <v>14</v>
      </c>
      <c r="G1002" t="s">
        <v>15</v>
      </c>
      <c r="H1002" t="s">
        <v>16</v>
      </c>
      <c r="I1002" t="s">
        <v>18</v>
      </c>
      <c r="J1002">
        <v>144</v>
      </c>
      <c r="K1002">
        <v>526.24</v>
      </c>
    </row>
    <row r="1003" spans="1:11" x14ac:dyDescent="0.3">
      <c r="A1003" s="2">
        <v>2725442</v>
      </c>
      <c r="B1003">
        <v>2021</v>
      </c>
      <c r="C1003" t="s">
        <v>27</v>
      </c>
      <c r="D1003" t="s">
        <v>12</v>
      </c>
      <c r="E1003" t="s">
        <v>13</v>
      </c>
      <c r="F1003" t="s">
        <v>14</v>
      </c>
      <c r="G1003" t="s">
        <v>15</v>
      </c>
      <c r="H1003" t="s">
        <v>16</v>
      </c>
      <c r="I1003" t="s">
        <v>18</v>
      </c>
      <c r="J1003">
        <v>138</v>
      </c>
      <c r="K1003">
        <v>526.24</v>
      </c>
    </row>
    <row r="1004" spans="1:11" x14ac:dyDescent="0.3">
      <c r="A1004" s="2">
        <v>2726538</v>
      </c>
      <c r="B1004">
        <v>2021</v>
      </c>
      <c r="C1004" t="s">
        <v>27</v>
      </c>
      <c r="D1004" t="s">
        <v>12</v>
      </c>
      <c r="E1004" t="s">
        <v>13</v>
      </c>
      <c r="F1004" t="s">
        <v>14</v>
      </c>
      <c r="G1004" t="s">
        <v>15</v>
      </c>
      <c r="H1004" t="s">
        <v>16</v>
      </c>
      <c r="I1004" t="s">
        <v>18</v>
      </c>
      <c r="J1004">
        <v>132</v>
      </c>
      <c r="K1004">
        <v>526.24</v>
      </c>
    </row>
    <row r="1005" spans="1:11" x14ac:dyDescent="0.3">
      <c r="A1005" s="2">
        <v>2725077</v>
      </c>
      <c r="B1005">
        <v>2021</v>
      </c>
      <c r="C1005" t="s">
        <v>27</v>
      </c>
      <c r="D1005" t="s">
        <v>12</v>
      </c>
      <c r="E1005" t="s">
        <v>13</v>
      </c>
      <c r="F1005" t="s">
        <v>14</v>
      </c>
      <c r="G1005" t="s">
        <v>15</v>
      </c>
      <c r="H1005" t="s">
        <v>16</v>
      </c>
      <c r="I1005" t="s">
        <v>18</v>
      </c>
      <c r="J1005">
        <v>688</v>
      </c>
      <c r="K1005">
        <v>983.83999999999992</v>
      </c>
    </row>
    <row r="1006" spans="1:11" x14ac:dyDescent="0.3">
      <c r="A1006" s="2">
        <v>2726172</v>
      </c>
      <c r="B1006">
        <v>2021</v>
      </c>
      <c r="C1006" t="s">
        <v>27</v>
      </c>
      <c r="D1006" t="s">
        <v>12</v>
      </c>
      <c r="E1006" t="s">
        <v>13</v>
      </c>
      <c r="F1006" t="s">
        <v>14</v>
      </c>
      <c r="G1006" t="s">
        <v>15</v>
      </c>
      <c r="H1006" t="s">
        <v>16</v>
      </c>
      <c r="I1006" t="s">
        <v>18</v>
      </c>
      <c r="J1006">
        <v>775</v>
      </c>
      <c r="K1006">
        <v>1108.25</v>
      </c>
    </row>
    <row r="1007" spans="1:11" x14ac:dyDescent="0.3">
      <c r="A1007" s="2">
        <v>2725442</v>
      </c>
      <c r="B1007">
        <v>2021</v>
      </c>
      <c r="C1007" t="s">
        <v>27</v>
      </c>
      <c r="D1007" t="s">
        <v>12</v>
      </c>
      <c r="E1007" t="s">
        <v>13</v>
      </c>
      <c r="F1007" t="s">
        <v>14</v>
      </c>
      <c r="G1007" t="s">
        <v>15</v>
      </c>
      <c r="H1007" t="s">
        <v>16</v>
      </c>
      <c r="I1007" t="s">
        <v>18</v>
      </c>
      <c r="J1007">
        <v>141</v>
      </c>
      <c r="K1007">
        <v>201.63</v>
      </c>
    </row>
    <row r="1008" spans="1:11" x14ac:dyDescent="0.3">
      <c r="A1008" s="2">
        <v>2725807</v>
      </c>
      <c r="B1008">
        <v>2021</v>
      </c>
      <c r="C1008" t="s">
        <v>27</v>
      </c>
      <c r="D1008" t="s">
        <v>12</v>
      </c>
      <c r="E1008" t="s">
        <v>13</v>
      </c>
      <c r="F1008" t="s">
        <v>14</v>
      </c>
      <c r="G1008" t="s">
        <v>15</v>
      </c>
      <c r="H1008" t="s">
        <v>16</v>
      </c>
      <c r="I1008" t="s">
        <v>18</v>
      </c>
      <c r="J1008">
        <v>135</v>
      </c>
      <c r="K1008">
        <v>193.05</v>
      </c>
    </row>
    <row r="1009" spans="1:11" x14ac:dyDescent="0.3">
      <c r="A1009" s="2">
        <v>2726172</v>
      </c>
      <c r="B1009">
        <v>2021</v>
      </c>
      <c r="C1009" t="s">
        <v>27</v>
      </c>
      <c r="D1009" t="s">
        <v>12</v>
      </c>
      <c r="E1009" t="s">
        <v>13</v>
      </c>
      <c r="F1009" t="s">
        <v>14</v>
      </c>
      <c r="G1009" t="s">
        <v>15</v>
      </c>
      <c r="H1009" t="s">
        <v>16</v>
      </c>
      <c r="I1009" t="s">
        <v>18</v>
      </c>
      <c r="J1009">
        <v>165</v>
      </c>
      <c r="K1009">
        <v>235.95</v>
      </c>
    </row>
    <row r="1010" spans="1:11" x14ac:dyDescent="0.3">
      <c r="A1010" s="2">
        <v>2725442</v>
      </c>
      <c r="B1010">
        <v>2021</v>
      </c>
      <c r="C1010" t="s">
        <v>27</v>
      </c>
      <c r="D1010" t="s">
        <v>12</v>
      </c>
      <c r="E1010" t="s">
        <v>13</v>
      </c>
      <c r="F1010" t="s">
        <v>14</v>
      </c>
      <c r="G1010" t="s">
        <v>15</v>
      </c>
      <c r="H1010" t="s">
        <v>16</v>
      </c>
      <c r="I1010" t="s">
        <v>18</v>
      </c>
      <c r="J1010">
        <v>761</v>
      </c>
      <c r="K1010">
        <v>526.24</v>
      </c>
    </row>
    <row r="1011" spans="1:11" x14ac:dyDescent="0.3">
      <c r="A1011" s="2">
        <v>2725077</v>
      </c>
      <c r="B1011">
        <v>2021</v>
      </c>
      <c r="C1011" t="s">
        <v>27</v>
      </c>
      <c r="D1011" t="s">
        <v>12</v>
      </c>
      <c r="E1011" t="s">
        <v>13</v>
      </c>
      <c r="F1011" t="s">
        <v>14</v>
      </c>
      <c r="G1011" t="s">
        <v>15</v>
      </c>
      <c r="H1011" t="s">
        <v>16</v>
      </c>
      <c r="I1011" t="s">
        <v>18</v>
      </c>
      <c r="J1011">
        <v>814</v>
      </c>
      <c r="K1011">
        <v>526.24</v>
      </c>
    </row>
    <row r="1012" spans="1:11" x14ac:dyDescent="0.3">
      <c r="A1012" s="2">
        <v>2725807</v>
      </c>
      <c r="B1012">
        <v>2021</v>
      </c>
      <c r="C1012" t="s">
        <v>27</v>
      </c>
      <c r="D1012" t="s">
        <v>12</v>
      </c>
      <c r="E1012" t="s">
        <v>13</v>
      </c>
      <c r="F1012" t="s">
        <v>14</v>
      </c>
      <c r="G1012" t="s">
        <v>15</v>
      </c>
      <c r="H1012" t="s">
        <v>16</v>
      </c>
      <c r="I1012" t="s">
        <v>18</v>
      </c>
      <c r="J1012">
        <v>169</v>
      </c>
      <c r="K1012">
        <v>241.67000000000002</v>
      </c>
    </row>
    <row r="1013" spans="1:11" x14ac:dyDescent="0.3">
      <c r="A1013" s="2">
        <v>2726538</v>
      </c>
      <c r="B1013">
        <v>2021</v>
      </c>
      <c r="C1013" t="s">
        <v>27</v>
      </c>
      <c r="D1013" t="s">
        <v>12</v>
      </c>
      <c r="E1013" t="s">
        <v>13</v>
      </c>
      <c r="F1013" t="s">
        <v>14</v>
      </c>
      <c r="G1013" t="s">
        <v>15</v>
      </c>
      <c r="H1013" t="s">
        <v>16</v>
      </c>
      <c r="I1013" t="s">
        <v>18</v>
      </c>
      <c r="J1013">
        <v>211</v>
      </c>
      <c r="K1013">
        <v>301.73</v>
      </c>
    </row>
    <row r="1014" spans="1:11" x14ac:dyDescent="0.3">
      <c r="A1014" s="2">
        <v>2725442</v>
      </c>
      <c r="B1014">
        <v>2021</v>
      </c>
      <c r="C1014" t="s">
        <v>27</v>
      </c>
      <c r="D1014" t="s">
        <v>12</v>
      </c>
      <c r="E1014" t="s">
        <v>13</v>
      </c>
      <c r="F1014" t="s">
        <v>14</v>
      </c>
      <c r="G1014" t="s">
        <v>15</v>
      </c>
      <c r="H1014" t="s">
        <v>16</v>
      </c>
      <c r="I1014" t="s">
        <v>18</v>
      </c>
      <c r="J1014">
        <v>139</v>
      </c>
      <c r="K1014">
        <v>198.76999999999998</v>
      </c>
    </row>
    <row r="1015" spans="1:11" x14ac:dyDescent="0.3">
      <c r="A1015" s="2">
        <v>2725077</v>
      </c>
      <c r="B1015">
        <v>2021</v>
      </c>
      <c r="C1015" t="s">
        <v>27</v>
      </c>
      <c r="D1015" t="s">
        <v>12</v>
      </c>
      <c r="E1015" t="s">
        <v>13</v>
      </c>
      <c r="F1015" t="s">
        <v>14</v>
      </c>
      <c r="G1015" t="s">
        <v>15</v>
      </c>
      <c r="H1015" t="s">
        <v>16</v>
      </c>
      <c r="I1015" t="s">
        <v>17</v>
      </c>
      <c r="J1015">
        <v>143</v>
      </c>
      <c r="K1015">
        <v>204.49</v>
      </c>
    </row>
    <row r="1016" spans="1:11" x14ac:dyDescent="0.3">
      <c r="A1016" s="2">
        <v>2725442</v>
      </c>
      <c r="B1016">
        <v>2021</v>
      </c>
      <c r="C1016" t="s">
        <v>27</v>
      </c>
      <c r="D1016" t="s">
        <v>12</v>
      </c>
      <c r="E1016" t="s">
        <v>13</v>
      </c>
      <c r="F1016" t="s">
        <v>14</v>
      </c>
      <c r="G1016" t="s">
        <v>15</v>
      </c>
      <c r="H1016" t="s">
        <v>16</v>
      </c>
      <c r="I1016" t="s">
        <v>17</v>
      </c>
      <c r="J1016">
        <v>137</v>
      </c>
      <c r="K1016">
        <v>195.91</v>
      </c>
    </row>
    <row r="1017" spans="1:11" x14ac:dyDescent="0.3">
      <c r="A1017" s="2">
        <v>2725807</v>
      </c>
      <c r="B1017">
        <v>2021</v>
      </c>
      <c r="C1017" t="s">
        <v>27</v>
      </c>
      <c r="D1017" t="s">
        <v>12</v>
      </c>
      <c r="E1017" t="s">
        <v>13</v>
      </c>
      <c r="F1017" t="s">
        <v>14</v>
      </c>
      <c r="G1017" t="s">
        <v>15</v>
      </c>
      <c r="H1017" t="s">
        <v>16</v>
      </c>
      <c r="I1017" t="s">
        <v>17</v>
      </c>
      <c r="J1017">
        <v>131</v>
      </c>
      <c r="K1017">
        <v>187.32999999999998</v>
      </c>
    </row>
    <row r="1018" spans="1:11" x14ac:dyDescent="0.3">
      <c r="A1018" s="2">
        <v>2725442</v>
      </c>
      <c r="B1018">
        <v>2021</v>
      </c>
      <c r="C1018" t="s">
        <v>27</v>
      </c>
      <c r="D1018" t="s">
        <v>12</v>
      </c>
      <c r="E1018" t="s">
        <v>13</v>
      </c>
      <c r="F1018" t="s">
        <v>14</v>
      </c>
      <c r="G1018" t="s">
        <v>15</v>
      </c>
      <c r="H1018" t="s">
        <v>16</v>
      </c>
      <c r="I1018" t="s">
        <v>18</v>
      </c>
      <c r="J1018">
        <v>167</v>
      </c>
      <c r="K1018">
        <v>238.81</v>
      </c>
    </row>
    <row r="1019" spans="1:11" x14ac:dyDescent="0.3">
      <c r="A1019" s="2">
        <v>2725442</v>
      </c>
      <c r="B1019">
        <v>2021</v>
      </c>
      <c r="C1019" t="s">
        <v>27</v>
      </c>
      <c r="D1019" t="s">
        <v>12</v>
      </c>
      <c r="E1019" t="s">
        <v>13</v>
      </c>
      <c r="F1019" t="s">
        <v>14</v>
      </c>
      <c r="G1019" t="s">
        <v>15</v>
      </c>
      <c r="H1019" t="s">
        <v>16</v>
      </c>
      <c r="I1019" t="s">
        <v>18</v>
      </c>
      <c r="J1019">
        <v>215</v>
      </c>
      <c r="K1019">
        <v>307.45</v>
      </c>
    </row>
    <row r="1020" spans="1:11" x14ac:dyDescent="0.3">
      <c r="A1020" s="2">
        <v>2725077</v>
      </c>
      <c r="B1020">
        <v>2021</v>
      </c>
      <c r="C1020" t="s">
        <v>27</v>
      </c>
      <c r="D1020" t="s">
        <v>12</v>
      </c>
      <c r="E1020" t="s">
        <v>13</v>
      </c>
      <c r="F1020" t="s">
        <v>14</v>
      </c>
      <c r="G1020" t="s">
        <v>15</v>
      </c>
      <c r="H1020" t="s">
        <v>16</v>
      </c>
      <c r="I1020" t="s">
        <v>18</v>
      </c>
      <c r="J1020">
        <v>784</v>
      </c>
      <c r="K1020">
        <v>1121.1199999999999</v>
      </c>
    </row>
    <row r="1021" spans="1:11" x14ac:dyDescent="0.3">
      <c r="A1021" s="2">
        <v>2725442</v>
      </c>
      <c r="B1021">
        <v>2021</v>
      </c>
      <c r="C1021" t="s">
        <v>28</v>
      </c>
      <c r="D1021" t="s">
        <v>12</v>
      </c>
      <c r="E1021" t="s">
        <v>13</v>
      </c>
      <c r="F1021" t="s">
        <v>14</v>
      </c>
      <c r="G1021" t="s">
        <v>15</v>
      </c>
      <c r="H1021" t="s">
        <v>16</v>
      </c>
      <c r="I1021" t="s">
        <v>18</v>
      </c>
      <c r="J1021">
        <v>134</v>
      </c>
      <c r="K1021">
        <v>182.24</v>
      </c>
    </row>
    <row r="1022" spans="1:11" x14ac:dyDescent="0.3">
      <c r="A1022" s="2">
        <v>2725077</v>
      </c>
      <c r="B1022">
        <v>2021</v>
      </c>
      <c r="C1022" t="s">
        <v>28</v>
      </c>
      <c r="D1022" t="s">
        <v>12</v>
      </c>
      <c r="E1022" t="s">
        <v>13</v>
      </c>
      <c r="F1022" t="s">
        <v>14</v>
      </c>
      <c r="G1022" t="s">
        <v>15</v>
      </c>
      <c r="H1022" t="s">
        <v>16</v>
      </c>
      <c r="I1022" t="s">
        <v>18</v>
      </c>
      <c r="J1022">
        <v>182</v>
      </c>
      <c r="K1022">
        <v>260.26</v>
      </c>
    </row>
    <row r="1023" spans="1:11" x14ac:dyDescent="0.3">
      <c r="A1023" s="2">
        <v>2725077</v>
      </c>
      <c r="B1023">
        <v>2021</v>
      </c>
      <c r="C1023" t="s">
        <v>28</v>
      </c>
      <c r="D1023" t="s">
        <v>12</v>
      </c>
      <c r="E1023" t="s">
        <v>13</v>
      </c>
      <c r="F1023" t="s">
        <v>14</v>
      </c>
      <c r="G1023" t="s">
        <v>15</v>
      </c>
      <c r="H1023" t="s">
        <v>16</v>
      </c>
      <c r="I1023" t="s">
        <v>18</v>
      </c>
      <c r="J1023">
        <v>136</v>
      </c>
      <c r="K1023">
        <v>194.48</v>
      </c>
    </row>
    <row r="1024" spans="1:11" x14ac:dyDescent="0.3">
      <c r="A1024" s="2">
        <v>2725077</v>
      </c>
      <c r="B1024">
        <v>2021</v>
      </c>
      <c r="C1024" t="s">
        <v>28</v>
      </c>
      <c r="D1024" t="s">
        <v>12</v>
      </c>
      <c r="E1024" t="s">
        <v>13</v>
      </c>
      <c r="F1024" t="s">
        <v>14</v>
      </c>
      <c r="G1024" t="s">
        <v>15</v>
      </c>
      <c r="H1024" t="s">
        <v>16</v>
      </c>
      <c r="I1024" t="s">
        <v>18</v>
      </c>
      <c r="J1024">
        <v>694</v>
      </c>
      <c r="K1024">
        <v>992.42000000000007</v>
      </c>
    </row>
    <row r="1025" spans="1:11" x14ac:dyDescent="0.3">
      <c r="A1025" s="2">
        <v>2726538</v>
      </c>
      <c r="B1025">
        <v>2021</v>
      </c>
      <c r="C1025" t="s">
        <v>28</v>
      </c>
      <c r="D1025" t="s">
        <v>12</v>
      </c>
      <c r="E1025" t="s">
        <v>13</v>
      </c>
      <c r="F1025" t="s">
        <v>14</v>
      </c>
      <c r="G1025" t="s">
        <v>15</v>
      </c>
      <c r="H1025" t="s">
        <v>16</v>
      </c>
      <c r="I1025" t="s">
        <v>18</v>
      </c>
      <c r="J1025">
        <v>727</v>
      </c>
      <c r="K1025">
        <v>1039.6100000000001</v>
      </c>
    </row>
    <row r="1026" spans="1:11" x14ac:dyDescent="0.3">
      <c r="A1026" s="2">
        <v>2725442</v>
      </c>
      <c r="B1026">
        <v>2021</v>
      </c>
      <c r="C1026" t="s">
        <v>28</v>
      </c>
      <c r="D1026" t="s">
        <v>12</v>
      </c>
      <c r="E1026" t="s">
        <v>13</v>
      </c>
      <c r="F1026" t="s">
        <v>14</v>
      </c>
      <c r="G1026" t="s">
        <v>15</v>
      </c>
      <c r="H1026" t="s">
        <v>16</v>
      </c>
      <c r="I1026" t="s">
        <v>18</v>
      </c>
      <c r="J1026">
        <v>135</v>
      </c>
      <c r="K1026">
        <v>193.05</v>
      </c>
    </row>
    <row r="1027" spans="1:11" x14ac:dyDescent="0.3">
      <c r="A1027" s="2">
        <v>2726538</v>
      </c>
      <c r="B1027">
        <v>2021</v>
      </c>
      <c r="C1027" t="s">
        <v>28</v>
      </c>
      <c r="D1027" t="s">
        <v>12</v>
      </c>
      <c r="E1027" t="s">
        <v>13</v>
      </c>
      <c r="F1027" t="s">
        <v>14</v>
      </c>
      <c r="G1027" t="s">
        <v>15</v>
      </c>
      <c r="H1027" t="s">
        <v>16</v>
      </c>
      <c r="I1027" t="s">
        <v>18</v>
      </c>
      <c r="J1027">
        <v>766</v>
      </c>
      <c r="K1027">
        <v>526.24</v>
      </c>
    </row>
    <row r="1028" spans="1:11" x14ac:dyDescent="0.3">
      <c r="A1028" s="2">
        <v>2725077</v>
      </c>
      <c r="B1028">
        <v>2021</v>
      </c>
      <c r="C1028" t="s">
        <v>28</v>
      </c>
      <c r="D1028" t="s">
        <v>12</v>
      </c>
      <c r="E1028" t="s">
        <v>13</v>
      </c>
      <c r="F1028" t="s">
        <v>14</v>
      </c>
      <c r="G1028" t="s">
        <v>15</v>
      </c>
      <c r="H1028" t="s">
        <v>16</v>
      </c>
      <c r="I1028" t="s">
        <v>18</v>
      </c>
      <c r="J1028">
        <v>133</v>
      </c>
      <c r="K1028">
        <v>190.19</v>
      </c>
    </row>
    <row r="1029" spans="1:11" x14ac:dyDescent="0.3">
      <c r="A1029" s="2">
        <v>2725077</v>
      </c>
      <c r="B1029">
        <v>2021</v>
      </c>
      <c r="C1029" t="s">
        <v>28</v>
      </c>
      <c r="D1029" t="s">
        <v>12</v>
      </c>
      <c r="E1029" t="s">
        <v>13</v>
      </c>
      <c r="F1029" t="s">
        <v>14</v>
      </c>
      <c r="G1029" t="s">
        <v>15</v>
      </c>
      <c r="H1029" t="s">
        <v>16</v>
      </c>
      <c r="I1029" t="s">
        <v>18</v>
      </c>
      <c r="J1029">
        <v>181</v>
      </c>
      <c r="K1029">
        <v>258.83</v>
      </c>
    </row>
    <row r="1030" spans="1:11" x14ac:dyDescent="0.3">
      <c r="A1030" s="2">
        <v>2725442</v>
      </c>
      <c r="B1030">
        <v>2021</v>
      </c>
      <c r="C1030" t="s">
        <v>28</v>
      </c>
      <c r="D1030" t="s">
        <v>12</v>
      </c>
      <c r="E1030" t="s">
        <v>13</v>
      </c>
      <c r="F1030" t="s">
        <v>14</v>
      </c>
      <c r="G1030" t="s">
        <v>15</v>
      </c>
      <c r="H1030" t="s">
        <v>16</v>
      </c>
      <c r="I1030" t="s">
        <v>18</v>
      </c>
      <c r="J1030">
        <v>137</v>
      </c>
      <c r="K1030">
        <v>195.91</v>
      </c>
    </row>
    <row r="1031" spans="1:11" x14ac:dyDescent="0.3">
      <c r="A1031" s="2">
        <v>2725077</v>
      </c>
      <c r="B1031">
        <v>2021</v>
      </c>
      <c r="C1031" t="s">
        <v>28</v>
      </c>
      <c r="D1031" t="s">
        <v>12</v>
      </c>
      <c r="E1031" t="s">
        <v>13</v>
      </c>
      <c r="F1031" t="s">
        <v>14</v>
      </c>
      <c r="G1031" t="s">
        <v>15</v>
      </c>
      <c r="H1031" t="s">
        <v>16</v>
      </c>
      <c r="I1031" t="s">
        <v>18</v>
      </c>
      <c r="J1031">
        <v>179</v>
      </c>
      <c r="K1031">
        <v>255.97</v>
      </c>
    </row>
    <row r="1032" spans="1:11" x14ac:dyDescent="0.3">
      <c r="A1032" s="2">
        <v>2725442</v>
      </c>
      <c r="B1032">
        <v>2021</v>
      </c>
      <c r="C1032" t="s">
        <v>29</v>
      </c>
      <c r="D1032" t="s">
        <v>12</v>
      </c>
      <c r="E1032" t="s">
        <v>13</v>
      </c>
      <c r="F1032" t="s">
        <v>14</v>
      </c>
      <c r="G1032" t="s">
        <v>15</v>
      </c>
      <c r="H1032" t="s">
        <v>16</v>
      </c>
      <c r="I1032" t="s">
        <v>18</v>
      </c>
      <c r="J1032">
        <v>140</v>
      </c>
      <c r="K1032">
        <v>190.4</v>
      </c>
    </row>
    <row r="1033" spans="1:11" x14ac:dyDescent="0.3">
      <c r="A1033" s="2">
        <v>2726172</v>
      </c>
      <c r="B1033">
        <v>2021</v>
      </c>
      <c r="C1033" t="s">
        <v>29</v>
      </c>
      <c r="D1033" t="s">
        <v>12</v>
      </c>
      <c r="E1033" t="s">
        <v>13</v>
      </c>
      <c r="F1033" t="s">
        <v>14</v>
      </c>
      <c r="G1033" t="s">
        <v>15</v>
      </c>
      <c r="H1033" t="s">
        <v>16</v>
      </c>
      <c r="I1033" t="s">
        <v>18</v>
      </c>
      <c r="J1033">
        <v>188</v>
      </c>
      <c r="K1033">
        <v>268.84000000000003</v>
      </c>
    </row>
    <row r="1034" spans="1:11" x14ac:dyDescent="0.3">
      <c r="A1034" s="2">
        <v>2725442</v>
      </c>
      <c r="B1034">
        <v>2021</v>
      </c>
      <c r="C1034" t="s">
        <v>29</v>
      </c>
      <c r="D1034" t="s">
        <v>12</v>
      </c>
      <c r="E1034" t="s">
        <v>13</v>
      </c>
      <c r="F1034" t="s">
        <v>14</v>
      </c>
      <c r="G1034" t="s">
        <v>15</v>
      </c>
      <c r="H1034" t="s">
        <v>16</v>
      </c>
      <c r="I1034" t="s">
        <v>18</v>
      </c>
      <c r="J1034">
        <v>142</v>
      </c>
      <c r="K1034">
        <v>203.06</v>
      </c>
    </row>
    <row r="1035" spans="1:11" x14ac:dyDescent="0.3">
      <c r="A1035" s="2">
        <v>2726172</v>
      </c>
      <c r="B1035">
        <v>2021</v>
      </c>
      <c r="C1035" t="s">
        <v>29</v>
      </c>
      <c r="D1035" t="s">
        <v>12</v>
      </c>
      <c r="E1035" t="s">
        <v>13</v>
      </c>
      <c r="F1035" t="s">
        <v>14</v>
      </c>
      <c r="G1035" t="s">
        <v>15</v>
      </c>
      <c r="H1035" t="s">
        <v>16</v>
      </c>
      <c r="I1035" t="s">
        <v>18</v>
      </c>
      <c r="J1035">
        <v>184</v>
      </c>
      <c r="K1035">
        <v>263.12</v>
      </c>
    </row>
    <row r="1036" spans="1:11" x14ac:dyDescent="0.3">
      <c r="A1036" s="2">
        <v>2725442</v>
      </c>
      <c r="B1036">
        <v>2021</v>
      </c>
      <c r="C1036" t="s">
        <v>29</v>
      </c>
      <c r="D1036" t="s">
        <v>12</v>
      </c>
      <c r="E1036" t="s">
        <v>13</v>
      </c>
      <c r="F1036" t="s">
        <v>14</v>
      </c>
      <c r="G1036" t="s">
        <v>15</v>
      </c>
      <c r="H1036" t="s">
        <v>16</v>
      </c>
      <c r="I1036" t="s">
        <v>17</v>
      </c>
      <c r="J1036">
        <v>312</v>
      </c>
      <c r="K1036">
        <v>526.24</v>
      </c>
    </row>
    <row r="1037" spans="1:11" x14ac:dyDescent="0.3">
      <c r="A1037" s="2">
        <v>2726538</v>
      </c>
      <c r="B1037">
        <v>2021</v>
      </c>
      <c r="C1037" t="s">
        <v>29</v>
      </c>
      <c r="D1037" t="s">
        <v>12</v>
      </c>
      <c r="E1037" t="s">
        <v>13</v>
      </c>
      <c r="F1037" t="s">
        <v>14</v>
      </c>
      <c r="G1037" t="s">
        <v>15</v>
      </c>
      <c r="H1037" t="s">
        <v>16</v>
      </c>
      <c r="I1037" t="s">
        <v>18</v>
      </c>
      <c r="J1037">
        <v>693</v>
      </c>
      <c r="K1037">
        <v>990.99</v>
      </c>
    </row>
    <row r="1038" spans="1:11" x14ac:dyDescent="0.3">
      <c r="A1038" s="2">
        <v>2726172</v>
      </c>
      <c r="B1038">
        <v>2021</v>
      </c>
      <c r="C1038" t="s">
        <v>29</v>
      </c>
      <c r="D1038" t="s">
        <v>12</v>
      </c>
      <c r="E1038" t="s">
        <v>13</v>
      </c>
      <c r="F1038" t="s">
        <v>14</v>
      </c>
      <c r="G1038" t="s">
        <v>15</v>
      </c>
      <c r="H1038" t="s">
        <v>16</v>
      </c>
      <c r="I1038" t="s">
        <v>18</v>
      </c>
      <c r="J1038">
        <v>726</v>
      </c>
      <c r="K1038">
        <v>1038.18</v>
      </c>
    </row>
    <row r="1039" spans="1:11" x14ac:dyDescent="0.3">
      <c r="A1039" s="2">
        <v>2726172</v>
      </c>
      <c r="B1039">
        <v>2021</v>
      </c>
      <c r="C1039" t="s">
        <v>29</v>
      </c>
      <c r="D1039" t="s">
        <v>12</v>
      </c>
      <c r="E1039" t="s">
        <v>13</v>
      </c>
      <c r="F1039" t="s">
        <v>14</v>
      </c>
      <c r="G1039" t="s">
        <v>15</v>
      </c>
      <c r="H1039" t="s">
        <v>16</v>
      </c>
      <c r="I1039" t="s">
        <v>18</v>
      </c>
      <c r="J1039">
        <v>141</v>
      </c>
      <c r="K1039">
        <v>201.63</v>
      </c>
    </row>
    <row r="1040" spans="1:11" x14ac:dyDescent="0.3">
      <c r="A1040" s="2">
        <v>2725442</v>
      </c>
      <c r="B1040">
        <v>2021</v>
      </c>
      <c r="C1040" t="s">
        <v>29</v>
      </c>
      <c r="D1040" t="s">
        <v>12</v>
      </c>
      <c r="E1040" t="s">
        <v>13</v>
      </c>
      <c r="F1040" t="s">
        <v>14</v>
      </c>
      <c r="G1040" t="s">
        <v>15</v>
      </c>
      <c r="H1040" t="s">
        <v>16</v>
      </c>
      <c r="I1040" t="s">
        <v>18</v>
      </c>
      <c r="J1040">
        <v>765</v>
      </c>
      <c r="K1040">
        <v>526.24</v>
      </c>
    </row>
    <row r="1041" spans="1:11" x14ac:dyDescent="0.3">
      <c r="A1041" s="2">
        <v>2725442</v>
      </c>
      <c r="B1041">
        <v>2021</v>
      </c>
      <c r="C1041" t="s">
        <v>29</v>
      </c>
      <c r="D1041" t="s">
        <v>12</v>
      </c>
      <c r="E1041" t="s">
        <v>13</v>
      </c>
      <c r="F1041" t="s">
        <v>14</v>
      </c>
      <c r="G1041" t="s">
        <v>15</v>
      </c>
      <c r="H1041" t="s">
        <v>16</v>
      </c>
      <c r="I1041" t="s">
        <v>18</v>
      </c>
      <c r="J1041">
        <v>139</v>
      </c>
      <c r="K1041">
        <v>198.76999999999998</v>
      </c>
    </row>
    <row r="1042" spans="1:11" x14ac:dyDescent="0.3">
      <c r="A1042" s="2">
        <v>2725442</v>
      </c>
      <c r="B1042">
        <v>2021</v>
      </c>
      <c r="C1042" t="s">
        <v>29</v>
      </c>
      <c r="D1042" t="s">
        <v>12</v>
      </c>
      <c r="E1042" t="s">
        <v>13</v>
      </c>
      <c r="F1042" t="s">
        <v>14</v>
      </c>
      <c r="G1042" t="s">
        <v>15</v>
      </c>
      <c r="H1042" t="s">
        <v>16</v>
      </c>
      <c r="I1042" t="s">
        <v>18</v>
      </c>
      <c r="J1042">
        <v>187</v>
      </c>
      <c r="K1042">
        <v>267.40999999999997</v>
      </c>
    </row>
    <row r="1043" spans="1:11" x14ac:dyDescent="0.3">
      <c r="A1043" s="2">
        <v>2725442</v>
      </c>
      <c r="B1043">
        <v>2021</v>
      </c>
      <c r="C1043" t="s">
        <v>29</v>
      </c>
      <c r="D1043" t="s">
        <v>12</v>
      </c>
      <c r="E1043" t="s">
        <v>13</v>
      </c>
      <c r="F1043" t="s">
        <v>14</v>
      </c>
      <c r="G1043" t="s">
        <v>15</v>
      </c>
      <c r="H1043" t="s">
        <v>16</v>
      </c>
      <c r="I1043" t="s">
        <v>17</v>
      </c>
      <c r="J1043">
        <v>311</v>
      </c>
      <c r="K1043">
        <v>444.73</v>
      </c>
    </row>
    <row r="1044" spans="1:11" x14ac:dyDescent="0.3">
      <c r="A1044" s="2">
        <v>2725807</v>
      </c>
      <c r="B1044">
        <v>2021</v>
      </c>
      <c r="C1044" t="s">
        <v>29</v>
      </c>
      <c r="D1044" t="s">
        <v>12</v>
      </c>
      <c r="E1044" t="s">
        <v>13</v>
      </c>
      <c r="F1044" t="s">
        <v>14</v>
      </c>
      <c r="G1044" t="s">
        <v>15</v>
      </c>
      <c r="H1044" t="s">
        <v>16</v>
      </c>
      <c r="I1044" t="s">
        <v>18</v>
      </c>
      <c r="J1044">
        <v>185</v>
      </c>
      <c r="K1044">
        <v>264.55</v>
      </c>
    </row>
    <row r="1045" spans="1:11" x14ac:dyDescent="0.3">
      <c r="A1045" s="2">
        <v>2725077</v>
      </c>
      <c r="B1045">
        <v>2021</v>
      </c>
      <c r="C1045" t="s">
        <v>30</v>
      </c>
      <c r="D1045" t="s">
        <v>12</v>
      </c>
      <c r="E1045" t="s">
        <v>13</v>
      </c>
      <c r="F1045" t="s">
        <v>14</v>
      </c>
      <c r="G1045" t="s">
        <v>15</v>
      </c>
      <c r="H1045" t="s">
        <v>16</v>
      </c>
      <c r="I1045" t="s">
        <v>17</v>
      </c>
      <c r="J1045">
        <v>326</v>
      </c>
      <c r="K1045">
        <v>466.18</v>
      </c>
    </row>
    <row r="1046" spans="1:11" x14ac:dyDescent="0.3">
      <c r="A1046" s="2">
        <v>2726172</v>
      </c>
      <c r="B1046">
        <v>2021</v>
      </c>
      <c r="C1046" t="s">
        <v>30</v>
      </c>
      <c r="D1046" t="s">
        <v>12</v>
      </c>
      <c r="E1046" t="s">
        <v>13</v>
      </c>
      <c r="F1046" t="s">
        <v>14</v>
      </c>
      <c r="G1046" t="s">
        <v>15</v>
      </c>
      <c r="H1046" t="s">
        <v>16</v>
      </c>
      <c r="I1046" t="s">
        <v>17</v>
      </c>
      <c r="J1046">
        <v>320</v>
      </c>
      <c r="K1046">
        <v>457.6</v>
      </c>
    </row>
    <row r="1047" spans="1:11" x14ac:dyDescent="0.3">
      <c r="A1047" s="2">
        <v>2725077</v>
      </c>
      <c r="B1047">
        <v>2021</v>
      </c>
      <c r="C1047" t="s">
        <v>30</v>
      </c>
      <c r="D1047" t="s">
        <v>12</v>
      </c>
      <c r="E1047" t="s">
        <v>13</v>
      </c>
      <c r="F1047" t="s">
        <v>14</v>
      </c>
      <c r="G1047" t="s">
        <v>15</v>
      </c>
      <c r="H1047" t="s">
        <v>16</v>
      </c>
      <c r="I1047" t="s">
        <v>17</v>
      </c>
      <c r="J1047">
        <v>314</v>
      </c>
      <c r="K1047">
        <v>449.02</v>
      </c>
    </row>
    <row r="1048" spans="1:11" x14ac:dyDescent="0.3">
      <c r="A1048" s="2">
        <v>2726172</v>
      </c>
      <c r="B1048">
        <v>2021</v>
      </c>
      <c r="C1048" t="s">
        <v>30</v>
      </c>
      <c r="D1048" t="s">
        <v>12</v>
      </c>
      <c r="E1048" t="s">
        <v>13</v>
      </c>
      <c r="F1048" t="s">
        <v>14</v>
      </c>
      <c r="G1048" t="s">
        <v>15</v>
      </c>
      <c r="H1048" t="s">
        <v>16</v>
      </c>
      <c r="I1048" t="s">
        <v>18</v>
      </c>
      <c r="J1048">
        <v>146</v>
      </c>
      <c r="K1048">
        <v>198.56</v>
      </c>
    </row>
    <row r="1049" spans="1:11" x14ac:dyDescent="0.3">
      <c r="A1049" s="2">
        <v>2725077</v>
      </c>
      <c r="B1049">
        <v>2021</v>
      </c>
      <c r="C1049" t="s">
        <v>30</v>
      </c>
      <c r="D1049" t="s">
        <v>12</v>
      </c>
      <c r="E1049" t="s">
        <v>13</v>
      </c>
      <c r="F1049" t="s">
        <v>14</v>
      </c>
      <c r="G1049" t="s">
        <v>15</v>
      </c>
      <c r="H1049" t="s">
        <v>16</v>
      </c>
      <c r="I1049" t="s">
        <v>18</v>
      </c>
      <c r="J1049">
        <v>194</v>
      </c>
      <c r="K1049">
        <v>277.42</v>
      </c>
    </row>
    <row r="1050" spans="1:11" x14ac:dyDescent="0.3">
      <c r="A1050" s="2">
        <v>2725077</v>
      </c>
      <c r="B1050">
        <v>2021</v>
      </c>
      <c r="C1050" t="s">
        <v>30</v>
      </c>
      <c r="D1050" t="s">
        <v>12</v>
      </c>
      <c r="E1050" t="s">
        <v>13</v>
      </c>
      <c r="F1050" t="s">
        <v>14</v>
      </c>
      <c r="G1050" t="s">
        <v>15</v>
      </c>
      <c r="H1050" t="s">
        <v>16</v>
      </c>
      <c r="I1050" t="s">
        <v>18</v>
      </c>
      <c r="J1050">
        <v>190</v>
      </c>
      <c r="K1050">
        <v>271.7</v>
      </c>
    </row>
    <row r="1051" spans="1:11" x14ac:dyDescent="0.3">
      <c r="A1051" s="2">
        <v>2725077</v>
      </c>
      <c r="B1051">
        <v>2021</v>
      </c>
      <c r="C1051" t="s">
        <v>30</v>
      </c>
      <c r="D1051" t="s">
        <v>12</v>
      </c>
      <c r="E1051" t="s">
        <v>13</v>
      </c>
      <c r="F1051" t="s">
        <v>14</v>
      </c>
      <c r="G1051" t="s">
        <v>15</v>
      </c>
      <c r="H1051" t="s">
        <v>16</v>
      </c>
      <c r="I1051" t="s">
        <v>18</v>
      </c>
      <c r="J1051">
        <v>364</v>
      </c>
      <c r="K1051">
        <v>520.52</v>
      </c>
    </row>
    <row r="1052" spans="1:11" x14ac:dyDescent="0.3">
      <c r="A1052" s="2">
        <v>2725077</v>
      </c>
      <c r="B1052">
        <v>2021</v>
      </c>
      <c r="C1052" t="s">
        <v>30</v>
      </c>
      <c r="D1052" t="s">
        <v>12</v>
      </c>
      <c r="E1052" t="s">
        <v>13</v>
      </c>
      <c r="F1052" t="s">
        <v>14</v>
      </c>
      <c r="G1052" t="s">
        <v>15</v>
      </c>
      <c r="H1052" t="s">
        <v>16</v>
      </c>
      <c r="I1052" t="s">
        <v>17</v>
      </c>
      <c r="J1052">
        <v>324</v>
      </c>
      <c r="K1052">
        <v>526.24</v>
      </c>
    </row>
    <row r="1053" spans="1:11" x14ac:dyDescent="0.3">
      <c r="A1053" s="2">
        <v>2725077</v>
      </c>
      <c r="B1053">
        <v>2021</v>
      </c>
      <c r="C1053" t="s">
        <v>30</v>
      </c>
      <c r="D1053" t="s">
        <v>12</v>
      </c>
      <c r="E1053" t="s">
        <v>13</v>
      </c>
      <c r="F1053" t="s">
        <v>14</v>
      </c>
      <c r="G1053" t="s">
        <v>15</v>
      </c>
      <c r="H1053" t="s">
        <v>16</v>
      </c>
      <c r="I1053" t="s">
        <v>17</v>
      </c>
      <c r="J1053">
        <v>318</v>
      </c>
      <c r="K1053">
        <v>526.24</v>
      </c>
    </row>
    <row r="1054" spans="1:11" x14ac:dyDescent="0.3">
      <c r="A1054" s="2">
        <v>2725442</v>
      </c>
      <c r="B1054">
        <v>2021</v>
      </c>
      <c r="C1054" t="s">
        <v>30</v>
      </c>
      <c r="D1054" t="s">
        <v>12</v>
      </c>
      <c r="E1054" t="s">
        <v>13</v>
      </c>
      <c r="F1054" t="s">
        <v>14</v>
      </c>
      <c r="G1054" t="s">
        <v>15</v>
      </c>
      <c r="H1054" t="s">
        <v>16</v>
      </c>
      <c r="I1054" t="s">
        <v>18</v>
      </c>
      <c r="J1054">
        <v>692</v>
      </c>
      <c r="K1054">
        <v>989.56</v>
      </c>
    </row>
    <row r="1055" spans="1:11" x14ac:dyDescent="0.3">
      <c r="A1055" s="2">
        <v>2726172</v>
      </c>
      <c r="B1055">
        <v>2021</v>
      </c>
      <c r="C1055" t="s">
        <v>30</v>
      </c>
      <c r="D1055" t="s">
        <v>12</v>
      </c>
      <c r="E1055" t="s">
        <v>13</v>
      </c>
      <c r="F1055" t="s">
        <v>14</v>
      </c>
      <c r="G1055" t="s">
        <v>15</v>
      </c>
      <c r="H1055" t="s">
        <v>16</v>
      </c>
      <c r="I1055" t="s">
        <v>18</v>
      </c>
      <c r="J1055">
        <v>725</v>
      </c>
      <c r="K1055">
        <v>1036.75</v>
      </c>
    </row>
    <row r="1056" spans="1:11" x14ac:dyDescent="0.3">
      <c r="A1056" s="2">
        <v>2725442</v>
      </c>
      <c r="B1056">
        <v>2021</v>
      </c>
      <c r="C1056" t="s">
        <v>30</v>
      </c>
      <c r="D1056" t="s">
        <v>12</v>
      </c>
      <c r="E1056" t="s">
        <v>13</v>
      </c>
      <c r="F1056" t="s">
        <v>14</v>
      </c>
      <c r="G1056" t="s">
        <v>15</v>
      </c>
      <c r="H1056" t="s">
        <v>16</v>
      </c>
      <c r="I1056" t="s">
        <v>18</v>
      </c>
      <c r="J1056">
        <v>778</v>
      </c>
      <c r="K1056">
        <v>1112.54</v>
      </c>
    </row>
    <row r="1057" spans="1:11" x14ac:dyDescent="0.3">
      <c r="A1057" s="2">
        <v>2725077</v>
      </c>
      <c r="B1057">
        <v>2021</v>
      </c>
      <c r="C1057" t="s">
        <v>30</v>
      </c>
      <c r="D1057" t="s">
        <v>12</v>
      </c>
      <c r="E1057" t="s">
        <v>13</v>
      </c>
      <c r="F1057" t="s">
        <v>14</v>
      </c>
      <c r="G1057" t="s">
        <v>15</v>
      </c>
      <c r="H1057" t="s">
        <v>16</v>
      </c>
      <c r="I1057" t="s">
        <v>17</v>
      </c>
      <c r="J1057">
        <v>327</v>
      </c>
      <c r="K1057">
        <v>467.61</v>
      </c>
    </row>
    <row r="1058" spans="1:11" x14ac:dyDescent="0.3">
      <c r="A1058" s="2">
        <v>2726172</v>
      </c>
      <c r="B1058">
        <v>2021</v>
      </c>
      <c r="C1058" t="s">
        <v>30</v>
      </c>
      <c r="D1058" t="s">
        <v>12</v>
      </c>
      <c r="E1058" t="s">
        <v>13</v>
      </c>
      <c r="F1058" t="s">
        <v>14</v>
      </c>
      <c r="G1058" t="s">
        <v>15</v>
      </c>
      <c r="H1058" t="s">
        <v>16</v>
      </c>
      <c r="I1058" t="s">
        <v>17</v>
      </c>
      <c r="J1058">
        <v>321</v>
      </c>
      <c r="K1058">
        <v>459.03</v>
      </c>
    </row>
    <row r="1059" spans="1:11" x14ac:dyDescent="0.3">
      <c r="A1059" s="2">
        <v>2725077</v>
      </c>
      <c r="B1059">
        <v>2021</v>
      </c>
      <c r="C1059" t="s">
        <v>30</v>
      </c>
      <c r="D1059" t="s">
        <v>12</v>
      </c>
      <c r="E1059" t="s">
        <v>13</v>
      </c>
      <c r="F1059" t="s">
        <v>14</v>
      </c>
      <c r="G1059" t="s">
        <v>15</v>
      </c>
      <c r="H1059" t="s">
        <v>16</v>
      </c>
      <c r="I1059" t="s">
        <v>17</v>
      </c>
      <c r="J1059">
        <v>315</v>
      </c>
      <c r="K1059">
        <v>450.45</v>
      </c>
    </row>
    <row r="1060" spans="1:11" x14ac:dyDescent="0.3">
      <c r="A1060" s="2">
        <v>2725442</v>
      </c>
      <c r="B1060">
        <v>2021</v>
      </c>
      <c r="C1060" t="s">
        <v>30</v>
      </c>
      <c r="D1060" t="s">
        <v>12</v>
      </c>
      <c r="E1060" t="s">
        <v>13</v>
      </c>
      <c r="F1060" t="s">
        <v>14</v>
      </c>
      <c r="G1060" t="s">
        <v>15</v>
      </c>
      <c r="H1060" t="s">
        <v>16</v>
      </c>
      <c r="I1060" t="s">
        <v>18</v>
      </c>
      <c r="J1060">
        <v>147</v>
      </c>
      <c r="K1060">
        <v>210.21</v>
      </c>
    </row>
    <row r="1061" spans="1:11" x14ac:dyDescent="0.3">
      <c r="A1061" s="2">
        <v>2725077</v>
      </c>
      <c r="B1061">
        <v>2021</v>
      </c>
      <c r="C1061" t="s">
        <v>30</v>
      </c>
      <c r="D1061" t="s">
        <v>12</v>
      </c>
      <c r="E1061" t="s">
        <v>13</v>
      </c>
      <c r="F1061" t="s">
        <v>14</v>
      </c>
      <c r="G1061" t="s">
        <v>15</v>
      </c>
      <c r="H1061" t="s">
        <v>16</v>
      </c>
      <c r="I1061" t="s">
        <v>18</v>
      </c>
      <c r="J1061">
        <v>145</v>
      </c>
      <c r="K1061">
        <v>207.35</v>
      </c>
    </row>
    <row r="1062" spans="1:11" x14ac:dyDescent="0.3">
      <c r="A1062" s="2">
        <v>2725077</v>
      </c>
      <c r="B1062">
        <v>2021</v>
      </c>
      <c r="C1062" t="s">
        <v>30</v>
      </c>
      <c r="D1062" t="s">
        <v>12</v>
      </c>
      <c r="E1062" t="s">
        <v>13</v>
      </c>
      <c r="F1062" t="s">
        <v>14</v>
      </c>
      <c r="G1062" t="s">
        <v>15</v>
      </c>
      <c r="H1062" t="s">
        <v>16</v>
      </c>
      <c r="I1062" t="s">
        <v>18</v>
      </c>
      <c r="J1062">
        <v>193</v>
      </c>
      <c r="K1062">
        <v>275.99</v>
      </c>
    </row>
    <row r="1063" spans="1:11" x14ac:dyDescent="0.3">
      <c r="A1063" s="2">
        <v>2726172</v>
      </c>
      <c r="B1063">
        <v>2021</v>
      </c>
      <c r="C1063" t="s">
        <v>30</v>
      </c>
      <c r="D1063" t="s">
        <v>12</v>
      </c>
      <c r="E1063" t="s">
        <v>13</v>
      </c>
      <c r="F1063" t="s">
        <v>14</v>
      </c>
      <c r="G1063" t="s">
        <v>15</v>
      </c>
      <c r="H1063" t="s">
        <v>16</v>
      </c>
      <c r="I1063" t="s">
        <v>17</v>
      </c>
      <c r="J1063">
        <v>323</v>
      </c>
      <c r="K1063">
        <v>461.89</v>
      </c>
    </row>
    <row r="1064" spans="1:11" x14ac:dyDescent="0.3">
      <c r="A1064" s="2">
        <v>2725077</v>
      </c>
      <c r="B1064">
        <v>2021</v>
      </c>
      <c r="C1064" t="s">
        <v>30</v>
      </c>
      <c r="D1064" t="s">
        <v>12</v>
      </c>
      <c r="E1064" t="s">
        <v>13</v>
      </c>
      <c r="F1064" t="s">
        <v>14</v>
      </c>
      <c r="G1064" t="s">
        <v>15</v>
      </c>
      <c r="H1064" t="s">
        <v>16</v>
      </c>
      <c r="I1064" t="s">
        <v>17</v>
      </c>
      <c r="J1064">
        <v>317</v>
      </c>
      <c r="K1064">
        <v>453.31</v>
      </c>
    </row>
    <row r="1065" spans="1:11" x14ac:dyDescent="0.3">
      <c r="A1065" s="2">
        <v>2726172</v>
      </c>
      <c r="B1065">
        <v>2021</v>
      </c>
      <c r="C1065" t="s">
        <v>30</v>
      </c>
      <c r="D1065" t="s">
        <v>12</v>
      </c>
      <c r="E1065" t="s">
        <v>13</v>
      </c>
      <c r="F1065" t="s">
        <v>14</v>
      </c>
      <c r="G1065" t="s">
        <v>15</v>
      </c>
      <c r="H1065" t="s">
        <v>16</v>
      </c>
      <c r="I1065" t="s">
        <v>18</v>
      </c>
      <c r="J1065">
        <v>143</v>
      </c>
      <c r="K1065">
        <v>204.49</v>
      </c>
    </row>
    <row r="1066" spans="1:11" x14ac:dyDescent="0.3">
      <c r="A1066" s="2">
        <v>2725077</v>
      </c>
      <c r="B1066">
        <v>2021</v>
      </c>
      <c r="C1066" t="s">
        <v>30</v>
      </c>
      <c r="D1066" t="s">
        <v>12</v>
      </c>
      <c r="E1066" t="s">
        <v>13</v>
      </c>
      <c r="F1066" t="s">
        <v>14</v>
      </c>
      <c r="G1066" t="s">
        <v>15</v>
      </c>
      <c r="H1066" t="s">
        <v>16</v>
      </c>
      <c r="I1066" t="s">
        <v>18</v>
      </c>
      <c r="J1066">
        <v>191</v>
      </c>
      <c r="K1066">
        <v>273.13</v>
      </c>
    </row>
    <row r="1067" spans="1:11" x14ac:dyDescent="0.3">
      <c r="A1067" s="2">
        <v>2726172</v>
      </c>
      <c r="B1067">
        <v>2021</v>
      </c>
      <c r="C1067" t="s">
        <v>30</v>
      </c>
      <c r="D1067" t="s">
        <v>12</v>
      </c>
      <c r="E1067" t="s">
        <v>13</v>
      </c>
      <c r="F1067" t="s">
        <v>14</v>
      </c>
      <c r="G1067" t="s">
        <v>15</v>
      </c>
      <c r="H1067" t="s">
        <v>16</v>
      </c>
      <c r="I1067" t="s">
        <v>18</v>
      </c>
      <c r="J1067">
        <v>787</v>
      </c>
      <c r="K1067">
        <v>1125.4099999999999</v>
      </c>
    </row>
    <row r="1068" spans="1:11" x14ac:dyDescent="0.3">
      <c r="A1068" s="2">
        <v>2725442</v>
      </c>
      <c r="B1068">
        <v>2021</v>
      </c>
      <c r="C1068" t="s">
        <v>11</v>
      </c>
      <c r="D1068" t="s">
        <v>31</v>
      </c>
      <c r="E1068" t="s">
        <v>13</v>
      </c>
      <c r="F1068" t="s">
        <v>14</v>
      </c>
      <c r="G1068" t="s">
        <v>15</v>
      </c>
      <c r="H1068" t="s">
        <v>16</v>
      </c>
      <c r="I1068" t="s">
        <v>17</v>
      </c>
      <c r="J1068">
        <v>266</v>
      </c>
      <c r="K1068">
        <v>380.38</v>
      </c>
    </row>
    <row r="1069" spans="1:11" x14ac:dyDescent="0.3">
      <c r="A1069" s="2">
        <v>2725442</v>
      </c>
      <c r="B1069">
        <v>2021</v>
      </c>
      <c r="C1069" t="s">
        <v>11</v>
      </c>
      <c r="D1069" t="s">
        <v>31</v>
      </c>
      <c r="E1069" t="s">
        <v>13</v>
      </c>
      <c r="F1069" t="s">
        <v>14</v>
      </c>
      <c r="G1069" t="s">
        <v>15</v>
      </c>
      <c r="H1069" t="s">
        <v>16</v>
      </c>
      <c r="I1069" t="s">
        <v>17</v>
      </c>
      <c r="J1069">
        <v>314</v>
      </c>
      <c r="K1069">
        <v>449.02</v>
      </c>
    </row>
    <row r="1070" spans="1:11" x14ac:dyDescent="0.3">
      <c r="A1070" s="2">
        <v>2725077</v>
      </c>
      <c r="B1070">
        <v>2021</v>
      </c>
      <c r="C1070" t="s">
        <v>11</v>
      </c>
      <c r="D1070" t="s">
        <v>31</v>
      </c>
      <c r="E1070" t="s">
        <v>13</v>
      </c>
      <c r="F1070" t="s">
        <v>14</v>
      </c>
      <c r="G1070" t="s">
        <v>15</v>
      </c>
      <c r="H1070" t="s">
        <v>16</v>
      </c>
      <c r="I1070" t="s">
        <v>17</v>
      </c>
      <c r="J1070">
        <v>236</v>
      </c>
      <c r="K1070">
        <v>337.48</v>
      </c>
    </row>
    <row r="1071" spans="1:11" x14ac:dyDescent="0.3">
      <c r="A1071" s="2">
        <v>2725442</v>
      </c>
      <c r="B1071">
        <v>2021</v>
      </c>
      <c r="C1071" t="s">
        <v>11</v>
      </c>
      <c r="D1071" t="s">
        <v>31</v>
      </c>
      <c r="E1071" t="s">
        <v>13</v>
      </c>
      <c r="F1071" t="s">
        <v>14</v>
      </c>
      <c r="G1071" t="s">
        <v>15</v>
      </c>
      <c r="H1071" t="s">
        <v>16</v>
      </c>
      <c r="I1071" t="s">
        <v>17</v>
      </c>
      <c r="J1071">
        <v>310</v>
      </c>
      <c r="K1071">
        <v>526.24</v>
      </c>
    </row>
    <row r="1072" spans="1:11" x14ac:dyDescent="0.3">
      <c r="A1072" s="2">
        <v>2726172</v>
      </c>
      <c r="B1072">
        <v>2021</v>
      </c>
      <c r="C1072" t="s">
        <v>11</v>
      </c>
      <c r="D1072" t="s">
        <v>31</v>
      </c>
      <c r="E1072" t="s">
        <v>13</v>
      </c>
      <c r="F1072" t="s">
        <v>14</v>
      </c>
      <c r="G1072" t="s">
        <v>15</v>
      </c>
      <c r="H1072" t="s">
        <v>16</v>
      </c>
      <c r="I1072" t="s">
        <v>17</v>
      </c>
      <c r="J1072">
        <v>238</v>
      </c>
      <c r="K1072">
        <v>526.24</v>
      </c>
    </row>
    <row r="1073" spans="1:11" x14ac:dyDescent="0.3">
      <c r="A1073" s="2">
        <v>2725077</v>
      </c>
      <c r="B1073">
        <v>2021</v>
      </c>
      <c r="C1073" t="s">
        <v>11</v>
      </c>
      <c r="D1073" t="s">
        <v>31</v>
      </c>
      <c r="E1073" t="s">
        <v>13</v>
      </c>
      <c r="F1073" t="s">
        <v>14</v>
      </c>
      <c r="G1073" t="s">
        <v>15</v>
      </c>
      <c r="H1073" t="s">
        <v>16</v>
      </c>
      <c r="I1073" t="s">
        <v>17</v>
      </c>
      <c r="J1073">
        <v>1000</v>
      </c>
      <c r="K1073">
        <v>1430</v>
      </c>
    </row>
    <row r="1074" spans="1:11" x14ac:dyDescent="0.3">
      <c r="A1074" s="2">
        <v>2725807</v>
      </c>
      <c r="B1074">
        <v>2021</v>
      </c>
      <c r="C1074" t="s">
        <v>11</v>
      </c>
      <c r="D1074" t="s">
        <v>31</v>
      </c>
      <c r="E1074" t="s">
        <v>13</v>
      </c>
      <c r="F1074" t="s">
        <v>14</v>
      </c>
      <c r="G1074" t="s">
        <v>15</v>
      </c>
      <c r="H1074" t="s">
        <v>16</v>
      </c>
      <c r="I1074" t="s">
        <v>17</v>
      </c>
      <c r="J1074">
        <v>1033</v>
      </c>
      <c r="K1074">
        <v>1477.19</v>
      </c>
    </row>
    <row r="1075" spans="1:11" x14ac:dyDescent="0.3">
      <c r="A1075" s="2">
        <v>2726172</v>
      </c>
      <c r="B1075">
        <v>2021</v>
      </c>
      <c r="C1075" t="s">
        <v>11</v>
      </c>
      <c r="D1075" t="s">
        <v>31</v>
      </c>
      <c r="E1075" t="s">
        <v>13</v>
      </c>
      <c r="F1075" t="s">
        <v>14</v>
      </c>
      <c r="G1075" t="s">
        <v>15</v>
      </c>
      <c r="H1075" t="s">
        <v>16</v>
      </c>
      <c r="I1075" t="s">
        <v>17</v>
      </c>
      <c r="J1075">
        <v>240</v>
      </c>
      <c r="K1075">
        <v>343.2</v>
      </c>
    </row>
    <row r="1076" spans="1:11" x14ac:dyDescent="0.3">
      <c r="A1076" s="2">
        <v>2726172</v>
      </c>
      <c r="B1076">
        <v>2021</v>
      </c>
      <c r="C1076" t="s">
        <v>11</v>
      </c>
      <c r="D1076" t="s">
        <v>31</v>
      </c>
      <c r="E1076" t="s">
        <v>13</v>
      </c>
      <c r="F1076" t="s">
        <v>14</v>
      </c>
      <c r="G1076" t="s">
        <v>15</v>
      </c>
      <c r="H1076" t="s">
        <v>16</v>
      </c>
      <c r="I1076" t="s">
        <v>17</v>
      </c>
      <c r="J1076">
        <v>267</v>
      </c>
      <c r="K1076">
        <v>381.81</v>
      </c>
    </row>
    <row r="1077" spans="1:11" x14ac:dyDescent="0.3">
      <c r="A1077" s="2">
        <v>2725077</v>
      </c>
      <c r="B1077">
        <v>2021</v>
      </c>
      <c r="C1077" t="s">
        <v>11</v>
      </c>
      <c r="D1077" t="s">
        <v>31</v>
      </c>
      <c r="E1077" t="s">
        <v>13</v>
      </c>
      <c r="F1077" t="s">
        <v>14</v>
      </c>
      <c r="G1077" t="s">
        <v>15</v>
      </c>
      <c r="H1077" t="s">
        <v>16</v>
      </c>
      <c r="I1077" t="s">
        <v>17</v>
      </c>
      <c r="J1077">
        <v>237</v>
      </c>
      <c r="K1077">
        <v>338.90999999999997</v>
      </c>
    </row>
    <row r="1078" spans="1:11" x14ac:dyDescent="0.3">
      <c r="A1078" s="2">
        <v>2726172</v>
      </c>
      <c r="B1078">
        <v>2021</v>
      </c>
      <c r="C1078" t="s">
        <v>11</v>
      </c>
      <c r="D1078" t="s">
        <v>31</v>
      </c>
      <c r="E1078" t="s">
        <v>13</v>
      </c>
      <c r="F1078" t="s">
        <v>14</v>
      </c>
      <c r="G1078" t="s">
        <v>15</v>
      </c>
      <c r="H1078" t="s">
        <v>16</v>
      </c>
      <c r="I1078" t="s">
        <v>17</v>
      </c>
      <c r="J1078">
        <v>781</v>
      </c>
      <c r="K1078">
        <v>1116.83</v>
      </c>
    </row>
    <row r="1079" spans="1:11" x14ac:dyDescent="0.3">
      <c r="A1079" s="2">
        <v>2725077</v>
      </c>
      <c r="B1079">
        <v>2021</v>
      </c>
      <c r="C1079" t="s">
        <v>11</v>
      </c>
      <c r="D1079" t="s">
        <v>31</v>
      </c>
      <c r="E1079" t="s">
        <v>13</v>
      </c>
      <c r="F1079" t="s">
        <v>14</v>
      </c>
      <c r="G1079" t="s">
        <v>15</v>
      </c>
      <c r="H1079" t="s">
        <v>16</v>
      </c>
      <c r="I1079" t="s">
        <v>17</v>
      </c>
      <c r="J1079">
        <v>814</v>
      </c>
      <c r="K1079">
        <v>1164.02</v>
      </c>
    </row>
    <row r="1080" spans="1:11" x14ac:dyDescent="0.3">
      <c r="A1080" s="2">
        <v>2725077</v>
      </c>
      <c r="B1080">
        <v>2021</v>
      </c>
      <c r="C1080" t="s">
        <v>11</v>
      </c>
      <c r="D1080" t="s">
        <v>31</v>
      </c>
      <c r="E1080" t="s">
        <v>13</v>
      </c>
      <c r="F1080" t="s">
        <v>14</v>
      </c>
      <c r="G1080" t="s">
        <v>15</v>
      </c>
      <c r="H1080" t="s">
        <v>16</v>
      </c>
      <c r="I1080" t="s">
        <v>17</v>
      </c>
      <c r="J1080">
        <v>263</v>
      </c>
      <c r="K1080">
        <v>376.09000000000003</v>
      </c>
    </row>
    <row r="1081" spans="1:11" x14ac:dyDescent="0.3">
      <c r="A1081" s="2">
        <v>2725077</v>
      </c>
      <c r="B1081">
        <v>2021</v>
      </c>
      <c r="C1081" t="s">
        <v>11</v>
      </c>
      <c r="D1081" t="s">
        <v>31</v>
      </c>
      <c r="E1081" t="s">
        <v>13</v>
      </c>
      <c r="F1081" t="s">
        <v>14</v>
      </c>
      <c r="G1081" t="s">
        <v>15</v>
      </c>
      <c r="H1081" t="s">
        <v>16</v>
      </c>
      <c r="I1081" t="s">
        <v>17</v>
      </c>
      <c r="J1081">
        <v>311</v>
      </c>
      <c r="K1081">
        <v>444.73</v>
      </c>
    </row>
    <row r="1082" spans="1:11" x14ac:dyDescent="0.3">
      <c r="A1082" s="2">
        <v>2725442</v>
      </c>
      <c r="B1082">
        <v>2021</v>
      </c>
      <c r="C1082" t="s">
        <v>11</v>
      </c>
      <c r="D1082" t="s">
        <v>31</v>
      </c>
      <c r="E1082" t="s">
        <v>13</v>
      </c>
      <c r="F1082" t="s">
        <v>14</v>
      </c>
      <c r="G1082" t="s">
        <v>15</v>
      </c>
      <c r="H1082" t="s">
        <v>16</v>
      </c>
      <c r="I1082" t="s">
        <v>17</v>
      </c>
      <c r="J1082">
        <v>239</v>
      </c>
      <c r="K1082">
        <v>341.77</v>
      </c>
    </row>
    <row r="1083" spans="1:11" x14ac:dyDescent="0.3">
      <c r="A1083" s="2">
        <v>2725077</v>
      </c>
      <c r="B1083">
        <v>2021</v>
      </c>
      <c r="C1083" t="s">
        <v>19</v>
      </c>
      <c r="D1083" t="s">
        <v>31</v>
      </c>
      <c r="E1083" t="s">
        <v>13</v>
      </c>
      <c r="F1083" t="s">
        <v>14</v>
      </c>
      <c r="G1083" t="s">
        <v>15</v>
      </c>
      <c r="H1083" t="s">
        <v>16</v>
      </c>
      <c r="I1083" t="s">
        <v>17</v>
      </c>
      <c r="J1083">
        <v>242</v>
      </c>
      <c r="K1083">
        <v>346.06</v>
      </c>
    </row>
    <row r="1084" spans="1:11" x14ac:dyDescent="0.3">
      <c r="A1084" s="2">
        <v>2726538</v>
      </c>
      <c r="B1084">
        <v>2021</v>
      </c>
      <c r="C1084" t="s">
        <v>19</v>
      </c>
      <c r="D1084" t="s">
        <v>31</v>
      </c>
      <c r="E1084" t="s">
        <v>13</v>
      </c>
      <c r="F1084" t="s">
        <v>14</v>
      </c>
      <c r="G1084" t="s">
        <v>15</v>
      </c>
      <c r="H1084" t="s">
        <v>16</v>
      </c>
      <c r="I1084" t="s">
        <v>17</v>
      </c>
      <c r="J1084">
        <v>290</v>
      </c>
      <c r="K1084">
        <v>414.7</v>
      </c>
    </row>
    <row r="1085" spans="1:11" x14ac:dyDescent="0.3">
      <c r="A1085" s="2">
        <v>2725442</v>
      </c>
      <c r="B1085">
        <v>2021</v>
      </c>
      <c r="C1085" t="s">
        <v>19</v>
      </c>
      <c r="D1085" t="s">
        <v>12</v>
      </c>
      <c r="E1085" t="s">
        <v>13</v>
      </c>
      <c r="F1085" t="s">
        <v>14</v>
      </c>
      <c r="G1085" t="s">
        <v>15</v>
      </c>
      <c r="H1085" t="s">
        <v>16</v>
      </c>
      <c r="I1085" t="s">
        <v>17</v>
      </c>
      <c r="J1085">
        <v>218</v>
      </c>
      <c r="K1085">
        <v>311.74</v>
      </c>
    </row>
    <row r="1086" spans="1:11" x14ac:dyDescent="0.3">
      <c r="A1086" s="2">
        <v>2725442</v>
      </c>
      <c r="B1086">
        <v>2021</v>
      </c>
      <c r="C1086" t="s">
        <v>19</v>
      </c>
      <c r="D1086" t="s">
        <v>12</v>
      </c>
      <c r="E1086" t="s">
        <v>13</v>
      </c>
      <c r="F1086" t="s">
        <v>14</v>
      </c>
      <c r="G1086" t="s">
        <v>15</v>
      </c>
      <c r="H1086" t="s">
        <v>16</v>
      </c>
      <c r="I1086" t="s">
        <v>17</v>
      </c>
      <c r="J1086">
        <v>244</v>
      </c>
      <c r="K1086">
        <v>526.24</v>
      </c>
    </row>
    <row r="1087" spans="1:11" x14ac:dyDescent="0.3">
      <c r="A1087" s="2">
        <v>2725077</v>
      </c>
      <c r="B1087">
        <v>2021</v>
      </c>
      <c r="C1087" t="s">
        <v>19</v>
      </c>
      <c r="D1087" t="s">
        <v>12</v>
      </c>
      <c r="E1087" t="s">
        <v>13</v>
      </c>
      <c r="F1087" t="s">
        <v>14</v>
      </c>
      <c r="G1087" t="s">
        <v>15</v>
      </c>
      <c r="H1087" t="s">
        <v>16</v>
      </c>
      <c r="I1087" t="s">
        <v>17</v>
      </c>
      <c r="J1087">
        <v>292</v>
      </c>
      <c r="K1087">
        <v>526.24</v>
      </c>
    </row>
    <row r="1088" spans="1:11" x14ac:dyDescent="0.3">
      <c r="A1088" s="2">
        <v>2725442</v>
      </c>
      <c r="B1088">
        <v>2021</v>
      </c>
      <c r="C1088" t="s">
        <v>19</v>
      </c>
      <c r="D1088" t="s">
        <v>12</v>
      </c>
      <c r="E1088" t="s">
        <v>13</v>
      </c>
      <c r="F1088" t="s">
        <v>14</v>
      </c>
      <c r="G1088" t="s">
        <v>15</v>
      </c>
      <c r="H1088" t="s">
        <v>16</v>
      </c>
      <c r="I1088" t="s">
        <v>17</v>
      </c>
      <c r="J1088">
        <v>1003</v>
      </c>
      <c r="K1088">
        <v>1434.29</v>
      </c>
    </row>
    <row r="1089" spans="1:11" x14ac:dyDescent="0.3">
      <c r="A1089" s="2">
        <v>2725442</v>
      </c>
      <c r="B1089">
        <v>2021</v>
      </c>
      <c r="C1089" t="s">
        <v>19</v>
      </c>
      <c r="D1089" t="s">
        <v>12</v>
      </c>
      <c r="E1089" t="s">
        <v>13</v>
      </c>
      <c r="F1089" t="s">
        <v>14</v>
      </c>
      <c r="G1089" t="s">
        <v>15</v>
      </c>
      <c r="H1089" t="s">
        <v>16</v>
      </c>
      <c r="I1089" t="s">
        <v>17</v>
      </c>
      <c r="J1089">
        <v>1037</v>
      </c>
      <c r="K1089">
        <v>1482.9099999999999</v>
      </c>
    </row>
    <row r="1090" spans="1:11" x14ac:dyDescent="0.3">
      <c r="A1090" s="2">
        <v>2725077</v>
      </c>
      <c r="B1090">
        <v>2021</v>
      </c>
      <c r="C1090" t="s">
        <v>19</v>
      </c>
      <c r="D1090" t="s">
        <v>12</v>
      </c>
      <c r="E1090" t="s">
        <v>13</v>
      </c>
      <c r="F1090" t="s">
        <v>14</v>
      </c>
      <c r="G1090" t="s">
        <v>15</v>
      </c>
      <c r="H1090" t="s">
        <v>16</v>
      </c>
      <c r="I1090" t="s">
        <v>17</v>
      </c>
      <c r="J1090">
        <v>216</v>
      </c>
      <c r="K1090">
        <v>308.88</v>
      </c>
    </row>
    <row r="1091" spans="1:11" x14ac:dyDescent="0.3">
      <c r="A1091" s="2">
        <v>2725077</v>
      </c>
      <c r="B1091">
        <v>2021</v>
      </c>
      <c r="C1091" t="s">
        <v>19</v>
      </c>
      <c r="D1091" t="s">
        <v>12</v>
      </c>
      <c r="E1091" t="s">
        <v>13</v>
      </c>
      <c r="F1091" t="s">
        <v>14</v>
      </c>
      <c r="G1091" t="s">
        <v>15</v>
      </c>
      <c r="H1091" t="s">
        <v>16</v>
      </c>
      <c r="I1091" t="s">
        <v>17</v>
      </c>
      <c r="J1091">
        <v>243</v>
      </c>
      <c r="K1091">
        <v>347.49</v>
      </c>
    </row>
    <row r="1092" spans="1:11" x14ac:dyDescent="0.3">
      <c r="A1092" s="2">
        <v>2725077</v>
      </c>
      <c r="B1092">
        <v>2021</v>
      </c>
      <c r="C1092" t="s">
        <v>19</v>
      </c>
      <c r="D1092" t="s">
        <v>12</v>
      </c>
      <c r="E1092" t="s">
        <v>13</v>
      </c>
      <c r="F1092" t="s">
        <v>14</v>
      </c>
      <c r="G1092" t="s">
        <v>15</v>
      </c>
      <c r="H1092" t="s">
        <v>16</v>
      </c>
      <c r="I1092" t="s">
        <v>17</v>
      </c>
      <c r="J1092">
        <v>291</v>
      </c>
      <c r="K1092">
        <v>416.13</v>
      </c>
    </row>
    <row r="1093" spans="1:11" x14ac:dyDescent="0.3">
      <c r="A1093" s="2">
        <v>2725442</v>
      </c>
      <c r="B1093">
        <v>2021</v>
      </c>
      <c r="C1093" t="s">
        <v>19</v>
      </c>
      <c r="D1093" t="s">
        <v>12</v>
      </c>
      <c r="E1093" t="s">
        <v>13</v>
      </c>
      <c r="F1093" t="s">
        <v>14</v>
      </c>
      <c r="G1093" t="s">
        <v>15</v>
      </c>
      <c r="H1093" t="s">
        <v>16</v>
      </c>
      <c r="I1093" t="s">
        <v>17</v>
      </c>
      <c r="J1093">
        <v>219</v>
      </c>
      <c r="K1093">
        <v>313.17</v>
      </c>
    </row>
    <row r="1094" spans="1:11" x14ac:dyDescent="0.3">
      <c r="A1094" s="2">
        <v>2725077</v>
      </c>
      <c r="B1094">
        <v>2021</v>
      </c>
      <c r="C1094" t="s">
        <v>19</v>
      </c>
      <c r="D1094" t="s">
        <v>12</v>
      </c>
      <c r="E1094" t="s">
        <v>13</v>
      </c>
      <c r="F1094" t="s">
        <v>14</v>
      </c>
      <c r="G1094" t="s">
        <v>15</v>
      </c>
      <c r="H1094" t="s">
        <v>16</v>
      </c>
      <c r="I1094" t="s">
        <v>17</v>
      </c>
      <c r="J1094">
        <v>818</v>
      </c>
      <c r="K1094">
        <v>1169.74</v>
      </c>
    </row>
    <row r="1095" spans="1:11" x14ac:dyDescent="0.3">
      <c r="A1095" s="2">
        <v>2725442</v>
      </c>
      <c r="B1095">
        <v>2021</v>
      </c>
      <c r="C1095" t="s">
        <v>19</v>
      </c>
      <c r="D1095" t="s">
        <v>12</v>
      </c>
      <c r="E1095" t="s">
        <v>13</v>
      </c>
      <c r="F1095" t="s">
        <v>14</v>
      </c>
      <c r="G1095" t="s">
        <v>15</v>
      </c>
      <c r="H1095" t="s">
        <v>16</v>
      </c>
      <c r="I1095" t="s">
        <v>17</v>
      </c>
      <c r="J1095">
        <v>871</v>
      </c>
      <c r="K1095">
        <v>1245.53</v>
      </c>
    </row>
    <row r="1096" spans="1:11" x14ac:dyDescent="0.3">
      <c r="A1096" s="2">
        <v>2725442</v>
      </c>
      <c r="B1096">
        <v>2021</v>
      </c>
      <c r="C1096" t="s">
        <v>19</v>
      </c>
      <c r="D1096" t="s">
        <v>12</v>
      </c>
      <c r="E1096" t="s">
        <v>13</v>
      </c>
      <c r="F1096" t="s">
        <v>14</v>
      </c>
      <c r="G1096" t="s">
        <v>15</v>
      </c>
      <c r="H1096" t="s">
        <v>16</v>
      </c>
      <c r="I1096" t="s">
        <v>17</v>
      </c>
      <c r="J1096">
        <v>245</v>
      </c>
      <c r="K1096">
        <v>350.35</v>
      </c>
    </row>
    <row r="1097" spans="1:11" x14ac:dyDescent="0.3">
      <c r="A1097" s="2">
        <v>2725077</v>
      </c>
      <c r="B1097">
        <v>2021</v>
      </c>
      <c r="C1097" t="s">
        <v>19</v>
      </c>
      <c r="D1097" t="s">
        <v>12</v>
      </c>
      <c r="E1097" t="s">
        <v>13</v>
      </c>
      <c r="F1097" t="s">
        <v>14</v>
      </c>
      <c r="G1097" t="s">
        <v>15</v>
      </c>
      <c r="H1097" t="s">
        <v>16</v>
      </c>
      <c r="I1097" t="s">
        <v>17</v>
      </c>
      <c r="J1097">
        <v>293</v>
      </c>
      <c r="K1097">
        <v>418.99</v>
      </c>
    </row>
    <row r="1098" spans="1:11" x14ac:dyDescent="0.3">
      <c r="A1098" s="2">
        <v>2725077</v>
      </c>
      <c r="B1098">
        <v>2021</v>
      </c>
      <c r="C1098" t="s">
        <v>19</v>
      </c>
      <c r="D1098" t="s">
        <v>12</v>
      </c>
      <c r="E1098" t="s">
        <v>13</v>
      </c>
      <c r="F1098" t="s">
        <v>14</v>
      </c>
      <c r="G1098" t="s">
        <v>15</v>
      </c>
      <c r="H1098" t="s">
        <v>16</v>
      </c>
      <c r="I1098" t="s">
        <v>17</v>
      </c>
      <c r="J1098">
        <v>215</v>
      </c>
      <c r="K1098">
        <v>307.45</v>
      </c>
    </row>
    <row r="1099" spans="1:11" x14ac:dyDescent="0.3">
      <c r="A1099" s="2">
        <v>2725077</v>
      </c>
      <c r="B1099">
        <v>2021</v>
      </c>
      <c r="C1099" t="s">
        <v>21</v>
      </c>
      <c r="D1099" t="s">
        <v>12</v>
      </c>
      <c r="E1099" t="s">
        <v>13</v>
      </c>
      <c r="F1099" t="s">
        <v>14</v>
      </c>
      <c r="G1099" t="s">
        <v>15</v>
      </c>
      <c r="H1099" t="s">
        <v>16</v>
      </c>
      <c r="I1099" t="s">
        <v>18</v>
      </c>
      <c r="J1099">
        <v>248</v>
      </c>
      <c r="K1099">
        <v>354.64</v>
      </c>
    </row>
    <row r="1100" spans="1:11" x14ac:dyDescent="0.3">
      <c r="A1100" s="2">
        <v>2725807</v>
      </c>
      <c r="B1100">
        <v>2021</v>
      </c>
      <c r="C1100" t="s">
        <v>21</v>
      </c>
      <c r="D1100" t="s">
        <v>12</v>
      </c>
      <c r="E1100" t="s">
        <v>13</v>
      </c>
      <c r="F1100" t="s">
        <v>14</v>
      </c>
      <c r="G1100" t="s">
        <v>15</v>
      </c>
      <c r="H1100" t="s">
        <v>16</v>
      </c>
      <c r="I1100" t="s">
        <v>18</v>
      </c>
      <c r="J1100">
        <v>242</v>
      </c>
      <c r="K1100">
        <v>346.06</v>
      </c>
    </row>
    <row r="1101" spans="1:11" x14ac:dyDescent="0.3">
      <c r="A1101" s="2">
        <v>2725442</v>
      </c>
      <c r="B1101">
        <v>2021</v>
      </c>
      <c r="C1101" t="s">
        <v>21</v>
      </c>
      <c r="D1101" t="s">
        <v>12</v>
      </c>
      <c r="E1101" t="s">
        <v>13</v>
      </c>
      <c r="F1101" t="s">
        <v>14</v>
      </c>
      <c r="G1101" t="s">
        <v>15</v>
      </c>
      <c r="H1101" t="s">
        <v>16</v>
      </c>
      <c r="I1101" t="s">
        <v>18</v>
      </c>
      <c r="J1101">
        <v>236</v>
      </c>
      <c r="K1101">
        <v>337.48</v>
      </c>
    </row>
    <row r="1102" spans="1:11" x14ac:dyDescent="0.3">
      <c r="A1102" s="2">
        <v>2725442</v>
      </c>
      <c r="B1102">
        <v>2021</v>
      </c>
      <c r="C1102" t="s">
        <v>21</v>
      </c>
      <c r="D1102" t="s">
        <v>12</v>
      </c>
      <c r="E1102" t="s">
        <v>13</v>
      </c>
      <c r="F1102" t="s">
        <v>14</v>
      </c>
      <c r="G1102" t="s">
        <v>15</v>
      </c>
      <c r="H1102" t="s">
        <v>16</v>
      </c>
      <c r="I1102" t="s">
        <v>17</v>
      </c>
      <c r="J1102">
        <v>224</v>
      </c>
      <c r="K1102">
        <v>320.32</v>
      </c>
    </row>
    <row r="1103" spans="1:11" x14ac:dyDescent="0.3">
      <c r="A1103" s="2">
        <v>2725077</v>
      </c>
      <c r="B1103">
        <v>2021</v>
      </c>
      <c r="C1103" t="s">
        <v>21</v>
      </c>
      <c r="D1103" t="s">
        <v>12</v>
      </c>
      <c r="E1103" t="s">
        <v>13</v>
      </c>
      <c r="F1103" t="s">
        <v>14</v>
      </c>
      <c r="G1103" t="s">
        <v>15</v>
      </c>
      <c r="H1103" t="s">
        <v>16</v>
      </c>
      <c r="I1103" t="s">
        <v>17</v>
      </c>
      <c r="J1103">
        <v>250</v>
      </c>
      <c r="K1103">
        <v>357.5</v>
      </c>
    </row>
    <row r="1104" spans="1:11" x14ac:dyDescent="0.3">
      <c r="A1104" s="2">
        <v>2726172</v>
      </c>
      <c r="B1104">
        <v>2021</v>
      </c>
      <c r="C1104" t="s">
        <v>21</v>
      </c>
      <c r="D1104" t="s">
        <v>12</v>
      </c>
      <c r="E1104" t="s">
        <v>13</v>
      </c>
      <c r="F1104" t="s">
        <v>14</v>
      </c>
      <c r="G1104" t="s">
        <v>15</v>
      </c>
      <c r="H1104" t="s">
        <v>16</v>
      </c>
      <c r="I1104" t="s">
        <v>17</v>
      </c>
      <c r="J1104">
        <v>244</v>
      </c>
      <c r="K1104">
        <v>348.92</v>
      </c>
    </row>
    <row r="1105" spans="1:11" x14ac:dyDescent="0.3">
      <c r="A1105" s="2">
        <v>2726172</v>
      </c>
      <c r="B1105">
        <v>2021</v>
      </c>
      <c r="C1105" t="s">
        <v>21</v>
      </c>
      <c r="D1105" t="s">
        <v>12</v>
      </c>
      <c r="E1105" t="s">
        <v>13</v>
      </c>
      <c r="F1105" t="s">
        <v>14</v>
      </c>
      <c r="G1105" t="s">
        <v>15</v>
      </c>
      <c r="H1105" t="s">
        <v>16</v>
      </c>
      <c r="I1105" t="s">
        <v>17</v>
      </c>
      <c r="J1105">
        <v>238</v>
      </c>
      <c r="K1105">
        <v>340.34000000000003</v>
      </c>
    </row>
    <row r="1106" spans="1:11" x14ac:dyDescent="0.3">
      <c r="A1106" s="2">
        <v>2725442</v>
      </c>
      <c r="B1106">
        <v>2021</v>
      </c>
      <c r="C1106" t="s">
        <v>21</v>
      </c>
      <c r="D1106" t="s">
        <v>12</v>
      </c>
      <c r="E1106" t="s">
        <v>13</v>
      </c>
      <c r="F1106" t="s">
        <v>14</v>
      </c>
      <c r="G1106" t="s">
        <v>15</v>
      </c>
      <c r="H1106" t="s">
        <v>16</v>
      </c>
      <c r="I1106" t="s">
        <v>17</v>
      </c>
      <c r="J1106">
        <v>220</v>
      </c>
      <c r="K1106">
        <v>526.24</v>
      </c>
    </row>
    <row r="1107" spans="1:11" x14ac:dyDescent="0.3">
      <c r="A1107" s="2">
        <v>2725442</v>
      </c>
      <c r="B1107">
        <v>2021</v>
      </c>
      <c r="C1107" t="s">
        <v>21</v>
      </c>
      <c r="D1107" t="s">
        <v>12</v>
      </c>
      <c r="E1107" t="s">
        <v>13</v>
      </c>
      <c r="F1107" t="s">
        <v>14</v>
      </c>
      <c r="G1107" t="s">
        <v>15</v>
      </c>
      <c r="H1107" t="s">
        <v>16</v>
      </c>
      <c r="I1107" t="s">
        <v>17</v>
      </c>
      <c r="J1107">
        <v>268</v>
      </c>
      <c r="K1107">
        <v>526.24</v>
      </c>
    </row>
    <row r="1108" spans="1:11" x14ac:dyDescent="0.3">
      <c r="A1108" s="2">
        <v>2725442</v>
      </c>
      <c r="B1108">
        <v>2021</v>
      </c>
      <c r="C1108" t="s">
        <v>21</v>
      </c>
      <c r="D1108" t="s">
        <v>12</v>
      </c>
      <c r="E1108" t="s">
        <v>13</v>
      </c>
      <c r="F1108" t="s">
        <v>14</v>
      </c>
      <c r="G1108" t="s">
        <v>15</v>
      </c>
      <c r="H1108" t="s">
        <v>16</v>
      </c>
      <c r="I1108" t="s">
        <v>17</v>
      </c>
      <c r="J1108">
        <v>1007</v>
      </c>
      <c r="K1108">
        <v>1440.01</v>
      </c>
    </row>
    <row r="1109" spans="1:11" x14ac:dyDescent="0.3">
      <c r="A1109" s="2">
        <v>2725442</v>
      </c>
      <c r="B1109">
        <v>2021</v>
      </c>
      <c r="C1109" t="s">
        <v>21</v>
      </c>
      <c r="D1109" t="s">
        <v>12</v>
      </c>
      <c r="E1109" t="s">
        <v>13</v>
      </c>
      <c r="F1109" t="s">
        <v>14</v>
      </c>
      <c r="G1109" t="s">
        <v>15</v>
      </c>
      <c r="H1109" t="s">
        <v>16</v>
      </c>
      <c r="I1109" t="s">
        <v>17</v>
      </c>
      <c r="J1109">
        <v>1040</v>
      </c>
      <c r="K1109">
        <v>1487.2</v>
      </c>
    </row>
    <row r="1110" spans="1:11" x14ac:dyDescent="0.3">
      <c r="A1110" s="2">
        <v>2725077</v>
      </c>
      <c r="B1110">
        <v>2021</v>
      </c>
      <c r="C1110" t="s">
        <v>21</v>
      </c>
      <c r="D1110" t="s">
        <v>12</v>
      </c>
      <c r="E1110" t="s">
        <v>13</v>
      </c>
      <c r="F1110" t="s">
        <v>14</v>
      </c>
      <c r="G1110" t="s">
        <v>15</v>
      </c>
      <c r="H1110" t="s">
        <v>16</v>
      </c>
      <c r="I1110" t="s">
        <v>17</v>
      </c>
      <c r="J1110">
        <v>225</v>
      </c>
      <c r="K1110">
        <v>321.75</v>
      </c>
    </row>
    <row r="1111" spans="1:11" x14ac:dyDescent="0.3">
      <c r="A1111" s="2">
        <v>2725077</v>
      </c>
      <c r="B1111">
        <v>2021</v>
      </c>
      <c r="C1111" t="s">
        <v>21</v>
      </c>
      <c r="D1111" t="s">
        <v>12</v>
      </c>
      <c r="E1111" t="s">
        <v>13</v>
      </c>
      <c r="F1111" t="s">
        <v>14</v>
      </c>
      <c r="G1111" t="s">
        <v>15</v>
      </c>
      <c r="H1111" t="s">
        <v>16</v>
      </c>
      <c r="I1111" t="s">
        <v>17</v>
      </c>
      <c r="J1111">
        <v>267</v>
      </c>
      <c r="K1111">
        <v>381.81</v>
      </c>
    </row>
    <row r="1112" spans="1:11" x14ac:dyDescent="0.3">
      <c r="A1112" s="2">
        <v>2725442</v>
      </c>
      <c r="B1112">
        <v>2021</v>
      </c>
      <c r="C1112" t="s">
        <v>21</v>
      </c>
      <c r="D1112" t="s">
        <v>12</v>
      </c>
      <c r="E1112" t="s">
        <v>13</v>
      </c>
      <c r="F1112" t="s">
        <v>14</v>
      </c>
      <c r="G1112" t="s">
        <v>15</v>
      </c>
      <c r="H1112" t="s">
        <v>16</v>
      </c>
      <c r="I1112" t="s">
        <v>17</v>
      </c>
      <c r="J1112">
        <v>247</v>
      </c>
      <c r="K1112">
        <v>353.21</v>
      </c>
    </row>
    <row r="1113" spans="1:11" x14ac:dyDescent="0.3">
      <c r="A1113" s="2">
        <v>2725442</v>
      </c>
      <c r="B1113">
        <v>2021</v>
      </c>
      <c r="C1113" t="s">
        <v>21</v>
      </c>
      <c r="D1113" t="s">
        <v>12</v>
      </c>
      <c r="E1113" t="s">
        <v>13</v>
      </c>
      <c r="F1113" t="s">
        <v>14</v>
      </c>
      <c r="G1113" t="s">
        <v>15</v>
      </c>
      <c r="H1113" t="s">
        <v>16</v>
      </c>
      <c r="I1113" t="s">
        <v>17</v>
      </c>
      <c r="J1113">
        <v>241</v>
      </c>
      <c r="K1113">
        <v>344.63</v>
      </c>
    </row>
    <row r="1114" spans="1:11" x14ac:dyDescent="0.3">
      <c r="A1114" s="2">
        <v>2725442</v>
      </c>
      <c r="B1114">
        <v>2021</v>
      </c>
      <c r="C1114" t="s">
        <v>21</v>
      </c>
      <c r="D1114" t="s">
        <v>12</v>
      </c>
      <c r="E1114" t="s">
        <v>13</v>
      </c>
      <c r="F1114" t="s">
        <v>14</v>
      </c>
      <c r="G1114" t="s">
        <v>15</v>
      </c>
      <c r="H1114" t="s">
        <v>16</v>
      </c>
      <c r="I1114" t="s">
        <v>17</v>
      </c>
      <c r="J1114">
        <v>235</v>
      </c>
      <c r="K1114">
        <v>336.05</v>
      </c>
    </row>
    <row r="1115" spans="1:11" x14ac:dyDescent="0.3">
      <c r="A1115" s="2">
        <v>2726172</v>
      </c>
      <c r="B1115">
        <v>2021</v>
      </c>
      <c r="C1115" t="s">
        <v>21</v>
      </c>
      <c r="D1115" t="s">
        <v>12</v>
      </c>
      <c r="E1115" t="s">
        <v>13</v>
      </c>
      <c r="F1115" t="s">
        <v>14</v>
      </c>
      <c r="G1115" t="s">
        <v>15</v>
      </c>
      <c r="H1115" t="s">
        <v>16</v>
      </c>
      <c r="I1115" t="s">
        <v>17</v>
      </c>
      <c r="J1115">
        <v>788</v>
      </c>
      <c r="K1115">
        <v>1126.8399999999999</v>
      </c>
    </row>
    <row r="1116" spans="1:11" x14ac:dyDescent="0.3">
      <c r="A1116" s="2">
        <v>2725442</v>
      </c>
      <c r="B1116">
        <v>2021</v>
      </c>
      <c r="C1116" t="s">
        <v>21</v>
      </c>
      <c r="D1116" t="s">
        <v>12</v>
      </c>
      <c r="E1116" t="s">
        <v>13</v>
      </c>
      <c r="F1116" t="s">
        <v>14</v>
      </c>
      <c r="G1116" t="s">
        <v>15</v>
      </c>
      <c r="H1116" t="s">
        <v>16</v>
      </c>
      <c r="I1116" t="s">
        <v>17</v>
      </c>
      <c r="J1116">
        <v>821</v>
      </c>
      <c r="K1116">
        <v>1174.03</v>
      </c>
    </row>
    <row r="1117" spans="1:11" x14ac:dyDescent="0.3">
      <c r="A1117" s="2">
        <v>2725077</v>
      </c>
      <c r="B1117">
        <v>2021</v>
      </c>
      <c r="C1117" t="s">
        <v>21</v>
      </c>
      <c r="D1117" t="s">
        <v>12</v>
      </c>
      <c r="E1117" t="s">
        <v>13</v>
      </c>
      <c r="F1117" t="s">
        <v>14</v>
      </c>
      <c r="G1117" t="s">
        <v>15</v>
      </c>
      <c r="H1117" t="s">
        <v>16</v>
      </c>
      <c r="I1117" t="s">
        <v>18</v>
      </c>
      <c r="J1117">
        <v>245</v>
      </c>
      <c r="K1117">
        <v>350.35</v>
      </c>
    </row>
    <row r="1118" spans="1:11" x14ac:dyDescent="0.3">
      <c r="A1118" s="2">
        <v>2725077</v>
      </c>
      <c r="B1118">
        <v>2021</v>
      </c>
      <c r="C1118" t="s">
        <v>21</v>
      </c>
      <c r="D1118" t="s">
        <v>12</v>
      </c>
      <c r="E1118" t="s">
        <v>13</v>
      </c>
      <c r="F1118" t="s">
        <v>14</v>
      </c>
      <c r="G1118" t="s">
        <v>15</v>
      </c>
      <c r="H1118" t="s">
        <v>16</v>
      </c>
      <c r="I1118" t="s">
        <v>18</v>
      </c>
      <c r="J1118">
        <v>239</v>
      </c>
      <c r="K1118">
        <v>341.77</v>
      </c>
    </row>
    <row r="1119" spans="1:11" x14ac:dyDescent="0.3">
      <c r="A1119" s="2">
        <v>2726172</v>
      </c>
      <c r="B1119">
        <v>2021</v>
      </c>
      <c r="C1119" t="s">
        <v>21</v>
      </c>
      <c r="D1119" t="s">
        <v>12</v>
      </c>
      <c r="E1119" t="s">
        <v>13</v>
      </c>
      <c r="F1119" t="s">
        <v>14</v>
      </c>
      <c r="G1119" t="s">
        <v>15</v>
      </c>
      <c r="H1119" t="s">
        <v>16</v>
      </c>
      <c r="I1119" t="s">
        <v>17</v>
      </c>
      <c r="J1119">
        <v>221</v>
      </c>
      <c r="K1119">
        <v>316.02999999999997</v>
      </c>
    </row>
    <row r="1120" spans="1:11" x14ac:dyDescent="0.3">
      <c r="A1120" s="2">
        <v>2725077</v>
      </c>
      <c r="B1120">
        <v>2021</v>
      </c>
      <c r="C1120" t="s">
        <v>21</v>
      </c>
      <c r="D1120" t="s">
        <v>12</v>
      </c>
      <c r="E1120" t="s">
        <v>13</v>
      </c>
      <c r="F1120" t="s">
        <v>14</v>
      </c>
      <c r="G1120" t="s">
        <v>15</v>
      </c>
      <c r="H1120" t="s">
        <v>16</v>
      </c>
      <c r="I1120" t="s">
        <v>17</v>
      </c>
      <c r="J1120">
        <v>269</v>
      </c>
      <c r="K1120">
        <v>384.67</v>
      </c>
    </row>
    <row r="1121" spans="1:11" x14ac:dyDescent="0.3">
      <c r="A1121" s="2">
        <v>2725077</v>
      </c>
      <c r="B1121">
        <v>2021</v>
      </c>
      <c r="C1121" t="s">
        <v>22</v>
      </c>
      <c r="D1121" t="s">
        <v>12</v>
      </c>
      <c r="E1121" t="s">
        <v>13</v>
      </c>
      <c r="F1121" t="s">
        <v>14</v>
      </c>
      <c r="G1121" t="s">
        <v>15</v>
      </c>
      <c r="H1121" t="s">
        <v>16</v>
      </c>
      <c r="I1121" t="s">
        <v>17</v>
      </c>
      <c r="J1121">
        <v>278</v>
      </c>
      <c r="K1121">
        <v>397.53999999999996</v>
      </c>
    </row>
    <row r="1122" spans="1:11" x14ac:dyDescent="0.3">
      <c r="A1122" s="2">
        <v>2725442</v>
      </c>
      <c r="B1122">
        <v>2021</v>
      </c>
      <c r="C1122" t="s">
        <v>22</v>
      </c>
      <c r="D1122" t="s">
        <v>12</v>
      </c>
      <c r="E1122" t="s">
        <v>13</v>
      </c>
      <c r="F1122" t="s">
        <v>14</v>
      </c>
      <c r="G1122" t="s">
        <v>15</v>
      </c>
      <c r="H1122" t="s">
        <v>16</v>
      </c>
      <c r="I1122" t="s">
        <v>17</v>
      </c>
      <c r="J1122">
        <v>320</v>
      </c>
      <c r="K1122">
        <v>457.6</v>
      </c>
    </row>
    <row r="1123" spans="1:11" x14ac:dyDescent="0.3">
      <c r="A1123" s="2">
        <v>2725442</v>
      </c>
      <c r="B1123">
        <v>2021</v>
      </c>
      <c r="C1123" t="s">
        <v>22</v>
      </c>
      <c r="D1123" t="s">
        <v>12</v>
      </c>
      <c r="E1123" t="s">
        <v>13</v>
      </c>
      <c r="F1123" t="s">
        <v>14</v>
      </c>
      <c r="G1123" t="s">
        <v>15</v>
      </c>
      <c r="H1123" t="s">
        <v>16</v>
      </c>
      <c r="I1123" t="s">
        <v>17</v>
      </c>
      <c r="J1123">
        <v>248</v>
      </c>
      <c r="K1123">
        <v>354.64</v>
      </c>
    </row>
    <row r="1124" spans="1:11" x14ac:dyDescent="0.3">
      <c r="A1124" s="2">
        <v>2725077</v>
      </c>
      <c r="B1124">
        <v>2021</v>
      </c>
      <c r="C1124" t="s">
        <v>22</v>
      </c>
      <c r="D1124" t="s">
        <v>12</v>
      </c>
      <c r="E1124" t="s">
        <v>13</v>
      </c>
      <c r="F1124" t="s">
        <v>14</v>
      </c>
      <c r="G1124" t="s">
        <v>15</v>
      </c>
      <c r="H1124" t="s">
        <v>16</v>
      </c>
      <c r="I1124" t="s">
        <v>17</v>
      </c>
      <c r="J1124">
        <v>274</v>
      </c>
      <c r="K1124">
        <v>526.24</v>
      </c>
    </row>
    <row r="1125" spans="1:11" x14ac:dyDescent="0.3">
      <c r="A1125" s="2">
        <v>2725442</v>
      </c>
      <c r="B1125">
        <v>2021</v>
      </c>
      <c r="C1125" t="s">
        <v>22</v>
      </c>
      <c r="D1125" t="s">
        <v>12</v>
      </c>
      <c r="E1125" t="s">
        <v>13</v>
      </c>
      <c r="F1125" t="s">
        <v>14</v>
      </c>
      <c r="G1125" t="s">
        <v>15</v>
      </c>
      <c r="H1125" t="s">
        <v>16</v>
      </c>
      <c r="I1125" t="s">
        <v>17</v>
      </c>
      <c r="J1125">
        <v>322</v>
      </c>
      <c r="K1125">
        <v>526.24</v>
      </c>
    </row>
    <row r="1126" spans="1:11" x14ac:dyDescent="0.3">
      <c r="A1126" s="2">
        <v>2725442</v>
      </c>
      <c r="B1126">
        <v>2021</v>
      </c>
      <c r="C1126" t="s">
        <v>22</v>
      </c>
      <c r="D1126" t="s">
        <v>12</v>
      </c>
      <c r="E1126" t="s">
        <v>13</v>
      </c>
      <c r="F1126" t="s">
        <v>14</v>
      </c>
      <c r="G1126" t="s">
        <v>15</v>
      </c>
      <c r="H1126" t="s">
        <v>16</v>
      </c>
      <c r="I1126" t="s">
        <v>17</v>
      </c>
      <c r="J1126">
        <v>250</v>
      </c>
      <c r="K1126">
        <v>526.24</v>
      </c>
    </row>
    <row r="1127" spans="1:11" x14ac:dyDescent="0.3">
      <c r="A1127" s="2">
        <v>2726538</v>
      </c>
      <c r="B1127">
        <v>2021</v>
      </c>
      <c r="C1127" t="s">
        <v>22</v>
      </c>
      <c r="D1127" t="s">
        <v>12</v>
      </c>
      <c r="E1127" t="s">
        <v>13</v>
      </c>
      <c r="F1127" t="s">
        <v>14</v>
      </c>
      <c r="G1127" t="s">
        <v>15</v>
      </c>
      <c r="H1127" t="s">
        <v>16</v>
      </c>
      <c r="I1127" t="s">
        <v>17</v>
      </c>
      <c r="J1127">
        <v>998</v>
      </c>
      <c r="K1127">
        <v>1427.1399999999999</v>
      </c>
    </row>
    <row r="1128" spans="1:11" x14ac:dyDescent="0.3">
      <c r="A1128" s="2">
        <v>2725442</v>
      </c>
      <c r="B1128">
        <v>2021</v>
      </c>
      <c r="C1128" t="s">
        <v>22</v>
      </c>
      <c r="D1128" t="s">
        <v>12</v>
      </c>
      <c r="E1128" t="s">
        <v>13</v>
      </c>
      <c r="F1128" t="s">
        <v>14</v>
      </c>
      <c r="G1128" t="s">
        <v>15</v>
      </c>
      <c r="H1128" t="s">
        <v>16</v>
      </c>
      <c r="I1128" t="s">
        <v>17</v>
      </c>
      <c r="J1128">
        <v>1031</v>
      </c>
      <c r="K1128">
        <v>1474.33</v>
      </c>
    </row>
    <row r="1129" spans="1:11" x14ac:dyDescent="0.3">
      <c r="A1129" s="2">
        <v>2725077</v>
      </c>
      <c r="B1129">
        <v>2021</v>
      </c>
      <c r="C1129" t="s">
        <v>22</v>
      </c>
      <c r="D1129" t="s">
        <v>12</v>
      </c>
      <c r="E1129" t="s">
        <v>13</v>
      </c>
      <c r="F1129" t="s">
        <v>14</v>
      </c>
      <c r="G1129" t="s">
        <v>15</v>
      </c>
      <c r="H1129" t="s">
        <v>16</v>
      </c>
      <c r="I1129" t="s">
        <v>17</v>
      </c>
      <c r="J1129">
        <v>321</v>
      </c>
      <c r="K1129">
        <v>459.03</v>
      </c>
    </row>
    <row r="1130" spans="1:11" x14ac:dyDescent="0.3">
      <c r="A1130" s="2">
        <v>2726538</v>
      </c>
      <c r="B1130">
        <v>2021</v>
      </c>
      <c r="C1130" t="s">
        <v>22</v>
      </c>
      <c r="D1130" t="s">
        <v>12</v>
      </c>
      <c r="E1130" t="s">
        <v>13</v>
      </c>
      <c r="F1130" t="s">
        <v>14</v>
      </c>
      <c r="G1130" t="s">
        <v>15</v>
      </c>
      <c r="H1130" t="s">
        <v>16</v>
      </c>
      <c r="I1130" t="s">
        <v>17</v>
      </c>
      <c r="J1130">
        <v>249</v>
      </c>
      <c r="K1130">
        <v>356.07</v>
      </c>
    </row>
    <row r="1131" spans="1:11" x14ac:dyDescent="0.3">
      <c r="A1131" s="2">
        <v>2725442</v>
      </c>
      <c r="B1131">
        <v>2021</v>
      </c>
      <c r="C1131" t="s">
        <v>22</v>
      </c>
      <c r="D1131" t="s">
        <v>12</v>
      </c>
      <c r="E1131" t="s">
        <v>13</v>
      </c>
      <c r="F1131" t="s">
        <v>14</v>
      </c>
      <c r="G1131" t="s">
        <v>15</v>
      </c>
      <c r="H1131" t="s">
        <v>16</v>
      </c>
      <c r="I1131" t="s">
        <v>17</v>
      </c>
      <c r="J1131">
        <v>779</v>
      </c>
      <c r="K1131">
        <v>1113.97</v>
      </c>
    </row>
    <row r="1132" spans="1:11" x14ac:dyDescent="0.3">
      <c r="A1132" s="2">
        <v>2725077</v>
      </c>
      <c r="B1132">
        <v>2021</v>
      </c>
      <c r="C1132" t="s">
        <v>22</v>
      </c>
      <c r="D1132" t="s">
        <v>12</v>
      </c>
      <c r="E1132" t="s">
        <v>13</v>
      </c>
      <c r="F1132" t="s">
        <v>14</v>
      </c>
      <c r="G1132" t="s">
        <v>15</v>
      </c>
      <c r="H1132" t="s">
        <v>16</v>
      </c>
      <c r="I1132" t="s">
        <v>17</v>
      </c>
      <c r="J1132">
        <v>812</v>
      </c>
      <c r="K1132">
        <v>1161.1599999999999</v>
      </c>
    </row>
    <row r="1133" spans="1:11" x14ac:dyDescent="0.3">
      <c r="A1133" s="2">
        <v>2725077</v>
      </c>
      <c r="B1133">
        <v>2021</v>
      </c>
      <c r="C1133" t="s">
        <v>22</v>
      </c>
      <c r="D1133" t="s">
        <v>12</v>
      </c>
      <c r="E1133" t="s">
        <v>13</v>
      </c>
      <c r="F1133" t="s">
        <v>14</v>
      </c>
      <c r="G1133" t="s">
        <v>15</v>
      </c>
      <c r="H1133" t="s">
        <v>16</v>
      </c>
      <c r="I1133" t="s">
        <v>17</v>
      </c>
      <c r="J1133">
        <v>866</v>
      </c>
      <c r="K1133">
        <v>1238.3800000000001</v>
      </c>
    </row>
    <row r="1134" spans="1:11" x14ac:dyDescent="0.3">
      <c r="A1134" s="2">
        <v>2725442</v>
      </c>
      <c r="B1134">
        <v>2021</v>
      </c>
      <c r="C1134" t="s">
        <v>22</v>
      </c>
      <c r="D1134" t="s">
        <v>12</v>
      </c>
      <c r="E1134" t="s">
        <v>13</v>
      </c>
      <c r="F1134" t="s">
        <v>14</v>
      </c>
      <c r="G1134" t="s">
        <v>15</v>
      </c>
      <c r="H1134" t="s">
        <v>16</v>
      </c>
      <c r="I1134" t="s">
        <v>17</v>
      </c>
      <c r="J1134">
        <v>275</v>
      </c>
      <c r="K1134">
        <v>393.25</v>
      </c>
    </row>
    <row r="1135" spans="1:11" x14ac:dyDescent="0.3">
      <c r="A1135" s="2">
        <v>2725442</v>
      </c>
      <c r="B1135">
        <v>2021</v>
      </c>
      <c r="C1135" t="s">
        <v>22</v>
      </c>
      <c r="D1135" t="s">
        <v>12</v>
      </c>
      <c r="E1135" t="s">
        <v>13</v>
      </c>
      <c r="F1135" t="s">
        <v>14</v>
      </c>
      <c r="G1135" t="s">
        <v>15</v>
      </c>
      <c r="H1135" t="s">
        <v>16</v>
      </c>
      <c r="I1135" t="s">
        <v>17</v>
      </c>
      <c r="J1135">
        <v>323</v>
      </c>
      <c r="K1135">
        <v>461.89</v>
      </c>
    </row>
    <row r="1136" spans="1:11" x14ac:dyDescent="0.3">
      <c r="A1136" s="2">
        <v>2725077</v>
      </c>
      <c r="B1136">
        <v>2021</v>
      </c>
      <c r="C1136" t="s">
        <v>22</v>
      </c>
      <c r="D1136" t="s">
        <v>12</v>
      </c>
      <c r="E1136" t="s">
        <v>13</v>
      </c>
      <c r="F1136" t="s">
        <v>14</v>
      </c>
      <c r="G1136" t="s">
        <v>15</v>
      </c>
      <c r="H1136" t="s">
        <v>16</v>
      </c>
      <c r="I1136" t="s">
        <v>17</v>
      </c>
      <c r="J1136">
        <v>251</v>
      </c>
      <c r="K1136">
        <v>358.93</v>
      </c>
    </row>
    <row r="1137" spans="1:11" x14ac:dyDescent="0.3">
      <c r="A1137" s="2">
        <v>2725077</v>
      </c>
      <c r="B1137">
        <v>2021</v>
      </c>
      <c r="C1137" t="s">
        <v>23</v>
      </c>
      <c r="D1137" t="s">
        <v>12</v>
      </c>
      <c r="E1137" t="s">
        <v>13</v>
      </c>
      <c r="F1137" t="s">
        <v>14</v>
      </c>
      <c r="G1137" t="s">
        <v>15</v>
      </c>
      <c r="H1137" t="s">
        <v>16</v>
      </c>
      <c r="I1137" t="s">
        <v>17</v>
      </c>
      <c r="J1137">
        <v>326</v>
      </c>
      <c r="K1137">
        <v>466.18</v>
      </c>
    </row>
    <row r="1138" spans="1:11" x14ac:dyDescent="0.3">
      <c r="A1138" s="2">
        <v>2725077</v>
      </c>
      <c r="B1138">
        <v>2021</v>
      </c>
      <c r="C1138" t="s">
        <v>23</v>
      </c>
      <c r="D1138" t="s">
        <v>12</v>
      </c>
      <c r="E1138" t="s">
        <v>13</v>
      </c>
      <c r="F1138" t="s">
        <v>14</v>
      </c>
      <c r="G1138" t="s">
        <v>15</v>
      </c>
      <c r="H1138" t="s">
        <v>16</v>
      </c>
      <c r="I1138" t="s">
        <v>17</v>
      </c>
      <c r="J1138">
        <v>254</v>
      </c>
      <c r="K1138">
        <v>363.22</v>
      </c>
    </row>
    <row r="1139" spans="1:11" x14ac:dyDescent="0.3">
      <c r="A1139" s="2">
        <v>2726172</v>
      </c>
      <c r="B1139">
        <v>2021</v>
      </c>
      <c r="C1139" t="s">
        <v>23</v>
      </c>
      <c r="D1139" t="s">
        <v>12</v>
      </c>
      <c r="E1139" t="s">
        <v>13</v>
      </c>
      <c r="F1139" t="s">
        <v>14</v>
      </c>
      <c r="G1139" t="s">
        <v>15</v>
      </c>
      <c r="H1139" t="s">
        <v>16</v>
      </c>
      <c r="I1139" t="s">
        <v>17</v>
      </c>
      <c r="J1139">
        <v>280</v>
      </c>
      <c r="K1139">
        <v>526.24</v>
      </c>
    </row>
    <row r="1140" spans="1:11" x14ac:dyDescent="0.3">
      <c r="A1140" s="2">
        <v>2725442</v>
      </c>
      <c r="B1140">
        <v>2021</v>
      </c>
      <c r="C1140" t="s">
        <v>23</v>
      </c>
      <c r="D1140" t="s">
        <v>12</v>
      </c>
      <c r="E1140" t="s">
        <v>13</v>
      </c>
      <c r="F1140" t="s">
        <v>14</v>
      </c>
      <c r="G1140" t="s">
        <v>15</v>
      </c>
      <c r="H1140" t="s">
        <v>16</v>
      </c>
      <c r="I1140" t="s">
        <v>17</v>
      </c>
      <c r="J1140">
        <v>328</v>
      </c>
      <c r="K1140">
        <v>526.24</v>
      </c>
    </row>
    <row r="1141" spans="1:11" x14ac:dyDescent="0.3">
      <c r="A1141" s="2">
        <v>2726172</v>
      </c>
      <c r="B1141">
        <v>2021</v>
      </c>
      <c r="C1141" t="s">
        <v>23</v>
      </c>
      <c r="D1141" t="s">
        <v>12</v>
      </c>
      <c r="E1141" t="s">
        <v>13</v>
      </c>
      <c r="F1141" t="s">
        <v>14</v>
      </c>
      <c r="G1141" t="s">
        <v>15</v>
      </c>
      <c r="H1141" t="s">
        <v>16</v>
      </c>
      <c r="I1141" t="s">
        <v>17</v>
      </c>
      <c r="J1141">
        <v>256</v>
      </c>
      <c r="K1141">
        <v>526.24</v>
      </c>
    </row>
    <row r="1142" spans="1:11" x14ac:dyDescent="0.3">
      <c r="A1142" s="2">
        <v>2726172</v>
      </c>
      <c r="B1142">
        <v>2021</v>
      </c>
      <c r="C1142" t="s">
        <v>23</v>
      </c>
      <c r="D1142" t="s">
        <v>12</v>
      </c>
      <c r="E1142" t="s">
        <v>13</v>
      </c>
      <c r="F1142" t="s">
        <v>14</v>
      </c>
      <c r="G1142" t="s">
        <v>15</v>
      </c>
      <c r="H1142" t="s">
        <v>16</v>
      </c>
      <c r="I1142" t="s">
        <v>17</v>
      </c>
      <c r="J1142">
        <v>997</v>
      </c>
      <c r="K1142">
        <v>1425.71</v>
      </c>
    </row>
    <row r="1143" spans="1:11" x14ac:dyDescent="0.3">
      <c r="A1143" s="2">
        <v>2725807</v>
      </c>
      <c r="B1143">
        <v>2021</v>
      </c>
      <c r="C1143" t="s">
        <v>23</v>
      </c>
      <c r="D1143" t="s">
        <v>12</v>
      </c>
      <c r="E1143" t="s">
        <v>13</v>
      </c>
      <c r="F1143" t="s">
        <v>14</v>
      </c>
      <c r="G1143" t="s">
        <v>15</v>
      </c>
      <c r="H1143" t="s">
        <v>16</v>
      </c>
      <c r="I1143" t="s">
        <v>17</v>
      </c>
      <c r="J1143">
        <v>1030</v>
      </c>
      <c r="K1143">
        <v>1472.9</v>
      </c>
    </row>
    <row r="1144" spans="1:11" x14ac:dyDescent="0.3">
      <c r="A1144" s="2">
        <v>2725807</v>
      </c>
      <c r="B1144">
        <v>2021</v>
      </c>
      <c r="C1144" t="s">
        <v>23</v>
      </c>
      <c r="D1144" t="s">
        <v>12</v>
      </c>
      <c r="E1144" t="s">
        <v>13</v>
      </c>
      <c r="F1144" t="s">
        <v>14</v>
      </c>
      <c r="G1144" t="s">
        <v>15</v>
      </c>
      <c r="H1144" t="s">
        <v>16</v>
      </c>
      <c r="I1144" t="s">
        <v>17</v>
      </c>
      <c r="J1144">
        <v>252</v>
      </c>
      <c r="K1144">
        <v>360.36</v>
      </c>
    </row>
    <row r="1145" spans="1:11" x14ac:dyDescent="0.3">
      <c r="A1145" s="2">
        <v>2725807</v>
      </c>
      <c r="B1145">
        <v>2021</v>
      </c>
      <c r="C1145" t="s">
        <v>23</v>
      </c>
      <c r="D1145" t="s">
        <v>12</v>
      </c>
      <c r="E1145" t="s">
        <v>13</v>
      </c>
      <c r="F1145" t="s">
        <v>14</v>
      </c>
      <c r="G1145" t="s">
        <v>15</v>
      </c>
      <c r="H1145" t="s">
        <v>16</v>
      </c>
      <c r="I1145" t="s">
        <v>17</v>
      </c>
      <c r="J1145">
        <v>279</v>
      </c>
      <c r="K1145">
        <v>398.97</v>
      </c>
    </row>
    <row r="1146" spans="1:11" x14ac:dyDescent="0.3">
      <c r="A1146" s="2">
        <v>2725442</v>
      </c>
      <c r="B1146">
        <v>2021</v>
      </c>
      <c r="C1146" t="s">
        <v>23</v>
      </c>
      <c r="D1146" t="s">
        <v>12</v>
      </c>
      <c r="E1146" t="s">
        <v>13</v>
      </c>
      <c r="F1146" t="s">
        <v>14</v>
      </c>
      <c r="G1146" t="s">
        <v>15</v>
      </c>
      <c r="H1146" t="s">
        <v>16</v>
      </c>
      <c r="I1146" t="s">
        <v>17</v>
      </c>
      <c r="J1146">
        <v>327</v>
      </c>
      <c r="K1146">
        <v>467.61</v>
      </c>
    </row>
    <row r="1147" spans="1:11" x14ac:dyDescent="0.3">
      <c r="A1147" s="2">
        <v>2726172</v>
      </c>
      <c r="B1147">
        <v>2021</v>
      </c>
      <c r="C1147" t="s">
        <v>23</v>
      </c>
      <c r="D1147" t="s">
        <v>12</v>
      </c>
      <c r="E1147" t="s">
        <v>13</v>
      </c>
      <c r="F1147" t="s">
        <v>14</v>
      </c>
      <c r="G1147" t="s">
        <v>15</v>
      </c>
      <c r="H1147" t="s">
        <v>16</v>
      </c>
      <c r="I1147" t="s">
        <v>17</v>
      </c>
      <c r="J1147">
        <v>255</v>
      </c>
      <c r="K1147">
        <v>364.65</v>
      </c>
    </row>
    <row r="1148" spans="1:11" x14ac:dyDescent="0.3">
      <c r="A1148" s="2">
        <v>2726172</v>
      </c>
      <c r="B1148">
        <v>2021</v>
      </c>
      <c r="C1148" t="s">
        <v>23</v>
      </c>
      <c r="D1148" t="s">
        <v>12</v>
      </c>
      <c r="E1148" t="s">
        <v>13</v>
      </c>
      <c r="F1148" t="s">
        <v>14</v>
      </c>
      <c r="G1148" t="s">
        <v>15</v>
      </c>
      <c r="H1148" t="s">
        <v>16</v>
      </c>
      <c r="I1148" t="s">
        <v>17</v>
      </c>
      <c r="J1148">
        <v>778</v>
      </c>
      <c r="K1148">
        <v>1112.54</v>
      </c>
    </row>
    <row r="1149" spans="1:11" x14ac:dyDescent="0.3">
      <c r="A1149" s="2">
        <v>2726172</v>
      </c>
      <c r="B1149">
        <v>2021</v>
      </c>
      <c r="C1149" t="s">
        <v>23</v>
      </c>
      <c r="D1149" t="s">
        <v>12</v>
      </c>
      <c r="E1149" t="s">
        <v>13</v>
      </c>
      <c r="F1149" t="s">
        <v>14</v>
      </c>
      <c r="G1149" t="s">
        <v>15</v>
      </c>
      <c r="H1149" t="s">
        <v>16</v>
      </c>
      <c r="I1149" t="s">
        <v>17</v>
      </c>
      <c r="J1149">
        <v>865</v>
      </c>
      <c r="K1149">
        <v>1236.95</v>
      </c>
    </row>
    <row r="1150" spans="1:11" x14ac:dyDescent="0.3">
      <c r="A1150" s="2">
        <v>2725077</v>
      </c>
      <c r="B1150">
        <v>2021</v>
      </c>
      <c r="C1150" t="s">
        <v>23</v>
      </c>
      <c r="D1150" t="s">
        <v>12</v>
      </c>
      <c r="E1150" t="s">
        <v>13</v>
      </c>
      <c r="F1150" t="s">
        <v>14</v>
      </c>
      <c r="G1150" t="s">
        <v>15</v>
      </c>
      <c r="H1150" t="s">
        <v>16</v>
      </c>
      <c r="I1150" t="s">
        <v>17</v>
      </c>
      <c r="J1150">
        <v>281</v>
      </c>
      <c r="K1150">
        <v>401.83</v>
      </c>
    </row>
    <row r="1151" spans="1:11" x14ac:dyDescent="0.3">
      <c r="A1151" s="2">
        <v>2726172</v>
      </c>
      <c r="B1151">
        <v>2021</v>
      </c>
      <c r="C1151" t="s">
        <v>23</v>
      </c>
      <c r="D1151" t="s">
        <v>12</v>
      </c>
      <c r="E1151" t="s">
        <v>13</v>
      </c>
      <c r="F1151" t="s">
        <v>14</v>
      </c>
      <c r="G1151" t="s">
        <v>15</v>
      </c>
      <c r="H1151" t="s">
        <v>16</v>
      </c>
      <c r="I1151" t="s">
        <v>17</v>
      </c>
      <c r="J1151">
        <v>329</v>
      </c>
      <c r="K1151">
        <v>470.47</v>
      </c>
    </row>
    <row r="1152" spans="1:11" x14ac:dyDescent="0.3">
      <c r="A1152" s="2">
        <v>2725077</v>
      </c>
      <c r="B1152">
        <v>2021</v>
      </c>
      <c r="C1152" t="s">
        <v>24</v>
      </c>
      <c r="D1152" t="s">
        <v>12</v>
      </c>
      <c r="E1152" t="s">
        <v>13</v>
      </c>
      <c r="F1152" t="s">
        <v>14</v>
      </c>
      <c r="G1152" t="s">
        <v>15</v>
      </c>
      <c r="H1152" t="s">
        <v>16</v>
      </c>
      <c r="I1152" t="s">
        <v>17</v>
      </c>
      <c r="J1152">
        <v>248</v>
      </c>
      <c r="K1152">
        <v>354.64</v>
      </c>
    </row>
    <row r="1153" spans="1:11" x14ac:dyDescent="0.3">
      <c r="A1153" s="2">
        <v>2725077</v>
      </c>
      <c r="B1153">
        <v>2021</v>
      </c>
      <c r="C1153" t="s">
        <v>24</v>
      </c>
      <c r="D1153" t="s">
        <v>12</v>
      </c>
      <c r="E1153" t="s">
        <v>13</v>
      </c>
      <c r="F1153" t="s">
        <v>14</v>
      </c>
      <c r="G1153" t="s">
        <v>15</v>
      </c>
      <c r="H1153" t="s">
        <v>16</v>
      </c>
      <c r="I1153" t="s">
        <v>17</v>
      </c>
      <c r="J1153">
        <v>296</v>
      </c>
      <c r="K1153">
        <v>423.28</v>
      </c>
    </row>
    <row r="1154" spans="1:11" x14ac:dyDescent="0.3">
      <c r="A1154" s="2">
        <v>2725077</v>
      </c>
      <c r="B1154">
        <v>2021</v>
      </c>
      <c r="C1154" t="s">
        <v>24</v>
      </c>
      <c r="D1154" t="s">
        <v>12</v>
      </c>
      <c r="E1154" t="s">
        <v>13</v>
      </c>
      <c r="F1154" t="s">
        <v>14</v>
      </c>
      <c r="G1154" t="s">
        <v>15</v>
      </c>
      <c r="H1154" t="s">
        <v>16</v>
      </c>
      <c r="I1154" t="s">
        <v>17</v>
      </c>
      <c r="J1154">
        <v>224</v>
      </c>
      <c r="K1154">
        <v>320.32</v>
      </c>
    </row>
    <row r="1155" spans="1:11" x14ac:dyDescent="0.3">
      <c r="A1155" s="2">
        <v>2725077</v>
      </c>
      <c r="B1155">
        <v>2021</v>
      </c>
      <c r="C1155" t="s">
        <v>24</v>
      </c>
      <c r="D1155" t="s">
        <v>12</v>
      </c>
      <c r="E1155" t="s">
        <v>13</v>
      </c>
      <c r="F1155" t="s">
        <v>14</v>
      </c>
      <c r="G1155" t="s">
        <v>15</v>
      </c>
      <c r="H1155" t="s">
        <v>16</v>
      </c>
      <c r="I1155" t="s">
        <v>17</v>
      </c>
      <c r="J1155">
        <v>250</v>
      </c>
      <c r="K1155">
        <v>526.24</v>
      </c>
    </row>
    <row r="1156" spans="1:11" x14ac:dyDescent="0.3">
      <c r="A1156" s="2">
        <v>2725077</v>
      </c>
      <c r="B1156">
        <v>2021</v>
      </c>
      <c r="C1156" t="s">
        <v>24</v>
      </c>
      <c r="D1156" t="s">
        <v>12</v>
      </c>
      <c r="E1156" t="s">
        <v>13</v>
      </c>
      <c r="F1156" t="s">
        <v>14</v>
      </c>
      <c r="G1156" t="s">
        <v>15</v>
      </c>
      <c r="H1156" t="s">
        <v>16</v>
      </c>
      <c r="I1156" t="s">
        <v>17</v>
      </c>
      <c r="J1156">
        <v>298</v>
      </c>
      <c r="K1156">
        <v>526.24</v>
      </c>
    </row>
    <row r="1157" spans="1:11" x14ac:dyDescent="0.3">
      <c r="A1157" s="2">
        <v>2725442</v>
      </c>
      <c r="B1157">
        <v>2021</v>
      </c>
      <c r="C1157" t="s">
        <v>24</v>
      </c>
      <c r="D1157" t="s">
        <v>12</v>
      </c>
      <c r="E1157" t="s">
        <v>13</v>
      </c>
      <c r="F1157" t="s">
        <v>14</v>
      </c>
      <c r="G1157" t="s">
        <v>15</v>
      </c>
      <c r="H1157" t="s">
        <v>16</v>
      </c>
      <c r="I1157" t="s">
        <v>17</v>
      </c>
      <c r="J1157">
        <v>220</v>
      </c>
      <c r="K1157">
        <v>526.24</v>
      </c>
    </row>
    <row r="1158" spans="1:11" x14ac:dyDescent="0.3">
      <c r="A1158" s="2">
        <v>2726538</v>
      </c>
      <c r="B1158">
        <v>2021</v>
      </c>
      <c r="C1158" t="s">
        <v>24</v>
      </c>
      <c r="D1158" t="s">
        <v>12</v>
      </c>
      <c r="E1158" t="s">
        <v>13</v>
      </c>
      <c r="F1158" t="s">
        <v>14</v>
      </c>
      <c r="G1158" t="s">
        <v>15</v>
      </c>
      <c r="H1158" t="s">
        <v>16</v>
      </c>
      <c r="I1158" t="s">
        <v>17</v>
      </c>
      <c r="J1158">
        <v>1036</v>
      </c>
      <c r="K1158">
        <v>1481.48</v>
      </c>
    </row>
    <row r="1159" spans="1:11" x14ac:dyDescent="0.3">
      <c r="A1159" s="2">
        <v>2725807</v>
      </c>
      <c r="B1159">
        <v>2021</v>
      </c>
      <c r="C1159" t="s">
        <v>24</v>
      </c>
      <c r="D1159" t="s">
        <v>12</v>
      </c>
      <c r="E1159" t="s">
        <v>13</v>
      </c>
      <c r="F1159" t="s">
        <v>14</v>
      </c>
      <c r="G1159" t="s">
        <v>15</v>
      </c>
      <c r="H1159" t="s">
        <v>16</v>
      </c>
      <c r="I1159" t="s">
        <v>17</v>
      </c>
      <c r="J1159">
        <v>222</v>
      </c>
      <c r="K1159">
        <v>317.45999999999998</v>
      </c>
    </row>
    <row r="1160" spans="1:11" x14ac:dyDescent="0.3">
      <c r="A1160" s="2">
        <v>2725807</v>
      </c>
      <c r="B1160">
        <v>2021</v>
      </c>
      <c r="C1160" t="s">
        <v>24</v>
      </c>
      <c r="D1160" t="s">
        <v>12</v>
      </c>
      <c r="E1160" t="s">
        <v>13</v>
      </c>
      <c r="F1160" t="s">
        <v>14</v>
      </c>
      <c r="G1160" t="s">
        <v>15</v>
      </c>
      <c r="H1160" t="s">
        <v>16</v>
      </c>
      <c r="I1160" t="s">
        <v>17</v>
      </c>
      <c r="J1160">
        <v>249</v>
      </c>
      <c r="K1160">
        <v>356.07</v>
      </c>
    </row>
    <row r="1161" spans="1:11" x14ac:dyDescent="0.3">
      <c r="A1161" s="2">
        <v>2725077</v>
      </c>
      <c r="B1161">
        <v>2021</v>
      </c>
      <c r="C1161" t="s">
        <v>24</v>
      </c>
      <c r="D1161" t="s">
        <v>12</v>
      </c>
      <c r="E1161" t="s">
        <v>13</v>
      </c>
      <c r="F1161" t="s">
        <v>14</v>
      </c>
      <c r="G1161" t="s">
        <v>15</v>
      </c>
      <c r="H1161" t="s">
        <v>16</v>
      </c>
      <c r="I1161" t="s">
        <v>17</v>
      </c>
      <c r="J1161">
        <v>297</v>
      </c>
      <c r="K1161">
        <v>424.71</v>
      </c>
    </row>
    <row r="1162" spans="1:11" x14ac:dyDescent="0.3">
      <c r="A1162" s="2">
        <v>2725442</v>
      </c>
      <c r="B1162">
        <v>2021</v>
      </c>
      <c r="C1162" t="s">
        <v>24</v>
      </c>
      <c r="D1162" t="s">
        <v>12</v>
      </c>
      <c r="E1162" t="s">
        <v>13</v>
      </c>
      <c r="F1162" t="s">
        <v>14</v>
      </c>
      <c r="G1162" t="s">
        <v>15</v>
      </c>
      <c r="H1162" t="s">
        <v>16</v>
      </c>
      <c r="I1162" t="s">
        <v>17</v>
      </c>
      <c r="J1162">
        <v>784</v>
      </c>
      <c r="K1162">
        <v>1121.1199999999999</v>
      </c>
    </row>
    <row r="1163" spans="1:11" x14ac:dyDescent="0.3">
      <c r="A1163" s="2">
        <v>2725077</v>
      </c>
      <c r="B1163">
        <v>2021</v>
      </c>
      <c r="C1163" t="s">
        <v>24</v>
      </c>
      <c r="D1163" t="s">
        <v>12</v>
      </c>
      <c r="E1163" t="s">
        <v>13</v>
      </c>
      <c r="F1163" t="s">
        <v>14</v>
      </c>
      <c r="G1163" t="s">
        <v>15</v>
      </c>
      <c r="H1163" t="s">
        <v>16</v>
      </c>
      <c r="I1163" t="s">
        <v>17</v>
      </c>
      <c r="J1163">
        <v>817</v>
      </c>
      <c r="K1163">
        <v>1168.31</v>
      </c>
    </row>
    <row r="1164" spans="1:11" x14ac:dyDescent="0.3">
      <c r="A1164" s="2">
        <v>2725077</v>
      </c>
      <c r="B1164">
        <v>2021</v>
      </c>
      <c r="C1164" t="s">
        <v>24</v>
      </c>
      <c r="D1164" t="s">
        <v>12</v>
      </c>
      <c r="E1164" t="s">
        <v>13</v>
      </c>
      <c r="F1164" t="s">
        <v>14</v>
      </c>
      <c r="G1164" t="s">
        <v>15</v>
      </c>
      <c r="H1164" t="s">
        <v>16</v>
      </c>
      <c r="I1164" t="s">
        <v>17</v>
      </c>
      <c r="J1164">
        <v>870</v>
      </c>
      <c r="K1164">
        <v>1244.0999999999999</v>
      </c>
    </row>
    <row r="1165" spans="1:11" x14ac:dyDescent="0.3">
      <c r="A1165" s="2">
        <v>2725077</v>
      </c>
      <c r="B1165">
        <v>2021</v>
      </c>
      <c r="C1165" t="s">
        <v>24</v>
      </c>
      <c r="D1165" t="s">
        <v>12</v>
      </c>
      <c r="E1165" t="s">
        <v>13</v>
      </c>
      <c r="F1165" t="s">
        <v>14</v>
      </c>
      <c r="G1165" t="s">
        <v>15</v>
      </c>
      <c r="H1165" t="s">
        <v>16</v>
      </c>
      <c r="I1165" t="s">
        <v>17</v>
      </c>
      <c r="J1165">
        <v>251</v>
      </c>
      <c r="K1165">
        <v>358.93</v>
      </c>
    </row>
    <row r="1166" spans="1:11" x14ac:dyDescent="0.3">
      <c r="A1166" s="2">
        <v>2725077</v>
      </c>
      <c r="B1166">
        <v>2021</v>
      </c>
      <c r="C1166" t="s">
        <v>24</v>
      </c>
      <c r="D1166" t="s">
        <v>12</v>
      </c>
      <c r="E1166" t="s">
        <v>13</v>
      </c>
      <c r="F1166" t="s">
        <v>14</v>
      </c>
      <c r="G1166" t="s">
        <v>15</v>
      </c>
      <c r="H1166" t="s">
        <v>16</v>
      </c>
      <c r="I1166" t="s">
        <v>17</v>
      </c>
      <c r="J1166">
        <v>221</v>
      </c>
      <c r="K1166">
        <v>316.02999999999997</v>
      </c>
    </row>
    <row r="1167" spans="1:11" x14ac:dyDescent="0.3">
      <c r="A1167" s="2">
        <v>2725442</v>
      </c>
      <c r="B1167">
        <v>2021</v>
      </c>
      <c r="C1167" t="s">
        <v>25</v>
      </c>
      <c r="D1167" t="s">
        <v>12</v>
      </c>
      <c r="E1167" t="s">
        <v>13</v>
      </c>
      <c r="F1167" t="s">
        <v>14</v>
      </c>
      <c r="G1167" t="s">
        <v>15</v>
      </c>
      <c r="H1167" t="s">
        <v>16</v>
      </c>
      <c r="I1167" t="s">
        <v>17</v>
      </c>
      <c r="J1167">
        <v>254</v>
      </c>
      <c r="K1167">
        <v>363.22</v>
      </c>
    </row>
    <row r="1168" spans="1:11" x14ac:dyDescent="0.3">
      <c r="A1168" s="2">
        <v>2725077</v>
      </c>
      <c r="B1168">
        <v>2021</v>
      </c>
      <c r="C1168" t="s">
        <v>25</v>
      </c>
      <c r="D1168" t="s">
        <v>12</v>
      </c>
      <c r="E1168" t="s">
        <v>13</v>
      </c>
      <c r="F1168" t="s">
        <v>14</v>
      </c>
      <c r="G1168" t="s">
        <v>15</v>
      </c>
      <c r="H1168" t="s">
        <v>16</v>
      </c>
      <c r="I1168" t="s">
        <v>17</v>
      </c>
      <c r="J1168">
        <v>302</v>
      </c>
      <c r="K1168">
        <v>431.86</v>
      </c>
    </row>
    <row r="1169" spans="1:11" x14ac:dyDescent="0.3">
      <c r="A1169" s="2">
        <v>2726538</v>
      </c>
      <c r="B1169">
        <v>2021</v>
      </c>
      <c r="C1169" t="s">
        <v>25</v>
      </c>
      <c r="D1169" t="s">
        <v>12</v>
      </c>
      <c r="E1169" t="s">
        <v>13</v>
      </c>
      <c r="F1169" t="s">
        <v>14</v>
      </c>
      <c r="G1169" t="s">
        <v>15</v>
      </c>
      <c r="H1169" t="s">
        <v>16</v>
      </c>
      <c r="I1169" t="s">
        <v>17</v>
      </c>
      <c r="J1169">
        <v>230</v>
      </c>
      <c r="K1169">
        <v>328.9</v>
      </c>
    </row>
    <row r="1170" spans="1:11" x14ac:dyDescent="0.3">
      <c r="A1170" s="2">
        <v>2725442</v>
      </c>
      <c r="B1170">
        <v>2021</v>
      </c>
      <c r="C1170" t="s">
        <v>25</v>
      </c>
      <c r="D1170" t="s">
        <v>12</v>
      </c>
      <c r="E1170" t="s">
        <v>13</v>
      </c>
      <c r="F1170" t="s">
        <v>14</v>
      </c>
      <c r="G1170" t="s">
        <v>15</v>
      </c>
      <c r="H1170" t="s">
        <v>16</v>
      </c>
      <c r="I1170" t="s">
        <v>17</v>
      </c>
      <c r="J1170">
        <v>256</v>
      </c>
      <c r="K1170">
        <v>526.24</v>
      </c>
    </row>
    <row r="1171" spans="1:11" x14ac:dyDescent="0.3">
      <c r="A1171" s="2">
        <v>2725077</v>
      </c>
      <c r="B1171">
        <v>2021</v>
      </c>
      <c r="C1171" t="s">
        <v>25</v>
      </c>
      <c r="D1171" t="s">
        <v>12</v>
      </c>
      <c r="E1171" t="s">
        <v>13</v>
      </c>
      <c r="F1171" t="s">
        <v>14</v>
      </c>
      <c r="G1171" t="s">
        <v>15</v>
      </c>
      <c r="H1171" t="s">
        <v>16</v>
      </c>
      <c r="I1171" t="s">
        <v>17</v>
      </c>
      <c r="J1171">
        <v>226</v>
      </c>
      <c r="K1171">
        <v>526.24</v>
      </c>
    </row>
    <row r="1172" spans="1:11" x14ac:dyDescent="0.3">
      <c r="A1172" s="2">
        <v>2725077</v>
      </c>
      <c r="B1172">
        <v>2021</v>
      </c>
      <c r="C1172" t="s">
        <v>25</v>
      </c>
      <c r="D1172" t="s">
        <v>12</v>
      </c>
      <c r="E1172" t="s">
        <v>13</v>
      </c>
      <c r="F1172" t="s">
        <v>14</v>
      </c>
      <c r="G1172" t="s">
        <v>15</v>
      </c>
      <c r="H1172" t="s">
        <v>16</v>
      </c>
      <c r="I1172" t="s">
        <v>17</v>
      </c>
      <c r="J1172">
        <v>1002</v>
      </c>
      <c r="K1172">
        <v>1432.8600000000001</v>
      </c>
    </row>
    <row r="1173" spans="1:11" x14ac:dyDescent="0.3">
      <c r="A1173" s="2">
        <v>2726172</v>
      </c>
      <c r="B1173">
        <v>2021</v>
      </c>
      <c r="C1173" t="s">
        <v>25</v>
      </c>
      <c r="D1173" t="s">
        <v>12</v>
      </c>
      <c r="E1173" t="s">
        <v>13</v>
      </c>
      <c r="F1173" t="s">
        <v>14</v>
      </c>
      <c r="G1173" t="s">
        <v>15</v>
      </c>
      <c r="H1173" t="s">
        <v>16</v>
      </c>
      <c r="I1173" t="s">
        <v>17</v>
      </c>
      <c r="J1173">
        <v>1035</v>
      </c>
      <c r="K1173">
        <v>1480.05</v>
      </c>
    </row>
    <row r="1174" spans="1:11" x14ac:dyDescent="0.3">
      <c r="A1174" s="2">
        <v>2725077</v>
      </c>
      <c r="B1174">
        <v>2021</v>
      </c>
      <c r="C1174" t="s">
        <v>25</v>
      </c>
      <c r="D1174" t="s">
        <v>12</v>
      </c>
      <c r="E1174" t="s">
        <v>13</v>
      </c>
      <c r="F1174" t="s">
        <v>14</v>
      </c>
      <c r="G1174" t="s">
        <v>15</v>
      </c>
      <c r="H1174" t="s">
        <v>16</v>
      </c>
      <c r="I1174" t="s">
        <v>17</v>
      </c>
      <c r="J1174">
        <v>228</v>
      </c>
      <c r="K1174">
        <v>326.03999999999996</v>
      </c>
    </row>
    <row r="1175" spans="1:11" x14ac:dyDescent="0.3">
      <c r="A1175" s="2">
        <v>2725077</v>
      </c>
      <c r="B1175">
        <v>2021</v>
      </c>
      <c r="C1175" t="s">
        <v>25</v>
      </c>
      <c r="D1175" t="s">
        <v>12</v>
      </c>
      <c r="E1175" t="s">
        <v>13</v>
      </c>
      <c r="F1175" t="s">
        <v>14</v>
      </c>
      <c r="G1175" t="s">
        <v>15</v>
      </c>
      <c r="H1175" t="s">
        <v>16</v>
      </c>
      <c r="I1175" t="s">
        <v>17</v>
      </c>
      <c r="J1175">
        <v>255</v>
      </c>
      <c r="K1175">
        <v>364.65</v>
      </c>
    </row>
    <row r="1176" spans="1:11" x14ac:dyDescent="0.3">
      <c r="A1176" s="2">
        <v>2725442</v>
      </c>
      <c r="B1176">
        <v>2021</v>
      </c>
      <c r="C1176" t="s">
        <v>25</v>
      </c>
      <c r="D1176" t="s">
        <v>12</v>
      </c>
      <c r="E1176" t="s">
        <v>13</v>
      </c>
      <c r="F1176" t="s">
        <v>14</v>
      </c>
      <c r="G1176" t="s">
        <v>15</v>
      </c>
      <c r="H1176" t="s">
        <v>16</v>
      </c>
      <c r="I1176" t="s">
        <v>17</v>
      </c>
      <c r="J1176">
        <v>303</v>
      </c>
      <c r="K1176">
        <v>433.28999999999996</v>
      </c>
    </row>
    <row r="1177" spans="1:11" x14ac:dyDescent="0.3">
      <c r="A1177" s="2">
        <v>2725077</v>
      </c>
      <c r="B1177">
        <v>2021</v>
      </c>
      <c r="C1177" t="s">
        <v>25</v>
      </c>
      <c r="D1177" t="s">
        <v>12</v>
      </c>
      <c r="E1177" t="s">
        <v>13</v>
      </c>
      <c r="F1177" t="s">
        <v>14</v>
      </c>
      <c r="G1177" t="s">
        <v>15</v>
      </c>
      <c r="H1177" t="s">
        <v>16</v>
      </c>
      <c r="I1177" t="s">
        <v>17</v>
      </c>
      <c r="J1177">
        <v>225</v>
      </c>
      <c r="K1177">
        <v>321.75</v>
      </c>
    </row>
    <row r="1178" spans="1:11" x14ac:dyDescent="0.3">
      <c r="A1178" s="2">
        <v>2725077</v>
      </c>
      <c r="B1178">
        <v>2021</v>
      </c>
      <c r="C1178" t="s">
        <v>25</v>
      </c>
      <c r="D1178" t="s">
        <v>12</v>
      </c>
      <c r="E1178" t="s">
        <v>13</v>
      </c>
      <c r="F1178" t="s">
        <v>14</v>
      </c>
      <c r="G1178" t="s">
        <v>15</v>
      </c>
      <c r="H1178" t="s">
        <v>16</v>
      </c>
      <c r="I1178" t="s">
        <v>17</v>
      </c>
      <c r="J1178">
        <v>783</v>
      </c>
      <c r="K1178">
        <v>1119.69</v>
      </c>
    </row>
    <row r="1179" spans="1:11" x14ac:dyDescent="0.3">
      <c r="A1179" s="2">
        <v>2726172</v>
      </c>
      <c r="B1179">
        <v>2021</v>
      </c>
      <c r="C1179" t="s">
        <v>25</v>
      </c>
      <c r="D1179" t="s">
        <v>12</v>
      </c>
      <c r="E1179" t="s">
        <v>13</v>
      </c>
      <c r="F1179" t="s">
        <v>14</v>
      </c>
      <c r="G1179" t="s">
        <v>15</v>
      </c>
      <c r="H1179" t="s">
        <v>16</v>
      </c>
      <c r="I1179" t="s">
        <v>17</v>
      </c>
      <c r="J1179">
        <v>816</v>
      </c>
      <c r="K1179">
        <v>1166.8800000000001</v>
      </c>
    </row>
    <row r="1180" spans="1:11" x14ac:dyDescent="0.3">
      <c r="A1180" s="2">
        <v>2725442</v>
      </c>
      <c r="B1180">
        <v>2021</v>
      </c>
      <c r="C1180" t="s">
        <v>25</v>
      </c>
      <c r="D1180" t="s">
        <v>12</v>
      </c>
      <c r="E1180" t="s">
        <v>13</v>
      </c>
      <c r="F1180" t="s">
        <v>14</v>
      </c>
      <c r="G1180" t="s">
        <v>15</v>
      </c>
      <c r="H1180" t="s">
        <v>16</v>
      </c>
      <c r="I1180" t="s">
        <v>17</v>
      </c>
      <c r="J1180">
        <v>869</v>
      </c>
      <c r="K1180">
        <v>1242.67</v>
      </c>
    </row>
    <row r="1181" spans="1:11" x14ac:dyDescent="0.3">
      <c r="A1181" s="2">
        <v>2726538</v>
      </c>
      <c r="B1181">
        <v>2021</v>
      </c>
      <c r="C1181" t="s">
        <v>25</v>
      </c>
      <c r="D1181" t="s">
        <v>12</v>
      </c>
      <c r="E1181" t="s">
        <v>13</v>
      </c>
      <c r="F1181" t="s">
        <v>14</v>
      </c>
      <c r="G1181" t="s">
        <v>15</v>
      </c>
      <c r="H1181" t="s">
        <v>16</v>
      </c>
      <c r="I1181" t="s">
        <v>17</v>
      </c>
      <c r="J1181">
        <v>257</v>
      </c>
      <c r="K1181">
        <v>367.51</v>
      </c>
    </row>
    <row r="1182" spans="1:11" x14ac:dyDescent="0.3">
      <c r="A1182" s="2">
        <v>2725442</v>
      </c>
      <c r="B1182">
        <v>2021</v>
      </c>
      <c r="C1182" t="s">
        <v>25</v>
      </c>
      <c r="D1182" t="s">
        <v>12</v>
      </c>
      <c r="E1182" t="s">
        <v>13</v>
      </c>
      <c r="F1182" t="s">
        <v>14</v>
      </c>
      <c r="G1182" t="s">
        <v>15</v>
      </c>
      <c r="H1182" t="s">
        <v>16</v>
      </c>
      <c r="I1182" t="s">
        <v>17</v>
      </c>
      <c r="J1182">
        <v>299</v>
      </c>
      <c r="K1182">
        <v>427.57</v>
      </c>
    </row>
    <row r="1183" spans="1:11" x14ac:dyDescent="0.3">
      <c r="A1183" s="2">
        <v>2725442</v>
      </c>
      <c r="B1183">
        <v>2021</v>
      </c>
      <c r="C1183" t="s">
        <v>25</v>
      </c>
      <c r="D1183" t="s">
        <v>12</v>
      </c>
      <c r="E1183" t="s">
        <v>13</v>
      </c>
      <c r="F1183" t="s">
        <v>14</v>
      </c>
      <c r="G1183" t="s">
        <v>15</v>
      </c>
      <c r="H1183" t="s">
        <v>16</v>
      </c>
      <c r="I1183" t="s">
        <v>17</v>
      </c>
      <c r="J1183">
        <v>227</v>
      </c>
      <c r="K1183">
        <v>324.61</v>
      </c>
    </row>
    <row r="1184" spans="1:11" x14ac:dyDescent="0.3">
      <c r="A1184" s="2">
        <v>2725077</v>
      </c>
      <c r="B1184">
        <v>2021</v>
      </c>
      <c r="C1184" t="s">
        <v>26</v>
      </c>
      <c r="D1184" t="s">
        <v>12</v>
      </c>
      <c r="E1184" t="s">
        <v>13</v>
      </c>
      <c r="F1184" t="s">
        <v>14</v>
      </c>
      <c r="G1184" t="s">
        <v>15</v>
      </c>
      <c r="H1184" t="s">
        <v>16</v>
      </c>
      <c r="I1184" t="s">
        <v>17</v>
      </c>
      <c r="J1184">
        <v>272</v>
      </c>
      <c r="K1184">
        <v>388.96</v>
      </c>
    </row>
    <row r="1185" spans="1:11" x14ac:dyDescent="0.3">
      <c r="A1185" s="2">
        <v>2725442</v>
      </c>
      <c r="B1185">
        <v>2021</v>
      </c>
      <c r="C1185" t="s">
        <v>26</v>
      </c>
      <c r="D1185" t="s">
        <v>12</v>
      </c>
      <c r="E1185" t="s">
        <v>13</v>
      </c>
      <c r="F1185" t="s">
        <v>14</v>
      </c>
      <c r="G1185" t="s">
        <v>15</v>
      </c>
      <c r="H1185" t="s">
        <v>16</v>
      </c>
      <c r="I1185" t="s">
        <v>17</v>
      </c>
      <c r="J1185">
        <v>242</v>
      </c>
      <c r="K1185">
        <v>346.06</v>
      </c>
    </row>
    <row r="1186" spans="1:11" x14ac:dyDescent="0.3">
      <c r="A1186" s="2">
        <v>2725442</v>
      </c>
      <c r="B1186">
        <v>2021</v>
      </c>
      <c r="C1186" t="s">
        <v>26</v>
      </c>
      <c r="D1186" t="s">
        <v>12</v>
      </c>
      <c r="E1186" t="s">
        <v>13</v>
      </c>
      <c r="F1186" t="s">
        <v>14</v>
      </c>
      <c r="G1186" t="s">
        <v>15</v>
      </c>
      <c r="H1186" t="s">
        <v>16</v>
      </c>
      <c r="I1186" t="s">
        <v>17</v>
      </c>
      <c r="J1186">
        <v>268</v>
      </c>
      <c r="K1186">
        <v>526.24</v>
      </c>
    </row>
    <row r="1187" spans="1:11" x14ac:dyDescent="0.3">
      <c r="A1187" s="2">
        <v>2725442</v>
      </c>
      <c r="B1187">
        <v>2021</v>
      </c>
      <c r="C1187" t="s">
        <v>26</v>
      </c>
      <c r="D1187" t="s">
        <v>12</v>
      </c>
      <c r="E1187" t="s">
        <v>13</v>
      </c>
      <c r="F1187" t="s">
        <v>14</v>
      </c>
      <c r="G1187" t="s">
        <v>15</v>
      </c>
      <c r="H1187" t="s">
        <v>16</v>
      </c>
      <c r="I1187" t="s">
        <v>17</v>
      </c>
      <c r="J1187">
        <v>316</v>
      </c>
      <c r="K1187">
        <v>526.24</v>
      </c>
    </row>
    <row r="1188" spans="1:11" x14ac:dyDescent="0.3">
      <c r="A1188" s="2">
        <v>2725077</v>
      </c>
      <c r="B1188">
        <v>2021</v>
      </c>
      <c r="C1188" t="s">
        <v>26</v>
      </c>
      <c r="D1188" t="s">
        <v>12</v>
      </c>
      <c r="E1188" t="s">
        <v>13</v>
      </c>
      <c r="F1188" t="s">
        <v>14</v>
      </c>
      <c r="G1188" t="s">
        <v>15</v>
      </c>
      <c r="H1188" t="s">
        <v>16</v>
      </c>
      <c r="I1188" t="s">
        <v>17</v>
      </c>
      <c r="J1188">
        <v>244</v>
      </c>
      <c r="K1188">
        <v>526.24</v>
      </c>
    </row>
    <row r="1189" spans="1:11" x14ac:dyDescent="0.3">
      <c r="A1189" s="2">
        <v>2725442</v>
      </c>
      <c r="B1189">
        <v>2021</v>
      </c>
      <c r="C1189" t="s">
        <v>26</v>
      </c>
      <c r="D1189" t="s">
        <v>12</v>
      </c>
      <c r="E1189" t="s">
        <v>13</v>
      </c>
      <c r="F1189" t="s">
        <v>14</v>
      </c>
      <c r="G1189" t="s">
        <v>15</v>
      </c>
      <c r="H1189" t="s">
        <v>16</v>
      </c>
      <c r="I1189" t="s">
        <v>17</v>
      </c>
      <c r="J1189">
        <v>999</v>
      </c>
      <c r="K1189">
        <v>1428.57</v>
      </c>
    </row>
    <row r="1190" spans="1:11" x14ac:dyDescent="0.3">
      <c r="A1190" s="2">
        <v>2726172</v>
      </c>
      <c r="B1190">
        <v>2021</v>
      </c>
      <c r="C1190" t="s">
        <v>26</v>
      </c>
      <c r="D1190" t="s">
        <v>12</v>
      </c>
      <c r="E1190" t="s">
        <v>13</v>
      </c>
      <c r="F1190" t="s">
        <v>14</v>
      </c>
      <c r="G1190" t="s">
        <v>15</v>
      </c>
      <c r="H1190" t="s">
        <v>16</v>
      </c>
      <c r="I1190" t="s">
        <v>17</v>
      </c>
      <c r="J1190">
        <v>1032</v>
      </c>
      <c r="K1190">
        <v>1475.76</v>
      </c>
    </row>
    <row r="1191" spans="1:11" x14ac:dyDescent="0.3">
      <c r="A1191" s="2">
        <v>2725442</v>
      </c>
      <c r="B1191">
        <v>2021</v>
      </c>
      <c r="C1191" t="s">
        <v>26</v>
      </c>
      <c r="D1191" t="s">
        <v>12</v>
      </c>
      <c r="E1191" t="s">
        <v>13</v>
      </c>
      <c r="F1191" t="s">
        <v>14</v>
      </c>
      <c r="G1191" t="s">
        <v>15</v>
      </c>
      <c r="H1191" t="s">
        <v>16</v>
      </c>
      <c r="I1191" t="s">
        <v>17</v>
      </c>
      <c r="J1191">
        <v>246</v>
      </c>
      <c r="K1191">
        <v>351.78</v>
      </c>
    </row>
    <row r="1192" spans="1:11" x14ac:dyDescent="0.3">
      <c r="A1192" s="2">
        <v>2725442</v>
      </c>
      <c r="B1192">
        <v>2021</v>
      </c>
      <c r="C1192" t="s">
        <v>26</v>
      </c>
      <c r="D1192" t="s">
        <v>12</v>
      </c>
      <c r="E1192" t="s">
        <v>13</v>
      </c>
      <c r="F1192" t="s">
        <v>14</v>
      </c>
      <c r="G1192" t="s">
        <v>15</v>
      </c>
      <c r="H1192" t="s">
        <v>16</v>
      </c>
      <c r="I1192" t="s">
        <v>17</v>
      </c>
      <c r="J1192">
        <v>273</v>
      </c>
      <c r="K1192">
        <v>390.39</v>
      </c>
    </row>
    <row r="1193" spans="1:11" x14ac:dyDescent="0.3">
      <c r="A1193" s="2">
        <v>2726172</v>
      </c>
      <c r="B1193">
        <v>2021</v>
      </c>
      <c r="C1193" t="s">
        <v>26</v>
      </c>
      <c r="D1193" t="s">
        <v>12</v>
      </c>
      <c r="E1193" t="s">
        <v>13</v>
      </c>
      <c r="F1193" t="s">
        <v>14</v>
      </c>
      <c r="G1193" t="s">
        <v>15</v>
      </c>
      <c r="H1193" t="s">
        <v>16</v>
      </c>
      <c r="I1193" t="s">
        <v>17</v>
      </c>
      <c r="J1193">
        <v>315</v>
      </c>
      <c r="K1193">
        <v>450.45</v>
      </c>
    </row>
    <row r="1194" spans="1:11" x14ac:dyDescent="0.3">
      <c r="A1194" s="2">
        <v>2725442</v>
      </c>
      <c r="B1194">
        <v>2021</v>
      </c>
      <c r="C1194" t="s">
        <v>26</v>
      </c>
      <c r="D1194" t="s">
        <v>12</v>
      </c>
      <c r="E1194" t="s">
        <v>13</v>
      </c>
      <c r="F1194" t="s">
        <v>14</v>
      </c>
      <c r="G1194" t="s">
        <v>15</v>
      </c>
      <c r="H1194" t="s">
        <v>16</v>
      </c>
      <c r="I1194" t="s">
        <v>17</v>
      </c>
      <c r="J1194">
        <v>243</v>
      </c>
      <c r="K1194">
        <v>347.49</v>
      </c>
    </row>
    <row r="1195" spans="1:11" x14ac:dyDescent="0.3">
      <c r="A1195" s="2">
        <v>2725077</v>
      </c>
      <c r="B1195">
        <v>2021</v>
      </c>
      <c r="C1195" t="s">
        <v>26</v>
      </c>
      <c r="D1195" t="s">
        <v>12</v>
      </c>
      <c r="E1195" t="s">
        <v>13</v>
      </c>
      <c r="F1195" t="s">
        <v>14</v>
      </c>
      <c r="G1195" t="s">
        <v>15</v>
      </c>
      <c r="H1195" t="s">
        <v>16</v>
      </c>
      <c r="I1195" t="s">
        <v>17</v>
      </c>
      <c r="J1195">
        <v>780</v>
      </c>
      <c r="K1195">
        <v>1115.4000000000001</v>
      </c>
    </row>
    <row r="1196" spans="1:11" x14ac:dyDescent="0.3">
      <c r="A1196" s="2">
        <v>2726172</v>
      </c>
      <c r="B1196">
        <v>2021</v>
      </c>
      <c r="C1196" t="s">
        <v>26</v>
      </c>
      <c r="D1196" t="s">
        <v>12</v>
      </c>
      <c r="E1196" t="s">
        <v>13</v>
      </c>
      <c r="F1196" t="s">
        <v>14</v>
      </c>
      <c r="G1196" t="s">
        <v>15</v>
      </c>
      <c r="H1196" t="s">
        <v>16</v>
      </c>
      <c r="I1196" t="s">
        <v>17</v>
      </c>
      <c r="J1196">
        <v>813</v>
      </c>
      <c r="K1196">
        <v>1162.5899999999999</v>
      </c>
    </row>
    <row r="1197" spans="1:11" x14ac:dyDescent="0.3">
      <c r="A1197" s="2">
        <v>2725442</v>
      </c>
      <c r="B1197">
        <v>2021</v>
      </c>
      <c r="C1197" t="s">
        <v>26</v>
      </c>
      <c r="D1197" t="s">
        <v>12</v>
      </c>
      <c r="E1197" t="s">
        <v>13</v>
      </c>
      <c r="F1197" t="s">
        <v>14</v>
      </c>
      <c r="G1197" t="s">
        <v>15</v>
      </c>
      <c r="H1197" t="s">
        <v>16</v>
      </c>
      <c r="I1197" t="s">
        <v>17</v>
      </c>
      <c r="J1197">
        <v>867</v>
      </c>
      <c r="K1197">
        <v>1239.81</v>
      </c>
    </row>
    <row r="1198" spans="1:11" x14ac:dyDescent="0.3">
      <c r="A1198" s="2">
        <v>2725442</v>
      </c>
      <c r="B1198">
        <v>2021</v>
      </c>
      <c r="C1198" t="s">
        <v>26</v>
      </c>
      <c r="D1198" t="s">
        <v>12</v>
      </c>
      <c r="E1198" t="s">
        <v>13</v>
      </c>
      <c r="F1198" t="s">
        <v>14</v>
      </c>
      <c r="G1198" t="s">
        <v>15</v>
      </c>
      <c r="H1198" t="s">
        <v>16</v>
      </c>
      <c r="I1198" t="s">
        <v>17</v>
      </c>
      <c r="J1198">
        <v>269</v>
      </c>
      <c r="K1198">
        <v>384.67</v>
      </c>
    </row>
    <row r="1199" spans="1:11" x14ac:dyDescent="0.3">
      <c r="A1199" s="2">
        <v>2725077</v>
      </c>
      <c r="B1199">
        <v>2021</v>
      </c>
      <c r="C1199" t="s">
        <v>26</v>
      </c>
      <c r="D1199" t="s">
        <v>12</v>
      </c>
      <c r="E1199" t="s">
        <v>13</v>
      </c>
      <c r="F1199" t="s">
        <v>14</v>
      </c>
      <c r="G1199" t="s">
        <v>15</v>
      </c>
      <c r="H1199" t="s">
        <v>16</v>
      </c>
      <c r="I1199" t="s">
        <v>17</v>
      </c>
      <c r="J1199">
        <v>317</v>
      </c>
      <c r="K1199">
        <v>453.31</v>
      </c>
    </row>
    <row r="1200" spans="1:11" x14ac:dyDescent="0.3">
      <c r="A1200" s="2">
        <v>2725077</v>
      </c>
      <c r="B1200">
        <v>2021</v>
      </c>
      <c r="C1200" t="s">
        <v>26</v>
      </c>
      <c r="D1200" t="s">
        <v>12</v>
      </c>
      <c r="E1200" t="s">
        <v>13</v>
      </c>
      <c r="F1200" t="s">
        <v>14</v>
      </c>
      <c r="G1200" t="s">
        <v>15</v>
      </c>
      <c r="H1200" t="s">
        <v>16</v>
      </c>
      <c r="I1200" t="s">
        <v>17</v>
      </c>
      <c r="J1200">
        <v>245</v>
      </c>
      <c r="K1200">
        <v>350.35</v>
      </c>
    </row>
    <row r="1201" spans="1:11" x14ac:dyDescent="0.3">
      <c r="A1201" s="2">
        <v>2725077</v>
      </c>
      <c r="B1201">
        <v>2021</v>
      </c>
      <c r="C1201" t="s">
        <v>27</v>
      </c>
      <c r="D1201" t="s">
        <v>12</v>
      </c>
      <c r="E1201" t="s">
        <v>13</v>
      </c>
      <c r="F1201" t="s">
        <v>14</v>
      </c>
      <c r="G1201" t="s">
        <v>15</v>
      </c>
      <c r="H1201" t="s">
        <v>16</v>
      </c>
      <c r="I1201" t="s">
        <v>17</v>
      </c>
      <c r="J1201">
        <v>260</v>
      </c>
      <c r="K1201">
        <v>371.8</v>
      </c>
    </row>
    <row r="1202" spans="1:11" x14ac:dyDescent="0.3">
      <c r="A1202" s="2">
        <v>2725077</v>
      </c>
      <c r="B1202">
        <v>2021</v>
      </c>
      <c r="C1202" t="s">
        <v>27</v>
      </c>
      <c r="D1202" t="s">
        <v>12</v>
      </c>
      <c r="E1202" t="s">
        <v>13</v>
      </c>
      <c r="F1202" t="s">
        <v>14</v>
      </c>
      <c r="G1202" t="s">
        <v>15</v>
      </c>
      <c r="H1202" t="s">
        <v>16</v>
      </c>
      <c r="I1202" t="s">
        <v>17</v>
      </c>
      <c r="J1202">
        <v>308</v>
      </c>
      <c r="K1202">
        <v>440.44</v>
      </c>
    </row>
    <row r="1203" spans="1:11" x14ac:dyDescent="0.3">
      <c r="A1203" s="2">
        <v>2726172</v>
      </c>
      <c r="B1203">
        <v>2021</v>
      </c>
      <c r="C1203" t="s">
        <v>27</v>
      </c>
      <c r="D1203" t="s">
        <v>12</v>
      </c>
      <c r="E1203" t="s">
        <v>13</v>
      </c>
      <c r="F1203" t="s">
        <v>14</v>
      </c>
      <c r="G1203" t="s">
        <v>15</v>
      </c>
      <c r="H1203" t="s">
        <v>16</v>
      </c>
      <c r="I1203" t="s">
        <v>17</v>
      </c>
      <c r="J1203">
        <v>262</v>
      </c>
      <c r="K1203">
        <v>526.24</v>
      </c>
    </row>
    <row r="1204" spans="1:11" x14ac:dyDescent="0.3">
      <c r="A1204" s="2">
        <v>2725807</v>
      </c>
      <c r="B1204">
        <v>2021</v>
      </c>
      <c r="C1204" t="s">
        <v>27</v>
      </c>
      <c r="D1204" t="s">
        <v>12</v>
      </c>
      <c r="E1204" t="s">
        <v>13</v>
      </c>
      <c r="F1204" t="s">
        <v>14</v>
      </c>
      <c r="G1204" t="s">
        <v>15</v>
      </c>
      <c r="H1204" t="s">
        <v>16</v>
      </c>
      <c r="I1204" t="s">
        <v>17</v>
      </c>
      <c r="J1204">
        <v>304</v>
      </c>
      <c r="K1204">
        <v>526.24</v>
      </c>
    </row>
    <row r="1205" spans="1:11" x14ac:dyDescent="0.3">
      <c r="A1205" s="2">
        <v>2725442</v>
      </c>
      <c r="B1205">
        <v>2021</v>
      </c>
      <c r="C1205" t="s">
        <v>27</v>
      </c>
      <c r="D1205" t="s">
        <v>12</v>
      </c>
      <c r="E1205" t="s">
        <v>13</v>
      </c>
      <c r="F1205" t="s">
        <v>14</v>
      </c>
      <c r="G1205" t="s">
        <v>15</v>
      </c>
      <c r="H1205" t="s">
        <v>16</v>
      </c>
      <c r="I1205" t="s">
        <v>17</v>
      </c>
      <c r="J1205">
        <v>232</v>
      </c>
      <c r="K1205">
        <v>526.24</v>
      </c>
    </row>
    <row r="1206" spans="1:11" x14ac:dyDescent="0.3">
      <c r="A1206" s="2">
        <v>2725442</v>
      </c>
      <c r="B1206">
        <v>2021</v>
      </c>
      <c r="C1206" t="s">
        <v>27</v>
      </c>
      <c r="D1206" t="s">
        <v>12</v>
      </c>
      <c r="E1206" t="s">
        <v>13</v>
      </c>
      <c r="F1206" t="s">
        <v>14</v>
      </c>
      <c r="G1206" t="s">
        <v>15</v>
      </c>
      <c r="H1206" t="s">
        <v>16</v>
      </c>
      <c r="I1206" t="s">
        <v>17</v>
      </c>
      <c r="J1206">
        <v>1001</v>
      </c>
      <c r="K1206">
        <v>1431.43</v>
      </c>
    </row>
    <row r="1207" spans="1:11" x14ac:dyDescent="0.3">
      <c r="A1207" s="2">
        <v>2725442</v>
      </c>
      <c r="B1207">
        <v>2021</v>
      </c>
      <c r="C1207" t="s">
        <v>27</v>
      </c>
      <c r="D1207" t="s">
        <v>12</v>
      </c>
      <c r="E1207" t="s">
        <v>13</v>
      </c>
      <c r="F1207" t="s">
        <v>14</v>
      </c>
      <c r="G1207" t="s">
        <v>15</v>
      </c>
      <c r="H1207" t="s">
        <v>16</v>
      </c>
      <c r="I1207" t="s">
        <v>17</v>
      </c>
      <c r="J1207">
        <v>1034</v>
      </c>
      <c r="K1207">
        <v>1478.62</v>
      </c>
    </row>
    <row r="1208" spans="1:11" x14ac:dyDescent="0.3">
      <c r="A1208" s="2">
        <v>2725077</v>
      </c>
      <c r="B1208">
        <v>2021</v>
      </c>
      <c r="C1208" t="s">
        <v>27</v>
      </c>
      <c r="D1208" t="s">
        <v>12</v>
      </c>
      <c r="E1208" t="s">
        <v>13</v>
      </c>
      <c r="F1208" t="s">
        <v>14</v>
      </c>
      <c r="G1208" t="s">
        <v>15</v>
      </c>
      <c r="H1208" t="s">
        <v>16</v>
      </c>
      <c r="I1208" t="s">
        <v>17</v>
      </c>
      <c r="J1208">
        <v>234</v>
      </c>
      <c r="K1208">
        <v>334.62</v>
      </c>
    </row>
    <row r="1209" spans="1:11" x14ac:dyDescent="0.3">
      <c r="A1209" s="2">
        <v>2725077</v>
      </c>
      <c r="B1209">
        <v>2021</v>
      </c>
      <c r="C1209" t="s">
        <v>27</v>
      </c>
      <c r="D1209" t="s">
        <v>12</v>
      </c>
      <c r="E1209" t="s">
        <v>13</v>
      </c>
      <c r="F1209" t="s">
        <v>14</v>
      </c>
      <c r="G1209" t="s">
        <v>15</v>
      </c>
      <c r="H1209" t="s">
        <v>16</v>
      </c>
      <c r="I1209" t="s">
        <v>17</v>
      </c>
      <c r="J1209">
        <v>261</v>
      </c>
      <c r="K1209">
        <v>373.23</v>
      </c>
    </row>
    <row r="1210" spans="1:11" x14ac:dyDescent="0.3">
      <c r="A1210" s="2">
        <v>2726172</v>
      </c>
      <c r="B1210">
        <v>2021</v>
      </c>
      <c r="C1210" t="s">
        <v>27</v>
      </c>
      <c r="D1210" t="s">
        <v>12</v>
      </c>
      <c r="E1210" t="s">
        <v>13</v>
      </c>
      <c r="F1210" t="s">
        <v>14</v>
      </c>
      <c r="G1210" t="s">
        <v>15</v>
      </c>
      <c r="H1210" t="s">
        <v>16</v>
      </c>
      <c r="I1210" t="s">
        <v>17</v>
      </c>
      <c r="J1210">
        <v>309</v>
      </c>
      <c r="K1210">
        <v>441.87</v>
      </c>
    </row>
    <row r="1211" spans="1:11" x14ac:dyDescent="0.3">
      <c r="A1211" s="2">
        <v>2725442</v>
      </c>
      <c r="B1211">
        <v>2021</v>
      </c>
      <c r="C1211" t="s">
        <v>27</v>
      </c>
      <c r="D1211" t="s">
        <v>12</v>
      </c>
      <c r="E1211" t="s">
        <v>13</v>
      </c>
      <c r="F1211" t="s">
        <v>14</v>
      </c>
      <c r="G1211" t="s">
        <v>15</v>
      </c>
      <c r="H1211" t="s">
        <v>16</v>
      </c>
      <c r="I1211" t="s">
        <v>17</v>
      </c>
      <c r="J1211">
        <v>231</v>
      </c>
      <c r="K1211">
        <v>330.33</v>
      </c>
    </row>
    <row r="1212" spans="1:11" x14ac:dyDescent="0.3">
      <c r="A1212" s="2">
        <v>2725442</v>
      </c>
      <c r="B1212">
        <v>2021</v>
      </c>
      <c r="C1212" t="s">
        <v>27</v>
      </c>
      <c r="D1212" t="s">
        <v>12</v>
      </c>
      <c r="E1212" t="s">
        <v>13</v>
      </c>
      <c r="F1212" t="s">
        <v>14</v>
      </c>
      <c r="G1212" t="s">
        <v>15</v>
      </c>
      <c r="H1212" t="s">
        <v>16</v>
      </c>
      <c r="I1212" t="s">
        <v>17</v>
      </c>
      <c r="J1212">
        <v>782</v>
      </c>
      <c r="K1212">
        <v>1118.26</v>
      </c>
    </row>
    <row r="1213" spans="1:11" x14ac:dyDescent="0.3">
      <c r="A1213" s="2">
        <v>2725077</v>
      </c>
      <c r="B1213">
        <v>2021</v>
      </c>
      <c r="C1213" t="s">
        <v>27</v>
      </c>
      <c r="D1213" t="s">
        <v>12</v>
      </c>
      <c r="E1213" t="s">
        <v>13</v>
      </c>
      <c r="F1213" t="s">
        <v>14</v>
      </c>
      <c r="G1213" t="s">
        <v>15</v>
      </c>
      <c r="H1213" t="s">
        <v>16</v>
      </c>
      <c r="I1213" t="s">
        <v>17</v>
      </c>
      <c r="J1213">
        <v>815</v>
      </c>
      <c r="K1213">
        <v>1165.45</v>
      </c>
    </row>
    <row r="1214" spans="1:11" x14ac:dyDescent="0.3">
      <c r="A1214" s="2">
        <v>2726172</v>
      </c>
      <c r="B1214">
        <v>2021</v>
      </c>
      <c r="C1214" t="s">
        <v>27</v>
      </c>
      <c r="D1214" t="s">
        <v>12</v>
      </c>
      <c r="E1214" t="s">
        <v>13</v>
      </c>
      <c r="F1214" t="s">
        <v>14</v>
      </c>
      <c r="G1214" t="s">
        <v>15</v>
      </c>
      <c r="H1214" t="s">
        <v>16</v>
      </c>
      <c r="I1214" t="s">
        <v>17</v>
      </c>
      <c r="J1214">
        <v>868</v>
      </c>
      <c r="K1214">
        <v>1241.24</v>
      </c>
    </row>
    <row r="1215" spans="1:11" x14ac:dyDescent="0.3">
      <c r="A1215" s="2">
        <v>2725077</v>
      </c>
      <c r="B1215">
        <v>2021</v>
      </c>
      <c r="C1215" t="s">
        <v>27</v>
      </c>
      <c r="D1215" t="s">
        <v>12</v>
      </c>
      <c r="E1215" t="s">
        <v>13</v>
      </c>
      <c r="F1215" t="s">
        <v>14</v>
      </c>
      <c r="G1215" t="s">
        <v>15</v>
      </c>
      <c r="H1215" t="s">
        <v>16</v>
      </c>
      <c r="I1215" t="s">
        <v>17</v>
      </c>
      <c r="J1215">
        <v>305</v>
      </c>
      <c r="K1215">
        <v>436.15</v>
      </c>
    </row>
    <row r="1216" spans="1:11" x14ac:dyDescent="0.3">
      <c r="A1216" s="2">
        <v>2725077</v>
      </c>
      <c r="B1216">
        <v>2021</v>
      </c>
      <c r="C1216" t="s">
        <v>27</v>
      </c>
      <c r="D1216" t="s">
        <v>12</v>
      </c>
      <c r="E1216" t="s">
        <v>13</v>
      </c>
      <c r="F1216" t="s">
        <v>14</v>
      </c>
      <c r="G1216" t="s">
        <v>15</v>
      </c>
      <c r="H1216" t="s">
        <v>16</v>
      </c>
      <c r="I1216" t="s">
        <v>17</v>
      </c>
      <c r="J1216">
        <v>233</v>
      </c>
      <c r="K1216">
        <v>333.19</v>
      </c>
    </row>
    <row r="1217" spans="1:11" x14ac:dyDescent="0.3">
      <c r="A1217" s="2">
        <v>2725442</v>
      </c>
      <c r="B1217">
        <v>2021</v>
      </c>
      <c r="C1217" t="s">
        <v>28</v>
      </c>
      <c r="D1217" t="s">
        <v>31</v>
      </c>
      <c r="E1217" t="s">
        <v>13</v>
      </c>
      <c r="F1217" t="s">
        <v>14</v>
      </c>
      <c r="G1217" t="s">
        <v>15</v>
      </c>
      <c r="H1217" t="s">
        <v>16</v>
      </c>
      <c r="I1217" t="s">
        <v>18</v>
      </c>
      <c r="J1217">
        <v>266</v>
      </c>
      <c r="K1217">
        <v>380.38</v>
      </c>
    </row>
    <row r="1218" spans="1:11" x14ac:dyDescent="0.3">
      <c r="A1218" s="2">
        <v>2725442</v>
      </c>
      <c r="B1218">
        <v>2021</v>
      </c>
      <c r="C1218" t="s">
        <v>28</v>
      </c>
      <c r="D1218" t="s">
        <v>31</v>
      </c>
      <c r="E1218" t="s">
        <v>13</v>
      </c>
      <c r="F1218" t="s">
        <v>14</v>
      </c>
      <c r="G1218" t="s">
        <v>15</v>
      </c>
      <c r="H1218" t="s">
        <v>16</v>
      </c>
      <c r="I1218" t="s">
        <v>18</v>
      </c>
      <c r="J1218">
        <v>260</v>
      </c>
      <c r="K1218">
        <v>371.8</v>
      </c>
    </row>
    <row r="1219" spans="1:11" x14ac:dyDescent="0.3">
      <c r="A1219" s="2">
        <v>2725077</v>
      </c>
      <c r="B1219">
        <v>2021</v>
      </c>
      <c r="C1219" t="s">
        <v>28</v>
      </c>
      <c r="D1219" t="s">
        <v>31</v>
      </c>
      <c r="E1219" t="s">
        <v>13</v>
      </c>
      <c r="F1219" t="s">
        <v>14</v>
      </c>
      <c r="G1219" t="s">
        <v>15</v>
      </c>
      <c r="H1219" t="s">
        <v>16</v>
      </c>
      <c r="I1219" t="s">
        <v>18</v>
      </c>
      <c r="J1219">
        <v>254</v>
      </c>
      <c r="K1219">
        <v>363.22</v>
      </c>
    </row>
    <row r="1220" spans="1:11" x14ac:dyDescent="0.3">
      <c r="A1220" s="2">
        <v>2725077</v>
      </c>
      <c r="B1220">
        <v>2021</v>
      </c>
      <c r="C1220" t="s">
        <v>28</v>
      </c>
      <c r="D1220" t="s">
        <v>31</v>
      </c>
      <c r="E1220" t="s">
        <v>13</v>
      </c>
      <c r="F1220" t="s">
        <v>14</v>
      </c>
      <c r="G1220" t="s">
        <v>15</v>
      </c>
      <c r="H1220" t="s">
        <v>16</v>
      </c>
      <c r="I1220" t="s">
        <v>17</v>
      </c>
      <c r="J1220">
        <v>230</v>
      </c>
      <c r="K1220">
        <v>328.9</v>
      </c>
    </row>
    <row r="1221" spans="1:11" x14ac:dyDescent="0.3">
      <c r="A1221" s="2">
        <v>2725077</v>
      </c>
      <c r="B1221">
        <v>2021</v>
      </c>
      <c r="C1221" t="s">
        <v>28</v>
      </c>
      <c r="D1221" t="s">
        <v>31</v>
      </c>
      <c r="E1221" t="s">
        <v>13</v>
      </c>
      <c r="F1221" t="s">
        <v>14</v>
      </c>
      <c r="G1221" t="s">
        <v>15</v>
      </c>
      <c r="H1221" t="s">
        <v>16</v>
      </c>
      <c r="I1221" t="s">
        <v>17</v>
      </c>
      <c r="J1221">
        <v>272</v>
      </c>
      <c r="K1221">
        <v>388.96</v>
      </c>
    </row>
    <row r="1222" spans="1:11" x14ac:dyDescent="0.3">
      <c r="A1222" s="2">
        <v>2726172</v>
      </c>
      <c r="B1222">
        <v>2021</v>
      </c>
      <c r="C1222" t="s">
        <v>28</v>
      </c>
      <c r="D1222" t="s">
        <v>31</v>
      </c>
      <c r="E1222" t="s">
        <v>13</v>
      </c>
      <c r="F1222" t="s">
        <v>14</v>
      </c>
      <c r="G1222" t="s">
        <v>15</v>
      </c>
      <c r="H1222" t="s">
        <v>16</v>
      </c>
      <c r="I1222" t="s">
        <v>17</v>
      </c>
      <c r="J1222">
        <v>262</v>
      </c>
      <c r="K1222">
        <v>374.65999999999997</v>
      </c>
    </row>
    <row r="1223" spans="1:11" x14ac:dyDescent="0.3">
      <c r="A1223" s="2">
        <v>2725442</v>
      </c>
      <c r="B1223">
        <v>2021</v>
      </c>
      <c r="C1223" t="s">
        <v>28</v>
      </c>
      <c r="D1223" t="s">
        <v>31</v>
      </c>
      <c r="E1223" t="s">
        <v>13</v>
      </c>
      <c r="F1223" t="s">
        <v>14</v>
      </c>
      <c r="G1223" t="s">
        <v>15</v>
      </c>
      <c r="H1223" t="s">
        <v>16</v>
      </c>
      <c r="I1223" t="s">
        <v>17</v>
      </c>
      <c r="J1223">
        <v>256</v>
      </c>
      <c r="K1223">
        <v>366.08</v>
      </c>
    </row>
    <row r="1224" spans="1:11" x14ac:dyDescent="0.3">
      <c r="A1224" s="2">
        <v>2726172</v>
      </c>
      <c r="B1224">
        <v>2021</v>
      </c>
      <c r="C1224" t="s">
        <v>28</v>
      </c>
      <c r="D1224" t="s">
        <v>31</v>
      </c>
      <c r="E1224" t="s">
        <v>13</v>
      </c>
      <c r="F1224" t="s">
        <v>14</v>
      </c>
      <c r="G1224" t="s">
        <v>15</v>
      </c>
      <c r="H1224" t="s">
        <v>16</v>
      </c>
      <c r="I1224" t="s">
        <v>17</v>
      </c>
      <c r="J1224">
        <v>226</v>
      </c>
      <c r="K1224">
        <v>526.24</v>
      </c>
    </row>
    <row r="1225" spans="1:11" x14ac:dyDescent="0.3">
      <c r="A1225" s="2">
        <v>2726172</v>
      </c>
      <c r="B1225">
        <v>2021</v>
      </c>
      <c r="C1225" t="s">
        <v>28</v>
      </c>
      <c r="D1225" t="s">
        <v>31</v>
      </c>
      <c r="E1225" t="s">
        <v>13</v>
      </c>
      <c r="F1225" t="s">
        <v>14</v>
      </c>
      <c r="G1225" t="s">
        <v>15</v>
      </c>
      <c r="H1225" t="s">
        <v>16</v>
      </c>
      <c r="I1225" t="s">
        <v>17</v>
      </c>
      <c r="J1225">
        <v>274</v>
      </c>
      <c r="K1225">
        <v>526.24</v>
      </c>
    </row>
    <row r="1226" spans="1:11" x14ac:dyDescent="0.3">
      <c r="A1226" s="2">
        <v>2726538</v>
      </c>
      <c r="B1226">
        <v>2021</v>
      </c>
      <c r="C1226" t="s">
        <v>28</v>
      </c>
      <c r="D1226" t="s">
        <v>31</v>
      </c>
      <c r="E1226" t="s">
        <v>13</v>
      </c>
      <c r="F1226" t="s">
        <v>14</v>
      </c>
      <c r="G1226" t="s">
        <v>15</v>
      </c>
      <c r="H1226" t="s">
        <v>16</v>
      </c>
      <c r="I1226" t="s">
        <v>17</v>
      </c>
      <c r="J1226">
        <v>1006</v>
      </c>
      <c r="K1226">
        <v>1438.58</v>
      </c>
    </row>
    <row r="1227" spans="1:11" x14ac:dyDescent="0.3">
      <c r="A1227" s="2">
        <v>2725807</v>
      </c>
      <c r="B1227">
        <v>2021</v>
      </c>
      <c r="C1227" t="s">
        <v>28</v>
      </c>
      <c r="D1227" t="s">
        <v>31</v>
      </c>
      <c r="E1227" t="s">
        <v>13</v>
      </c>
      <c r="F1227" t="s">
        <v>14</v>
      </c>
      <c r="G1227" t="s">
        <v>15</v>
      </c>
      <c r="H1227" t="s">
        <v>16</v>
      </c>
      <c r="I1227" t="s">
        <v>17</v>
      </c>
      <c r="J1227">
        <v>1039</v>
      </c>
      <c r="K1227">
        <v>1485.77</v>
      </c>
    </row>
    <row r="1228" spans="1:11" x14ac:dyDescent="0.3">
      <c r="A1228" s="2">
        <v>2725807</v>
      </c>
      <c r="B1228">
        <v>2021</v>
      </c>
      <c r="C1228" t="s">
        <v>28</v>
      </c>
      <c r="D1228" t="s">
        <v>31</v>
      </c>
      <c r="E1228" t="s">
        <v>13</v>
      </c>
      <c r="F1228" t="s">
        <v>14</v>
      </c>
      <c r="G1228" t="s">
        <v>15</v>
      </c>
      <c r="H1228" t="s">
        <v>16</v>
      </c>
      <c r="I1228" t="s">
        <v>17</v>
      </c>
      <c r="J1228">
        <v>273</v>
      </c>
      <c r="K1228">
        <v>390.39</v>
      </c>
    </row>
    <row r="1229" spans="1:11" x14ac:dyDescent="0.3">
      <c r="A1229" s="2">
        <v>2725077</v>
      </c>
      <c r="B1229">
        <v>2021</v>
      </c>
      <c r="C1229" t="s">
        <v>28</v>
      </c>
      <c r="D1229" t="s">
        <v>31</v>
      </c>
      <c r="E1229" t="s">
        <v>13</v>
      </c>
      <c r="F1229" t="s">
        <v>14</v>
      </c>
      <c r="G1229" t="s">
        <v>15</v>
      </c>
      <c r="H1229" t="s">
        <v>16</v>
      </c>
      <c r="I1229" t="s">
        <v>17</v>
      </c>
      <c r="J1229">
        <v>265</v>
      </c>
      <c r="K1229">
        <v>378.95</v>
      </c>
    </row>
    <row r="1230" spans="1:11" x14ac:dyDescent="0.3">
      <c r="A1230" s="2">
        <v>2726538</v>
      </c>
      <c r="B1230">
        <v>2021</v>
      </c>
      <c r="C1230" t="s">
        <v>28</v>
      </c>
      <c r="D1230" t="s">
        <v>31</v>
      </c>
      <c r="E1230" t="s">
        <v>13</v>
      </c>
      <c r="F1230" t="s">
        <v>14</v>
      </c>
      <c r="G1230" t="s">
        <v>15</v>
      </c>
      <c r="H1230" t="s">
        <v>16</v>
      </c>
      <c r="I1230" t="s">
        <v>17</v>
      </c>
      <c r="J1230">
        <v>259</v>
      </c>
      <c r="K1230">
        <v>370.37</v>
      </c>
    </row>
    <row r="1231" spans="1:11" x14ac:dyDescent="0.3">
      <c r="A1231" s="2">
        <v>2726172</v>
      </c>
      <c r="B1231">
        <v>2021</v>
      </c>
      <c r="C1231" t="s">
        <v>28</v>
      </c>
      <c r="D1231" t="s">
        <v>31</v>
      </c>
      <c r="E1231" t="s">
        <v>13</v>
      </c>
      <c r="F1231" t="s">
        <v>14</v>
      </c>
      <c r="G1231" t="s">
        <v>15</v>
      </c>
      <c r="H1231" t="s">
        <v>16</v>
      </c>
      <c r="I1231" t="s">
        <v>17</v>
      </c>
      <c r="J1231">
        <v>253</v>
      </c>
      <c r="K1231">
        <v>361.78999999999996</v>
      </c>
    </row>
    <row r="1232" spans="1:11" x14ac:dyDescent="0.3">
      <c r="A1232" s="2">
        <v>2726172</v>
      </c>
      <c r="B1232">
        <v>2021</v>
      </c>
      <c r="C1232" t="s">
        <v>28</v>
      </c>
      <c r="D1232" t="s">
        <v>31</v>
      </c>
      <c r="E1232" t="s">
        <v>13</v>
      </c>
      <c r="F1232" t="s">
        <v>14</v>
      </c>
      <c r="G1232" t="s">
        <v>15</v>
      </c>
      <c r="H1232" t="s">
        <v>16</v>
      </c>
      <c r="I1232" t="s">
        <v>17</v>
      </c>
      <c r="J1232">
        <v>787</v>
      </c>
      <c r="K1232">
        <v>1125.4099999999999</v>
      </c>
    </row>
    <row r="1233" spans="1:11" x14ac:dyDescent="0.3">
      <c r="A1233" s="2">
        <v>2726172</v>
      </c>
      <c r="B1233">
        <v>2021</v>
      </c>
      <c r="C1233" t="s">
        <v>28</v>
      </c>
      <c r="D1233" t="s">
        <v>31</v>
      </c>
      <c r="E1233" t="s">
        <v>13</v>
      </c>
      <c r="F1233" t="s">
        <v>14</v>
      </c>
      <c r="G1233" t="s">
        <v>15</v>
      </c>
      <c r="H1233" t="s">
        <v>16</v>
      </c>
      <c r="I1233" t="s">
        <v>17</v>
      </c>
      <c r="J1233">
        <v>820</v>
      </c>
      <c r="K1233">
        <v>1172.5999999999999</v>
      </c>
    </row>
    <row r="1234" spans="1:11" x14ac:dyDescent="0.3">
      <c r="A1234" s="2">
        <v>2725077</v>
      </c>
      <c r="B1234">
        <v>2021</v>
      </c>
      <c r="C1234" t="s">
        <v>28</v>
      </c>
      <c r="D1234" t="s">
        <v>31</v>
      </c>
      <c r="E1234" t="s">
        <v>13</v>
      </c>
      <c r="F1234" t="s">
        <v>14</v>
      </c>
      <c r="G1234" t="s">
        <v>15</v>
      </c>
      <c r="H1234" t="s">
        <v>16</v>
      </c>
      <c r="I1234" t="s">
        <v>18</v>
      </c>
      <c r="J1234">
        <v>263</v>
      </c>
      <c r="K1234">
        <v>376.09000000000003</v>
      </c>
    </row>
    <row r="1235" spans="1:11" x14ac:dyDescent="0.3">
      <c r="A1235" s="2">
        <v>2725442</v>
      </c>
      <c r="B1235">
        <v>2021</v>
      </c>
      <c r="C1235" t="s">
        <v>28</v>
      </c>
      <c r="D1235" t="s">
        <v>31</v>
      </c>
      <c r="E1235" t="s">
        <v>13</v>
      </c>
      <c r="F1235" t="s">
        <v>14</v>
      </c>
      <c r="G1235" t="s">
        <v>15</v>
      </c>
      <c r="H1235" t="s">
        <v>16</v>
      </c>
      <c r="I1235" t="s">
        <v>18</v>
      </c>
      <c r="J1235">
        <v>257</v>
      </c>
      <c r="K1235">
        <v>367.51</v>
      </c>
    </row>
    <row r="1236" spans="1:11" x14ac:dyDescent="0.3">
      <c r="A1236" s="2">
        <v>2725077</v>
      </c>
      <c r="B1236">
        <v>2021</v>
      </c>
      <c r="C1236" t="s">
        <v>28</v>
      </c>
      <c r="D1236" t="s">
        <v>31</v>
      </c>
      <c r="E1236" t="s">
        <v>13</v>
      </c>
      <c r="F1236" t="s">
        <v>14</v>
      </c>
      <c r="G1236" t="s">
        <v>15</v>
      </c>
      <c r="H1236" t="s">
        <v>16</v>
      </c>
      <c r="I1236" t="s">
        <v>18</v>
      </c>
      <c r="J1236">
        <v>251</v>
      </c>
      <c r="K1236">
        <v>358.93</v>
      </c>
    </row>
    <row r="1237" spans="1:11" x14ac:dyDescent="0.3">
      <c r="A1237" s="2">
        <v>2725442</v>
      </c>
      <c r="B1237">
        <v>2021</v>
      </c>
      <c r="C1237" t="s">
        <v>28</v>
      </c>
      <c r="D1237" t="s">
        <v>31</v>
      </c>
      <c r="E1237" t="s">
        <v>13</v>
      </c>
      <c r="F1237" t="s">
        <v>14</v>
      </c>
      <c r="G1237" t="s">
        <v>15</v>
      </c>
      <c r="H1237" t="s">
        <v>16</v>
      </c>
      <c r="I1237" t="s">
        <v>17</v>
      </c>
      <c r="J1237">
        <v>227</v>
      </c>
      <c r="K1237">
        <v>324.61</v>
      </c>
    </row>
    <row r="1238" spans="1:11" x14ac:dyDescent="0.3">
      <c r="A1238" s="2">
        <v>2725442</v>
      </c>
      <c r="B1238">
        <v>2021</v>
      </c>
      <c r="C1238" t="s">
        <v>28</v>
      </c>
      <c r="D1238" t="s">
        <v>31</v>
      </c>
      <c r="E1238" t="s">
        <v>13</v>
      </c>
      <c r="F1238" t="s">
        <v>14</v>
      </c>
      <c r="G1238" t="s">
        <v>15</v>
      </c>
      <c r="H1238" t="s">
        <v>16</v>
      </c>
      <c r="I1238" t="s">
        <v>17</v>
      </c>
      <c r="J1238">
        <v>275</v>
      </c>
      <c r="K1238">
        <v>393.25</v>
      </c>
    </row>
    <row r="1239" spans="1:11" x14ac:dyDescent="0.3">
      <c r="A1239" s="2">
        <v>2726172</v>
      </c>
      <c r="B1239">
        <v>2021</v>
      </c>
      <c r="C1239" t="s">
        <v>29</v>
      </c>
      <c r="D1239" t="s">
        <v>31</v>
      </c>
      <c r="E1239" t="s">
        <v>13</v>
      </c>
      <c r="F1239" t="s">
        <v>14</v>
      </c>
      <c r="G1239" t="s">
        <v>15</v>
      </c>
      <c r="H1239" t="s">
        <v>16</v>
      </c>
      <c r="I1239" t="s">
        <v>18</v>
      </c>
      <c r="J1239">
        <v>278</v>
      </c>
      <c r="K1239">
        <v>397.53999999999996</v>
      </c>
    </row>
    <row r="1240" spans="1:11" x14ac:dyDescent="0.3">
      <c r="A1240" s="2">
        <v>2725442</v>
      </c>
      <c r="B1240">
        <v>2021</v>
      </c>
      <c r="C1240" t="s">
        <v>29</v>
      </c>
      <c r="D1240" t="s">
        <v>31</v>
      </c>
      <c r="E1240" t="s">
        <v>13</v>
      </c>
      <c r="F1240" t="s">
        <v>14</v>
      </c>
      <c r="G1240" t="s">
        <v>15</v>
      </c>
      <c r="H1240" t="s">
        <v>16</v>
      </c>
      <c r="I1240" t="s">
        <v>18</v>
      </c>
      <c r="J1240">
        <v>272</v>
      </c>
      <c r="K1240">
        <v>388.96</v>
      </c>
    </row>
    <row r="1241" spans="1:11" x14ac:dyDescent="0.3">
      <c r="A1241" s="2">
        <v>2725077</v>
      </c>
      <c r="B1241">
        <v>2021</v>
      </c>
      <c r="C1241" t="s">
        <v>29</v>
      </c>
      <c r="D1241" t="s">
        <v>31</v>
      </c>
      <c r="E1241" t="s">
        <v>13</v>
      </c>
      <c r="F1241" t="s">
        <v>14</v>
      </c>
      <c r="G1241" t="s">
        <v>15</v>
      </c>
      <c r="H1241" t="s">
        <v>16</v>
      </c>
      <c r="I1241" t="s">
        <v>17</v>
      </c>
      <c r="J1241">
        <v>278</v>
      </c>
      <c r="K1241">
        <v>397.53999999999996</v>
      </c>
    </row>
    <row r="1242" spans="1:11" x14ac:dyDescent="0.3">
      <c r="A1242" s="2">
        <v>2725442</v>
      </c>
      <c r="B1242">
        <v>2021</v>
      </c>
      <c r="C1242" t="s">
        <v>29</v>
      </c>
      <c r="D1242" t="s">
        <v>31</v>
      </c>
      <c r="E1242" t="s">
        <v>13</v>
      </c>
      <c r="F1242" t="s">
        <v>14</v>
      </c>
      <c r="G1242" t="s">
        <v>15</v>
      </c>
      <c r="H1242" t="s">
        <v>16</v>
      </c>
      <c r="I1242" t="s">
        <v>17</v>
      </c>
      <c r="J1242">
        <v>280</v>
      </c>
      <c r="K1242">
        <v>400.4</v>
      </c>
    </row>
    <row r="1243" spans="1:11" x14ac:dyDescent="0.3">
      <c r="A1243" s="2">
        <v>2725442</v>
      </c>
      <c r="B1243">
        <v>2021</v>
      </c>
      <c r="C1243" t="s">
        <v>29</v>
      </c>
      <c r="D1243" t="s">
        <v>31</v>
      </c>
      <c r="E1243" t="s">
        <v>13</v>
      </c>
      <c r="F1243" t="s">
        <v>14</v>
      </c>
      <c r="G1243" t="s">
        <v>15</v>
      </c>
      <c r="H1243" t="s">
        <v>16</v>
      </c>
      <c r="I1243" t="s">
        <v>17</v>
      </c>
      <c r="J1243">
        <v>274</v>
      </c>
      <c r="K1243">
        <v>391.82</v>
      </c>
    </row>
    <row r="1244" spans="1:11" x14ac:dyDescent="0.3">
      <c r="A1244" s="2">
        <v>2725077</v>
      </c>
      <c r="B1244">
        <v>2021</v>
      </c>
      <c r="C1244" t="s">
        <v>29</v>
      </c>
      <c r="D1244" t="s">
        <v>31</v>
      </c>
      <c r="E1244" t="s">
        <v>13</v>
      </c>
      <c r="F1244" t="s">
        <v>14</v>
      </c>
      <c r="G1244" t="s">
        <v>15</v>
      </c>
      <c r="H1244" t="s">
        <v>16</v>
      </c>
      <c r="I1244" t="s">
        <v>17</v>
      </c>
      <c r="J1244">
        <v>268</v>
      </c>
      <c r="K1244">
        <v>383.24</v>
      </c>
    </row>
    <row r="1245" spans="1:11" x14ac:dyDescent="0.3">
      <c r="A1245" s="2">
        <v>2726172</v>
      </c>
      <c r="B1245">
        <v>2021</v>
      </c>
      <c r="C1245" t="s">
        <v>29</v>
      </c>
      <c r="D1245" t="s">
        <v>31</v>
      </c>
      <c r="E1245" t="s">
        <v>13</v>
      </c>
      <c r="F1245" t="s">
        <v>14</v>
      </c>
      <c r="G1245" t="s">
        <v>15</v>
      </c>
      <c r="H1245" t="s">
        <v>16</v>
      </c>
      <c r="I1245" t="s">
        <v>17</v>
      </c>
      <c r="J1245">
        <v>232</v>
      </c>
      <c r="K1245">
        <v>526.24</v>
      </c>
    </row>
    <row r="1246" spans="1:11" x14ac:dyDescent="0.3">
      <c r="A1246" s="2">
        <v>2725077</v>
      </c>
      <c r="B1246">
        <v>2021</v>
      </c>
      <c r="C1246" t="s">
        <v>29</v>
      </c>
      <c r="D1246" t="s">
        <v>31</v>
      </c>
      <c r="E1246" t="s">
        <v>13</v>
      </c>
      <c r="F1246" t="s">
        <v>14</v>
      </c>
      <c r="G1246" t="s">
        <v>15</v>
      </c>
      <c r="H1246" t="s">
        <v>16</v>
      </c>
      <c r="I1246" t="s">
        <v>17</v>
      </c>
      <c r="J1246">
        <v>280</v>
      </c>
      <c r="K1246">
        <v>526.24</v>
      </c>
    </row>
    <row r="1247" spans="1:11" x14ac:dyDescent="0.3">
      <c r="A1247" s="2">
        <v>2725807</v>
      </c>
      <c r="B1247">
        <v>2021</v>
      </c>
      <c r="C1247" t="s">
        <v>29</v>
      </c>
      <c r="D1247" t="s">
        <v>31</v>
      </c>
      <c r="E1247" t="s">
        <v>13</v>
      </c>
      <c r="F1247" t="s">
        <v>14</v>
      </c>
      <c r="G1247" t="s">
        <v>15</v>
      </c>
      <c r="H1247" t="s">
        <v>16</v>
      </c>
      <c r="I1247" t="s">
        <v>17</v>
      </c>
      <c r="J1247">
        <v>1005</v>
      </c>
      <c r="K1247">
        <v>1437.15</v>
      </c>
    </row>
    <row r="1248" spans="1:11" x14ac:dyDescent="0.3">
      <c r="A1248" s="2">
        <v>2725442</v>
      </c>
      <c r="B1248">
        <v>2021</v>
      </c>
      <c r="C1248" t="s">
        <v>29</v>
      </c>
      <c r="D1248" t="s">
        <v>31</v>
      </c>
      <c r="E1248" t="s">
        <v>13</v>
      </c>
      <c r="F1248" t="s">
        <v>14</v>
      </c>
      <c r="G1248" t="s">
        <v>15</v>
      </c>
      <c r="H1248" t="s">
        <v>16</v>
      </c>
      <c r="I1248" t="s">
        <v>17</v>
      </c>
      <c r="J1248">
        <v>1038</v>
      </c>
      <c r="K1248">
        <v>1484.34</v>
      </c>
    </row>
    <row r="1249" spans="1:11" x14ac:dyDescent="0.3">
      <c r="A1249" s="2">
        <v>2725077</v>
      </c>
      <c r="B1249">
        <v>2021</v>
      </c>
      <c r="C1249" t="s">
        <v>29</v>
      </c>
      <c r="D1249" t="s">
        <v>31</v>
      </c>
      <c r="E1249" t="s">
        <v>13</v>
      </c>
      <c r="F1249" t="s">
        <v>14</v>
      </c>
      <c r="G1249" t="s">
        <v>15</v>
      </c>
      <c r="H1249" t="s">
        <v>16</v>
      </c>
      <c r="I1249" t="s">
        <v>17</v>
      </c>
      <c r="J1249">
        <v>231</v>
      </c>
      <c r="K1249">
        <v>330.33</v>
      </c>
    </row>
    <row r="1250" spans="1:11" x14ac:dyDescent="0.3">
      <c r="A1250" s="2">
        <v>2725442</v>
      </c>
      <c r="B1250">
        <v>2021</v>
      </c>
      <c r="C1250" t="s">
        <v>29</v>
      </c>
      <c r="D1250" t="s">
        <v>31</v>
      </c>
      <c r="E1250" t="s">
        <v>13</v>
      </c>
      <c r="F1250" t="s">
        <v>14</v>
      </c>
      <c r="G1250" t="s">
        <v>15</v>
      </c>
      <c r="H1250" t="s">
        <v>16</v>
      </c>
      <c r="I1250" t="s">
        <v>17</v>
      </c>
      <c r="J1250">
        <v>279</v>
      </c>
      <c r="K1250">
        <v>398.97</v>
      </c>
    </row>
    <row r="1251" spans="1:11" x14ac:dyDescent="0.3">
      <c r="A1251" s="2">
        <v>2725807</v>
      </c>
      <c r="B1251">
        <v>2021</v>
      </c>
      <c r="C1251" t="s">
        <v>29</v>
      </c>
      <c r="D1251" t="s">
        <v>31</v>
      </c>
      <c r="E1251" t="s">
        <v>13</v>
      </c>
      <c r="F1251" t="s">
        <v>14</v>
      </c>
      <c r="G1251" t="s">
        <v>15</v>
      </c>
      <c r="H1251" t="s">
        <v>16</v>
      </c>
      <c r="I1251" t="s">
        <v>17</v>
      </c>
      <c r="J1251">
        <v>277</v>
      </c>
      <c r="K1251">
        <v>396.11</v>
      </c>
    </row>
    <row r="1252" spans="1:11" x14ac:dyDescent="0.3">
      <c r="A1252" s="2">
        <v>2726172</v>
      </c>
      <c r="B1252">
        <v>2021</v>
      </c>
      <c r="C1252" t="s">
        <v>29</v>
      </c>
      <c r="D1252" t="s">
        <v>31</v>
      </c>
      <c r="E1252" t="s">
        <v>13</v>
      </c>
      <c r="F1252" t="s">
        <v>14</v>
      </c>
      <c r="G1252" t="s">
        <v>15</v>
      </c>
      <c r="H1252" t="s">
        <v>16</v>
      </c>
      <c r="I1252" t="s">
        <v>17</v>
      </c>
      <c r="J1252">
        <v>271</v>
      </c>
      <c r="K1252">
        <v>387.53</v>
      </c>
    </row>
    <row r="1253" spans="1:11" x14ac:dyDescent="0.3">
      <c r="A1253" s="2">
        <v>2725442</v>
      </c>
      <c r="B1253">
        <v>2021</v>
      </c>
      <c r="C1253" t="s">
        <v>29</v>
      </c>
      <c r="D1253" t="s">
        <v>31</v>
      </c>
      <c r="E1253" t="s">
        <v>13</v>
      </c>
      <c r="F1253" t="s">
        <v>14</v>
      </c>
      <c r="G1253" t="s">
        <v>15</v>
      </c>
      <c r="H1253" t="s">
        <v>16</v>
      </c>
      <c r="I1253" t="s">
        <v>17</v>
      </c>
      <c r="J1253">
        <v>786</v>
      </c>
      <c r="K1253">
        <v>1123.98</v>
      </c>
    </row>
    <row r="1254" spans="1:11" x14ac:dyDescent="0.3">
      <c r="A1254" s="2">
        <v>2725442</v>
      </c>
      <c r="B1254">
        <v>2021</v>
      </c>
      <c r="C1254" t="s">
        <v>29</v>
      </c>
      <c r="D1254" t="s">
        <v>31</v>
      </c>
      <c r="E1254" t="s">
        <v>13</v>
      </c>
      <c r="F1254" t="s">
        <v>14</v>
      </c>
      <c r="G1254" t="s">
        <v>15</v>
      </c>
      <c r="H1254" t="s">
        <v>16</v>
      </c>
      <c r="I1254" t="s">
        <v>18</v>
      </c>
      <c r="J1254">
        <v>281</v>
      </c>
      <c r="K1254">
        <v>401.83</v>
      </c>
    </row>
    <row r="1255" spans="1:11" x14ac:dyDescent="0.3">
      <c r="A1255" s="2">
        <v>2725442</v>
      </c>
      <c r="B1255">
        <v>2021</v>
      </c>
      <c r="C1255" t="s">
        <v>29</v>
      </c>
      <c r="D1255" t="s">
        <v>31</v>
      </c>
      <c r="E1255" t="s">
        <v>13</v>
      </c>
      <c r="F1255" t="s">
        <v>14</v>
      </c>
      <c r="G1255" t="s">
        <v>15</v>
      </c>
      <c r="H1255" t="s">
        <v>16</v>
      </c>
      <c r="I1255" t="s">
        <v>18</v>
      </c>
      <c r="J1255">
        <v>275</v>
      </c>
      <c r="K1255">
        <v>393.25</v>
      </c>
    </row>
    <row r="1256" spans="1:11" x14ac:dyDescent="0.3">
      <c r="A1256" s="2">
        <v>2726538</v>
      </c>
      <c r="B1256">
        <v>2021</v>
      </c>
      <c r="C1256" t="s">
        <v>29</v>
      </c>
      <c r="D1256" t="s">
        <v>31</v>
      </c>
      <c r="E1256" t="s">
        <v>13</v>
      </c>
      <c r="F1256" t="s">
        <v>14</v>
      </c>
      <c r="G1256" t="s">
        <v>15</v>
      </c>
      <c r="H1256" t="s">
        <v>16</v>
      </c>
      <c r="I1256" t="s">
        <v>18</v>
      </c>
      <c r="J1256">
        <v>269</v>
      </c>
      <c r="K1256">
        <v>384.67</v>
      </c>
    </row>
    <row r="1257" spans="1:11" x14ac:dyDescent="0.3">
      <c r="A1257" s="2">
        <v>2725442</v>
      </c>
      <c r="B1257">
        <v>2021</v>
      </c>
      <c r="C1257" t="s">
        <v>29</v>
      </c>
      <c r="D1257" t="s">
        <v>31</v>
      </c>
      <c r="E1257" t="s">
        <v>13</v>
      </c>
      <c r="F1257" t="s">
        <v>14</v>
      </c>
      <c r="G1257" t="s">
        <v>15</v>
      </c>
      <c r="H1257" t="s">
        <v>16</v>
      </c>
      <c r="I1257" t="s">
        <v>17</v>
      </c>
      <c r="J1257">
        <v>233</v>
      </c>
      <c r="K1257">
        <v>333.19</v>
      </c>
    </row>
    <row r="1258" spans="1:11" x14ac:dyDescent="0.3">
      <c r="A1258" s="2">
        <v>2726172</v>
      </c>
      <c r="B1258">
        <v>2021</v>
      </c>
      <c r="C1258" t="s">
        <v>29</v>
      </c>
      <c r="D1258" t="s">
        <v>31</v>
      </c>
      <c r="E1258" t="s">
        <v>13</v>
      </c>
      <c r="F1258" t="s">
        <v>14</v>
      </c>
      <c r="G1258" t="s">
        <v>15</v>
      </c>
      <c r="H1258" t="s">
        <v>16</v>
      </c>
      <c r="I1258" t="s">
        <v>17</v>
      </c>
      <c r="J1258">
        <v>281</v>
      </c>
      <c r="K1258">
        <v>401.83</v>
      </c>
    </row>
    <row r="1259" spans="1:11" x14ac:dyDescent="0.3">
      <c r="A1259" s="2">
        <v>2726172</v>
      </c>
      <c r="B1259">
        <v>2021</v>
      </c>
      <c r="C1259" t="s">
        <v>30</v>
      </c>
      <c r="D1259" t="s">
        <v>31</v>
      </c>
      <c r="E1259" t="s">
        <v>13</v>
      </c>
      <c r="F1259" t="s">
        <v>14</v>
      </c>
      <c r="G1259" t="s">
        <v>15</v>
      </c>
      <c r="H1259" t="s">
        <v>16</v>
      </c>
      <c r="I1259" t="s">
        <v>18</v>
      </c>
      <c r="J1259">
        <v>284</v>
      </c>
      <c r="K1259">
        <v>406.12</v>
      </c>
    </row>
    <row r="1260" spans="1:11" x14ac:dyDescent="0.3">
      <c r="A1260" s="2">
        <v>2725077</v>
      </c>
      <c r="B1260">
        <v>2021</v>
      </c>
      <c r="C1260" t="s">
        <v>30</v>
      </c>
      <c r="D1260" t="s">
        <v>31</v>
      </c>
      <c r="E1260" t="s">
        <v>13</v>
      </c>
      <c r="F1260" t="s">
        <v>14</v>
      </c>
      <c r="G1260" t="s">
        <v>15</v>
      </c>
      <c r="H1260" t="s">
        <v>16</v>
      </c>
      <c r="I1260" t="s">
        <v>17</v>
      </c>
      <c r="J1260">
        <v>236</v>
      </c>
      <c r="K1260">
        <v>337.48</v>
      </c>
    </row>
    <row r="1261" spans="1:11" x14ac:dyDescent="0.3">
      <c r="A1261" s="2">
        <v>2725077</v>
      </c>
      <c r="B1261">
        <v>2021</v>
      </c>
      <c r="C1261" t="s">
        <v>30</v>
      </c>
      <c r="D1261" t="s">
        <v>31</v>
      </c>
      <c r="E1261" t="s">
        <v>13</v>
      </c>
      <c r="F1261" t="s">
        <v>14</v>
      </c>
      <c r="G1261" t="s">
        <v>15</v>
      </c>
      <c r="H1261" t="s">
        <v>16</v>
      </c>
      <c r="I1261" t="s">
        <v>17</v>
      </c>
      <c r="J1261">
        <v>284</v>
      </c>
      <c r="K1261">
        <v>406.12</v>
      </c>
    </row>
    <row r="1262" spans="1:11" x14ac:dyDescent="0.3">
      <c r="A1262" s="2">
        <v>2725442</v>
      </c>
      <c r="B1262">
        <v>2021</v>
      </c>
      <c r="C1262" t="s">
        <v>30</v>
      </c>
      <c r="D1262" t="s">
        <v>31</v>
      </c>
      <c r="E1262" t="s">
        <v>13</v>
      </c>
      <c r="F1262" t="s">
        <v>14</v>
      </c>
      <c r="G1262" t="s">
        <v>15</v>
      </c>
      <c r="H1262" t="s">
        <v>16</v>
      </c>
      <c r="I1262" t="s">
        <v>17</v>
      </c>
      <c r="J1262">
        <v>212</v>
      </c>
      <c r="K1262">
        <v>303.15999999999997</v>
      </c>
    </row>
    <row r="1263" spans="1:11" x14ac:dyDescent="0.3">
      <c r="A1263" s="2">
        <v>2726172</v>
      </c>
      <c r="B1263">
        <v>2021</v>
      </c>
      <c r="C1263" t="s">
        <v>30</v>
      </c>
      <c r="D1263" t="s">
        <v>31</v>
      </c>
      <c r="E1263" t="s">
        <v>13</v>
      </c>
      <c r="F1263" t="s">
        <v>14</v>
      </c>
      <c r="G1263" t="s">
        <v>15</v>
      </c>
      <c r="H1263" t="s">
        <v>16</v>
      </c>
      <c r="I1263" t="s">
        <v>17</v>
      </c>
      <c r="J1263">
        <v>286</v>
      </c>
      <c r="K1263">
        <v>408.98</v>
      </c>
    </row>
    <row r="1264" spans="1:11" x14ac:dyDescent="0.3">
      <c r="A1264" s="2">
        <v>2726172</v>
      </c>
      <c r="B1264">
        <v>2021</v>
      </c>
      <c r="C1264" t="s">
        <v>30</v>
      </c>
      <c r="D1264" t="s">
        <v>31</v>
      </c>
      <c r="E1264" t="s">
        <v>13</v>
      </c>
      <c r="F1264" t="s">
        <v>14</v>
      </c>
      <c r="G1264" t="s">
        <v>15</v>
      </c>
      <c r="H1264" t="s">
        <v>16</v>
      </c>
      <c r="I1264" t="s">
        <v>17</v>
      </c>
      <c r="J1264">
        <v>238</v>
      </c>
      <c r="K1264">
        <v>526.24</v>
      </c>
    </row>
    <row r="1265" spans="1:11" x14ac:dyDescent="0.3">
      <c r="A1265" s="2">
        <v>2726172</v>
      </c>
      <c r="B1265">
        <v>2021</v>
      </c>
      <c r="C1265" t="s">
        <v>30</v>
      </c>
      <c r="D1265" t="s">
        <v>31</v>
      </c>
      <c r="E1265" t="s">
        <v>13</v>
      </c>
      <c r="F1265" t="s">
        <v>14</v>
      </c>
      <c r="G1265" t="s">
        <v>15</v>
      </c>
      <c r="H1265" t="s">
        <v>16</v>
      </c>
      <c r="I1265" t="s">
        <v>17</v>
      </c>
      <c r="J1265">
        <v>286</v>
      </c>
      <c r="K1265">
        <v>526.24</v>
      </c>
    </row>
    <row r="1266" spans="1:11" x14ac:dyDescent="0.3">
      <c r="A1266" s="2">
        <v>2725077</v>
      </c>
      <c r="B1266">
        <v>2021</v>
      </c>
      <c r="C1266" t="s">
        <v>30</v>
      </c>
      <c r="D1266" t="s">
        <v>31</v>
      </c>
      <c r="E1266" t="s">
        <v>13</v>
      </c>
      <c r="F1266" t="s">
        <v>14</v>
      </c>
      <c r="G1266" t="s">
        <v>15</v>
      </c>
      <c r="H1266" t="s">
        <v>16</v>
      </c>
      <c r="I1266" t="s">
        <v>17</v>
      </c>
      <c r="J1266">
        <v>214</v>
      </c>
      <c r="K1266">
        <v>526.24</v>
      </c>
    </row>
    <row r="1267" spans="1:11" x14ac:dyDescent="0.3">
      <c r="A1267" s="2">
        <v>2725077</v>
      </c>
      <c r="B1267">
        <v>2021</v>
      </c>
      <c r="C1267" t="s">
        <v>30</v>
      </c>
      <c r="D1267" t="s">
        <v>31</v>
      </c>
      <c r="E1267" t="s">
        <v>13</v>
      </c>
      <c r="F1267" t="s">
        <v>14</v>
      </c>
      <c r="G1267" t="s">
        <v>15</v>
      </c>
      <c r="H1267" t="s">
        <v>16</v>
      </c>
      <c r="I1267" t="s">
        <v>17</v>
      </c>
      <c r="J1267">
        <v>1004</v>
      </c>
      <c r="K1267">
        <v>1435.72</v>
      </c>
    </row>
    <row r="1268" spans="1:11" x14ac:dyDescent="0.3">
      <c r="A1268" s="2">
        <v>2726172</v>
      </c>
      <c r="B1268">
        <v>2021</v>
      </c>
      <c r="C1268" t="s">
        <v>30</v>
      </c>
      <c r="D1268" t="s">
        <v>31</v>
      </c>
      <c r="E1268" t="s">
        <v>13</v>
      </c>
      <c r="F1268" t="s">
        <v>14</v>
      </c>
      <c r="G1268" t="s">
        <v>15</v>
      </c>
      <c r="H1268" t="s">
        <v>16</v>
      </c>
      <c r="I1268" t="s">
        <v>17</v>
      </c>
      <c r="J1268">
        <v>237</v>
      </c>
      <c r="K1268">
        <v>338.90999999999997</v>
      </c>
    </row>
    <row r="1269" spans="1:11" x14ac:dyDescent="0.3">
      <c r="A1269" s="2">
        <v>2726172</v>
      </c>
      <c r="B1269">
        <v>2021</v>
      </c>
      <c r="C1269" t="s">
        <v>30</v>
      </c>
      <c r="D1269" t="s">
        <v>31</v>
      </c>
      <c r="E1269" t="s">
        <v>13</v>
      </c>
      <c r="F1269" t="s">
        <v>14</v>
      </c>
      <c r="G1269" t="s">
        <v>15</v>
      </c>
      <c r="H1269" t="s">
        <v>32</v>
      </c>
      <c r="I1269" t="s">
        <v>17</v>
      </c>
      <c r="J1269">
        <v>285</v>
      </c>
      <c r="K1269">
        <v>407.55</v>
      </c>
    </row>
    <row r="1270" spans="1:11" x14ac:dyDescent="0.3">
      <c r="A1270" s="2">
        <v>2725077</v>
      </c>
      <c r="B1270">
        <v>2021</v>
      </c>
      <c r="C1270" t="s">
        <v>30</v>
      </c>
      <c r="D1270" t="s">
        <v>31</v>
      </c>
      <c r="E1270" t="s">
        <v>13</v>
      </c>
      <c r="F1270" t="s">
        <v>14</v>
      </c>
      <c r="G1270" t="s">
        <v>15</v>
      </c>
      <c r="H1270" t="s">
        <v>32</v>
      </c>
      <c r="I1270" t="s">
        <v>17</v>
      </c>
      <c r="J1270">
        <v>213</v>
      </c>
      <c r="K1270">
        <v>304.59000000000003</v>
      </c>
    </row>
    <row r="1271" spans="1:11" x14ac:dyDescent="0.3">
      <c r="A1271" s="2">
        <v>2725077</v>
      </c>
      <c r="B1271">
        <v>2021</v>
      </c>
      <c r="C1271" t="s">
        <v>30</v>
      </c>
      <c r="D1271" t="s">
        <v>31</v>
      </c>
      <c r="E1271" t="s">
        <v>13</v>
      </c>
      <c r="F1271" t="s">
        <v>14</v>
      </c>
      <c r="G1271" t="s">
        <v>15</v>
      </c>
      <c r="H1271" t="s">
        <v>32</v>
      </c>
      <c r="I1271" t="s">
        <v>17</v>
      </c>
      <c r="J1271">
        <v>283</v>
      </c>
      <c r="K1271">
        <v>404.69</v>
      </c>
    </row>
    <row r="1272" spans="1:11" x14ac:dyDescent="0.3">
      <c r="A1272" s="2">
        <v>2725077</v>
      </c>
      <c r="B1272">
        <v>2021</v>
      </c>
      <c r="C1272" t="s">
        <v>30</v>
      </c>
      <c r="D1272" t="s">
        <v>31</v>
      </c>
      <c r="E1272" t="s">
        <v>13</v>
      </c>
      <c r="F1272" t="s">
        <v>14</v>
      </c>
      <c r="G1272" t="s">
        <v>15</v>
      </c>
      <c r="H1272" t="s">
        <v>32</v>
      </c>
      <c r="I1272" t="s">
        <v>17</v>
      </c>
      <c r="J1272">
        <v>785</v>
      </c>
      <c r="K1272">
        <v>1122.55</v>
      </c>
    </row>
    <row r="1273" spans="1:11" x14ac:dyDescent="0.3">
      <c r="A1273" s="2">
        <v>2725077</v>
      </c>
      <c r="B1273">
        <v>2021</v>
      </c>
      <c r="C1273" t="s">
        <v>30</v>
      </c>
      <c r="D1273" t="s">
        <v>31</v>
      </c>
      <c r="E1273" t="s">
        <v>13</v>
      </c>
      <c r="F1273" t="s">
        <v>14</v>
      </c>
      <c r="G1273" t="s">
        <v>15</v>
      </c>
      <c r="H1273" t="s">
        <v>32</v>
      </c>
      <c r="I1273" t="s">
        <v>17</v>
      </c>
      <c r="J1273">
        <v>819</v>
      </c>
      <c r="K1273">
        <v>1171.17</v>
      </c>
    </row>
    <row r="1274" spans="1:11" x14ac:dyDescent="0.3">
      <c r="A1274" s="2">
        <v>2726172</v>
      </c>
      <c r="B1274">
        <v>2021</v>
      </c>
      <c r="C1274" t="s">
        <v>30</v>
      </c>
      <c r="D1274" t="s">
        <v>31</v>
      </c>
      <c r="E1274" t="s">
        <v>13</v>
      </c>
      <c r="F1274" t="s">
        <v>14</v>
      </c>
      <c r="G1274" t="s">
        <v>15</v>
      </c>
      <c r="H1274" t="s">
        <v>32</v>
      </c>
      <c r="I1274" t="s">
        <v>17</v>
      </c>
      <c r="J1274">
        <v>872</v>
      </c>
      <c r="K1274">
        <v>1246.96</v>
      </c>
    </row>
    <row r="1275" spans="1:11" x14ac:dyDescent="0.3">
      <c r="A1275" s="2">
        <v>2725442</v>
      </c>
      <c r="B1275">
        <v>2021</v>
      </c>
      <c r="C1275" t="s">
        <v>30</v>
      </c>
      <c r="D1275" t="s">
        <v>31</v>
      </c>
      <c r="E1275" t="s">
        <v>13</v>
      </c>
      <c r="F1275" t="s">
        <v>14</v>
      </c>
      <c r="G1275" t="s">
        <v>15</v>
      </c>
      <c r="H1275" t="s">
        <v>32</v>
      </c>
      <c r="I1275" t="s">
        <v>18</v>
      </c>
      <c r="J1275">
        <v>287</v>
      </c>
      <c r="K1275">
        <v>410.40999999999997</v>
      </c>
    </row>
    <row r="1276" spans="1:11" x14ac:dyDescent="0.3">
      <c r="A1276" s="2">
        <v>2725442</v>
      </c>
      <c r="B1276">
        <v>2021</v>
      </c>
      <c r="C1276" t="s">
        <v>30</v>
      </c>
      <c r="D1276" t="s">
        <v>31</v>
      </c>
      <c r="E1276" t="s">
        <v>13</v>
      </c>
      <c r="F1276" t="s">
        <v>14</v>
      </c>
      <c r="G1276" t="s">
        <v>15</v>
      </c>
      <c r="H1276" t="s">
        <v>32</v>
      </c>
      <c r="I1276" t="s">
        <v>17</v>
      </c>
      <c r="J1276">
        <v>239</v>
      </c>
      <c r="K1276">
        <v>341.77</v>
      </c>
    </row>
    <row r="1277" spans="1:11" x14ac:dyDescent="0.3">
      <c r="A1277" s="2">
        <v>2725077</v>
      </c>
      <c r="B1277">
        <v>2021</v>
      </c>
      <c r="C1277" t="s">
        <v>30</v>
      </c>
      <c r="D1277" t="s">
        <v>31</v>
      </c>
      <c r="E1277" t="s">
        <v>13</v>
      </c>
      <c r="F1277" t="s">
        <v>14</v>
      </c>
      <c r="G1277" t="s">
        <v>15</v>
      </c>
      <c r="H1277" t="s">
        <v>32</v>
      </c>
      <c r="I1277" t="s">
        <v>17</v>
      </c>
      <c r="J1277">
        <v>287</v>
      </c>
      <c r="K1277">
        <v>410.40999999999997</v>
      </c>
    </row>
    <row r="1278" spans="1:11" x14ac:dyDescent="0.3">
      <c r="A1278" s="2">
        <v>2725442</v>
      </c>
      <c r="B1278">
        <v>2021</v>
      </c>
      <c r="C1278" t="s">
        <v>11</v>
      </c>
      <c r="D1278" t="s">
        <v>12</v>
      </c>
      <c r="E1278" t="s">
        <v>33</v>
      </c>
      <c r="F1278" t="s">
        <v>34</v>
      </c>
      <c r="G1278" t="s">
        <v>20</v>
      </c>
      <c r="H1278" t="s">
        <v>32</v>
      </c>
      <c r="I1278" t="s">
        <v>35</v>
      </c>
      <c r="J1278">
        <v>160</v>
      </c>
      <c r="K1278">
        <v>228.8</v>
      </c>
    </row>
    <row r="1279" spans="1:11" x14ac:dyDescent="0.3">
      <c r="A1279" s="2">
        <v>2725077</v>
      </c>
      <c r="B1279">
        <v>2021</v>
      </c>
      <c r="C1279" t="s">
        <v>11</v>
      </c>
      <c r="D1279" t="s">
        <v>12</v>
      </c>
      <c r="E1279" t="s">
        <v>33</v>
      </c>
      <c r="F1279" t="s">
        <v>34</v>
      </c>
      <c r="G1279" t="s">
        <v>20</v>
      </c>
      <c r="H1279" t="s">
        <v>32</v>
      </c>
      <c r="I1279" t="s">
        <v>35</v>
      </c>
      <c r="J1279">
        <v>154</v>
      </c>
      <c r="K1279">
        <v>220.22</v>
      </c>
    </row>
    <row r="1280" spans="1:11" x14ac:dyDescent="0.3">
      <c r="A1280" s="2">
        <v>2725442</v>
      </c>
      <c r="B1280">
        <v>2021</v>
      </c>
      <c r="C1280" t="s">
        <v>11</v>
      </c>
      <c r="D1280" t="s">
        <v>12</v>
      </c>
      <c r="E1280" t="s">
        <v>33</v>
      </c>
      <c r="F1280" t="s">
        <v>34</v>
      </c>
      <c r="G1280" t="s">
        <v>20</v>
      </c>
      <c r="H1280" t="s">
        <v>32</v>
      </c>
      <c r="I1280" t="s">
        <v>35</v>
      </c>
      <c r="J1280">
        <v>148</v>
      </c>
      <c r="K1280">
        <v>211.64</v>
      </c>
    </row>
    <row r="1281" spans="1:11" x14ac:dyDescent="0.3">
      <c r="A1281" s="2">
        <v>2725442</v>
      </c>
      <c r="B1281">
        <v>2021</v>
      </c>
      <c r="C1281" t="s">
        <v>11</v>
      </c>
      <c r="D1281" t="s">
        <v>12</v>
      </c>
      <c r="E1281" t="s">
        <v>33</v>
      </c>
      <c r="F1281" t="s">
        <v>34</v>
      </c>
      <c r="G1281" t="s">
        <v>20</v>
      </c>
      <c r="H1281" t="s">
        <v>32</v>
      </c>
      <c r="I1281" t="s">
        <v>35</v>
      </c>
      <c r="J1281">
        <v>157</v>
      </c>
      <c r="K1281">
        <v>224.51</v>
      </c>
    </row>
    <row r="1282" spans="1:11" x14ac:dyDescent="0.3">
      <c r="A1282" s="2">
        <v>2725442</v>
      </c>
      <c r="B1282">
        <v>2021</v>
      </c>
      <c r="C1282" t="s">
        <v>11</v>
      </c>
      <c r="D1282" t="s">
        <v>12</v>
      </c>
      <c r="E1282" t="s">
        <v>33</v>
      </c>
      <c r="F1282" t="s">
        <v>34</v>
      </c>
      <c r="G1282" t="s">
        <v>20</v>
      </c>
      <c r="H1282" t="s">
        <v>32</v>
      </c>
      <c r="I1282" t="s">
        <v>35</v>
      </c>
      <c r="J1282">
        <v>151</v>
      </c>
      <c r="K1282">
        <v>215.93</v>
      </c>
    </row>
    <row r="1283" spans="1:11" x14ac:dyDescent="0.3">
      <c r="A1283" s="2">
        <v>2725442</v>
      </c>
      <c r="B1283">
        <v>2021</v>
      </c>
      <c r="C1283" t="s">
        <v>19</v>
      </c>
      <c r="D1283" t="s">
        <v>12</v>
      </c>
      <c r="E1283" t="s">
        <v>33</v>
      </c>
      <c r="F1283" t="s">
        <v>34</v>
      </c>
      <c r="G1283" t="s">
        <v>20</v>
      </c>
      <c r="H1283" t="s">
        <v>32</v>
      </c>
      <c r="I1283" t="s">
        <v>35</v>
      </c>
      <c r="J1283">
        <v>343</v>
      </c>
      <c r="K1283">
        <v>490.49</v>
      </c>
    </row>
    <row r="1284" spans="1:11" x14ac:dyDescent="0.3">
      <c r="A1284" s="2">
        <v>2726172</v>
      </c>
      <c r="B1284">
        <v>2021</v>
      </c>
      <c r="C1284" t="s">
        <v>21</v>
      </c>
      <c r="D1284" t="s">
        <v>12</v>
      </c>
      <c r="E1284" t="s">
        <v>33</v>
      </c>
      <c r="F1284" t="s">
        <v>34</v>
      </c>
      <c r="G1284" t="s">
        <v>20</v>
      </c>
      <c r="H1284" t="s">
        <v>32</v>
      </c>
      <c r="I1284" t="s">
        <v>17</v>
      </c>
      <c r="J1284">
        <v>280</v>
      </c>
      <c r="K1284">
        <v>400.4</v>
      </c>
    </row>
    <row r="1285" spans="1:11" x14ac:dyDescent="0.3">
      <c r="A1285" s="2">
        <v>2725442</v>
      </c>
      <c r="B1285">
        <v>2021</v>
      </c>
      <c r="C1285" t="s">
        <v>21</v>
      </c>
      <c r="D1285" t="s">
        <v>12</v>
      </c>
      <c r="E1285" t="s">
        <v>33</v>
      </c>
      <c r="F1285" t="s">
        <v>34</v>
      </c>
      <c r="G1285" t="s">
        <v>20</v>
      </c>
      <c r="H1285" t="s">
        <v>32</v>
      </c>
      <c r="I1285" t="s">
        <v>17</v>
      </c>
      <c r="J1285">
        <v>274</v>
      </c>
      <c r="K1285">
        <v>391.82</v>
      </c>
    </row>
    <row r="1286" spans="1:11" x14ac:dyDescent="0.3">
      <c r="A1286" s="2">
        <v>2725442</v>
      </c>
      <c r="B1286">
        <v>2021</v>
      </c>
      <c r="C1286" t="s">
        <v>21</v>
      </c>
      <c r="D1286" t="s">
        <v>12</v>
      </c>
      <c r="E1286" t="s">
        <v>33</v>
      </c>
      <c r="F1286" t="s">
        <v>34</v>
      </c>
      <c r="G1286" t="s">
        <v>20</v>
      </c>
      <c r="H1286" t="s">
        <v>32</v>
      </c>
      <c r="I1286" t="s">
        <v>17</v>
      </c>
      <c r="J1286">
        <v>268</v>
      </c>
      <c r="K1286">
        <v>383.24</v>
      </c>
    </row>
    <row r="1287" spans="1:11" x14ac:dyDescent="0.3">
      <c r="A1287" s="2">
        <v>2725442</v>
      </c>
      <c r="B1287">
        <v>2021</v>
      </c>
      <c r="C1287" t="s">
        <v>21</v>
      </c>
      <c r="D1287" t="s">
        <v>12</v>
      </c>
      <c r="E1287" t="s">
        <v>33</v>
      </c>
      <c r="F1287" t="s">
        <v>34</v>
      </c>
      <c r="G1287" t="s">
        <v>20</v>
      </c>
      <c r="H1287" t="s">
        <v>32</v>
      </c>
      <c r="I1287" t="s">
        <v>17</v>
      </c>
      <c r="J1287">
        <v>277</v>
      </c>
      <c r="K1287">
        <v>396.11</v>
      </c>
    </row>
    <row r="1288" spans="1:11" x14ac:dyDescent="0.3">
      <c r="A1288" s="2">
        <v>2725442</v>
      </c>
      <c r="B1288">
        <v>2021</v>
      </c>
      <c r="C1288" t="s">
        <v>21</v>
      </c>
      <c r="D1288" t="s">
        <v>12</v>
      </c>
      <c r="E1288" t="s">
        <v>33</v>
      </c>
      <c r="F1288" t="s">
        <v>34</v>
      </c>
      <c r="G1288" t="s">
        <v>20</v>
      </c>
      <c r="H1288" t="s">
        <v>32</v>
      </c>
      <c r="I1288" t="s">
        <v>17</v>
      </c>
      <c r="J1288">
        <v>271</v>
      </c>
      <c r="K1288">
        <v>387.53</v>
      </c>
    </row>
    <row r="1289" spans="1:11" x14ac:dyDescent="0.3">
      <c r="A1289" s="2">
        <v>2725077</v>
      </c>
      <c r="B1289">
        <v>2021</v>
      </c>
      <c r="C1289" t="s">
        <v>21</v>
      </c>
      <c r="D1289" t="s">
        <v>12</v>
      </c>
      <c r="E1289" t="s">
        <v>33</v>
      </c>
      <c r="F1289" t="s">
        <v>34</v>
      </c>
      <c r="G1289" t="s">
        <v>20</v>
      </c>
      <c r="H1289" t="s">
        <v>16</v>
      </c>
      <c r="I1289" t="s">
        <v>17</v>
      </c>
      <c r="J1289">
        <v>265</v>
      </c>
      <c r="K1289">
        <v>378.95</v>
      </c>
    </row>
    <row r="1290" spans="1:11" x14ac:dyDescent="0.3">
      <c r="A1290" s="2">
        <v>2726172</v>
      </c>
      <c r="B1290">
        <v>2021</v>
      </c>
      <c r="C1290" t="s">
        <v>22</v>
      </c>
      <c r="D1290" t="s">
        <v>12</v>
      </c>
      <c r="E1290" t="s">
        <v>33</v>
      </c>
      <c r="F1290" t="s">
        <v>34</v>
      </c>
      <c r="G1290" t="s">
        <v>20</v>
      </c>
      <c r="H1290" t="s">
        <v>16</v>
      </c>
      <c r="I1290" t="s">
        <v>17</v>
      </c>
      <c r="J1290">
        <v>190</v>
      </c>
      <c r="K1290">
        <v>271.7</v>
      </c>
    </row>
    <row r="1291" spans="1:11" x14ac:dyDescent="0.3">
      <c r="A1291" s="2">
        <v>2725077</v>
      </c>
      <c r="B1291">
        <v>2021</v>
      </c>
      <c r="C1291" t="s">
        <v>22</v>
      </c>
      <c r="D1291" t="s">
        <v>12</v>
      </c>
      <c r="E1291" t="s">
        <v>33</v>
      </c>
      <c r="F1291" t="s">
        <v>34</v>
      </c>
      <c r="G1291" t="s">
        <v>20</v>
      </c>
      <c r="H1291" t="s">
        <v>16</v>
      </c>
      <c r="I1291" t="s">
        <v>17</v>
      </c>
      <c r="J1291">
        <v>184</v>
      </c>
      <c r="K1291">
        <v>263.12</v>
      </c>
    </row>
    <row r="1292" spans="1:11" x14ac:dyDescent="0.3">
      <c r="A1292" s="2">
        <v>2726172</v>
      </c>
      <c r="B1292">
        <v>2021</v>
      </c>
      <c r="C1292" t="s">
        <v>22</v>
      </c>
      <c r="D1292" t="s">
        <v>12</v>
      </c>
      <c r="E1292" t="s">
        <v>33</v>
      </c>
      <c r="F1292" t="s">
        <v>34</v>
      </c>
      <c r="G1292" t="s">
        <v>20</v>
      </c>
      <c r="H1292" t="s">
        <v>16</v>
      </c>
      <c r="I1292" t="s">
        <v>17</v>
      </c>
      <c r="J1292">
        <v>193</v>
      </c>
      <c r="K1292">
        <v>275.99</v>
      </c>
    </row>
    <row r="1293" spans="1:11" x14ac:dyDescent="0.3">
      <c r="A1293" s="2">
        <v>2726172</v>
      </c>
      <c r="B1293">
        <v>2021</v>
      </c>
      <c r="C1293" t="s">
        <v>22</v>
      </c>
      <c r="D1293" t="s">
        <v>12</v>
      </c>
      <c r="E1293" t="s">
        <v>33</v>
      </c>
      <c r="F1293" t="s">
        <v>34</v>
      </c>
      <c r="G1293" t="s">
        <v>20</v>
      </c>
      <c r="H1293" t="s">
        <v>16</v>
      </c>
      <c r="I1293" t="s">
        <v>17</v>
      </c>
      <c r="J1293">
        <v>187</v>
      </c>
      <c r="K1293">
        <v>267.40999999999997</v>
      </c>
    </row>
    <row r="1294" spans="1:11" x14ac:dyDescent="0.3">
      <c r="A1294" s="2">
        <v>2725077</v>
      </c>
      <c r="B1294">
        <v>2021</v>
      </c>
      <c r="C1294" t="s">
        <v>22</v>
      </c>
      <c r="D1294" t="s">
        <v>12</v>
      </c>
      <c r="E1294" t="s">
        <v>33</v>
      </c>
      <c r="F1294" t="s">
        <v>34</v>
      </c>
      <c r="G1294" t="s">
        <v>20</v>
      </c>
      <c r="H1294" t="s">
        <v>16</v>
      </c>
      <c r="I1294" t="s">
        <v>17</v>
      </c>
      <c r="J1294">
        <v>181</v>
      </c>
      <c r="K1294">
        <v>258.83</v>
      </c>
    </row>
    <row r="1295" spans="1:11" x14ac:dyDescent="0.3">
      <c r="A1295" s="2">
        <v>2725442</v>
      </c>
      <c r="B1295">
        <v>2021</v>
      </c>
      <c r="C1295" t="s">
        <v>23</v>
      </c>
      <c r="D1295" t="s">
        <v>12</v>
      </c>
      <c r="E1295" t="s">
        <v>33</v>
      </c>
      <c r="F1295" t="s">
        <v>34</v>
      </c>
      <c r="G1295" t="s">
        <v>20</v>
      </c>
      <c r="H1295" t="s">
        <v>16</v>
      </c>
      <c r="I1295" t="s">
        <v>17</v>
      </c>
      <c r="J1295">
        <v>208</v>
      </c>
      <c r="K1295">
        <v>297.44</v>
      </c>
    </row>
    <row r="1296" spans="1:11" x14ac:dyDescent="0.3">
      <c r="A1296" s="2">
        <v>2725077</v>
      </c>
      <c r="B1296">
        <v>2021</v>
      </c>
      <c r="C1296" t="s">
        <v>23</v>
      </c>
      <c r="D1296" t="s">
        <v>12</v>
      </c>
      <c r="E1296" t="s">
        <v>33</v>
      </c>
      <c r="F1296" t="s">
        <v>34</v>
      </c>
      <c r="G1296" t="s">
        <v>20</v>
      </c>
      <c r="H1296" t="s">
        <v>16</v>
      </c>
      <c r="I1296" t="s">
        <v>17</v>
      </c>
      <c r="J1296">
        <v>202</v>
      </c>
      <c r="K1296">
        <v>288.86</v>
      </c>
    </row>
    <row r="1297" spans="1:11" x14ac:dyDescent="0.3">
      <c r="A1297" s="2">
        <v>2726172</v>
      </c>
      <c r="B1297">
        <v>2021</v>
      </c>
      <c r="C1297" t="s">
        <v>23</v>
      </c>
      <c r="D1297" t="s">
        <v>12</v>
      </c>
      <c r="E1297" t="s">
        <v>33</v>
      </c>
      <c r="F1297" t="s">
        <v>34</v>
      </c>
      <c r="G1297" t="s">
        <v>20</v>
      </c>
      <c r="H1297" t="s">
        <v>16</v>
      </c>
      <c r="I1297" t="s">
        <v>17</v>
      </c>
      <c r="J1297">
        <v>196</v>
      </c>
      <c r="K1297">
        <v>280.27999999999997</v>
      </c>
    </row>
    <row r="1298" spans="1:11" x14ac:dyDescent="0.3">
      <c r="A1298" s="2">
        <v>2725442</v>
      </c>
      <c r="B1298">
        <v>2021</v>
      </c>
      <c r="C1298" t="s">
        <v>23</v>
      </c>
      <c r="D1298" t="s">
        <v>12</v>
      </c>
      <c r="E1298" t="s">
        <v>33</v>
      </c>
      <c r="F1298" t="s">
        <v>34</v>
      </c>
      <c r="G1298" t="s">
        <v>20</v>
      </c>
      <c r="H1298" t="s">
        <v>16</v>
      </c>
      <c r="I1298" t="s">
        <v>17</v>
      </c>
      <c r="J1298">
        <v>205</v>
      </c>
      <c r="K1298">
        <v>293.14999999999998</v>
      </c>
    </row>
    <row r="1299" spans="1:11" x14ac:dyDescent="0.3">
      <c r="A1299" s="2">
        <v>2725077</v>
      </c>
      <c r="B1299">
        <v>2021</v>
      </c>
      <c r="C1299" t="s">
        <v>23</v>
      </c>
      <c r="D1299" t="s">
        <v>12</v>
      </c>
      <c r="E1299" t="s">
        <v>33</v>
      </c>
      <c r="F1299" t="s">
        <v>34</v>
      </c>
      <c r="G1299" t="s">
        <v>20</v>
      </c>
      <c r="H1299" t="s">
        <v>16</v>
      </c>
      <c r="I1299" t="s">
        <v>17</v>
      </c>
      <c r="J1299">
        <v>199</v>
      </c>
      <c r="K1299">
        <v>284.57</v>
      </c>
    </row>
    <row r="1300" spans="1:11" x14ac:dyDescent="0.3">
      <c r="A1300" s="2">
        <v>2725807</v>
      </c>
      <c r="B1300">
        <v>2021</v>
      </c>
      <c r="C1300" t="s">
        <v>24</v>
      </c>
      <c r="D1300" t="s">
        <v>12</v>
      </c>
      <c r="E1300" t="s">
        <v>33</v>
      </c>
      <c r="F1300" t="s">
        <v>34</v>
      </c>
      <c r="G1300" t="s">
        <v>20</v>
      </c>
      <c r="H1300" t="s">
        <v>16</v>
      </c>
      <c r="I1300" t="s">
        <v>35</v>
      </c>
      <c r="J1300">
        <v>358</v>
      </c>
      <c r="K1300">
        <v>511.94</v>
      </c>
    </row>
    <row r="1301" spans="1:11" x14ac:dyDescent="0.3">
      <c r="A1301" s="2">
        <v>2725077</v>
      </c>
      <c r="B1301">
        <v>2021</v>
      </c>
      <c r="C1301" t="s">
        <v>24</v>
      </c>
      <c r="D1301" t="s">
        <v>12</v>
      </c>
      <c r="E1301" t="s">
        <v>33</v>
      </c>
      <c r="F1301" t="s">
        <v>34</v>
      </c>
      <c r="G1301" t="s">
        <v>20</v>
      </c>
      <c r="H1301" t="s">
        <v>16</v>
      </c>
      <c r="I1301" t="s">
        <v>35</v>
      </c>
      <c r="J1301">
        <v>352</v>
      </c>
      <c r="K1301">
        <v>503.36</v>
      </c>
    </row>
    <row r="1302" spans="1:11" x14ac:dyDescent="0.3">
      <c r="A1302" s="2">
        <v>2725442</v>
      </c>
      <c r="B1302">
        <v>2021</v>
      </c>
      <c r="C1302" t="s">
        <v>24</v>
      </c>
      <c r="D1302" t="s">
        <v>12</v>
      </c>
      <c r="E1302" t="s">
        <v>33</v>
      </c>
      <c r="F1302" t="s">
        <v>34</v>
      </c>
      <c r="G1302" t="s">
        <v>20</v>
      </c>
      <c r="H1302" t="s">
        <v>16</v>
      </c>
      <c r="I1302" t="s">
        <v>35</v>
      </c>
      <c r="J1302">
        <v>346</v>
      </c>
      <c r="K1302">
        <v>494.78</v>
      </c>
    </row>
    <row r="1303" spans="1:11" x14ac:dyDescent="0.3">
      <c r="A1303" s="2">
        <v>2725442</v>
      </c>
      <c r="B1303">
        <v>2021</v>
      </c>
      <c r="C1303" t="s">
        <v>24</v>
      </c>
      <c r="D1303" t="s">
        <v>12</v>
      </c>
      <c r="E1303" t="s">
        <v>33</v>
      </c>
      <c r="F1303" t="s">
        <v>34</v>
      </c>
      <c r="G1303" t="s">
        <v>20</v>
      </c>
      <c r="H1303" t="s">
        <v>16</v>
      </c>
      <c r="I1303" t="s">
        <v>35</v>
      </c>
      <c r="J1303">
        <v>355</v>
      </c>
      <c r="K1303">
        <v>507.65</v>
      </c>
    </row>
    <row r="1304" spans="1:11" x14ac:dyDescent="0.3">
      <c r="A1304" s="2">
        <v>2726172</v>
      </c>
      <c r="B1304">
        <v>2021</v>
      </c>
      <c r="C1304" t="s">
        <v>24</v>
      </c>
      <c r="D1304" t="s">
        <v>12</v>
      </c>
      <c r="E1304" t="s">
        <v>33</v>
      </c>
      <c r="F1304" t="s">
        <v>34</v>
      </c>
      <c r="G1304" t="s">
        <v>20</v>
      </c>
      <c r="H1304" t="s">
        <v>16</v>
      </c>
      <c r="I1304" t="s">
        <v>35</v>
      </c>
      <c r="J1304">
        <v>349</v>
      </c>
      <c r="K1304">
        <v>499.07</v>
      </c>
    </row>
    <row r="1305" spans="1:11" x14ac:dyDescent="0.3">
      <c r="A1305" s="2">
        <v>2725442</v>
      </c>
      <c r="B1305">
        <v>2021</v>
      </c>
      <c r="C1305" t="s">
        <v>25</v>
      </c>
      <c r="D1305" t="s">
        <v>12</v>
      </c>
      <c r="E1305" t="s">
        <v>33</v>
      </c>
      <c r="F1305" t="s">
        <v>34</v>
      </c>
      <c r="G1305" t="s">
        <v>20</v>
      </c>
      <c r="H1305" t="s">
        <v>16</v>
      </c>
      <c r="I1305" t="s">
        <v>35</v>
      </c>
      <c r="J1305">
        <v>130</v>
      </c>
      <c r="K1305">
        <v>185.9</v>
      </c>
    </row>
    <row r="1306" spans="1:11" x14ac:dyDescent="0.3">
      <c r="A1306" s="2">
        <v>2725442</v>
      </c>
      <c r="B1306">
        <v>2021</v>
      </c>
      <c r="C1306" t="s">
        <v>25</v>
      </c>
      <c r="D1306" t="s">
        <v>12</v>
      </c>
      <c r="E1306" t="s">
        <v>33</v>
      </c>
      <c r="F1306" t="s">
        <v>34</v>
      </c>
      <c r="G1306" t="s">
        <v>20</v>
      </c>
      <c r="H1306" t="s">
        <v>16</v>
      </c>
      <c r="I1306" t="s">
        <v>35</v>
      </c>
      <c r="J1306">
        <v>370</v>
      </c>
      <c r="K1306">
        <v>529.1</v>
      </c>
    </row>
    <row r="1307" spans="1:11" x14ac:dyDescent="0.3">
      <c r="A1307" s="2">
        <v>2725077</v>
      </c>
      <c r="B1307">
        <v>2021</v>
      </c>
      <c r="C1307" t="s">
        <v>25</v>
      </c>
      <c r="D1307" t="s">
        <v>12</v>
      </c>
      <c r="E1307" t="s">
        <v>33</v>
      </c>
      <c r="F1307" t="s">
        <v>34</v>
      </c>
      <c r="G1307" t="s">
        <v>20</v>
      </c>
      <c r="H1307" t="s">
        <v>16</v>
      </c>
      <c r="I1307" t="s">
        <v>35</v>
      </c>
      <c r="J1307">
        <v>364</v>
      </c>
      <c r="K1307">
        <v>520.52</v>
      </c>
    </row>
    <row r="1308" spans="1:11" x14ac:dyDescent="0.3">
      <c r="A1308" s="2">
        <v>2725077</v>
      </c>
      <c r="B1308">
        <v>2021</v>
      </c>
      <c r="C1308" t="s">
        <v>25</v>
      </c>
      <c r="D1308" t="s">
        <v>12</v>
      </c>
      <c r="E1308" t="s">
        <v>33</v>
      </c>
      <c r="F1308" t="s">
        <v>34</v>
      </c>
      <c r="G1308" t="s">
        <v>20</v>
      </c>
      <c r="H1308" t="s">
        <v>16</v>
      </c>
      <c r="I1308" t="s">
        <v>35</v>
      </c>
      <c r="J1308">
        <v>127</v>
      </c>
      <c r="K1308">
        <v>181.61</v>
      </c>
    </row>
    <row r="1309" spans="1:11" x14ac:dyDescent="0.3">
      <c r="A1309" s="2">
        <v>2725442</v>
      </c>
      <c r="B1309">
        <v>2021</v>
      </c>
      <c r="C1309" t="s">
        <v>25</v>
      </c>
      <c r="D1309" t="s">
        <v>12</v>
      </c>
      <c r="E1309" t="s">
        <v>33</v>
      </c>
      <c r="F1309" t="s">
        <v>34</v>
      </c>
      <c r="G1309" t="s">
        <v>20</v>
      </c>
      <c r="H1309" t="s">
        <v>16</v>
      </c>
      <c r="I1309" t="s">
        <v>35</v>
      </c>
      <c r="J1309">
        <v>367</v>
      </c>
      <c r="K1309">
        <v>524.80999999999995</v>
      </c>
    </row>
    <row r="1310" spans="1:11" x14ac:dyDescent="0.3">
      <c r="A1310" s="2">
        <v>2725077</v>
      </c>
      <c r="B1310">
        <v>2021</v>
      </c>
      <c r="C1310" t="s">
        <v>25</v>
      </c>
      <c r="D1310" t="s">
        <v>12</v>
      </c>
      <c r="E1310" t="s">
        <v>33</v>
      </c>
      <c r="F1310" t="s">
        <v>34</v>
      </c>
      <c r="G1310" t="s">
        <v>20</v>
      </c>
      <c r="H1310" t="s">
        <v>16</v>
      </c>
      <c r="I1310" t="s">
        <v>35</v>
      </c>
      <c r="J1310">
        <v>361</v>
      </c>
      <c r="K1310">
        <v>516.23</v>
      </c>
    </row>
    <row r="1311" spans="1:11" x14ac:dyDescent="0.3">
      <c r="A1311" s="2">
        <v>2725442</v>
      </c>
      <c r="B1311">
        <v>2021</v>
      </c>
      <c r="C1311" t="s">
        <v>26</v>
      </c>
      <c r="D1311" t="s">
        <v>12</v>
      </c>
      <c r="E1311" t="s">
        <v>33</v>
      </c>
      <c r="F1311" t="s">
        <v>34</v>
      </c>
      <c r="G1311" t="s">
        <v>20</v>
      </c>
      <c r="H1311" t="s">
        <v>16</v>
      </c>
      <c r="I1311" t="s">
        <v>17</v>
      </c>
      <c r="J1311">
        <v>178</v>
      </c>
      <c r="K1311">
        <v>254.54</v>
      </c>
    </row>
    <row r="1312" spans="1:11" x14ac:dyDescent="0.3">
      <c r="A1312" s="2">
        <v>2725442</v>
      </c>
      <c r="B1312">
        <v>2021</v>
      </c>
      <c r="C1312" t="s">
        <v>26</v>
      </c>
      <c r="D1312" t="s">
        <v>12</v>
      </c>
      <c r="E1312" t="s">
        <v>33</v>
      </c>
      <c r="F1312" t="s">
        <v>34</v>
      </c>
      <c r="G1312" t="s">
        <v>20</v>
      </c>
      <c r="H1312" t="s">
        <v>16</v>
      </c>
      <c r="I1312" t="s">
        <v>17</v>
      </c>
      <c r="J1312">
        <v>172</v>
      </c>
      <c r="K1312">
        <v>245.95999999999998</v>
      </c>
    </row>
    <row r="1313" spans="1:11" x14ac:dyDescent="0.3">
      <c r="A1313" s="2">
        <v>2725807</v>
      </c>
      <c r="B1313">
        <v>2021</v>
      </c>
      <c r="C1313" t="s">
        <v>26</v>
      </c>
      <c r="D1313" t="s">
        <v>12</v>
      </c>
      <c r="E1313" t="s">
        <v>33</v>
      </c>
      <c r="F1313" t="s">
        <v>34</v>
      </c>
      <c r="G1313" t="s">
        <v>20</v>
      </c>
      <c r="H1313" t="s">
        <v>16</v>
      </c>
      <c r="I1313" t="s">
        <v>17</v>
      </c>
      <c r="J1313">
        <v>166</v>
      </c>
      <c r="K1313">
        <v>237.38</v>
      </c>
    </row>
    <row r="1314" spans="1:11" x14ac:dyDescent="0.3">
      <c r="A1314" s="2">
        <v>2725442</v>
      </c>
      <c r="B1314">
        <v>2021</v>
      </c>
      <c r="C1314" t="s">
        <v>26</v>
      </c>
      <c r="D1314" t="s">
        <v>12</v>
      </c>
      <c r="E1314" t="s">
        <v>33</v>
      </c>
      <c r="F1314" t="s">
        <v>34</v>
      </c>
      <c r="G1314" t="s">
        <v>20</v>
      </c>
      <c r="H1314" t="s">
        <v>16</v>
      </c>
      <c r="I1314" t="s">
        <v>17</v>
      </c>
      <c r="J1314">
        <v>175</v>
      </c>
      <c r="K1314">
        <v>250.25</v>
      </c>
    </row>
    <row r="1315" spans="1:11" x14ac:dyDescent="0.3">
      <c r="A1315" s="2">
        <v>2725077</v>
      </c>
      <c r="B1315">
        <v>2021</v>
      </c>
      <c r="C1315" t="s">
        <v>26</v>
      </c>
      <c r="D1315" t="s">
        <v>12</v>
      </c>
      <c r="E1315" t="s">
        <v>33</v>
      </c>
      <c r="F1315" t="s">
        <v>34</v>
      </c>
      <c r="G1315" t="s">
        <v>20</v>
      </c>
      <c r="H1315" t="s">
        <v>16</v>
      </c>
      <c r="I1315" t="s">
        <v>17</v>
      </c>
      <c r="J1315">
        <v>169</v>
      </c>
      <c r="K1315">
        <v>241.67000000000002</v>
      </c>
    </row>
    <row r="1316" spans="1:11" x14ac:dyDescent="0.3">
      <c r="A1316" s="2">
        <v>2725442</v>
      </c>
      <c r="B1316">
        <v>2021</v>
      </c>
      <c r="C1316" t="s">
        <v>26</v>
      </c>
      <c r="D1316" t="s">
        <v>12</v>
      </c>
      <c r="E1316" t="s">
        <v>33</v>
      </c>
      <c r="F1316" t="s">
        <v>34</v>
      </c>
      <c r="G1316" t="s">
        <v>20</v>
      </c>
      <c r="H1316" t="s">
        <v>16</v>
      </c>
      <c r="I1316" t="s">
        <v>35</v>
      </c>
      <c r="J1316">
        <v>163</v>
      </c>
      <c r="K1316">
        <v>233.09</v>
      </c>
    </row>
    <row r="1317" spans="1:11" x14ac:dyDescent="0.3">
      <c r="A1317" s="2">
        <v>2725807</v>
      </c>
      <c r="B1317">
        <v>2021</v>
      </c>
      <c r="C1317" t="s">
        <v>27</v>
      </c>
      <c r="D1317" t="s">
        <v>12</v>
      </c>
      <c r="E1317" t="s">
        <v>33</v>
      </c>
      <c r="F1317" t="s">
        <v>34</v>
      </c>
      <c r="G1317" t="s">
        <v>20</v>
      </c>
      <c r="H1317" t="s">
        <v>16</v>
      </c>
      <c r="I1317" t="s">
        <v>35</v>
      </c>
      <c r="J1317">
        <v>142</v>
      </c>
      <c r="K1317">
        <v>203.06</v>
      </c>
    </row>
    <row r="1318" spans="1:11" x14ac:dyDescent="0.3">
      <c r="A1318" s="2">
        <v>2725442</v>
      </c>
      <c r="B1318">
        <v>2021</v>
      </c>
      <c r="C1318" t="s">
        <v>27</v>
      </c>
      <c r="D1318" t="s">
        <v>12</v>
      </c>
      <c r="E1318" t="s">
        <v>33</v>
      </c>
      <c r="F1318" t="s">
        <v>34</v>
      </c>
      <c r="G1318" t="s">
        <v>20</v>
      </c>
      <c r="H1318" t="s">
        <v>16</v>
      </c>
      <c r="I1318" t="s">
        <v>35</v>
      </c>
      <c r="J1318">
        <v>136</v>
      </c>
      <c r="K1318">
        <v>194.48</v>
      </c>
    </row>
    <row r="1319" spans="1:11" x14ac:dyDescent="0.3">
      <c r="A1319" s="2">
        <v>2725077</v>
      </c>
      <c r="B1319">
        <v>2021</v>
      </c>
      <c r="C1319" t="s">
        <v>27</v>
      </c>
      <c r="D1319" t="s">
        <v>12</v>
      </c>
      <c r="E1319" t="s">
        <v>33</v>
      </c>
      <c r="F1319" t="s">
        <v>34</v>
      </c>
      <c r="G1319" t="s">
        <v>20</v>
      </c>
      <c r="H1319" t="s">
        <v>16</v>
      </c>
      <c r="I1319" t="s">
        <v>35</v>
      </c>
      <c r="J1319">
        <v>145</v>
      </c>
      <c r="K1319">
        <v>207.35</v>
      </c>
    </row>
    <row r="1320" spans="1:11" x14ac:dyDescent="0.3">
      <c r="A1320" s="2">
        <v>2725077</v>
      </c>
      <c r="B1320">
        <v>2021</v>
      </c>
      <c r="C1320" t="s">
        <v>27</v>
      </c>
      <c r="D1320" t="s">
        <v>12</v>
      </c>
      <c r="E1320" t="s">
        <v>33</v>
      </c>
      <c r="F1320" t="s">
        <v>34</v>
      </c>
      <c r="G1320" t="s">
        <v>20</v>
      </c>
      <c r="H1320" t="s">
        <v>16</v>
      </c>
      <c r="I1320" t="s">
        <v>35</v>
      </c>
      <c r="J1320">
        <v>139</v>
      </c>
      <c r="K1320">
        <v>198.76999999999998</v>
      </c>
    </row>
    <row r="1321" spans="1:11" x14ac:dyDescent="0.3">
      <c r="A1321" s="2">
        <v>2725077</v>
      </c>
      <c r="B1321">
        <v>2021</v>
      </c>
      <c r="C1321" t="s">
        <v>27</v>
      </c>
      <c r="D1321" t="s">
        <v>12</v>
      </c>
      <c r="E1321" t="s">
        <v>33</v>
      </c>
      <c r="F1321" t="s">
        <v>34</v>
      </c>
      <c r="G1321" t="s">
        <v>20</v>
      </c>
      <c r="H1321" t="s">
        <v>16</v>
      </c>
      <c r="I1321" t="s">
        <v>35</v>
      </c>
      <c r="J1321">
        <v>133</v>
      </c>
      <c r="K1321">
        <v>190.19</v>
      </c>
    </row>
    <row r="1322" spans="1:11" x14ac:dyDescent="0.3">
      <c r="A1322" s="2">
        <v>2725442</v>
      </c>
      <c r="B1322">
        <v>2021</v>
      </c>
      <c r="C1322" t="s">
        <v>28</v>
      </c>
      <c r="D1322" t="s">
        <v>12</v>
      </c>
      <c r="E1322" t="s">
        <v>33</v>
      </c>
      <c r="F1322" t="s">
        <v>34</v>
      </c>
      <c r="G1322" t="s">
        <v>20</v>
      </c>
      <c r="H1322" t="s">
        <v>16</v>
      </c>
      <c r="I1322" t="s">
        <v>17</v>
      </c>
      <c r="J1322">
        <v>292</v>
      </c>
      <c r="K1322">
        <v>417.56</v>
      </c>
    </row>
    <row r="1323" spans="1:11" x14ac:dyDescent="0.3">
      <c r="A1323" s="2">
        <v>2725442</v>
      </c>
      <c r="B1323">
        <v>2021</v>
      </c>
      <c r="C1323" t="s">
        <v>28</v>
      </c>
      <c r="D1323" t="s">
        <v>12</v>
      </c>
      <c r="E1323" t="s">
        <v>33</v>
      </c>
      <c r="F1323" t="s">
        <v>34</v>
      </c>
      <c r="G1323" t="s">
        <v>20</v>
      </c>
      <c r="H1323" t="s">
        <v>16</v>
      </c>
      <c r="I1323" t="s">
        <v>17</v>
      </c>
      <c r="J1323">
        <v>286</v>
      </c>
      <c r="K1323">
        <v>408.98</v>
      </c>
    </row>
    <row r="1324" spans="1:11" x14ac:dyDescent="0.3">
      <c r="A1324" s="2">
        <v>2725442</v>
      </c>
      <c r="B1324">
        <v>2021</v>
      </c>
      <c r="C1324" t="s">
        <v>28</v>
      </c>
      <c r="D1324" t="s">
        <v>12</v>
      </c>
      <c r="E1324" t="s">
        <v>33</v>
      </c>
      <c r="F1324" t="s">
        <v>34</v>
      </c>
      <c r="G1324" t="s">
        <v>20</v>
      </c>
      <c r="H1324" t="s">
        <v>16</v>
      </c>
      <c r="I1324" t="s">
        <v>17</v>
      </c>
      <c r="J1324">
        <v>295</v>
      </c>
      <c r="K1324">
        <v>421.85</v>
      </c>
    </row>
    <row r="1325" spans="1:11" x14ac:dyDescent="0.3">
      <c r="A1325" s="2">
        <v>2725077</v>
      </c>
      <c r="B1325">
        <v>2021</v>
      </c>
      <c r="C1325" t="s">
        <v>28</v>
      </c>
      <c r="D1325" t="s">
        <v>12</v>
      </c>
      <c r="E1325" t="s">
        <v>33</v>
      </c>
      <c r="F1325" t="s">
        <v>34</v>
      </c>
      <c r="G1325" t="s">
        <v>20</v>
      </c>
      <c r="H1325" t="s">
        <v>16</v>
      </c>
      <c r="I1325" t="s">
        <v>17</v>
      </c>
      <c r="J1325">
        <v>289</v>
      </c>
      <c r="K1325">
        <v>413.27</v>
      </c>
    </row>
    <row r="1326" spans="1:11" x14ac:dyDescent="0.3">
      <c r="A1326" s="2">
        <v>2725442</v>
      </c>
      <c r="B1326">
        <v>2021</v>
      </c>
      <c r="C1326" t="s">
        <v>28</v>
      </c>
      <c r="D1326" t="s">
        <v>12</v>
      </c>
      <c r="E1326" t="s">
        <v>33</v>
      </c>
      <c r="F1326" t="s">
        <v>34</v>
      </c>
      <c r="G1326" t="s">
        <v>20</v>
      </c>
      <c r="H1326" t="s">
        <v>16</v>
      </c>
      <c r="I1326" t="s">
        <v>17</v>
      </c>
      <c r="J1326">
        <v>283</v>
      </c>
      <c r="K1326">
        <v>404.69</v>
      </c>
    </row>
    <row r="1327" spans="1:11" x14ac:dyDescent="0.3">
      <c r="A1327" s="2">
        <v>2725442</v>
      </c>
      <c r="B1327">
        <v>2021</v>
      </c>
      <c r="C1327" t="s">
        <v>29</v>
      </c>
      <c r="D1327" t="s">
        <v>12</v>
      </c>
      <c r="E1327" t="s">
        <v>33</v>
      </c>
      <c r="F1327" t="s">
        <v>34</v>
      </c>
      <c r="G1327" t="s">
        <v>20</v>
      </c>
      <c r="H1327" t="s">
        <v>16</v>
      </c>
      <c r="I1327" t="s">
        <v>17</v>
      </c>
      <c r="J1327">
        <v>310</v>
      </c>
      <c r="K1327">
        <v>443.3</v>
      </c>
    </row>
    <row r="1328" spans="1:11" x14ac:dyDescent="0.3">
      <c r="A1328" s="2">
        <v>2726172</v>
      </c>
      <c r="B1328">
        <v>2021</v>
      </c>
      <c r="C1328" t="s">
        <v>29</v>
      </c>
      <c r="D1328" t="s">
        <v>12</v>
      </c>
      <c r="E1328" t="s">
        <v>33</v>
      </c>
      <c r="F1328" t="s">
        <v>34</v>
      </c>
      <c r="G1328" t="s">
        <v>20</v>
      </c>
      <c r="H1328" t="s">
        <v>16</v>
      </c>
      <c r="I1328" t="s">
        <v>17</v>
      </c>
      <c r="J1328">
        <v>304</v>
      </c>
      <c r="K1328">
        <v>434.72</v>
      </c>
    </row>
    <row r="1329" spans="1:11" x14ac:dyDescent="0.3">
      <c r="A1329" s="2">
        <v>2725077</v>
      </c>
      <c r="B1329">
        <v>2021</v>
      </c>
      <c r="C1329" t="s">
        <v>29</v>
      </c>
      <c r="D1329" t="s">
        <v>12</v>
      </c>
      <c r="E1329" t="s">
        <v>33</v>
      </c>
      <c r="F1329" t="s">
        <v>34</v>
      </c>
      <c r="G1329" t="s">
        <v>20</v>
      </c>
      <c r="H1329" t="s">
        <v>16</v>
      </c>
      <c r="I1329" t="s">
        <v>17</v>
      </c>
      <c r="J1329">
        <v>298</v>
      </c>
      <c r="K1329">
        <v>426.14</v>
      </c>
    </row>
    <row r="1330" spans="1:11" x14ac:dyDescent="0.3">
      <c r="A1330" s="2">
        <v>2725077</v>
      </c>
      <c r="B1330">
        <v>2021</v>
      </c>
      <c r="C1330" t="s">
        <v>29</v>
      </c>
      <c r="D1330" t="s">
        <v>12</v>
      </c>
      <c r="E1330" t="s">
        <v>33</v>
      </c>
      <c r="F1330" t="s">
        <v>34</v>
      </c>
      <c r="G1330" t="s">
        <v>20</v>
      </c>
      <c r="H1330" t="s">
        <v>16</v>
      </c>
      <c r="I1330" t="s">
        <v>17</v>
      </c>
      <c r="J1330">
        <v>307</v>
      </c>
      <c r="K1330">
        <v>439.01</v>
      </c>
    </row>
    <row r="1331" spans="1:11" x14ac:dyDescent="0.3">
      <c r="A1331" s="2">
        <v>2726538</v>
      </c>
      <c r="B1331">
        <v>2021</v>
      </c>
      <c r="C1331" t="s">
        <v>29</v>
      </c>
      <c r="D1331" t="s">
        <v>12</v>
      </c>
      <c r="E1331" t="s">
        <v>33</v>
      </c>
      <c r="F1331" t="s">
        <v>34</v>
      </c>
      <c r="G1331" t="s">
        <v>20</v>
      </c>
      <c r="H1331" t="s">
        <v>16</v>
      </c>
      <c r="I1331" t="s">
        <v>17</v>
      </c>
      <c r="J1331">
        <v>301</v>
      </c>
      <c r="K1331">
        <v>430.43</v>
      </c>
    </row>
    <row r="1332" spans="1:11" x14ac:dyDescent="0.3">
      <c r="A1332" s="2">
        <v>2725077</v>
      </c>
      <c r="B1332">
        <v>2021</v>
      </c>
      <c r="C1332" t="s">
        <v>11</v>
      </c>
      <c r="D1332" t="s">
        <v>31</v>
      </c>
      <c r="E1332" t="s">
        <v>33</v>
      </c>
      <c r="F1332" t="s">
        <v>34</v>
      </c>
      <c r="G1332" t="s">
        <v>20</v>
      </c>
      <c r="H1332" t="s">
        <v>16</v>
      </c>
      <c r="I1332" t="s">
        <v>35</v>
      </c>
      <c r="J1332">
        <v>344</v>
      </c>
      <c r="K1332">
        <v>491.91999999999996</v>
      </c>
    </row>
    <row r="1333" spans="1:11" x14ac:dyDescent="0.3">
      <c r="A1333" s="2">
        <v>2725442</v>
      </c>
      <c r="B1333">
        <v>2021</v>
      </c>
      <c r="C1333" t="s">
        <v>11</v>
      </c>
      <c r="D1333" t="s">
        <v>31</v>
      </c>
      <c r="E1333" t="s">
        <v>33</v>
      </c>
      <c r="F1333" t="s">
        <v>34</v>
      </c>
      <c r="G1333" t="s">
        <v>20</v>
      </c>
      <c r="H1333" t="s">
        <v>16</v>
      </c>
      <c r="I1333" t="s">
        <v>35</v>
      </c>
      <c r="J1333">
        <v>314</v>
      </c>
      <c r="K1333">
        <v>449.02</v>
      </c>
    </row>
    <row r="1334" spans="1:11" x14ac:dyDescent="0.3">
      <c r="A1334" s="2">
        <v>2725077</v>
      </c>
      <c r="B1334">
        <v>2021</v>
      </c>
      <c r="C1334" t="s">
        <v>11</v>
      </c>
      <c r="D1334" t="s">
        <v>31</v>
      </c>
      <c r="E1334" t="s">
        <v>33</v>
      </c>
      <c r="F1334" t="s">
        <v>34</v>
      </c>
      <c r="G1334" t="s">
        <v>20</v>
      </c>
      <c r="H1334" t="s">
        <v>16</v>
      </c>
      <c r="I1334" t="s">
        <v>35</v>
      </c>
      <c r="J1334">
        <v>340</v>
      </c>
      <c r="K1334">
        <v>486.2</v>
      </c>
    </row>
    <row r="1335" spans="1:11" x14ac:dyDescent="0.3">
      <c r="A1335" s="2">
        <v>2725442</v>
      </c>
      <c r="B1335">
        <v>2021</v>
      </c>
      <c r="C1335" t="s">
        <v>11</v>
      </c>
      <c r="D1335" t="s">
        <v>31</v>
      </c>
      <c r="E1335" t="s">
        <v>33</v>
      </c>
      <c r="F1335" t="s">
        <v>34</v>
      </c>
      <c r="G1335" t="s">
        <v>20</v>
      </c>
      <c r="H1335" t="s">
        <v>16</v>
      </c>
      <c r="I1335" t="s">
        <v>35</v>
      </c>
      <c r="J1335">
        <v>142</v>
      </c>
      <c r="K1335">
        <v>203.06</v>
      </c>
    </row>
    <row r="1336" spans="1:11" x14ac:dyDescent="0.3">
      <c r="A1336" s="2">
        <v>2725442</v>
      </c>
      <c r="B1336">
        <v>2021</v>
      </c>
      <c r="C1336" t="s">
        <v>11</v>
      </c>
      <c r="D1336" t="s">
        <v>31</v>
      </c>
      <c r="E1336" t="s">
        <v>33</v>
      </c>
      <c r="F1336" t="s">
        <v>34</v>
      </c>
      <c r="G1336" t="s">
        <v>20</v>
      </c>
      <c r="H1336" t="s">
        <v>16</v>
      </c>
      <c r="I1336" t="s">
        <v>35</v>
      </c>
      <c r="J1336">
        <v>316</v>
      </c>
      <c r="K1336">
        <v>451.88</v>
      </c>
    </row>
    <row r="1337" spans="1:11" x14ac:dyDescent="0.3">
      <c r="A1337" s="2">
        <v>2726172</v>
      </c>
      <c r="B1337">
        <v>2021</v>
      </c>
      <c r="C1337" t="s">
        <v>11</v>
      </c>
      <c r="D1337" t="s">
        <v>31</v>
      </c>
      <c r="E1337" t="s">
        <v>33</v>
      </c>
      <c r="F1337" t="s">
        <v>34</v>
      </c>
      <c r="G1337" t="s">
        <v>20</v>
      </c>
      <c r="H1337" t="s">
        <v>16</v>
      </c>
      <c r="I1337" t="s">
        <v>35</v>
      </c>
      <c r="J1337">
        <v>823</v>
      </c>
      <c r="K1337">
        <v>1176.8899999999999</v>
      </c>
    </row>
    <row r="1338" spans="1:11" x14ac:dyDescent="0.3">
      <c r="A1338" s="2">
        <v>2725442</v>
      </c>
      <c r="B1338">
        <v>2021</v>
      </c>
      <c r="C1338" t="s">
        <v>11</v>
      </c>
      <c r="D1338" t="s">
        <v>31</v>
      </c>
      <c r="E1338" t="s">
        <v>33</v>
      </c>
      <c r="F1338" t="s">
        <v>34</v>
      </c>
      <c r="G1338" t="s">
        <v>20</v>
      </c>
      <c r="H1338" t="s">
        <v>16</v>
      </c>
      <c r="I1338" t="s">
        <v>35</v>
      </c>
      <c r="J1338">
        <v>856</v>
      </c>
      <c r="K1338">
        <v>1224.08</v>
      </c>
    </row>
    <row r="1339" spans="1:11" x14ac:dyDescent="0.3">
      <c r="A1339" s="2">
        <v>2725442</v>
      </c>
      <c r="B1339">
        <v>2021</v>
      </c>
      <c r="C1339" t="s">
        <v>11</v>
      </c>
      <c r="D1339" t="s">
        <v>31</v>
      </c>
      <c r="E1339" t="s">
        <v>33</v>
      </c>
      <c r="F1339" t="s">
        <v>34</v>
      </c>
      <c r="G1339" t="s">
        <v>20</v>
      </c>
      <c r="H1339" t="s">
        <v>16</v>
      </c>
      <c r="I1339" t="s">
        <v>35</v>
      </c>
      <c r="J1339">
        <v>909</v>
      </c>
      <c r="K1339">
        <v>1299.8699999999999</v>
      </c>
    </row>
    <row r="1340" spans="1:11" x14ac:dyDescent="0.3">
      <c r="A1340" s="2">
        <v>2725442</v>
      </c>
      <c r="B1340">
        <v>2021</v>
      </c>
      <c r="C1340" t="s">
        <v>11</v>
      </c>
      <c r="D1340" t="s">
        <v>31</v>
      </c>
      <c r="E1340" t="s">
        <v>33</v>
      </c>
      <c r="F1340" t="s">
        <v>34</v>
      </c>
      <c r="G1340" t="s">
        <v>20</v>
      </c>
      <c r="H1340" t="s">
        <v>16</v>
      </c>
      <c r="I1340" t="s">
        <v>35</v>
      </c>
      <c r="J1340">
        <v>862</v>
      </c>
      <c r="K1340">
        <v>526.24</v>
      </c>
    </row>
    <row r="1341" spans="1:11" x14ac:dyDescent="0.3">
      <c r="A1341" s="2">
        <v>2725442</v>
      </c>
      <c r="B1341">
        <v>2021</v>
      </c>
      <c r="C1341" t="s">
        <v>11</v>
      </c>
      <c r="D1341" t="s">
        <v>31</v>
      </c>
      <c r="E1341" t="s">
        <v>33</v>
      </c>
      <c r="F1341" t="s">
        <v>34</v>
      </c>
      <c r="G1341" t="s">
        <v>20</v>
      </c>
      <c r="H1341" t="s">
        <v>16</v>
      </c>
      <c r="I1341" t="s">
        <v>35</v>
      </c>
      <c r="J1341">
        <v>141</v>
      </c>
      <c r="K1341">
        <v>526.24</v>
      </c>
    </row>
    <row r="1342" spans="1:11" x14ac:dyDescent="0.3">
      <c r="A1342" s="2">
        <v>2726172</v>
      </c>
      <c r="B1342">
        <v>2021</v>
      </c>
      <c r="C1342" t="s">
        <v>11</v>
      </c>
      <c r="D1342" t="s">
        <v>31</v>
      </c>
      <c r="E1342" t="s">
        <v>33</v>
      </c>
      <c r="F1342" t="s">
        <v>34</v>
      </c>
      <c r="G1342" t="s">
        <v>20</v>
      </c>
      <c r="H1342" t="s">
        <v>16</v>
      </c>
      <c r="I1342" t="s">
        <v>35</v>
      </c>
      <c r="J1342">
        <v>315</v>
      </c>
      <c r="K1342">
        <v>450.45</v>
      </c>
    </row>
    <row r="1343" spans="1:11" x14ac:dyDescent="0.3">
      <c r="A1343" s="2">
        <v>2725442</v>
      </c>
      <c r="B1343">
        <v>2021</v>
      </c>
      <c r="C1343" t="s">
        <v>11</v>
      </c>
      <c r="D1343" t="s">
        <v>31</v>
      </c>
      <c r="E1343" t="s">
        <v>33</v>
      </c>
      <c r="F1343" t="s">
        <v>34</v>
      </c>
      <c r="G1343" t="s">
        <v>20</v>
      </c>
      <c r="H1343" t="s">
        <v>16</v>
      </c>
      <c r="I1343" t="s">
        <v>35</v>
      </c>
      <c r="J1343">
        <v>343</v>
      </c>
      <c r="K1343">
        <v>490.49</v>
      </c>
    </row>
    <row r="1344" spans="1:11" x14ac:dyDescent="0.3">
      <c r="A1344" s="2">
        <v>2725442</v>
      </c>
      <c r="B1344">
        <v>2021</v>
      </c>
      <c r="C1344" t="s">
        <v>11</v>
      </c>
      <c r="D1344" t="s">
        <v>31</v>
      </c>
      <c r="E1344" t="s">
        <v>33</v>
      </c>
      <c r="F1344" t="s">
        <v>34</v>
      </c>
      <c r="G1344" t="s">
        <v>20</v>
      </c>
      <c r="H1344" t="s">
        <v>16</v>
      </c>
      <c r="I1344" t="s">
        <v>35</v>
      </c>
      <c r="J1344">
        <v>145</v>
      </c>
      <c r="K1344">
        <v>207.35</v>
      </c>
    </row>
    <row r="1345" spans="1:11" x14ac:dyDescent="0.3">
      <c r="A1345" s="2">
        <v>2725077</v>
      </c>
      <c r="B1345">
        <v>2021</v>
      </c>
      <c r="C1345" t="s">
        <v>11</v>
      </c>
      <c r="D1345" t="s">
        <v>31</v>
      </c>
      <c r="E1345" t="s">
        <v>33</v>
      </c>
      <c r="F1345" t="s">
        <v>34</v>
      </c>
      <c r="G1345" t="s">
        <v>20</v>
      </c>
      <c r="H1345" t="s">
        <v>16</v>
      </c>
      <c r="I1345" t="s">
        <v>35</v>
      </c>
      <c r="J1345">
        <v>313</v>
      </c>
      <c r="K1345">
        <v>447.59000000000003</v>
      </c>
    </row>
    <row r="1346" spans="1:11" x14ac:dyDescent="0.3">
      <c r="A1346" s="2">
        <v>2725442</v>
      </c>
      <c r="B1346">
        <v>2021</v>
      </c>
      <c r="C1346" t="s">
        <v>11</v>
      </c>
      <c r="D1346" t="s">
        <v>31</v>
      </c>
      <c r="E1346" t="s">
        <v>33</v>
      </c>
      <c r="F1346" t="s">
        <v>34</v>
      </c>
      <c r="G1346" t="s">
        <v>20</v>
      </c>
      <c r="H1346" t="s">
        <v>16</v>
      </c>
      <c r="I1346" t="s">
        <v>35</v>
      </c>
      <c r="J1346">
        <v>832</v>
      </c>
      <c r="K1346">
        <v>1189.76</v>
      </c>
    </row>
    <row r="1347" spans="1:11" x14ac:dyDescent="0.3">
      <c r="A1347" s="2">
        <v>2725077</v>
      </c>
      <c r="B1347">
        <v>2021</v>
      </c>
      <c r="C1347" t="s">
        <v>11</v>
      </c>
      <c r="D1347" t="s">
        <v>31</v>
      </c>
      <c r="E1347" t="s">
        <v>33</v>
      </c>
      <c r="F1347" t="s">
        <v>34</v>
      </c>
      <c r="G1347" t="s">
        <v>20</v>
      </c>
      <c r="H1347" t="s">
        <v>16</v>
      </c>
      <c r="I1347" t="s">
        <v>35</v>
      </c>
      <c r="J1347">
        <v>865</v>
      </c>
      <c r="K1347">
        <v>1236.95</v>
      </c>
    </row>
    <row r="1348" spans="1:11" x14ac:dyDescent="0.3">
      <c r="A1348" s="2">
        <v>2725077</v>
      </c>
      <c r="B1348">
        <v>2021</v>
      </c>
      <c r="C1348" t="s">
        <v>11</v>
      </c>
      <c r="D1348" t="s">
        <v>31</v>
      </c>
      <c r="E1348" t="s">
        <v>33</v>
      </c>
      <c r="F1348" t="s">
        <v>34</v>
      </c>
      <c r="G1348" t="s">
        <v>20</v>
      </c>
      <c r="H1348" t="s">
        <v>16</v>
      </c>
      <c r="I1348" t="s">
        <v>35</v>
      </c>
      <c r="J1348">
        <v>317</v>
      </c>
      <c r="K1348">
        <v>453.31</v>
      </c>
    </row>
    <row r="1349" spans="1:11" x14ac:dyDescent="0.3">
      <c r="A1349" s="2">
        <v>2725077</v>
      </c>
      <c r="B1349">
        <v>2021</v>
      </c>
      <c r="C1349" t="s">
        <v>19</v>
      </c>
      <c r="D1349" t="s">
        <v>31</v>
      </c>
      <c r="E1349" t="s">
        <v>33</v>
      </c>
      <c r="F1349" t="s">
        <v>34</v>
      </c>
      <c r="G1349" t="s">
        <v>20</v>
      </c>
      <c r="H1349" t="s">
        <v>16</v>
      </c>
      <c r="I1349" t="s">
        <v>35</v>
      </c>
      <c r="J1349">
        <v>320</v>
      </c>
      <c r="K1349">
        <v>457.6</v>
      </c>
    </row>
    <row r="1350" spans="1:11" x14ac:dyDescent="0.3">
      <c r="A1350" s="2">
        <v>2725442</v>
      </c>
      <c r="B1350">
        <v>2021</v>
      </c>
      <c r="C1350" t="s">
        <v>19</v>
      </c>
      <c r="D1350" t="s">
        <v>31</v>
      </c>
      <c r="E1350" t="s">
        <v>33</v>
      </c>
      <c r="F1350" t="s">
        <v>34</v>
      </c>
      <c r="G1350" t="s">
        <v>20</v>
      </c>
      <c r="H1350" t="s">
        <v>16</v>
      </c>
      <c r="I1350" t="s">
        <v>35</v>
      </c>
      <c r="J1350">
        <v>368</v>
      </c>
      <c r="K1350">
        <v>526.24</v>
      </c>
    </row>
    <row r="1351" spans="1:11" x14ac:dyDescent="0.3">
      <c r="A1351" s="2">
        <v>2725442</v>
      </c>
      <c r="B1351">
        <v>2021</v>
      </c>
      <c r="C1351" t="s">
        <v>19</v>
      </c>
      <c r="D1351" t="s">
        <v>31</v>
      </c>
      <c r="E1351" t="s">
        <v>33</v>
      </c>
      <c r="F1351" t="s">
        <v>34</v>
      </c>
      <c r="G1351" t="s">
        <v>20</v>
      </c>
      <c r="H1351" t="s">
        <v>16</v>
      </c>
      <c r="I1351" t="s">
        <v>35</v>
      </c>
      <c r="J1351">
        <v>296</v>
      </c>
      <c r="K1351">
        <v>423.28</v>
      </c>
    </row>
    <row r="1352" spans="1:11" x14ac:dyDescent="0.3">
      <c r="A1352" s="2">
        <v>2726538</v>
      </c>
      <c r="B1352">
        <v>2021</v>
      </c>
      <c r="C1352" t="s">
        <v>19</v>
      </c>
      <c r="D1352" t="s">
        <v>12</v>
      </c>
      <c r="E1352" t="s">
        <v>33</v>
      </c>
      <c r="F1352" t="s">
        <v>34</v>
      </c>
      <c r="G1352" t="s">
        <v>20</v>
      </c>
      <c r="H1352" t="s">
        <v>16</v>
      </c>
      <c r="I1352" t="s">
        <v>35</v>
      </c>
      <c r="J1352">
        <v>322</v>
      </c>
      <c r="K1352">
        <v>460.46000000000004</v>
      </c>
    </row>
    <row r="1353" spans="1:11" x14ac:dyDescent="0.3">
      <c r="A1353" s="2">
        <v>2725442</v>
      </c>
      <c r="B1353">
        <v>2021</v>
      </c>
      <c r="C1353" t="s">
        <v>19</v>
      </c>
      <c r="D1353" t="s">
        <v>12</v>
      </c>
      <c r="E1353" t="s">
        <v>33</v>
      </c>
      <c r="F1353" t="s">
        <v>34</v>
      </c>
      <c r="G1353" t="s">
        <v>20</v>
      </c>
      <c r="H1353" t="s">
        <v>16</v>
      </c>
      <c r="I1353" t="s">
        <v>35</v>
      </c>
      <c r="J1353">
        <v>370</v>
      </c>
      <c r="K1353">
        <v>529.1</v>
      </c>
    </row>
    <row r="1354" spans="1:11" x14ac:dyDescent="0.3">
      <c r="A1354" s="2">
        <v>2725442</v>
      </c>
      <c r="B1354">
        <v>2021</v>
      </c>
      <c r="C1354" t="s">
        <v>19</v>
      </c>
      <c r="D1354" t="s">
        <v>12</v>
      </c>
      <c r="E1354" t="s">
        <v>33</v>
      </c>
      <c r="F1354" t="s">
        <v>34</v>
      </c>
      <c r="G1354" t="s">
        <v>20</v>
      </c>
      <c r="H1354" t="s">
        <v>16</v>
      </c>
      <c r="I1354" t="s">
        <v>35</v>
      </c>
      <c r="J1354">
        <v>292</v>
      </c>
      <c r="K1354">
        <v>417.56</v>
      </c>
    </row>
    <row r="1355" spans="1:11" x14ac:dyDescent="0.3">
      <c r="A1355" s="2">
        <v>2726172</v>
      </c>
      <c r="B1355">
        <v>2021</v>
      </c>
      <c r="C1355" t="s">
        <v>19</v>
      </c>
      <c r="D1355" t="s">
        <v>12</v>
      </c>
      <c r="E1355" t="s">
        <v>33</v>
      </c>
      <c r="F1355" t="s">
        <v>34</v>
      </c>
      <c r="G1355" t="s">
        <v>20</v>
      </c>
      <c r="H1355" t="s">
        <v>32</v>
      </c>
      <c r="I1355" t="s">
        <v>35</v>
      </c>
      <c r="J1355">
        <v>860</v>
      </c>
      <c r="K1355">
        <v>1229.8</v>
      </c>
    </row>
    <row r="1356" spans="1:11" x14ac:dyDescent="0.3">
      <c r="A1356" s="2">
        <v>2725442</v>
      </c>
      <c r="B1356">
        <v>2021</v>
      </c>
      <c r="C1356" t="s">
        <v>19</v>
      </c>
      <c r="D1356" t="s">
        <v>12</v>
      </c>
      <c r="E1356" t="s">
        <v>33</v>
      </c>
      <c r="F1356" t="s">
        <v>34</v>
      </c>
      <c r="G1356" t="s">
        <v>20</v>
      </c>
      <c r="H1356" t="s">
        <v>32</v>
      </c>
      <c r="I1356" t="s">
        <v>35</v>
      </c>
      <c r="J1356">
        <v>913</v>
      </c>
      <c r="K1356">
        <v>1305.5899999999999</v>
      </c>
    </row>
    <row r="1357" spans="1:11" x14ac:dyDescent="0.3">
      <c r="A1357" s="2">
        <v>2725442</v>
      </c>
      <c r="B1357">
        <v>2021</v>
      </c>
      <c r="C1357" t="s">
        <v>19</v>
      </c>
      <c r="D1357" t="s">
        <v>12</v>
      </c>
      <c r="E1357" t="s">
        <v>33</v>
      </c>
      <c r="F1357" t="s">
        <v>34</v>
      </c>
      <c r="G1357" t="s">
        <v>20</v>
      </c>
      <c r="H1357" t="s">
        <v>32</v>
      </c>
      <c r="I1357" t="s">
        <v>35</v>
      </c>
      <c r="J1357">
        <v>866</v>
      </c>
      <c r="K1357">
        <v>526.24</v>
      </c>
    </row>
    <row r="1358" spans="1:11" x14ac:dyDescent="0.3">
      <c r="A1358" s="2">
        <v>2726172</v>
      </c>
      <c r="B1358">
        <v>2021</v>
      </c>
      <c r="C1358" t="s">
        <v>19</v>
      </c>
      <c r="D1358" t="s">
        <v>12</v>
      </c>
      <c r="E1358" t="s">
        <v>33</v>
      </c>
      <c r="F1358" t="s">
        <v>34</v>
      </c>
      <c r="G1358" t="s">
        <v>20</v>
      </c>
      <c r="H1358" t="s">
        <v>32</v>
      </c>
      <c r="I1358" t="s">
        <v>35</v>
      </c>
      <c r="J1358">
        <v>369</v>
      </c>
      <c r="K1358">
        <v>526.24</v>
      </c>
    </row>
    <row r="1359" spans="1:11" x14ac:dyDescent="0.3">
      <c r="A1359" s="2">
        <v>2725442</v>
      </c>
      <c r="B1359">
        <v>2021</v>
      </c>
      <c r="C1359" t="s">
        <v>19</v>
      </c>
      <c r="D1359" t="s">
        <v>12</v>
      </c>
      <c r="E1359" t="s">
        <v>33</v>
      </c>
      <c r="F1359" t="s">
        <v>34</v>
      </c>
      <c r="G1359" t="s">
        <v>20</v>
      </c>
      <c r="H1359" t="s">
        <v>32</v>
      </c>
      <c r="I1359" t="s">
        <v>35</v>
      </c>
      <c r="J1359">
        <v>319</v>
      </c>
      <c r="K1359">
        <v>456.16999999999996</v>
      </c>
    </row>
    <row r="1360" spans="1:11" x14ac:dyDescent="0.3">
      <c r="A1360" s="2">
        <v>2725442</v>
      </c>
      <c r="B1360">
        <v>2021</v>
      </c>
      <c r="C1360" t="s">
        <v>19</v>
      </c>
      <c r="D1360" t="s">
        <v>12</v>
      </c>
      <c r="E1360" t="s">
        <v>33</v>
      </c>
      <c r="F1360" t="s">
        <v>34</v>
      </c>
      <c r="G1360" t="s">
        <v>20</v>
      </c>
      <c r="H1360" t="s">
        <v>32</v>
      </c>
      <c r="I1360" t="s">
        <v>35</v>
      </c>
      <c r="J1360">
        <v>367</v>
      </c>
      <c r="K1360">
        <v>524.80999999999995</v>
      </c>
    </row>
    <row r="1361" spans="1:11" x14ac:dyDescent="0.3">
      <c r="A1361" s="2">
        <v>2726538</v>
      </c>
      <c r="B1361">
        <v>2021</v>
      </c>
      <c r="C1361" t="s">
        <v>19</v>
      </c>
      <c r="D1361" t="s">
        <v>12</v>
      </c>
      <c r="E1361" t="s">
        <v>33</v>
      </c>
      <c r="F1361" t="s">
        <v>34</v>
      </c>
      <c r="G1361" t="s">
        <v>20</v>
      </c>
      <c r="H1361" t="s">
        <v>32</v>
      </c>
      <c r="I1361" t="s">
        <v>35</v>
      </c>
      <c r="J1361">
        <v>295</v>
      </c>
      <c r="K1361">
        <v>421.85</v>
      </c>
    </row>
    <row r="1362" spans="1:11" x14ac:dyDescent="0.3">
      <c r="A1362" s="2">
        <v>2725442</v>
      </c>
      <c r="B1362">
        <v>2021</v>
      </c>
      <c r="C1362" t="s">
        <v>19</v>
      </c>
      <c r="D1362" t="s">
        <v>12</v>
      </c>
      <c r="E1362" t="s">
        <v>33</v>
      </c>
      <c r="F1362" t="s">
        <v>34</v>
      </c>
      <c r="G1362" t="s">
        <v>20</v>
      </c>
      <c r="H1362" t="s">
        <v>32</v>
      </c>
      <c r="I1362" t="s">
        <v>35</v>
      </c>
      <c r="J1362">
        <v>835</v>
      </c>
      <c r="K1362">
        <v>1194.05</v>
      </c>
    </row>
    <row r="1363" spans="1:11" x14ac:dyDescent="0.3">
      <c r="A1363" s="2">
        <v>2725077</v>
      </c>
      <c r="B1363">
        <v>2021</v>
      </c>
      <c r="C1363" t="s">
        <v>19</v>
      </c>
      <c r="D1363" t="s">
        <v>12</v>
      </c>
      <c r="E1363" t="s">
        <v>33</v>
      </c>
      <c r="F1363" t="s">
        <v>34</v>
      </c>
      <c r="G1363" t="s">
        <v>20</v>
      </c>
      <c r="H1363" t="s">
        <v>32</v>
      </c>
      <c r="I1363" t="s">
        <v>35</v>
      </c>
      <c r="J1363">
        <v>293</v>
      </c>
      <c r="K1363">
        <v>418.99</v>
      </c>
    </row>
    <row r="1364" spans="1:11" x14ac:dyDescent="0.3">
      <c r="A1364" s="2">
        <v>2726172</v>
      </c>
      <c r="B1364">
        <v>2021</v>
      </c>
      <c r="C1364" t="s">
        <v>21</v>
      </c>
      <c r="D1364" t="s">
        <v>12</v>
      </c>
      <c r="E1364" t="s">
        <v>33</v>
      </c>
      <c r="F1364" t="s">
        <v>34</v>
      </c>
      <c r="G1364" t="s">
        <v>20</v>
      </c>
      <c r="H1364" t="s">
        <v>32</v>
      </c>
      <c r="I1364" t="s">
        <v>35</v>
      </c>
      <c r="J1364">
        <v>302</v>
      </c>
      <c r="K1364">
        <v>431.86</v>
      </c>
    </row>
    <row r="1365" spans="1:11" x14ac:dyDescent="0.3">
      <c r="A1365" s="2">
        <v>2725077</v>
      </c>
      <c r="B1365">
        <v>2021</v>
      </c>
      <c r="C1365" t="s">
        <v>21</v>
      </c>
      <c r="D1365" t="s">
        <v>12</v>
      </c>
      <c r="E1365" t="s">
        <v>33</v>
      </c>
      <c r="F1365" t="s">
        <v>34</v>
      </c>
      <c r="G1365" t="s">
        <v>20</v>
      </c>
      <c r="H1365" t="s">
        <v>32</v>
      </c>
      <c r="I1365" t="s">
        <v>35</v>
      </c>
      <c r="J1365">
        <v>344</v>
      </c>
      <c r="K1365">
        <v>491.91999999999996</v>
      </c>
    </row>
    <row r="1366" spans="1:11" x14ac:dyDescent="0.3">
      <c r="A1366" s="2">
        <v>2725807</v>
      </c>
      <c r="B1366">
        <v>2021</v>
      </c>
      <c r="C1366" t="s">
        <v>21</v>
      </c>
      <c r="D1366" t="s">
        <v>12</v>
      </c>
      <c r="E1366" t="s">
        <v>33</v>
      </c>
      <c r="F1366" t="s">
        <v>34</v>
      </c>
      <c r="G1366" t="s">
        <v>20</v>
      </c>
      <c r="H1366" t="s">
        <v>32</v>
      </c>
      <c r="I1366" t="s">
        <v>35</v>
      </c>
      <c r="J1366">
        <v>298</v>
      </c>
      <c r="K1366">
        <v>426.14</v>
      </c>
    </row>
    <row r="1367" spans="1:11" x14ac:dyDescent="0.3">
      <c r="A1367" s="2">
        <v>2725442</v>
      </c>
      <c r="B1367">
        <v>2021</v>
      </c>
      <c r="C1367" t="s">
        <v>21</v>
      </c>
      <c r="D1367" t="s">
        <v>12</v>
      </c>
      <c r="E1367" t="s">
        <v>33</v>
      </c>
      <c r="F1367" t="s">
        <v>34</v>
      </c>
      <c r="G1367" t="s">
        <v>20</v>
      </c>
      <c r="H1367" t="s">
        <v>32</v>
      </c>
      <c r="I1367" t="s">
        <v>35</v>
      </c>
      <c r="J1367">
        <v>346</v>
      </c>
      <c r="K1367">
        <v>494.78</v>
      </c>
    </row>
    <row r="1368" spans="1:11" x14ac:dyDescent="0.3">
      <c r="A1368" s="2">
        <v>2725077</v>
      </c>
      <c r="B1368">
        <v>2021</v>
      </c>
      <c r="C1368" t="s">
        <v>21</v>
      </c>
      <c r="D1368" t="s">
        <v>12</v>
      </c>
      <c r="E1368" t="s">
        <v>33</v>
      </c>
      <c r="F1368" t="s">
        <v>34</v>
      </c>
      <c r="G1368" t="s">
        <v>20</v>
      </c>
      <c r="H1368" t="s">
        <v>32</v>
      </c>
      <c r="I1368" t="s">
        <v>35</v>
      </c>
      <c r="J1368">
        <v>830</v>
      </c>
      <c r="K1368">
        <v>1186.9000000000001</v>
      </c>
    </row>
    <row r="1369" spans="1:11" x14ac:dyDescent="0.3">
      <c r="A1369" s="2">
        <v>2725442</v>
      </c>
      <c r="B1369">
        <v>2021</v>
      </c>
      <c r="C1369" t="s">
        <v>21</v>
      </c>
      <c r="D1369" t="s">
        <v>12</v>
      </c>
      <c r="E1369" t="s">
        <v>33</v>
      </c>
      <c r="F1369" t="s">
        <v>34</v>
      </c>
      <c r="G1369" t="s">
        <v>20</v>
      </c>
      <c r="H1369" t="s">
        <v>32</v>
      </c>
      <c r="I1369" t="s">
        <v>35</v>
      </c>
      <c r="J1369">
        <v>863</v>
      </c>
      <c r="K1369">
        <v>1234.0899999999999</v>
      </c>
    </row>
    <row r="1370" spans="1:11" x14ac:dyDescent="0.3">
      <c r="A1370" s="2">
        <v>2726172</v>
      </c>
      <c r="B1370">
        <v>2021</v>
      </c>
      <c r="C1370" t="s">
        <v>21</v>
      </c>
      <c r="D1370" t="s">
        <v>12</v>
      </c>
      <c r="E1370" t="s">
        <v>33</v>
      </c>
      <c r="F1370" t="s">
        <v>34</v>
      </c>
      <c r="G1370" t="s">
        <v>20</v>
      </c>
      <c r="H1370" t="s">
        <v>32</v>
      </c>
      <c r="I1370" t="s">
        <v>35</v>
      </c>
      <c r="J1370">
        <v>921</v>
      </c>
      <c r="K1370">
        <v>1317.03</v>
      </c>
    </row>
    <row r="1371" spans="1:11" x14ac:dyDescent="0.3">
      <c r="A1371" s="2">
        <v>2725442</v>
      </c>
      <c r="B1371">
        <v>2021</v>
      </c>
      <c r="C1371" t="s">
        <v>21</v>
      </c>
      <c r="D1371" t="s">
        <v>12</v>
      </c>
      <c r="E1371" t="s">
        <v>33</v>
      </c>
      <c r="F1371" t="s">
        <v>34</v>
      </c>
      <c r="G1371" t="s">
        <v>20</v>
      </c>
      <c r="H1371" t="s">
        <v>32</v>
      </c>
      <c r="I1371" t="s">
        <v>35</v>
      </c>
      <c r="J1371">
        <v>922</v>
      </c>
      <c r="K1371">
        <v>1318.46</v>
      </c>
    </row>
    <row r="1372" spans="1:11" x14ac:dyDescent="0.3">
      <c r="A1372" s="2">
        <v>2725442</v>
      </c>
      <c r="B1372">
        <v>2021</v>
      </c>
      <c r="C1372" t="s">
        <v>21</v>
      </c>
      <c r="D1372" t="s">
        <v>12</v>
      </c>
      <c r="E1372" t="s">
        <v>33</v>
      </c>
      <c r="F1372" t="s">
        <v>34</v>
      </c>
      <c r="G1372" t="s">
        <v>20</v>
      </c>
      <c r="H1372" t="s">
        <v>32</v>
      </c>
      <c r="I1372" t="s">
        <v>35</v>
      </c>
      <c r="J1372">
        <v>345</v>
      </c>
      <c r="K1372">
        <v>493.35</v>
      </c>
    </row>
    <row r="1373" spans="1:11" x14ac:dyDescent="0.3">
      <c r="A1373" s="2">
        <v>2726172</v>
      </c>
      <c r="B1373">
        <v>2021</v>
      </c>
      <c r="C1373" t="s">
        <v>21</v>
      </c>
      <c r="D1373" t="s">
        <v>12</v>
      </c>
      <c r="E1373" t="s">
        <v>33</v>
      </c>
      <c r="F1373" t="s">
        <v>34</v>
      </c>
      <c r="G1373" t="s">
        <v>20</v>
      </c>
      <c r="H1373" t="s">
        <v>32</v>
      </c>
      <c r="I1373" t="s">
        <v>35</v>
      </c>
      <c r="J1373">
        <v>249</v>
      </c>
      <c r="K1373">
        <v>356.07</v>
      </c>
    </row>
    <row r="1374" spans="1:11" x14ac:dyDescent="0.3">
      <c r="A1374" s="2">
        <v>2725077</v>
      </c>
      <c r="B1374">
        <v>2021</v>
      </c>
      <c r="C1374" t="s">
        <v>21</v>
      </c>
      <c r="D1374" t="s">
        <v>12</v>
      </c>
      <c r="E1374" t="s">
        <v>33</v>
      </c>
      <c r="F1374" t="s">
        <v>34</v>
      </c>
      <c r="G1374" t="s">
        <v>20</v>
      </c>
      <c r="H1374" t="s">
        <v>32</v>
      </c>
      <c r="I1374" t="s">
        <v>35</v>
      </c>
      <c r="J1374">
        <v>243</v>
      </c>
      <c r="K1374">
        <v>347.49</v>
      </c>
    </row>
    <row r="1375" spans="1:11" x14ac:dyDescent="0.3">
      <c r="A1375" s="2">
        <v>2725807</v>
      </c>
      <c r="B1375">
        <v>2021</v>
      </c>
      <c r="C1375" t="s">
        <v>21</v>
      </c>
      <c r="D1375" t="s">
        <v>12</v>
      </c>
      <c r="E1375" t="s">
        <v>33</v>
      </c>
      <c r="F1375" t="s">
        <v>34</v>
      </c>
      <c r="G1375" t="s">
        <v>20</v>
      </c>
      <c r="H1375" t="s">
        <v>32</v>
      </c>
      <c r="I1375" t="s">
        <v>35</v>
      </c>
      <c r="J1375">
        <v>237</v>
      </c>
      <c r="K1375">
        <v>338.90999999999997</v>
      </c>
    </row>
    <row r="1376" spans="1:11" x14ac:dyDescent="0.3">
      <c r="A1376" s="2">
        <v>2726172</v>
      </c>
      <c r="B1376">
        <v>2021</v>
      </c>
      <c r="C1376" t="s">
        <v>21</v>
      </c>
      <c r="D1376" t="s">
        <v>12</v>
      </c>
      <c r="E1376" t="s">
        <v>33</v>
      </c>
      <c r="F1376" t="s">
        <v>34</v>
      </c>
      <c r="G1376" t="s">
        <v>20</v>
      </c>
      <c r="H1376" t="s">
        <v>32</v>
      </c>
      <c r="I1376" t="s">
        <v>35</v>
      </c>
      <c r="J1376">
        <v>301</v>
      </c>
      <c r="K1376">
        <v>430.43</v>
      </c>
    </row>
    <row r="1377" spans="1:11" x14ac:dyDescent="0.3">
      <c r="A1377" s="2">
        <v>2726172</v>
      </c>
      <c r="B1377">
        <v>2021</v>
      </c>
      <c r="C1377" t="s">
        <v>21</v>
      </c>
      <c r="D1377" t="s">
        <v>12</v>
      </c>
      <c r="E1377" t="s">
        <v>33</v>
      </c>
      <c r="F1377" t="s">
        <v>34</v>
      </c>
      <c r="G1377" t="s">
        <v>20</v>
      </c>
      <c r="H1377" t="s">
        <v>32</v>
      </c>
      <c r="I1377" t="s">
        <v>35</v>
      </c>
      <c r="J1377">
        <v>349</v>
      </c>
      <c r="K1377">
        <v>499.07</v>
      </c>
    </row>
    <row r="1378" spans="1:11" x14ac:dyDescent="0.3">
      <c r="A1378" s="2">
        <v>2725442</v>
      </c>
      <c r="B1378">
        <v>2021</v>
      </c>
      <c r="C1378" t="s">
        <v>21</v>
      </c>
      <c r="D1378" t="s">
        <v>12</v>
      </c>
      <c r="E1378" t="s">
        <v>33</v>
      </c>
      <c r="F1378" t="s">
        <v>34</v>
      </c>
      <c r="G1378" t="s">
        <v>20</v>
      </c>
      <c r="H1378" t="s">
        <v>32</v>
      </c>
      <c r="I1378" t="s">
        <v>35</v>
      </c>
      <c r="J1378">
        <v>839</v>
      </c>
      <c r="K1378">
        <v>1199.77</v>
      </c>
    </row>
    <row r="1379" spans="1:11" x14ac:dyDescent="0.3">
      <c r="A1379" s="2">
        <v>2725442</v>
      </c>
      <c r="B1379">
        <v>2021</v>
      </c>
      <c r="C1379" t="s">
        <v>21</v>
      </c>
      <c r="D1379" t="s">
        <v>12</v>
      </c>
      <c r="E1379" t="s">
        <v>33</v>
      </c>
      <c r="F1379" t="s">
        <v>34</v>
      </c>
      <c r="G1379" t="s">
        <v>20</v>
      </c>
      <c r="H1379" t="s">
        <v>32</v>
      </c>
      <c r="I1379" t="s">
        <v>35</v>
      </c>
      <c r="J1379">
        <v>872</v>
      </c>
      <c r="K1379">
        <v>1246.96</v>
      </c>
    </row>
    <row r="1380" spans="1:11" x14ac:dyDescent="0.3">
      <c r="A1380" s="2">
        <v>2725077</v>
      </c>
      <c r="B1380">
        <v>2021</v>
      </c>
      <c r="C1380" t="s">
        <v>22</v>
      </c>
      <c r="D1380" t="s">
        <v>12</v>
      </c>
      <c r="E1380" t="s">
        <v>33</v>
      </c>
      <c r="F1380" t="s">
        <v>34</v>
      </c>
      <c r="G1380" t="s">
        <v>20</v>
      </c>
      <c r="H1380" t="s">
        <v>32</v>
      </c>
      <c r="I1380" t="s">
        <v>35</v>
      </c>
      <c r="J1380">
        <v>152</v>
      </c>
      <c r="K1380">
        <v>217.36</v>
      </c>
    </row>
    <row r="1381" spans="1:11" x14ac:dyDescent="0.3">
      <c r="A1381" s="2">
        <v>2725077</v>
      </c>
      <c r="B1381">
        <v>2021</v>
      </c>
      <c r="C1381" t="s">
        <v>22</v>
      </c>
      <c r="D1381" t="s">
        <v>12</v>
      </c>
      <c r="E1381" t="s">
        <v>33</v>
      </c>
      <c r="F1381" t="s">
        <v>34</v>
      </c>
      <c r="G1381" t="s">
        <v>20</v>
      </c>
      <c r="H1381" t="s">
        <v>32</v>
      </c>
      <c r="I1381" t="s">
        <v>35</v>
      </c>
      <c r="J1381">
        <v>326</v>
      </c>
      <c r="K1381">
        <v>466.18</v>
      </c>
    </row>
    <row r="1382" spans="1:11" x14ac:dyDescent="0.3">
      <c r="A1382" s="2">
        <v>2725442</v>
      </c>
      <c r="B1382">
        <v>2021</v>
      </c>
      <c r="C1382" t="s">
        <v>22</v>
      </c>
      <c r="D1382" t="s">
        <v>12</v>
      </c>
      <c r="E1382" t="s">
        <v>33</v>
      </c>
      <c r="F1382" t="s">
        <v>34</v>
      </c>
      <c r="G1382" t="s">
        <v>20</v>
      </c>
      <c r="H1382" t="s">
        <v>32</v>
      </c>
      <c r="I1382" t="s">
        <v>35</v>
      </c>
      <c r="J1382">
        <v>352</v>
      </c>
      <c r="K1382">
        <v>503.36</v>
      </c>
    </row>
    <row r="1383" spans="1:11" x14ac:dyDescent="0.3">
      <c r="A1383" s="2">
        <v>2726172</v>
      </c>
      <c r="B1383">
        <v>2021</v>
      </c>
      <c r="C1383" t="s">
        <v>22</v>
      </c>
      <c r="D1383" t="s">
        <v>12</v>
      </c>
      <c r="E1383" t="s">
        <v>33</v>
      </c>
      <c r="F1383" t="s">
        <v>34</v>
      </c>
      <c r="G1383" t="s">
        <v>20</v>
      </c>
      <c r="H1383" t="s">
        <v>32</v>
      </c>
      <c r="I1383" t="s">
        <v>35</v>
      </c>
      <c r="J1383">
        <v>154</v>
      </c>
      <c r="K1383">
        <v>220.22</v>
      </c>
    </row>
    <row r="1384" spans="1:11" x14ac:dyDescent="0.3">
      <c r="A1384" s="2">
        <v>2725077</v>
      </c>
      <c r="B1384">
        <v>2021</v>
      </c>
      <c r="C1384" t="s">
        <v>22</v>
      </c>
      <c r="D1384" t="s">
        <v>12</v>
      </c>
      <c r="E1384" t="s">
        <v>33</v>
      </c>
      <c r="F1384" t="s">
        <v>34</v>
      </c>
      <c r="G1384" t="s">
        <v>20</v>
      </c>
      <c r="H1384" t="s">
        <v>32</v>
      </c>
      <c r="I1384" t="s">
        <v>35</v>
      </c>
      <c r="J1384">
        <v>328</v>
      </c>
      <c r="K1384">
        <v>469.03999999999996</v>
      </c>
    </row>
    <row r="1385" spans="1:11" x14ac:dyDescent="0.3">
      <c r="A1385" s="2">
        <v>2725442</v>
      </c>
      <c r="B1385">
        <v>2021</v>
      </c>
      <c r="C1385" t="s">
        <v>22</v>
      </c>
      <c r="D1385" t="s">
        <v>12</v>
      </c>
      <c r="E1385" t="s">
        <v>33</v>
      </c>
      <c r="F1385" t="s">
        <v>34</v>
      </c>
      <c r="G1385" t="s">
        <v>20</v>
      </c>
      <c r="H1385" t="s">
        <v>32</v>
      </c>
      <c r="I1385" t="s">
        <v>35</v>
      </c>
      <c r="J1385">
        <v>821</v>
      </c>
      <c r="K1385">
        <v>1174.03</v>
      </c>
    </row>
    <row r="1386" spans="1:11" x14ac:dyDescent="0.3">
      <c r="A1386" s="2">
        <v>2726172</v>
      </c>
      <c r="B1386">
        <v>2021</v>
      </c>
      <c r="C1386" t="s">
        <v>22</v>
      </c>
      <c r="D1386" t="s">
        <v>12</v>
      </c>
      <c r="E1386" t="s">
        <v>33</v>
      </c>
      <c r="F1386" t="s">
        <v>34</v>
      </c>
      <c r="G1386" t="s">
        <v>20</v>
      </c>
      <c r="H1386" t="s">
        <v>32</v>
      </c>
      <c r="I1386" t="s">
        <v>35</v>
      </c>
      <c r="J1386">
        <v>854</v>
      </c>
      <c r="K1386">
        <v>1221.22</v>
      </c>
    </row>
    <row r="1387" spans="1:11" x14ac:dyDescent="0.3">
      <c r="A1387" s="2">
        <v>2725807</v>
      </c>
      <c r="B1387">
        <v>2021</v>
      </c>
      <c r="C1387" t="s">
        <v>22</v>
      </c>
      <c r="D1387" t="s">
        <v>12</v>
      </c>
      <c r="E1387" t="s">
        <v>33</v>
      </c>
      <c r="F1387" t="s">
        <v>34</v>
      </c>
      <c r="G1387" t="s">
        <v>20</v>
      </c>
      <c r="H1387" t="s">
        <v>32</v>
      </c>
      <c r="I1387" t="s">
        <v>35</v>
      </c>
      <c r="J1387">
        <v>908</v>
      </c>
      <c r="K1387">
        <v>1298.44</v>
      </c>
    </row>
    <row r="1388" spans="1:11" x14ac:dyDescent="0.3">
      <c r="A1388" s="2">
        <v>2725807</v>
      </c>
      <c r="B1388">
        <v>2021</v>
      </c>
      <c r="C1388" t="s">
        <v>22</v>
      </c>
      <c r="D1388" t="s">
        <v>12</v>
      </c>
      <c r="E1388" t="s">
        <v>33</v>
      </c>
      <c r="F1388" t="s">
        <v>34</v>
      </c>
      <c r="G1388" t="s">
        <v>20</v>
      </c>
      <c r="H1388" t="s">
        <v>32</v>
      </c>
      <c r="I1388" t="s">
        <v>35</v>
      </c>
      <c r="J1388">
        <v>861</v>
      </c>
      <c r="K1388">
        <v>526.24</v>
      </c>
    </row>
    <row r="1389" spans="1:11" x14ac:dyDescent="0.3">
      <c r="A1389" s="2">
        <v>2725077</v>
      </c>
      <c r="B1389">
        <v>2021</v>
      </c>
      <c r="C1389" t="s">
        <v>22</v>
      </c>
      <c r="D1389" t="s">
        <v>12</v>
      </c>
      <c r="E1389" t="s">
        <v>33</v>
      </c>
      <c r="F1389" t="s">
        <v>34</v>
      </c>
      <c r="G1389" t="s">
        <v>20</v>
      </c>
      <c r="H1389" t="s">
        <v>32</v>
      </c>
      <c r="I1389" t="s">
        <v>35</v>
      </c>
      <c r="J1389">
        <v>153</v>
      </c>
      <c r="K1389">
        <v>526.24</v>
      </c>
    </row>
    <row r="1390" spans="1:11" x14ac:dyDescent="0.3">
      <c r="A1390" s="2">
        <v>2725442</v>
      </c>
      <c r="B1390">
        <v>2021</v>
      </c>
      <c r="C1390" t="s">
        <v>22</v>
      </c>
      <c r="D1390" t="s">
        <v>12</v>
      </c>
      <c r="E1390" t="s">
        <v>33</v>
      </c>
      <c r="F1390" t="s">
        <v>34</v>
      </c>
      <c r="G1390" t="s">
        <v>20</v>
      </c>
      <c r="H1390" t="s">
        <v>32</v>
      </c>
      <c r="I1390" t="s">
        <v>35</v>
      </c>
      <c r="J1390">
        <v>327</v>
      </c>
      <c r="K1390">
        <v>467.61</v>
      </c>
    </row>
    <row r="1391" spans="1:11" x14ac:dyDescent="0.3">
      <c r="A1391" s="2">
        <v>2725077</v>
      </c>
      <c r="B1391">
        <v>2021</v>
      </c>
      <c r="C1391" t="s">
        <v>22</v>
      </c>
      <c r="D1391" t="s">
        <v>12</v>
      </c>
      <c r="E1391" t="s">
        <v>33</v>
      </c>
      <c r="F1391" t="s">
        <v>34</v>
      </c>
      <c r="G1391" t="s">
        <v>20</v>
      </c>
      <c r="H1391" t="s">
        <v>32</v>
      </c>
      <c r="I1391" t="s">
        <v>35</v>
      </c>
      <c r="J1391">
        <v>355</v>
      </c>
      <c r="K1391">
        <v>507.65</v>
      </c>
    </row>
    <row r="1392" spans="1:11" x14ac:dyDescent="0.3">
      <c r="A1392" s="2">
        <v>2725442</v>
      </c>
      <c r="B1392">
        <v>2021</v>
      </c>
      <c r="C1392" t="s">
        <v>22</v>
      </c>
      <c r="D1392" t="s">
        <v>12</v>
      </c>
      <c r="E1392" t="s">
        <v>33</v>
      </c>
      <c r="F1392" t="s">
        <v>34</v>
      </c>
      <c r="G1392" t="s">
        <v>20</v>
      </c>
      <c r="H1392" t="s">
        <v>16</v>
      </c>
      <c r="I1392" t="s">
        <v>35</v>
      </c>
      <c r="J1392">
        <v>325</v>
      </c>
      <c r="K1392">
        <v>464.75</v>
      </c>
    </row>
    <row r="1393" spans="1:11" x14ac:dyDescent="0.3">
      <c r="A1393" s="2">
        <v>2725077</v>
      </c>
      <c r="B1393">
        <v>2021</v>
      </c>
      <c r="C1393" t="s">
        <v>22</v>
      </c>
      <c r="D1393" t="s">
        <v>12</v>
      </c>
      <c r="E1393" t="s">
        <v>33</v>
      </c>
      <c r="F1393" t="s">
        <v>34</v>
      </c>
      <c r="G1393" t="s">
        <v>20</v>
      </c>
      <c r="H1393" t="s">
        <v>16</v>
      </c>
      <c r="I1393" t="s">
        <v>35</v>
      </c>
      <c r="J1393">
        <v>830</v>
      </c>
      <c r="K1393">
        <v>1186.9000000000001</v>
      </c>
    </row>
    <row r="1394" spans="1:11" x14ac:dyDescent="0.3">
      <c r="A1394" s="2">
        <v>2726172</v>
      </c>
      <c r="B1394">
        <v>2021</v>
      </c>
      <c r="C1394" t="s">
        <v>22</v>
      </c>
      <c r="D1394" t="s">
        <v>12</v>
      </c>
      <c r="E1394" t="s">
        <v>33</v>
      </c>
      <c r="F1394" t="s">
        <v>34</v>
      </c>
      <c r="G1394" t="s">
        <v>20</v>
      </c>
      <c r="H1394" t="s">
        <v>16</v>
      </c>
      <c r="I1394" t="s">
        <v>35</v>
      </c>
      <c r="J1394">
        <v>863</v>
      </c>
      <c r="K1394">
        <v>1234.0899999999999</v>
      </c>
    </row>
    <row r="1395" spans="1:11" x14ac:dyDescent="0.3">
      <c r="A1395" s="2">
        <v>2725442</v>
      </c>
      <c r="B1395">
        <v>2021</v>
      </c>
      <c r="C1395" t="s">
        <v>23</v>
      </c>
      <c r="D1395" t="s">
        <v>12</v>
      </c>
      <c r="E1395" t="s">
        <v>33</v>
      </c>
      <c r="F1395" t="s">
        <v>34</v>
      </c>
      <c r="G1395" t="s">
        <v>20</v>
      </c>
      <c r="H1395" t="s">
        <v>16</v>
      </c>
      <c r="I1395" t="s">
        <v>35</v>
      </c>
      <c r="J1395">
        <v>356</v>
      </c>
      <c r="K1395">
        <v>509.08</v>
      </c>
    </row>
    <row r="1396" spans="1:11" x14ac:dyDescent="0.3">
      <c r="A1396" s="2">
        <v>2725077</v>
      </c>
      <c r="B1396">
        <v>2021</v>
      </c>
      <c r="C1396" t="s">
        <v>23</v>
      </c>
      <c r="D1396" t="s">
        <v>12</v>
      </c>
      <c r="E1396" t="s">
        <v>33</v>
      </c>
      <c r="F1396" t="s">
        <v>34</v>
      </c>
      <c r="G1396" t="s">
        <v>20</v>
      </c>
      <c r="H1396" t="s">
        <v>16</v>
      </c>
      <c r="I1396" t="s">
        <v>35</v>
      </c>
      <c r="J1396">
        <v>158</v>
      </c>
      <c r="K1396">
        <v>225.94</v>
      </c>
    </row>
    <row r="1397" spans="1:11" x14ac:dyDescent="0.3">
      <c r="A1397" s="2">
        <v>2725442</v>
      </c>
      <c r="B1397">
        <v>2021</v>
      </c>
      <c r="C1397" t="s">
        <v>23</v>
      </c>
      <c r="D1397" t="s">
        <v>12</v>
      </c>
      <c r="E1397" t="s">
        <v>33</v>
      </c>
      <c r="F1397" t="s">
        <v>34</v>
      </c>
      <c r="G1397" t="s">
        <v>20</v>
      </c>
      <c r="H1397" t="s">
        <v>16</v>
      </c>
      <c r="I1397" t="s">
        <v>35</v>
      </c>
      <c r="J1397">
        <v>332</v>
      </c>
      <c r="K1397">
        <v>474.76</v>
      </c>
    </row>
    <row r="1398" spans="1:11" x14ac:dyDescent="0.3">
      <c r="A1398" s="2">
        <v>2725442</v>
      </c>
      <c r="B1398">
        <v>2021</v>
      </c>
      <c r="C1398" t="s">
        <v>23</v>
      </c>
      <c r="D1398" t="s">
        <v>12</v>
      </c>
      <c r="E1398" t="s">
        <v>33</v>
      </c>
      <c r="F1398" t="s">
        <v>34</v>
      </c>
      <c r="G1398" t="s">
        <v>20</v>
      </c>
      <c r="H1398" t="s">
        <v>16</v>
      </c>
      <c r="I1398" t="s">
        <v>35</v>
      </c>
      <c r="J1398">
        <v>358</v>
      </c>
      <c r="K1398">
        <v>511.94</v>
      </c>
    </row>
    <row r="1399" spans="1:11" x14ac:dyDescent="0.3">
      <c r="A1399" s="2">
        <v>2725442</v>
      </c>
      <c r="B1399">
        <v>2021</v>
      </c>
      <c r="C1399" t="s">
        <v>23</v>
      </c>
      <c r="D1399" t="s">
        <v>12</v>
      </c>
      <c r="E1399" t="s">
        <v>33</v>
      </c>
      <c r="F1399" t="s">
        <v>34</v>
      </c>
      <c r="G1399" t="s">
        <v>20</v>
      </c>
      <c r="H1399" t="s">
        <v>16</v>
      </c>
      <c r="I1399" t="s">
        <v>35</v>
      </c>
      <c r="J1399">
        <v>160</v>
      </c>
      <c r="K1399">
        <v>228.8</v>
      </c>
    </row>
    <row r="1400" spans="1:11" x14ac:dyDescent="0.3">
      <c r="A1400" s="2">
        <v>2725807</v>
      </c>
      <c r="B1400">
        <v>2021</v>
      </c>
      <c r="C1400" t="s">
        <v>23</v>
      </c>
      <c r="D1400" t="s">
        <v>12</v>
      </c>
      <c r="E1400" t="s">
        <v>33</v>
      </c>
      <c r="F1400" t="s">
        <v>34</v>
      </c>
      <c r="G1400" t="s">
        <v>20</v>
      </c>
      <c r="H1400" t="s">
        <v>16</v>
      </c>
      <c r="I1400" t="s">
        <v>35</v>
      </c>
      <c r="J1400">
        <v>334</v>
      </c>
      <c r="K1400">
        <v>477.62</v>
      </c>
    </row>
    <row r="1401" spans="1:11" x14ac:dyDescent="0.3">
      <c r="A1401" s="2">
        <v>2725442</v>
      </c>
      <c r="B1401">
        <v>2021</v>
      </c>
      <c r="C1401" t="s">
        <v>23</v>
      </c>
      <c r="D1401" t="s">
        <v>12</v>
      </c>
      <c r="E1401" t="s">
        <v>33</v>
      </c>
      <c r="F1401" t="s">
        <v>34</v>
      </c>
      <c r="G1401" t="s">
        <v>20</v>
      </c>
      <c r="H1401" t="s">
        <v>16</v>
      </c>
      <c r="I1401" t="s">
        <v>35</v>
      </c>
      <c r="J1401">
        <v>820</v>
      </c>
      <c r="K1401">
        <v>1172.5999999999999</v>
      </c>
    </row>
    <row r="1402" spans="1:11" x14ac:dyDescent="0.3">
      <c r="A1402" s="2">
        <v>2725442</v>
      </c>
      <c r="B1402">
        <v>2021</v>
      </c>
      <c r="C1402" t="s">
        <v>23</v>
      </c>
      <c r="D1402" t="s">
        <v>12</v>
      </c>
      <c r="E1402" t="s">
        <v>33</v>
      </c>
      <c r="F1402" t="s">
        <v>34</v>
      </c>
      <c r="G1402" t="s">
        <v>20</v>
      </c>
      <c r="H1402" t="s">
        <v>16</v>
      </c>
      <c r="I1402" t="s">
        <v>35</v>
      </c>
      <c r="J1402">
        <v>907</v>
      </c>
      <c r="K1402">
        <v>1297.01</v>
      </c>
    </row>
    <row r="1403" spans="1:11" x14ac:dyDescent="0.3">
      <c r="A1403" s="2">
        <v>2725442</v>
      </c>
      <c r="B1403">
        <v>2021</v>
      </c>
      <c r="C1403" t="s">
        <v>23</v>
      </c>
      <c r="D1403" t="s">
        <v>12</v>
      </c>
      <c r="E1403" t="s">
        <v>33</v>
      </c>
      <c r="F1403" t="s">
        <v>34</v>
      </c>
      <c r="G1403" t="s">
        <v>20</v>
      </c>
      <c r="H1403" t="s">
        <v>16</v>
      </c>
      <c r="I1403" t="s">
        <v>35</v>
      </c>
      <c r="J1403">
        <v>860</v>
      </c>
      <c r="K1403">
        <v>526.24</v>
      </c>
    </row>
    <row r="1404" spans="1:11" x14ac:dyDescent="0.3">
      <c r="A1404" s="2">
        <v>2725077</v>
      </c>
      <c r="B1404">
        <v>2021</v>
      </c>
      <c r="C1404" t="s">
        <v>23</v>
      </c>
      <c r="D1404" t="s">
        <v>12</v>
      </c>
      <c r="E1404" t="s">
        <v>33</v>
      </c>
      <c r="F1404" t="s">
        <v>34</v>
      </c>
      <c r="G1404" t="s">
        <v>20</v>
      </c>
      <c r="H1404" t="s">
        <v>16</v>
      </c>
      <c r="I1404" t="s">
        <v>35</v>
      </c>
      <c r="J1404">
        <v>159</v>
      </c>
      <c r="K1404">
        <v>526.24</v>
      </c>
    </row>
    <row r="1405" spans="1:11" x14ac:dyDescent="0.3">
      <c r="A1405" s="2">
        <v>2725442</v>
      </c>
      <c r="B1405">
        <v>2021</v>
      </c>
      <c r="C1405" t="s">
        <v>23</v>
      </c>
      <c r="D1405" t="s">
        <v>12</v>
      </c>
      <c r="E1405" t="s">
        <v>33</v>
      </c>
      <c r="F1405" t="s">
        <v>34</v>
      </c>
      <c r="G1405" t="s">
        <v>20</v>
      </c>
      <c r="H1405" t="s">
        <v>16</v>
      </c>
      <c r="I1405" t="s">
        <v>35</v>
      </c>
      <c r="J1405">
        <v>333</v>
      </c>
      <c r="K1405">
        <v>476.19</v>
      </c>
    </row>
    <row r="1406" spans="1:11" x14ac:dyDescent="0.3">
      <c r="A1406" s="2">
        <v>2725807</v>
      </c>
      <c r="B1406">
        <v>2021</v>
      </c>
      <c r="C1406" t="s">
        <v>23</v>
      </c>
      <c r="D1406" t="s">
        <v>12</v>
      </c>
      <c r="E1406" t="s">
        <v>33</v>
      </c>
      <c r="F1406" t="s">
        <v>34</v>
      </c>
      <c r="G1406" t="s">
        <v>20</v>
      </c>
      <c r="H1406" t="s">
        <v>16</v>
      </c>
      <c r="I1406" t="s">
        <v>35</v>
      </c>
      <c r="J1406">
        <v>361</v>
      </c>
      <c r="K1406">
        <v>516.23</v>
      </c>
    </row>
    <row r="1407" spans="1:11" x14ac:dyDescent="0.3">
      <c r="A1407" s="2">
        <v>2726172</v>
      </c>
      <c r="B1407">
        <v>2021</v>
      </c>
      <c r="C1407" t="s">
        <v>23</v>
      </c>
      <c r="D1407" t="s">
        <v>12</v>
      </c>
      <c r="E1407" t="s">
        <v>33</v>
      </c>
      <c r="F1407" t="s">
        <v>34</v>
      </c>
      <c r="G1407" t="s">
        <v>20</v>
      </c>
      <c r="H1407" t="s">
        <v>16</v>
      </c>
      <c r="I1407" t="s">
        <v>35</v>
      </c>
      <c r="J1407">
        <v>157</v>
      </c>
      <c r="K1407">
        <v>224.51</v>
      </c>
    </row>
    <row r="1408" spans="1:11" x14ac:dyDescent="0.3">
      <c r="A1408" s="2">
        <v>2725442</v>
      </c>
      <c r="B1408">
        <v>2021</v>
      </c>
      <c r="C1408" t="s">
        <v>23</v>
      </c>
      <c r="D1408" t="s">
        <v>12</v>
      </c>
      <c r="E1408" t="s">
        <v>33</v>
      </c>
      <c r="F1408" t="s">
        <v>34</v>
      </c>
      <c r="G1408" t="s">
        <v>20</v>
      </c>
      <c r="H1408" t="s">
        <v>16</v>
      </c>
      <c r="I1408" t="s">
        <v>35</v>
      </c>
      <c r="J1408">
        <v>331</v>
      </c>
      <c r="K1408">
        <v>473.33</v>
      </c>
    </row>
    <row r="1409" spans="1:11" x14ac:dyDescent="0.3">
      <c r="A1409" s="2">
        <v>2725442</v>
      </c>
      <c r="B1409">
        <v>2021</v>
      </c>
      <c r="C1409" t="s">
        <v>23</v>
      </c>
      <c r="D1409" t="s">
        <v>12</v>
      </c>
      <c r="E1409" t="s">
        <v>33</v>
      </c>
      <c r="F1409" t="s">
        <v>34</v>
      </c>
      <c r="G1409" t="s">
        <v>20</v>
      </c>
      <c r="H1409" t="s">
        <v>16</v>
      </c>
      <c r="I1409" t="s">
        <v>35</v>
      </c>
      <c r="J1409">
        <v>829</v>
      </c>
      <c r="K1409">
        <v>1185.47</v>
      </c>
    </row>
    <row r="1410" spans="1:11" x14ac:dyDescent="0.3">
      <c r="A1410" s="2">
        <v>2725442</v>
      </c>
      <c r="B1410">
        <v>2021</v>
      </c>
      <c r="C1410" t="s">
        <v>23</v>
      </c>
      <c r="D1410" t="s">
        <v>12</v>
      </c>
      <c r="E1410" t="s">
        <v>33</v>
      </c>
      <c r="F1410" t="s">
        <v>34</v>
      </c>
      <c r="G1410" t="s">
        <v>20</v>
      </c>
      <c r="H1410" t="s">
        <v>16</v>
      </c>
      <c r="I1410" t="s">
        <v>35</v>
      </c>
      <c r="J1410">
        <v>862</v>
      </c>
      <c r="K1410">
        <v>1232.6599999999999</v>
      </c>
    </row>
    <row r="1411" spans="1:11" x14ac:dyDescent="0.3">
      <c r="A1411" s="2">
        <v>2725442</v>
      </c>
      <c r="B1411">
        <v>2021</v>
      </c>
      <c r="C1411" t="s">
        <v>23</v>
      </c>
      <c r="D1411" t="s">
        <v>12</v>
      </c>
      <c r="E1411" t="s">
        <v>33</v>
      </c>
      <c r="F1411" t="s">
        <v>34</v>
      </c>
      <c r="G1411" t="s">
        <v>20</v>
      </c>
      <c r="H1411" t="s">
        <v>16</v>
      </c>
      <c r="I1411" t="s">
        <v>35</v>
      </c>
      <c r="J1411">
        <v>329</v>
      </c>
      <c r="K1411">
        <v>470.47</v>
      </c>
    </row>
    <row r="1412" spans="1:11" x14ac:dyDescent="0.3">
      <c r="A1412" s="2">
        <v>2725442</v>
      </c>
      <c r="B1412">
        <v>2021</v>
      </c>
      <c r="C1412" t="s">
        <v>24</v>
      </c>
      <c r="D1412" t="s">
        <v>12</v>
      </c>
      <c r="E1412" t="s">
        <v>33</v>
      </c>
      <c r="F1412" t="s">
        <v>34</v>
      </c>
      <c r="G1412" t="s">
        <v>20</v>
      </c>
      <c r="H1412" t="s">
        <v>16</v>
      </c>
      <c r="I1412" t="s">
        <v>35</v>
      </c>
      <c r="J1412">
        <v>326</v>
      </c>
      <c r="K1412">
        <v>466.18</v>
      </c>
    </row>
    <row r="1413" spans="1:11" x14ac:dyDescent="0.3">
      <c r="A1413" s="2">
        <v>2725442</v>
      </c>
      <c r="B1413">
        <v>2021</v>
      </c>
      <c r="C1413" t="s">
        <v>24</v>
      </c>
      <c r="D1413" t="s">
        <v>12</v>
      </c>
      <c r="E1413" t="s">
        <v>33</v>
      </c>
      <c r="F1413" t="s">
        <v>34</v>
      </c>
      <c r="G1413" t="s">
        <v>20</v>
      </c>
      <c r="H1413" t="s">
        <v>16</v>
      </c>
      <c r="I1413" t="s">
        <v>35</v>
      </c>
      <c r="J1413">
        <v>128</v>
      </c>
      <c r="K1413">
        <v>183.04</v>
      </c>
    </row>
    <row r="1414" spans="1:11" x14ac:dyDescent="0.3">
      <c r="A1414" s="2">
        <v>2725077</v>
      </c>
      <c r="B1414">
        <v>2021</v>
      </c>
      <c r="C1414" t="s">
        <v>24</v>
      </c>
      <c r="D1414" t="s">
        <v>12</v>
      </c>
      <c r="E1414" t="s">
        <v>33</v>
      </c>
      <c r="F1414" t="s">
        <v>34</v>
      </c>
      <c r="G1414" t="s">
        <v>20</v>
      </c>
      <c r="H1414" t="s">
        <v>16</v>
      </c>
      <c r="I1414" t="s">
        <v>35</v>
      </c>
      <c r="J1414">
        <v>302</v>
      </c>
      <c r="K1414">
        <v>431.86</v>
      </c>
    </row>
    <row r="1415" spans="1:11" x14ac:dyDescent="0.3">
      <c r="A1415" s="2">
        <v>2725442</v>
      </c>
      <c r="B1415">
        <v>2021</v>
      </c>
      <c r="C1415" t="s">
        <v>24</v>
      </c>
      <c r="D1415" t="s">
        <v>12</v>
      </c>
      <c r="E1415" t="s">
        <v>33</v>
      </c>
      <c r="F1415" t="s">
        <v>34</v>
      </c>
      <c r="G1415" t="s">
        <v>20</v>
      </c>
      <c r="H1415" t="s">
        <v>16</v>
      </c>
      <c r="I1415" t="s">
        <v>35</v>
      </c>
      <c r="J1415">
        <v>328</v>
      </c>
      <c r="K1415">
        <v>469.03999999999996</v>
      </c>
    </row>
    <row r="1416" spans="1:11" x14ac:dyDescent="0.3">
      <c r="A1416" s="2">
        <v>2726172</v>
      </c>
      <c r="B1416">
        <v>2021</v>
      </c>
      <c r="C1416" t="s">
        <v>24</v>
      </c>
      <c r="D1416" t="s">
        <v>12</v>
      </c>
      <c r="E1416" t="s">
        <v>33</v>
      </c>
      <c r="F1416" t="s">
        <v>34</v>
      </c>
      <c r="G1416" t="s">
        <v>20</v>
      </c>
      <c r="H1416" t="s">
        <v>16</v>
      </c>
      <c r="I1416" t="s">
        <v>35</v>
      </c>
      <c r="J1416">
        <v>298</v>
      </c>
      <c r="K1416">
        <v>426.14</v>
      </c>
    </row>
    <row r="1417" spans="1:11" x14ac:dyDescent="0.3">
      <c r="A1417" s="2">
        <v>2725442</v>
      </c>
      <c r="B1417">
        <v>2021</v>
      </c>
      <c r="C1417" t="s">
        <v>24</v>
      </c>
      <c r="D1417" t="s">
        <v>12</v>
      </c>
      <c r="E1417" t="s">
        <v>33</v>
      </c>
      <c r="F1417" t="s">
        <v>34</v>
      </c>
      <c r="G1417" t="s">
        <v>20</v>
      </c>
      <c r="H1417" t="s">
        <v>16</v>
      </c>
      <c r="I1417" t="s">
        <v>35</v>
      </c>
      <c r="J1417">
        <v>826</v>
      </c>
      <c r="K1417">
        <v>1181.18</v>
      </c>
    </row>
    <row r="1418" spans="1:11" x14ac:dyDescent="0.3">
      <c r="A1418" s="2">
        <v>2726172</v>
      </c>
      <c r="B1418">
        <v>2021</v>
      </c>
      <c r="C1418" t="s">
        <v>24</v>
      </c>
      <c r="D1418" t="s">
        <v>12</v>
      </c>
      <c r="E1418" t="s">
        <v>33</v>
      </c>
      <c r="F1418" t="s">
        <v>34</v>
      </c>
      <c r="G1418" t="s">
        <v>20</v>
      </c>
      <c r="H1418" t="s">
        <v>16</v>
      </c>
      <c r="I1418" t="s">
        <v>35</v>
      </c>
      <c r="J1418">
        <v>859</v>
      </c>
      <c r="K1418">
        <v>1228.3699999999999</v>
      </c>
    </row>
    <row r="1419" spans="1:11" x14ac:dyDescent="0.3">
      <c r="A1419" s="2">
        <v>2726172</v>
      </c>
      <c r="B1419">
        <v>2021</v>
      </c>
      <c r="C1419" t="s">
        <v>24</v>
      </c>
      <c r="D1419" t="s">
        <v>12</v>
      </c>
      <c r="E1419" t="s">
        <v>33</v>
      </c>
      <c r="F1419" t="s">
        <v>34</v>
      </c>
      <c r="G1419" t="s">
        <v>20</v>
      </c>
      <c r="H1419" t="s">
        <v>16</v>
      </c>
      <c r="I1419" t="s">
        <v>35</v>
      </c>
      <c r="J1419">
        <v>912</v>
      </c>
      <c r="K1419">
        <v>1304.1599999999999</v>
      </c>
    </row>
    <row r="1420" spans="1:11" x14ac:dyDescent="0.3">
      <c r="A1420" s="2">
        <v>2726172</v>
      </c>
      <c r="B1420">
        <v>2021</v>
      </c>
      <c r="C1420" t="s">
        <v>24</v>
      </c>
      <c r="D1420" t="s">
        <v>12</v>
      </c>
      <c r="E1420" t="s">
        <v>33</v>
      </c>
      <c r="F1420" t="s">
        <v>34</v>
      </c>
      <c r="G1420" t="s">
        <v>20</v>
      </c>
      <c r="H1420" t="s">
        <v>16</v>
      </c>
      <c r="I1420" t="s">
        <v>35</v>
      </c>
      <c r="J1420">
        <v>865</v>
      </c>
      <c r="K1420">
        <v>526.24</v>
      </c>
    </row>
    <row r="1421" spans="1:11" x14ac:dyDescent="0.3">
      <c r="A1421" s="2">
        <v>2725807</v>
      </c>
      <c r="B1421">
        <v>2021</v>
      </c>
      <c r="C1421" t="s">
        <v>24</v>
      </c>
      <c r="D1421" t="s">
        <v>12</v>
      </c>
      <c r="E1421" t="s">
        <v>33</v>
      </c>
      <c r="F1421" t="s">
        <v>34</v>
      </c>
      <c r="G1421" t="s">
        <v>20</v>
      </c>
      <c r="H1421" t="s">
        <v>16</v>
      </c>
      <c r="I1421" t="s">
        <v>35</v>
      </c>
      <c r="J1421">
        <v>129</v>
      </c>
      <c r="K1421">
        <v>526.24</v>
      </c>
    </row>
    <row r="1422" spans="1:11" x14ac:dyDescent="0.3">
      <c r="A1422" s="2">
        <v>2725442</v>
      </c>
      <c r="B1422">
        <v>2021</v>
      </c>
      <c r="C1422" t="s">
        <v>24</v>
      </c>
      <c r="D1422" t="s">
        <v>12</v>
      </c>
      <c r="E1422" t="s">
        <v>33</v>
      </c>
      <c r="F1422" t="s">
        <v>34</v>
      </c>
      <c r="G1422" t="s">
        <v>20</v>
      </c>
      <c r="H1422" t="s">
        <v>16</v>
      </c>
      <c r="I1422" t="s">
        <v>35</v>
      </c>
      <c r="J1422">
        <v>297</v>
      </c>
      <c r="K1422">
        <v>424.71</v>
      </c>
    </row>
    <row r="1423" spans="1:11" x14ac:dyDescent="0.3">
      <c r="A1423" s="2">
        <v>2726172</v>
      </c>
      <c r="B1423">
        <v>2021</v>
      </c>
      <c r="C1423" t="s">
        <v>24</v>
      </c>
      <c r="D1423" t="s">
        <v>12</v>
      </c>
      <c r="E1423" t="s">
        <v>33</v>
      </c>
      <c r="F1423" t="s">
        <v>34</v>
      </c>
      <c r="G1423" t="s">
        <v>20</v>
      </c>
      <c r="H1423" t="s">
        <v>16</v>
      </c>
      <c r="I1423" t="s">
        <v>35</v>
      </c>
      <c r="J1423">
        <v>325</v>
      </c>
      <c r="K1423">
        <v>464.75</v>
      </c>
    </row>
    <row r="1424" spans="1:11" x14ac:dyDescent="0.3">
      <c r="A1424" s="2">
        <v>2725077</v>
      </c>
      <c r="B1424">
        <v>2021</v>
      </c>
      <c r="C1424" t="s">
        <v>24</v>
      </c>
      <c r="D1424" t="s">
        <v>12</v>
      </c>
      <c r="E1424" t="s">
        <v>33</v>
      </c>
      <c r="F1424" t="s">
        <v>34</v>
      </c>
      <c r="G1424" t="s">
        <v>20</v>
      </c>
      <c r="H1424" t="s">
        <v>16</v>
      </c>
      <c r="I1424" t="s">
        <v>35</v>
      </c>
      <c r="J1424">
        <v>127</v>
      </c>
      <c r="K1424">
        <v>181.61</v>
      </c>
    </row>
    <row r="1425" spans="1:11" x14ac:dyDescent="0.3">
      <c r="A1425" s="2">
        <v>2725442</v>
      </c>
      <c r="B1425">
        <v>2021</v>
      </c>
      <c r="C1425" t="s">
        <v>24</v>
      </c>
      <c r="D1425" t="s">
        <v>12</v>
      </c>
      <c r="E1425" t="s">
        <v>33</v>
      </c>
      <c r="F1425" t="s">
        <v>34</v>
      </c>
      <c r="G1425" t="s">
        <v>20</v>
      </c>
      <c r="H1425" t="s">
        <v>16</v>
      </c>
      <c r="I1425" t="s">
        <v>35</v>
      </c>
      <c r="J1425">
        <v>301</v>
      </c>
      <c r="K1425">
        <v>430.43</v>
      </c>
    </row>
    <row r="1426" spans="1:11" x14ac:dyDescent="0.3">
      <c r="A1426" s="2">
        <v>2725077</v>
      </c>
      <c r="B1426">
        <v>2021</v>
      </c>
      <c r="C1426" t="s">
        <v>24</v>
      </c>
      <c r="D1426" t="s">
        <v>12</v>
      </c>
      <c r="E1426" t="s">
        <v>33</v>
      </c>
      <c r="F1426" t="s">
        <v>34</v>
      </c>
      <c r="G1426" t="s">
        <v>20</v>
      </c>
      <c r="H1426" t="s">
        <v>16</v>
      </c>
      <c r="I1426" t="s">
        <v>35</v>
      </c>
      <c r="J1426">
        <v>834</v>
      </c>
      <c r="K1426">
        <v>1192.6199999999999</v>
      </c>
    </row>
    <row r="1427" spans="1:11" x14ac:dyDescent="0.3">
      <c r="A1427" s="2">
        <v>2725442</v>
      </c>
      <c r="B1427">
        <v>2021</v>
      </c>
      <c r="C1427" t="s">
        <v>24</v>
      </c>
      <c r="D1427" t="s">
        <v>12</v>
      </c>
      <c r="E1427" t="s">
        <v>33</v>
      </c>
      <c r="F1427" t="s">
        <v>34</v>
      </c>
      <c r="G1427" t="s">
        <v>20</v>
      </c>
      <c r="H1427" t="s">
        <v>16</v>
      </c>
      <c r="I1427" t="s">
        <v>35</v>
      </c>
      <c r="J1427">
        <v>868</v>
      </c>
      <c r="K1427">
        <v>1241.24</v>
      </c>
    </row>
    <row r="1428" spans="1:11" x14ac:dyDescent="0.3">
      <c r="A1428" s="2">
        <v>2725442</v>
      </c>
      <c r="B1428">
        <v>2021</v>
      </c>
      <c r="C1428" t="s">
        <v>24</v>
      </c>
      <c r="D1428" t="s">
        <v>12</v>
      </c>
      <c r="E1428" t="s">
        <v>33</v>
      </c>
      <c r="F1428" t="s">
        <v>34</v>
      </c>
      <c r="G1428" t="s">
        <v>20</v>
      </c>
      <c r="H1428" t="s">
        <v>16</v>
      </c>
      <c r="I1428" t="s">
        <v>35</v>
      </c>
      <c r="J1428">
        <v>299</v>
      </c>
      <c r="K1428">
        <v>427.57</v>
      </c>
    </row>
    <row r="1429" spans="1:11" x14ac:dyDescent="0.3">
      <c r="A1429" s="2">
        <v>2726538</v>
      </c>
      <c r="B1429">
        <v>2021</v>
      </c>
      <c r="C1429" t="s">
        <v>25</v>
      </c>
      <c r="D1429" t="s">
        <v>12</v>
      </c>
      <c r="E1429" t="s">
        <v>33</v>
      </c>
      <c r="F1429" t="s">
        <v>34</v>
      </c>
      <c r="G1429" t="s">
        <v>20</v>
      </c>
      <c r="H1429" t="s">
        <v>16</v>
      </c>
      <c r="I1429" t="s">
        <v>35</v>
      </c>
      <c r="J1429">
        <v>332</v>
      </c>
      <c r="K1429">
        <v>474.76</v>
      </c>
    </row>
    <row r="1430" spans="1:11" x14ac:dyDescent="0.3">
      <c r="A1430" s="2">
        <v>2725077</v>
      </c>
      <c r="B1430">
        <v>2021</v>
      </c>
      <c r="C1430" t="s">
        <v>25</v>
      </c>
      <c r="D1430" t="s">
        <v>12</v>
      </c>
      <c r="E1430" t="s">
        <v>33</v>
      </c>
      <c r="F1430" t="s">
        <v>34</v>
      </c>
      <c r="G1430" t="s">
        <v>20</v>
      </c>
      <c r="H1430" t="s">
        <v>16</v>
      </c>
      <c r="I1430" t="s">
        <v>35</v>
      </c>
      <c r="J1430">
        <v>134</v>
      </c>
      <c r="K1430">
        <v>191.62</v>
      </c>
    </row>
    <row r="1431" spans="1:11" x14ac:dyDescent="0.3">
      <c r="A1431" s="2">
        <v>2725807</v>
      </c>
      <c r="B1431">
        <v>2021</v>
      </c>
      <c r="C1431" t="s">
        <v>25</v>
      </c>
      <c r="D1431" t="s">
        <v>12</v>
      </c>
      <c r="E1431" t="s">
        <v>33</v>
      </c>
      <c r="F1431" t="s">
        <v>34</v>
      </c>
      <c r="G1431" t="s">
        <v>20</v>
      </c>
      <c r="H1431" t="s">
        <v>16</v>
      </c>
      <c r="I1431" t="s">
        <v>35</v>
      </c>
      <c r="J1431">
        <v>334</v>
      </c>
      <c r="K1431">
        <v>477.62</v>
      </c>
    </row>
    <row r="1432" spans="1:11" x14ac:dyDescent="0.3">
      <c r="A1432" s="2">
        <v>2725077</v>
      </c>
      <c r="B1432">
        <v>2021</v>
      </c>
      <c r="C1432" t="s">
        <v>25</v>
      </c>
      <c r="D1432" t="s">
        <v>12</v>
      </c>
      <c r="E1432" t="s">
        <v>33</v>
      </c>
      <c r="F1432" t="s">
        <v>34</v>
      </c>
      <c r="G1432" t="s">
        <v>20</v>
      </c>
      <c r="H1432" t="s">
        <v>16</v>
      </c>
      <c r="I1432" t="s">
        <v>35</v>
      </c>
      <c r="J1432">
        <v>130</v>
      </c>
      <c r="K1432">
        <v>185.9</v>
      </c>
    </row>
    <row r="1433" spans="1:11" x14ac:dyDescent="0.3">
      <c r="A1433" s="2">
        <v>2725442</v>
      </c>
      <c r="B1433">
        <v>2021</v>
      </c>
      <c r="C1433" t="s">
        <v>25</v>
      </c>
      <c r="D1433" t="s">
        <v>12</v>
      </c>
      <c r="E1433" t="s">
        <v>33</v>
      </c>
      <c r="F1433" t="s">
        <v>34</v>
      </c>
      <c r="G1433" t="s">
        <v>20</v>
      </c>
      <c r="H1433" t="s">
        <v>16</v>
      </c>
      <c r="I1433" t="s">
        <v>35</v>
      </c>
      <c r="J1433">
        <v>304</v>
      </c>
      <c r="K1433">
        <v>434.72</v>
      </c>
    </row>
    <row r="1434" spans="1:11" x14ac:dyDescent="0.3">
      <c r="A1434" s="2">
        <v>2726172</v>
      </c>
      <c r="B1434">
        <v>2021</v>
      </c>
      <c r="C1434" t="s">
        <v>25</v>
      </c>
      <c r="D1434" t="s">
        <v>12</v>
      </c>
      <c r="E1434" t="s">
        <v>33</v>
      </c>
      <c r="F1434" t="s">
        <v>34</v>
      </c>
      <c r="G1434" t="s">
        <v>20</v>
      </c>
      <c r="H1434" t="s">
        <v>16</v>
      </c>
      <c r="I1434" t="s">
        <v>35</v>
      </c>
      <c r="J1434">
        <v>825</v>
      </c>
      <c r="K1434">
        <v>1179.75</v>
      </c>
    </row>
    <row r="1435" spans="1:11" x14ac:dyDescent="0.3">
      <c r="A1435" s="2">
        <v>2725442</v>
      </c>
      <c r="B1435">
        <v>2021</v>
      </c>
      <c r="C1435" t="s">
        <v>25</v>
      </c>
      <c r="D1435" t="s">
        <v>12</v>
      </c>
      <c r="E1435" t="s">
        <v>33</v>
      </c>
      <c r="F1435" t="s">
        <v>34</v>
      </c>
      <c r="G1435" t="s">
        <v>20</v>
      </c>
      <c r="H1435" t="s">
        <v>16</v>
      </c>
      <c r="I1435" t="s">
        <v>35</v>
      </c>
      <c r="J1435">
        <v>858</v>
      </c>
      <c r="K1435">
        <v>1226.94</v>
      </c>
    </row>
    <row r="1436" spans="1:11" x14ac:dyDescent="0.3">
      <c r="A1436" s="2">
        <v>2725077</v>
      </c>
      <c r="B1436">
        <v>2021</v>
      </c>
      <c r="C1436" t="s">
        <v>25</v>
      </c>
      <c r="D1436" t="s">
        <v>12</v>
      </c>
      <c r="E1436" t="s">
        <v>33</v>
      </c>
      <c r="F1436" t="s">
        <v>34</v>
      </c>
      <c r="G1436" t="s">
        <v>20</v>
      </c>
      <c r="H1436" t="s">
        <v>16</v>
      </c>
      <c r="I1436" t="s">
        <v>35</v>
      </c>
      <c r="J1436">
        <v>911</v>
      </c>
      <c r="K1436">
        <v>1302.73</v>
      </c>
    </row>
    <row r="1437" spans="1:11" x14ac:dyDescent="0.3">
      <c r="A1437" s="2">
        <v>2725077</v>
      </c>
      <c r="B1437">
        <v>2021</v>
      </c>
      <c r="C1437" t="s">
        <v>25</v>
      </c>
      <c r="D1437" t="s">
        <v>12</v>
      </c>
      <c r="E1437" t="s">
        <v>33</v>
      </c>
      <c r="F1437" t="s">
        <v>34</v>
      </c>
      <c r="G1437" t="s">
        <v>20</v>
      </c>
      <c r="H1437" t="s">
        <v>16</v>
      </c>
      <c r="I1437" t="s">
        <v>35</v>
      </c>
      <c r="J1437">
        <v>864</v>
      </c>
      <c r="K1437">
        <v>526.24</v>
      </c>
    </row>
    <row r="1438" spans="1:11" x14ac:dyDescent="0.3">
      <c r="A1438" s="2">
        <v>2725442</v>
      </c>
      <c r="B1438">
        <v>2021</v>
      </c>
      <c r="C1438" t="s">
        <v>25</v>
      </c>
      <c r="D1438" t="s">
        <v>12</v>
      </c>
      <c r="E1438" t="s">
        <v>33</v>
      </c>
      <c r="F1438" t="s">
        <v>34</v>
      </c>
      <c r="G1438" t="s">
        <v>20</v>
      </c>
      <c r="H1438" t="s">
        <v>16</v>
      </c>
      <c r="I1438" t="s">
        <v>35</v>
      </c>
      <c r="J1438">
        <v>135</v>
      </c>
      <c r="K1438">
        <v>526.24</v>
      </c>
    </row>
    <row r="1439" spans="1:11" x14ac:dyDescent="0.3">
      <c r="A1439" s="2">
        <v>2726172</v>
      </c>
      <c r="B1439">
        <v>2021</v>
      </c>
      <c r="C1439" t="s">
        <v>25</v>
      </c>
      <c r="D1439" t="s">
        <v>12</v>
      </c>
      <c r="E1439" t="s">
        <v>33</v>
      </c>
      <c r="F1439" t="s">
        <v>34</v>
      </c>
      <c r="G1439" t="s">
        <v>20</v>
      </c>
      <c r="H1439" t="s">
        <v>16</v>
      </c>
      <c r="I1439" t="s">
        <v>35</v>
      </c>
      <c r="J1439">
        <v>303</v>
      </c>
      <c r="K1439">
        <v>433.28999999999996</v>
      </c>
    </row>
    <row r="1440" spans="1:11" x14ac:dyDescent="0.3">
      <c r="A1440" s="2">
        <v>2725442</v>
      </c>
      <c r="B1440">
        <v>2021</v>
      </c>
      <c r="C1440" t="s">
        <v>25</v>
      </c>
      <c r="D1440" t="s">
        <v>12</v>
      </c>
      <c r="E1440" t="s">
        <v>33</v>
      </c>
      <c r="F1440" t="s">
        <v>34</v>
      </c>
      <c r="G1440" t="s">
        <v>20</v>
      </c>
      <c r="H1440" t="s">
        <v>16</v>
      </c>
      <c r="I1440" t="s">
        <v>35</v>
      </c>
      <c r="J1440">
        <v>331</v>
      </c>
      <c r="K1440">
        <v>473.33</v>
      </c>
    </row>
    <row r="1441" spans="1:11" x14ac:dyDescent="0.3">
      <c r="A1441" s="2">
        <v>2725442</v>
      </c>
      <c r="B1441">
        <v>2021</v>
      </c>
      <c r="C1441" t="s">
        <v>25</v>
      </c>
      <c r="D1441" t="s">
        <v>12</v>
      </c>
      <c r="E1441" t="s">
        <v>33</v>
      </c>
      <c r="F1441" t="s">
        <v>34</v>
      </c>
      <c r="G1441" t="s">
        <v>20</v>
      </c>
      <c r="H1441" t="s">
        <v>16</v>
      </c>
      <c r="I1441" t="s">
        <v>35</v>
      </c>
      <c r="J1441">
        <v>133</v>
      </c>
      <c r="K1441">
        <v>190.19</v>
      </c>
    </row>
    <row r="1442" spans="1:11" x14ac:dyDescent="0.3">
      <c r="A1442" s="2">
        <v>2725807</v>
      </c>
      <c r="B1442">
        <v>2021</v>
      </c>
      <c r="C1442" t="s">
        <v>25</v>
      </c>
      <c r="D1442" t="s">
        <v>12</v>
      </c>
      <c r="E1442" t="s">
        <v>33</v>
      </c>
      <c r="F1442" t="s">
        <v>34</v>
      </c>
      <c r="G1442" t="s">
        <v>20</v>
      </c>
      <c r="H1442" t="s">
        <v>16</v>
      </c>
      <c r="I1442" t="s">
        <v>35</v>
      </c>
      <c r="J1442">
        <v>307</v>
      </c>
      <c r="K1442">
        <v>439.01</v>
      </c>
    </row>
    <row r="1443" spans="1:11" x14ac:dyDescent="0.3">
      <c r="A1443" s="2">
        <v>2725077</v>
      </c>
      <c r="B1443">
        <v>2021</v>
      </c>
      <c r="C1443" t="s">
        <v>25</v>
      </c>
      <c r="D1443" t="s">
        <v>12</v>
      </c>
      <c r="E1443" t="s">
        <v>33</v>
      </c>
      <c r="F1443" t="s">
        <v>34</v>
      </c>
      <c r="G1443" t="s">
        <v>20</v>
      </c>
      <c r="H1443" t="s">
        <v>16</v>
      </c>
      <c r="I1443" t="s">
        <v>35</v>
      </c>
      <c r="J1443">
        <v>867</v>
      </c>
      <c r="K1443">
        <v>1239.81</v>
      </c>
    </row>
    <row r="1444" spans="1:11" x14ac:dyDescent="0.3">
      <c r="A1444" s="2">
        <v>2726538</v>
      </c>
      <c r="B1444">
        <v>2021</v>
      </c>
      <c r="C1444" t="s">
        <v>25</v>
      </c>
      <c r="D1444" t="s">
        <v>12</v>
      </c>
      <c r="E1444" t="s">
        <v>33</v>
      </c>
      <c r="F1444" t="s">
        <v>34</v>
      </c>
      <c r="G1444" t="s">
        <v>20</v>
      </c>
      <c r="H1444" t="s">
        <v>16</v>
      </c>
      <c r="I1444" t="s">
        <v>35</v>
      </c>
      <c r="J1444">
        <v>305</v>
      </c>
      <c r="K1444">
        <v>436.15</v>
      </c>
    </row>
    <row r="1445" spans="1:11" x14ac:dyDescent="0.3">
      <c r="A1445" s="2">
        <v>2726538</v>
      </c>
      <c r="B1445">
        <v>2021</v>
      </c>
      <c r="C1445" t="s">
        <v>26</v>
      </c>
      <c r="D1445" t="s">
        <v>12</v>
      </c>
      <c r="E1445" t="s">
        <v>33</v>
      </c>
      <c r="F1445" t="s">
        <v>34</v>
      </c>
      <c r="G1445" t="s">
        <v>20</v>
      </c>
      <c r="H1445" t="s">
        <v>16</v>
      </c>
      <c r="I1445" t="s">
        <v>35</v>
      </c>
      <c r="J1445">
        <v>350</v>
      </c>
      <c r="K1445">
        <v>500.5</v>
      </c>
    </row>
    <row r="1446" spans="1:11" x14ac:dyDescent="0.3">
      <c r="A1446" s="2">
        <v>2725442</v>
      </c>
      <c r="B1446">
        <v>2021</v>
      </c>
      <c r="C1446" t="s">
        <v>26</v>
      </c>
      <c r="D1446" t="s">
        <v>12</v>
      </c>
      <c r="E1446" t="s">
        <v>33</v>
      </c>
      <c r="F1446" t="s">
        <v>34</v>
      </c>
      <c r="G1446" t="s">
        <v>20</v>
      </c>
      <c r="H1446" t="s">
        <v>16</v>
      </c>
      <c r="I1446" t="s">
        <v>35</v>
      </c>
      <c r="J1446">
        <v>146</v>
      </c>
      <c r="K1446">
        <v>208.78</v>
      </c>
    </row>
    <row r="1447" spans="1:11" x14ac:dyDescent="0.3">
      <c r="A1447" s="2">
        <v>2726172</v>
      </c>
      <c r="B1447">
        <v>2021</v>
      </c>
      <c r="C1447" t="s">
        <v>26</v>
      </c>
      <c r="D1447" t="s">
        <v>12</v>
      </c>
      <c r="E1447" t="s">
        <v>33</v>
      </c>
      <c r="F1447" t="s">
        <v>34</v>
      </c>
      <c r="G1447" t="s">
        <v>20</v>
      </c>
      <c r="H1447" t="s">
        <v>16</v>
      </c>
      <c r="I1447" t="s">
        <v>35</v>
      </c>
      <c r="J1447">
        <v>320</v>
      </c>
      <c r="K1447">
        <v>457.6</v>
      </c>
    </row>
    <row r="1448" spans="1:11" x14ac:dyDescent="0.3">
      <c r="A1448" s="2">
        <v>2725077</v>
      </c>
      <c r="B1448">
        <v>2021</v>
      </c>
      <c r="C1448" t="s">
        <v>26</v>
      </c>
      <c r="D1448" t="s">
        <v>12</v>
      </c>
      <c r="E1448" t="s">
        <v>33</v>
      </c>
      <c r="F1448" t="s">
        <v>34</v>
      </c>
      <c r="G1448" t="s">
        <v>20</v>
      </c>
      <c r="H1448" t="s">
        <v>16</v>
      </c>
      <c r="I1448" t="s">
        <v>35</v>
      </c>
      <c r="J1448">
        <v>346</v>
      </c>
      <c r="K1448">
        <v>494.78</v>
      </c>
    </row>
    <row r="1449" spans="1:11" x14ac:dyDescent="0.3">
      <c r="A1449" s="2">
        <v>2725077</v>
      </c>
      <c r="B1449">
        <v>2021</v>
      </c>
      <c r="C1449" t="s">
        <v>26</v>
      </c>
      <c r="D1449" t="s">
        <v>12</v>
      </c>
      <c r="E1449" t="s">
        <v>33</v>
      </c>
      <c r="F1449" t="s">
        <v>34</v>
      </c>
      <c r="G1449" t="s">
        <v>20</v>
      </c>
      <c r="H1449" t="s">
        <v>16</v>
      </c>
      <c r="I1449" t="s">
        <v>35</v>
      </c>
      <c r="J1449">
        <v>148</v>
      </c>
      <c r="K1449">
        <v>211.64</v>
      </c>
    </row>
    <row r="1450" spans="1:11" x14ac:dyDescent="0.3">
      <c r="A1450" s="2">
        <v>2725442</v>
      </c>
      <c r="B1450">
        <v>2021</v>
      </c>
      <c r="C1450" t="s">
        <v>26</v>
      </c>
      <c r="D1450" t="s">
        <v>12</v>
      </c>
      <c r="E1450" t="s">
        <v>33</v>
      </c>
      <c r="F1450" t="s">
        <v>34</v>
      </c>
      <c r="G1450" t="s">
        <v>20</v>
      </c>
      <c r="H1450" t="s">
        <v>16</v>
      </c>
      <c r="I1450" t="s">
        <v>35</v>
      </c>
      <c r="J1450">
        <v>322</v>
      </c>
      <c r="K1450">
        <v>460.46000000000004</v>
      </c>
    </row>
    <row r="1451" spans="1:11" x14ac:dyDescent="0.3">
      <c r="A1451" s="2">
        <v>2725442</v>
      </c>
      <c r="B1451">
        <v>2021</v>
      </c>
      <c r="C1451" t="s">
        <v>26</v>
      </c>
      <c r="D1451" t="s">
        <v>12</v>
      </c>
      <c r="E1451" t="s">
        <v>33</v>
      </c>
      <c r="F1451" t="s">
        <v>34</v>
      </c>
      <c r="G1451" t="s">
        <v>20</v>
      </c>
      <c r="H1451" t="s">
        <v>32</v>
      </c>
      <c r="I1451" t="s">
        <v>35</v>
      </c>
      <c r="J1451">
        <v>822</v>
      </c>
      <c r="K1451">
        <v>1175.46</v>
      </c>
    </row>
    <row r="1452" spans="1:11" x14ac:dyDescent="0.3">
      <c r="A1452" s="2">
        <v>2725442</v>
      </c>
      <c r="B1452">
        <v>2021</v>
      </c>
      <c r="C1452" t="s">
        <v>26</v>
      </c>
      <c r="D1452" t="s">
        <v>12</v>
      </c>
      <c r="E1452" t="s">
        <v>33</v>
      </c>
      <c r="F1452" t="s">
        <v>34</v>
      </c>
      <c r="G1452" t="s">
        <v>20</v>
      </c>
      <c r="H1452" t="s">
        <v>32</v>
      </c>
      <c r="I1452" t="s">
        <v>35</v>
      </c>
      <c r="J1452">
        <v>855</v>
      </c>
      <c r="K1452">
        <v>1222.6500000000001</v>
      </c>
    </row>
    <row r="1453" spans="1:11" x14ac:dyDescent="0.3">
      <c r="A1453" s="2">
        <v>2725807</v>
      </c>
      <c r="B1453">
        <v>2021</v>
      </c>
      <c r="C1453" t="s">
        <v>26</v>
      </c>
      <c r="D1453" t="s">
        <v>12</v>
      </c>
      <c r="E1453" t="s">
        <v>33</v>
      </c>
      <c r="F1453" t="s">
        <v>34</v>
      </c>
      <c r="G1453" t="s">
        <v>20</v>
      </c>
      <c r="H1453" t="s">
        <v>32</v>
      </c>
      <c r="I1453" t="s">
        <v>35</v>
      </c>
      <c r="J1453">
        <v>147</v>
      </c>
      <c r="K1453">
        <v>526.24</v>
      </c>
    </row>
    <row r="1454" spans="1:11" x14ac:dyDescent="0.3">
      <c r="A1454" s="2">
        <v>2725442</v>
      </c>
      <c r="B1454">
        <v>2021</v>
      </c>
      <c r="C1454" t="s">
        <v>26</v>
      </c>
      <c r="D1454" t="s">
        <v>12</v>
      </c>
      <c r="E1454" t="s">
        <v>33</v>
      </c>
      <c r="F1454" t="s">
        <v>34</v>
      </c>
      <c r="G1454" t="s">
        <v>20</v>
      </c>
      <c r="H1454" t="s">
        <v>32</v>
      </c>
      <c r="I1454" t="s">
        <v>35</v>
      </c>
      <c r="J1454">
        <v>321</v>
      </c>
      <c r="K1454">
        <v>459.03</v>
      </c>
    </row>
    <row r="1455" spans="1:11" x14ac:dyDescent="0.3">
      <c r="A1455" s="2">
        <v>2725442</v>
      </c>
      <c r="B1455">
        <v>2021</v>
      </c>
      <c r="C1455" t="s">
        <v>26</v>
      </c>
      <c r="D1455" t="s">
        <v>12</v>
      </c>
      <c r="E1455" t="s">
        <v>33</v>
      </c>
      <c r="F1455" t="s">
        <v>34</v>
      </c>
      <c r="G1455" t="s">
        <v>20</v>
      </c>
      <c r="H1455" t="s">
        <v>32</v>
      </c>
      <c r="I1455" t="s">
        <v>35</v>
      </c>
      <c r="J1455">
        <v>349</v>
      </c>
      <c r="K1455">
        <v>499.07</v>
      </c>
    </row>
    <row r="1456" spans="1:11" x14ac:dyDescent="0.3">
      <c r="A1456" s="2">
        <v>2725442</v>
      </c>
      <c r="B1456">
        <v>2021</v>
      </c>
      <c r="C1456" t="s">
        <v>26</v>
      </c>
      <c r="D1456" t="s">
        <v>12</v>
      </c>
      <c r="E1456" t="s">
        <v>33</v>
      </c>
      <c r="F1456" t="s">
        <v>34</v>
      </c>
      <c r="G1456" t="s">
        <v>20</v>
      </c>
      <c r="H1456" t="s">
        <v>32</v>
      </c>
      <c r="I1456" t="s">
        <v>35</v>
      </c>
      <c r="J1456">
        <v>151</v>
      </c>
      <c r="K1456">
        <v>215.93</v>
      </c>
    </row>
    <row r="1457" spans="1:11" x14ac:dyDescent="0.3">
      <c r="A1457" s="2">
        <v>2725077</v>
      </c>
      <c r="B1457">
        <v>2021</v>
      </c>
      <c r="C1457" t="s">
        <v>26</v>
      </c>
      <c r="D1457" t="s">
        <v>12</v>
      </c>
      <c r="E1457" t="s">
        <v>33</v>
      </c>
      <c r="F1457" t="s">
        <v>34</v>
      </c>
      <c r="G1457" t="s">
        <v>20</v>
      </c>
      <c r="H1457" t="s">
        <v>32</v>
      </c>
      <c r="I1457" t="s">
        <v>35</v>
      </c>
      <c r="J1457">
        <v>319</v>
      </c>
      <c r="K1457">
        <v>456.16999999999996</v>
      </c>
    </row>
    <row r="1458" spans="1:11" x14ac:dyDescent="0.3">
      <c r="A1458" s="2">
        <v>2726172</v>
      </c>
      <c r="B1458">
        <v>2021</v>
      </c>
      <c r="C1458" t="s">
        <v>26</v>
      </c>
      <c r="D1458" t="s">
        <v>12</v>
      </c>
      <c r="E1458" t="s">
        <v>33</v>
      </c>
      <c r="F1458" t="s">
        <v>34</v>
      </c>
      <c r="G1458" t="s">
        <v>20</v>
      </c>
      <c r="H1458" t="s">
        <v>32</v>
      </c>
      <c r="I1458" t="s">
        <v>35</v>
      </c>
      <c r="J1458">
        <v>831</v>
      </c>
      <c r="K1458">
        <v>1188.33</v>
      </c>
    </row>
    <row r="1459" spans="1:11" x14ac:dyDescent="0.3">
      <c r="A1459" s="2">
        <v>2725442</v>
      </c>
      <c r="B1459">
        <v>2021</v>
      </c>
      <c r="C1459" t="s">
        <v>26</v>
      </c>
      <c r="D1459" t="s">
        <v>12</v>
      </c>
      <c r="E1459" t="s">
        <v>33</v>
      </c>
      <c r="F1459" t="s">
        <v>34</v>
      </c>
      <c r="G1459" t="s">
        <v>20</v>
      </c>
      <c r="H1459" t="s">
        <v>32</v>
      </c>
      <c r="I1459" t="s">
        <v>35</v>
      </c>
      <c r="J1459">
        <v>864</v>
      </c>
      <c r="K1459">
        <v>1235.52</v>
      </c>
    </row>
    <row r="1460" spans="1:11" x14ac:dyDescent="0.3">
      <c r="A1460" s="2">
        <v>2726538</v>
      </c>
      <c r="B1460">
        <v>2021</v>
      </c>
      <c r="C1460" t="s">
        <v>26</v>
      </c>
      <c r="D1460" t="s">
        <v>12</v>
      </c>
      <c r="E1460" t="s">
        <v>33</v>
      </c>
      <c r="F1460" t="s">
        <v>34</v>
      </c>
      <c r="G1460" t="s">
        <v>20</v>
      </c>
      <c r="H1460" t="s">
        <v>32</v>
      </c>
      <c r="I1460" t="s">
        <v>35</v>
      </c>
      <c r="J1460">
        <v>323</v>
      </c>
      <c r="K1460">
        <v>461.89</v>
      </c>
    </row>
    <row r="1461" spans="1:11" x14ac:dyDescent="0.3">
      <c r="A1461" s="2">
        <v>2725442</v>
      </c>
      <c r="B1461">
        <v>2021</v>
      </c>
      <c r="C1461" t="s">
        <v>27</v>
      </c>
      <c r="D1461" t="s">
        <v>12</v>
      </c>
      <c r="E1461" t="s">
        <v>33</v>
      </c>
      <c r="F1461" t="s">
        <v>34</v>
      </c>
      <c r="G1461" t="s">
        <v>20</v>
      </c>
      <c r="H1461" t="s">
        <v>32</v>
      </c>
      <c r="I1461" t="s">
        <v>35</v>
      </c>
      <c r="J1461">
        <v>338</v>
      </c>
      <c r="K1461">
        <v>483.34000000000003</v>
      </c>
    </row>
    <row r="1462" spans="1:11" x14ac:dyDescent="0.3">
      <c r="A1462" s="2">
        <v>2725077</v>
      </c>
      <c r="B1462">
        <v>2021</v>
      </c>
      <c r="C1462" t="s">
        <v>27</v>
      </c>
      <c r="D1462" t="s">
        <v>12</v>
      </c>
      <c r="E1462" t="s">
        <v>33</v>
      </c>
      <c r="F1462" t="s">
        <v>34</v>
      </c>
      <c r="G1462" t="s">
        <v>20</v>
      </c>
      <c r="H1462" t="s">
        <v>32</v>
      </c>
      <c r="I1462" t="s">
        <v>35</v>
      </c>
      <c r="J1462">
        <v>140</v>
      </c>
      <c r="K1462">
        <v>200.2</v>
      </c>
    </row>
    <row r="1463" spans="1:11" x14ac:dyDescent="0.3">
      <c r="A1463" s="2">
        <v>2725077</v>
      </c>
      <c r="B1463">
        <v>2021</v>
      </c>
      <c r="C1463" t="s">
        <v>27</v>
      </c>
      <c r="D1463" t="s">
        <v>12</v>
      </c>
      <c r="E1463" t="s">
        <v>33</v>
      </c>
      <c r="F1463" t="s">
        <v>34</v>
      </c>
      <c r="G1463" t="s">
        <v>20</v>
      </c>
      <c r="H1463" t="s">
        <v>32</v>
      </c>
      <c r="I1463" t="s">
        <v>35</v>
      </c>
      <c r="J1463">
        <v>308</v>
      </c>
      <c r="K1463">
        <v>440.44</v>
      </c>
    </row>
    <row r="1464" spans="1:11" x14ac:dyDescent="0.3">
      <c r="A1464" s="2">
        <v>2725077</v>
      </c>
      <c r="B1464">
        <v>2021</v>
      </c>
      <c r="C1464" t="s">
        <v>27</v>
      </c>
      <c r="D1464" t="s">
        <v>12</v>
      </c>
      <c r="E1464" t="s">
        <v>33</v>
      </c>
      <c r="F1464" t="s">
        <v>34</v>
      </c>
      <c r="G1464" t="s">
        <v>20</v>
      </c>
      <c r="H1464" t="s">
        <v>32</v>
      </c>
      <c r="I1464" t="s">
        <v>35</v>
      </c>
      <c r="J1464">
        <v>136</v>
      </c>
      <c r="K1464">
        <v>194.48</v>
      </c>
    </row>
    <row r="1465" spans="1:11" x14ac:dyDescent="0.3">
      <c r="A1465" s="2">
        <v>2726172</v>
      </c>
      <c r="B1465">
        <v>2021</v>
      </c>
      <c r="C1465" t="s">
        <v>27</v>
      </c>
      <c r="D1465" t="s">
        <v>12</v>
      </c>
      <c r="E1465" t="s">
        <v>33</v>
      </c>
      <c r="F1465" t="s">
        <v>34</v>
      </c>
      <c r="G1465" t="s">
        <v>20</v>
      </c>
      <c r="H1465" t="s">
        <v>32</v>
      </c>
      <c r="I1465" t="s">
        <v>35</v>
      </c>
      <c r="J1465">
        <v>310</v>
      </c>
      <c r="K1465">
        <v>443.3</v>
      </c>
    </row>
    <row r="1466" spans="1:11" x14ac:dyDescent="0.3">
      <c r="A1466" s="2">
        <v>2726172</v>
      </c>
      <c r="B1466">
        <v>2021</v>
      </c>
      <c r="C1466" t="s">
        <v>27</v>
      </c>
      <c r="D1466" t="s">
        <v>12</v>
      </c>
      <c r="E1466" t="s">
        <v>33</v>
      </c>
      <c r="F1466" t="s">
        <v>34</v>
      </c>
      <c r="G1466" t="s">
        <v>20</v>
      </c>
      <c r="H1466" t="s">
        <v>32</v>
      </c>
      <c r="I1466" t="s">
        <v>35</v>
      </c>
      <c r="J1466">
        <v>824</v>
      </c>
      <c r="K1466">
        <v>1178.32</v>
      </c>
    </row>
    <row r="1467" spans="1:11" x14ac:dyDescent="0.3">
      <c r="A1467" s="2">
        <v>2725077</v>
      </c>
      <c r="B1467">
        <v>2021</v>
      </c>
      <c r="C1467" t="s">
        <v>27</v>
      </c>
      <c r="D1467" t="s">
        <v>12</v>
      </c>
      <c r="E1467" t="s">
        <v>33</v>
      </c>
      <c r="F1467" t="s">
        <v>34</v>
      </c>
      <c r="G1467" t="s">
        <v>20</v>
      </c>
      <c r="H1467" t="s">
        <v>32</v>
      </c>
      <c r="I1467" t="s">
        <v>35</v>
      </c>
      <c r="J1467">
        <v>857</v>
      </c>
      <c r="K1467">
        <v>1225.51</v>
      </c>
    </row>
    <row r="1468" spans="1:11" x14ac:dyDescent="0.3">
      <c r="A1468" s="2">
        <v>2725442</v>
      </c>
      <c r="B1468">
        <v>2021</v>
      </c>
      <c r="C1468" t="s">
        <v>27</v>
      </c>
      <c r="D1468" t="s">
        <v>12</v>
      </c>
      <c r="E1468" t="s">
        <v>33</v>
      </c>
      <c r="F1468" t="s">
        <v>34</v>
      </c>
      <c r="G1468" t="s">
        <v>20</v>
      </c>
      <c r="H1468" t="s">
        <v>32</v>
      </c>
      <c r="I1468" t="s">
        <v>35</v>
      </c>
      <c r="J1468">
        <v>910</v>
      </c>
      <c r="K1468">
        <v>1301.3</v>
      </c>
    </row>
    <row r="1469" spans="1:11" x14ac:dyDescent="0.3">
      <c r="A1469" s="2">
        <v>2725442</v>
      </c>
      <c r="B1469">
        <v>2021</v>
      </c>
      <c r="C1469" t="s">
        <v>27</v>
      </c>
      <c r="D1469" t="s">
        <v>12</v>
      </c>
      <c r="E1469" t="s">
        <v>33</v>
      </c>
      <c r="F1469" t="s">
        <v>34</v>
      </c>
      <c r="G1469" t="s">
        <v>20</v>
      </c>
      <c r="H1469" t="s">
        <v>32</v>
      </c>
      <c r="I1469" t="s">
        <v>35</v>
      </c>
      <c r="J1469">
        <v>863</v>
      </c>
      <c r="K1469">
        <v>526.24</v>
      </c>
    </row>
    <row r="1470" spans="1:11" x14ac:dyDescent="0.3">
      <c r="A1470" s="2">
        <v>2726172</v>
      </c>
      <c r="B1470">
        <v>2021</v>
      </c>
      <c r="C1470" t="s">
        <v>27</v>
      </c>
      <c r="D1470" t="s">
        <v>12</v>
      </c>
      <c r="E1470" t="s">
        <v>33</v>
      </c>
      <c r="F1470" t="s">
        <v>34</v>
      </c>
      <c r="G1470" t="s">
        <v>20</v>
      </c>
      <c r="H1470" t="s">
        <v>32</v>
      </c>
      <c r="I1470" t="s">
        <v>35</v>
      </c>
      <c r="J1470">
        <v>309</v>
      </c>
      <c r="K1470">
        <v>441.87</v>
      </c>
    </row>
    <row r="1471" spans="1:11" x14ac:dyDescent="0.3">
      <c r="A1471" s="2">
        <v>2726172</v>
      </c>
      <c r="B1471">
        <v>2021</v>
      </c>
      <c r="C1471" t="s">
        <v>27</v>
      </c>
      <c r="D1471" t="s">
        <v>12</v>
      </c>
      <c r="E1471" t="s">
        <v>33</v>
      </c>
      <c r="F1471" t="s">
        <v>34</v>
      </c>
      <c r="G1471" t="s">
        <v>20</v>
      </c>
      <c r="H1471" t="s">
        <v>32</v>
      </c>
      <c r="I1471" t="s">
        <v>35</v>
      </c>
      <c r="J1471">
        <v>337</v>
      </c>
      <c r="K1471">
        <v>481.90999999999997</v>
      </c>
    </row>
    <row r="1472" spans="1:11" x14ac:dyDescent="0.3">
      <c r="A1472" s="2">
        <v>2725807</v>
      </c>
      <c r="B1472">
        <v>2021</v>
      </c>
      <c r="C1472" t="s">
        <v>27</v>
      </c>
      <c r="D1472" t="s">
        <v>12</v>
      </c>
      <c r="E1472" t="s">
        <v>33</v>
      </c>
      <c r="F1472" t="s">
        <v>34</v>
      </c>
      <c r="G1472" t="s">
        <v>20</v>
      </c>
      <c r="H1472" t="s">
        <v>32</v>
      </c>
      <c r="I1472" t="s">
        <v>35</v>
      </c>
      <c r="J1472">
        <v>139</v>
      </c>
      <c r="K1472">
        <v>198.76999999999998</v>
      </c>
    </row>
    <row r="1473" spans="1:11" x14ac:dyDescent="0.3">
      <c r="A1473" s="2">
        <v>2725077</v>
      </c>
      <c r="B1473">
        <v>2021</v>
      </c>
      <c r="C1473" t="s">
        <v>27</v>
      </c>
      <c r="D1473" t="s">
        <v>12</v>
      </c>
      <c r="E1473" t="s">
        <v>33</v>
      </c>
      <c r="F1473" t="s">
        <v>34</v>
      </c>
      <c r="G1473" t="s">
        <v>20</v>
      </c>
      <c r="H1473" t="s">
        <v>32</v>
      </c>
      <c r="I1473" t="s">
        <v>35</v>
      </c>
      <c r="J1473">
        <v>833</v>
      </c>
      <c r="K1473">
        <v>1191.19</v>
      </c>
    </row>
    <row r="1474" spans="1:11" x14ac:dyDescent="0.3">
      <c r="A1474" s="2">
        <v>2725442</v>
      </c>
      <c r="B1474">
        <v>2021</v>
      </c>
      <c r="C1474" t="s">
        <v>27</v>
      </c>
      <c r="D1474" t="s">
        <v>12</v>
      </c>
      <c r="E1474" t="s">
        <v>33</v>
      </c>
      <c r="F1474" t="s">
        <v>34</v>
      </c>
      <c r="G1474" t="s">
        <v>20</v>
      </c>
      <c r="H1474" t="s">
        <v>32</v>
      </c>
      <c r="I1474" t="s">
        <v>35</v>
      </c>
      <c r="J1474">
        <v>866</v>
      </c>
      <c r="K1474">
        <v>1238.3800000000001</v>
      </c>
    </row>
    <row r="1475" spans="1:11" x14ac:dyDescent="0.3">
      <c r="A1475" s="2">
        <v>2725442</v>
      </c>
      <c r="B1475">
        <v>2021</v>
      </c>
      <c r="C1475" t="s">
        <v>27</v>
      </c>
      <c r="D1475" t="s">
        <v>12</v>
      </c>
      <c r="E1475" t="s">
        <v>33</v>
      </c>
      <c r="F1475" t="s">
        <v>34</v>
      </c>
      <c r="G1475" t="s">
        <v>20</v>
      </c>
      <c r="H1475" t="s">
        <v>32</v>
      </c>
      <c r="I1475" t="s">
        <v>35</v>
      </c>
      <c r="J1475">
        <v>311</v>
      </c>
      <c r="K1475">
        <v>444.73</v>
      </c>
    </row>
    <row r="1476" spans="1:11" x14ac:dyDescent="0.3">
      <c r="A1476" s="2">
        <v>2725442</v>
      </c>
      <c r="B1476">
        <v>2021</v>
      </c>
      <c r="C1476" t="s">
        <v>28</v>
      </c>
      <c r="D1476" t="s">
        <v>31</v>
      </c>
      <c r="E1476" t="s">
        <v>33</v>
      </c>
      <c r="F1476" t="s">
        <v>34</v>
      </c>
      <c r="G1476" t="s">
        <v>20</v>
      </c>
      <c r="H1476" t="s">
        <v>32</v>
      </c>
      <c r="I1476" t="s">
        <v>35</v>
      </c>
      <c r="J1476">
        <v>350</v>
      </c>
      <c r="K1476">
        <v>500.5</v>
      </c>
    </row>
    <row r="1477" spans="1:11" x14ac:dyDescent="0.3">
      <c r="A1477" s="2">
        <v>2725077</v>
      </c>
      <c r="B1477">
        <v>2021</v>
      </c>
      <c r="C1477" t="s">
        <v>28</v>
      </c>
      <c r="D1477" t="s">
        <v>31</v>
      </c>
      <c r="E1477" t="s">
        <v>33</v>
      </c>
      <c r="F1477" t="s">
        <v>34</v>
      </c>
      <c r="G1477" t="s">
        <v>20</v>
      </c>
      <c r="H1477" t="s">
        <v>32</v>
      </c>
      <c r="I1477" t="s">
        <v>35</v>
      </c>
      <c r="J1477">
        <v>304</v>
      </c>
      <c r="K1477">
        <v>434.72</v>
      </c>
    </row>
    <row r="1478" spans="1:11" x14ac:dyDescent="0.3">
      <c r="A1478" s="2">
        <v>2725077</v>
      </c>
      <c r="B1478">
        <v>2021</v>
      </c>
      <c r="C1478" t="s">
        <v>28</v>
      </c>
      <c r="D1478" t="s">
        <v>31</v>
      </c>
      <c r="E1478" t="s">
        <v>33</v>
      </c>
      <c r="F1478" t="s">
        <v>34</v>
      </c>
      <c r="G1478" t="s">
        <v>20</v>
      </c>
      <c r="H1478" t="s">
        <v>32</v>
      </c>
      <c r="I1478" t="s">
        <v>35</v>
      </c>
      <c r="J1478">
        <v>352</v>
      </c>
      <c r="K1478">
        <v>503.36</v>
      </c>
    </row>
    <row r="1479" spans="1:11" x14ac:dyDescent="0.3">
      <c r="A1479" s="2">
        <v>2725077</v>
      </c>
      <c r="B1479">
        <v>2021</v>
      </c>
      <c r="C1479" t="s">
        <v>28</v>
      </c>
      <c r="D1479" t="s">
        <v>31</v>
      </c>
      <c r="E1479" t="s">
        <v>33</v>
      </c>
      <c r="F1479" t="s">
        <v>34</v>
      </c>
      <c r="G1479" t="s">
        <v>20</v>
      </c>
      <c r="H1479" t="s">
        <v>32</v>
      </c>
      <c r="I1479" t="s">
        <v>35</v>
      </c>
      <c r="J1479">
        <v>829</v>
      </c>
      <c r="K1479">
        <v>1185.47</v>
      </c>
    </row>
    <row r="1480" spans="1:11" x14ac:dyDescent="0.3">
      <c r="A1480" s="2">
        <v>2725442</v>
      </c>
      <c r="B1480">
        <v>2021</v>
      </c>
      <c r="C1480" t="s">
        <v>28</v>
      </c>
      <c r="D1480" t="s">
        <v>31</v>
      </c>
      <c r="E1480" t="s">
        <v>33</v>
      </c>
      <c r="F1480" t="s">
        <v>34</v>
      </c>
      <c r="G1480" t="s">
        <v>20</v>
      </c>
      <c r="H1480" t="s">
        <v>32</v>
      </c>
      <c r="I1480" t="s">
        <v>35</v>
      </c>
      <c r="J1480">
        <v>862</v>
      </c>
      <c r="K1480">
        <v>1232.6599999999999</v>
      </c>
    </row>
    <row r="1481" spans="1:11" x14ac:dyDescent="0.3">
      <c r="A1481" s="2">
        <v>2725077</v>
      </c>
      <c r="B1481">
        <v>2021</v>
      </c>
      <c r="C1481" t="s">
        <v>28</v>
      </c>
      <c r="D1481" t="s">
        <v>31</v>
      </c>
      <c r="E1481" t="s">
        <v>33</v>
      </c>
      <c r="F1481" t="s">
        <v>34</v>
      </c>
      <c r="G1481" t="s">
        <v>20</v>
      </c>
      <c r="H1481" t="s">
        <v>32</v>
      </c>
      <c r="I1481" t="s">
        <v>35</v>
      </c>
      <c r="J1481">
        <v>918</v>
      </c>
      <c r="K1481">
        <v>1312.74</v>
      </c>
    </row>
    <row r="1482" spans="1:11" x14ac:dyDescent="0.3">
      <c r="A1482" s="2">
        <v>2725077</v>
      </c>
      <c r="B1482">
        <v>2021</v>
      </c>
      <c r="C1482" t="s">
        <v>28</v>
      </c>
      <c r="D1482" t="s">
        <v>31</v>
      </c>
      <c r="E1482" t="s">
        <v>33</v>
      </c>
      <c r="F1482" t="s">
        <v>34</v>
      </c>
      <c r="G1482" t="s">
        <v>20</v>
      </c>
      <c r="H1482" t="s">
        <v>32</v>
      </c>
      <c r="I1482" t="s">
        <v>35</v>
      </c>
      <c r="J1482">
        <v>919</v>
      </c>
      <c r="K1482">
        <v>1314.17</v>
      </c>
    </row>
    <row r="1483" spans="1:11" x14ac:dyDescent="0.3">
      <c r="A1483" s="2">
        <v>2725442</v>
      </c>
      <c r="B1483">
        <v>2021</v>
      </c>
      <c r="C1483" t="s">
        <v>28</v>
      </c>
      <c r="D1483" t="s">
        <v>31</v>
      </c>
      <c r="E1483" t="s">
        <v>33</v>
      </c>
      <c r="F1483" t="s">
        <v>34</v>
      </c>
      <c r="G1483" t="s">
        <v>20</v>
      </c>
      <c r="H1483" t="s">
        <v>32</v>
      </c>
      <c r="I1483" t="s">
        <v>35</v>
      </c>
      <c r="J1483">
        <v>920</v>
      </c>
      <c r="K1483">
        <v>1315.6</v>
      </c>
    </row>
    <row r="1484" spans="1:11" x14ac:dyDescent="0.3">
      <c r="A1484" s="2">
        <v>2725442</v>
      </c>
      <c r="B1484">
        <v>2021</v>
      </c>
      <c r="C1484" t="s">
        <v>28</v>
      </c>
      <c r="D1484" t="s">
        <v>31</v>
      </c>
      <c r="E1484" t="s">
        <v>33</v>
      </c>
      <c r="F1484" t="s">
        <v>34</v>
      </c>
      <c r="G1484" t="s">
        <v>20</v>
      </c>
      <c r="H1484" t="s">
        <v>32</v>
      </c>
      <c r="I1484" t="s">
        <v>35</v>
      </c>
      <c r="J1484">
        <v>869</v>
      </c>
      <c r="K1484">
        <v>526.24</v>
      </c>
    </row>
    <row r="1485" spans="1:11" x14ac:dyDescent="0.3">
      <c r="A1485" s="2">
        <v>2725442</v>
      </c>
      <c r="B1485">
        <v>2021</v>
      </c>
      <c r="C1485" t="s">
        <v>28</v>
      </c>
      <c r="D1485" t="s">
        <v>31</v>
      </c>
      <c r="E1485" t="s">
        <v>33</v>
      </c>
      <c r="F1485" t="s">
        <v>34</v>
      </c>
      <c r="G1485" t="s">
        <v>20</v>
      </c>
      <c r="H1485" t="s">
        <v>32</v>
      </c>
      <c r="I1485" t="s">
        <v>35</v>
      </c>
      <c r="J1485">
        <v>351</v>
      </c>
      <c r="K1485">
        <v>501.93</v>
      </c>
    </row>
    <row r="1486" spans="1:11" x14ac:dyDescent="0.3">
      <c r="A1486" s="2">
        <v>2725077</v>
      </c>
      <c r="B1486">
        <v>2021</v>
      </c>
      <c r="C1486" t="s">
        <v>28</v>
      </c>
      <c r="D1486" t="s">
        <v>31</v>
      </c>
      <c r="E1486" t="s">
        <v>33</v>
      </c>
      <c r="F1486" t="s">
        <v>34</v>
      </c>
      <c r="G1486" t="s">
        <v>20</v>
      </c>
      <c r="H1486" t="s">
        <v>32</v>
      </c>
      <c r="I1486" t="s">
        <v>35</v>
      </c>
      <c r="J1486">
        <v>261</v>
      </c>
      <c r="K1486">
        <v>373.23</v>
      </c>
    </row>
    <row r="1487" spans="1:11" x14ac:dyDescent="0.3">
      <c r="A1487" s="2">
        <v>2725077</v>
      </c>
      <c r="B1487">
        <v>2021</v>
      </c>
      <c r="C1487" t="s">
        <v>28</v>
      </c>
      <c r="D1487" t="s">
        <v>31</v>
      </c>
      <c r="E1487" t="s">
        <v>33</v>
      </c>
      <c r="F1487" t="s">
        <v>34</v>
      </c>
      <c r="G1487" t="s">
        <v>20</v>
      </c>
      <c r="H1487" t="s">
        <v>32</v>
      </c>
      <c r="I1487" t="s">
        <v>35</v>
      </c>
      <c r="J1487">
        <v>255</v>
      </c>
      <c r="K1487">
        <v>364.65</v>
      </c>
    </row>
    <row r="1488" spans="1:11" x14ac:dyDescent="0.3">
      <c r="A1488" s="2">
        <v>2725077</v>
      </c>
      <c r="B1488">
        <v>2021</v>
      </c>
      <c r="C1488" t="s">
        <v>28</v>
      </c>
      <c r="D1488" t="s">
        <v>31</v>
      </c>
      <c r="E1488" t="s">
        <v>33</v>
      </c>
      <c r="F1488" t="s">
        <v>34</v>
      </c>
      <c r="G1488" t="s">
        <v>20</v>
      </c>
      <c r="H1488" t="s">
        <v>32</v>
      </c>
      <c r="I1488" t="s">
        <v>35</v>
      </c>
      <c r="J1488">
        <v>307</v>
      </c>
      <c r="K1488">
        <v>439.01</v>
      </c>
    </row>
    <row r="1489" spans="1:11" x14ac:dyDescent="0.3">
      <c r="A1489" s="2">
        <v>2725077</v>
      </c>
      <c r="B1489">
        <v>2021</v>
      </c>
      <c r="C1489" t="s">
        <v>28</v>
      </c>
      <c r="D1489" t="s">
        <v>31</v>
      </c>
      <c r="E1489" t="s">
        <v>33</v>
      </c>
      <c r="F1489" t="s">
        <v>34</v>
      </c>
      <c r="G1489" t="s">
        <v>20</v>
      </c>
      <c r="H1489" t="s">
        <v>32</v>
      </c>
      <c r="I1489" t="s">
        <v>35</v>
      </c>
      <c r="J1489">
        <v>838</v>
      </c>
      <c r="K1489">
        <v>1198.3399999999999</v>
      </c>
    </row>
    <row r="1490" spans="1:11" x14ac:dyDescent="0.3">
      <c r="A1490" s="2">
        <v>2725442</v>
      </c>
      <c r="B1490">
        <v>2021</v>
      </c>
      <c r="C1490" t="s">
        <v>28</v>
      </c>
      <c r="D1490" t="s">
        <v>31</v>
      </c>
      <c r="E1490" t="s">
        <v>33</v>
      </c>
      <c r="F1490" t="s">
        <v>34</v>
      </c>
      <c r="G1490" t="s">
        <v>20</v>
      </c>
      <c r="H1490" t="s">
        <v>32</v>
      </c>
      <c r="I1490" t="s">
        <v>35</v>
      </c>
      <c r="J1490">
        <v>871</v>
      </c>
      <c r="K1490">
        <v>1245.53</v>
      </c>
    </row>
    <row r="1491" spans="1:11" x14ac:dyDescent="0.3">
      <c r="A1491" s="2">
        <v>2725442</v>
      </c>
      <c r="B1491">
        <v>2021</v>
      </c>
      <c r="C1491" t="s">
        <v>29</v>
      </c>
      <c r="D1491" t="s">
        <v>31</v>
      </c>
      <c r="E1491" t="s">
        <v>33</v>
      </c>
      <c r="F1491" t="s">
        <v>34</v>
      </c>
      <c r="G1491" t="s">
        <v>20</v>
      </c>
      <c r="H1491" t="s">
        <v>32</v>
      </c>
      <c r="I1491" t="s">
        <v>35</v>
      </c>
      <c r="J1491">
        <v>308</v>
      </c>
      <c r="K1491">
        <v>440.44</v>
      </c>
    </row>
    <row r="1492" spans="1:11" x14ac:dyDescent="0.3">
      <c r="A1492" s="2">
        <v>2726538</v>
      </c>
      <c r="B1492">
        <v>2021</v>
      </c>
      <c r="C1492" t="s">
        <v>29</v>
      </c>
      <c r="D1492" t="s">
        <v>31</v>
      </c>
      <c r="E1492" t="s">
        <v>33</v>
      </c>
      <c r="F1492" t="s">
        <v>34</v>
      </c>
      <c r="G1492" t="s">
        <v>20</v>
      </c>
      <c r="H1492" t="s">
        <v>32</v>
      </c>
      <c r="I1492" t="s">
        <v>35</v>
      </c>
      <c r="J1492">
        <v>356</v>
      </c>
      <c r="K1492">
        <v>509.08</v>
      </c>
    </row>
    <row r="1493" spans="1:11" x14ac:dyDescent="0.3">
      <c r="A1493" s="2">
        <v>2725442</v>
      </c>
      <c r="B1493">
        <v>2021</v>
      </c>
      <c r="C1493" t="s">
        <v>29</v>
      </c>
      <c r="D1493" t="s">
        <v>31</v>
      </c>
      <c r="E1493" t="s">
        <v>33</v>
      </c>
      <c r="F1493" t="s">
        <v>34</v>
      </c>
      <c r="G1493" t="s">
        <v>20</v>
      </c>
      <c r="H1493" t="s">
        <v>32</v>
      </c>
      <c r="I1493" t="s">
        <v>35</v>
      </c>
      <c r="J1493">
        <v>310</v>
      </c>
      <c r="K1493">
        <v>443.3</v>
      </c>
    </row>
    <row r="1494" spans="1:11" x14ac:dyDescent="0.3">
      <c r="A1494" s="2">
        <v>2725077</v>
      </c>
      <c r="B1494">
        <v>2021</v>
      </c>
      <c r="C1494" t="s">
        <v>29</v>
      </c>
      <c r="D1494" t="s">
        <v>31</v>
      </c>
      <c r="E1494" t="s">
        <v>33</v>
      </c>
      <c r="F1494" t="s">
        <v>34</v>
      </c>
      <c r="G1494" t="s">
        <v>20</v>
      </c>
      <c r="H1494" t="s">
        <v>32</v>
      </c>
      <c r="I1494" t="s">
        <v>35</v>
      </c>
      <c r="J1494">
        <v>358</v>
      </c>
      <c r="K1494">
        <v>511.94</v>
      </c>
    </row>
    <row r="1495" spans="1:11" x14ac:dyDescent="0.3">
      <c r="A1495" s="2">
        <v>2725077</v>
      </c>
      <c r="B1495">
        <v>2021</v>
      </c>
      <c r="C1495" t="s">
        <v>29</v>
      </c>
      <c r="D1495" t="s">
        <v>31</v>
      </c>
      <c r="E1495" t="s">
        <v>33</v>
      </c>
      <c r="F1495" t="s">
        <v>34</v>
      </c>
      <c r="G1495" t="s">
        <v>20</v>
      </c>
      <c r="H1495" t="s">
        <v>32</v>
      </c>
      <c r="I1495" t="s">
        <v>35</v>
      </c>
      <c r="J1495">
        <v>828</v>
      </c>
      <c r="K1495">
        <v>1184.04</v>
      </c>
    </row>
    <row r="1496" spans="1:11" x14ac:dyDescent="0.3">
      <c r="A1496" s="2">
        <v>2725807</v>
      </c>
      <c r="B1496">
        <v>2021</v>
      </c>
      <c r="C1496" t="s">
        <v>29</v>
      </c>
      <c r="D1496" t="s">
        <v>31</v>
      </c>
      <c r="E1496" t="s">
        <v>33</v>
      </c>
      <c r="F1496" t="s">
        <v>34</v>
      </c>
      <c r="G1496" t="s">
        <v>20</v>
      </c>
      <c r="H1496" t="s">
        <v>32</v>
      </c>
      <c r="I1496" t="s">
        <v>35</v>
      </c>
      <c r="J1496">
        <v>915</v>
      </c>
      <c r="K1496">
        <v>1308.45</v>
      </c>
    </row>
    <row r="1497" spans="1:11" x14ac:dyDescent="0.3">
      <c r="A1497" s="2">
        <v>2725442</v>
      </c>
      <c r="B1497">
        <v>2021</v>
      </c>
      <c r="C1497" t="s">
        <v>29</v>
      </c>
      <c r="D1497" t="s">
        <v>31</v>
      </c>
      <c r="E1497" t="s">
        <v>33</v>
      </c>
      <c r="F1497" t="s">
        <v>34</v>
      </c>
      <c r="G1497" t="s">
        <v>20</v>
      </c>
      <c r="H1497" t="s">
        <v>32</v>
      </c>
      <c r="I1497" t="s">
        <v>35</v>
      </c>
      <c r="J1497">
        <v>916</v>
      </c>
      <c r="K1497">
        <v>1309.8800000000001</v>
      </c>
    </row>
    <row r="1498" spans="1:11" x14ac:dyDescent="0.3">
      <c r="A1498" s="2">
        <v>2725442</v>
      </c>
      <c r="B1498">
        <v>2021</v>
      </c>
      <c r="C1498" t="s">
        <v>29</v>
      </c>
      <c r="D1498" t="s">
        <v>31</v>
      </c>
      <c r="E1498" t="s">
        <v>33</v>
      </c>
      <c r="F1498" t="s">
        <v>34</v>
      </c>
      <c r="G1498" t="s">
        <v>20</v>
      </c>
      <c r="H1498" t="s">
        <v>32</v>
      </c>
      <c r="I1498" t="s">
        <v>35</v>
      </c>
      <c r="J1498">
        <v>917</v>
      </c>
      <c r="K1498">
        <v>1311.31</v>
      </c>
    </row>
    <row r="1499" spans="1:11" x14ac:dyDescent="0.3">
      <c r="A1499" s="2">
        <v>2725442</v>
      </c>
      <c r="B1499">
        <v>2021</v>
      </c>
      <c r="C1499" t="s">
        <v>29</v>
      </c>
      <c r="D1499" t="s">
        <v>31</v>
      </c>
      <c r="E1499" t="s">
        <v>33</v>
      </c>
      <c r="F1499" t="s">
        <v>34</v>
      </c>
      <c r="G1499" t="s">
        <v>20</v>
      </c>
      <c r="H1499" t="s">
        <v>32</v>
      </c>
      <c r="I1499" t="s">
        <v>35</v>
      </c>
      <c r="J1499">
        <v>868</v>
      </c>
      <c r="K1499">
        <v>526.24</v>
      </c>
    </row>
    <row r="1500" spans="1:11" x14ac:dyDescent="0.3">
      <c r="A1500" s="2">
        <v>2726172</v>
      </c>
      <c r="B1500">
        <v>2021</v>
      </c>
      <c r="C1500" t="s">
        <v>29</v>
      </c>
      <c r="D1500" t="s">
        <v>31</v>
      </c>
      <c r="E1500" t="s">
        <v>33</v>
      </c>
      <c r="F1500" t="s">
        <v>34</v>
      </c>
      <c r="G1500" t="s">
        <v>20</v>
      </c>
      <c r="H1500" t="s">
        <v>32</v>
      </c>
      <c r="I1500" t="s">
        <v>35</v>
      </c>
      <c r="J1500">
        <v>357</v>
      </c>
      <c r="K1500">
        <v>526.24</v>
      </c>
    </row>
    <row r="1501" spans="1:11" x14ac:dyDescent="0.3">
      <c r="A1501" s="2">
        <v>2725077</v>
      </c>
      <c r="B1501">
        <v>2021</v>
      </c>
      <c r="C1501" t="s">
        <v>29</v>
      </c>
      <c r="D1501" t="s">
        <v>31</v>
      </c>
      <c r="E1501" t="s">
        <v>33</v>
      </c>
      <c r="F1501" t="s">
        <v>34</v>
      </c>
      <c r="G1501" t="s">
        <v>20</v>
      </c>
      <c r="H1501" t="s">
        <v>32</v>
      </c>
      <c r="I1501" t="s">
        <v>35</v>
      </c>
      <c r="J1501">
        <v>279</v>
      </c>
      <c r="K1501">
        <v>398.97</v>
      </c>
    </row>
    <row r="1502" spans="1:11" x14ac:dyDescent="0.3">
      <c r="A1502" s="2">
        <v>2725442</v>
      </c>
      <c r="B1502">
        <v>2021</v>
      </c>
      <c r="C1502" t="s">
        <v>29</v>
      </c>
      <c r="D1502" t="s">
        <v>31</v>
      </c>
      <c r="E1502" t="s">
        <v>33</v>
      </c>
      <c r="F1502" t="s">
        <v>34</v>
      </c>
      <c r="G1502" t="s">
        <v>20</v>
      </c>
      <c r="H1502" t="s">
        <v>32</v>
      </c>
      <c r="I1502" t="s">
        <v>35</v>
      </c>
      <c r="J1502">
        <v>273</v>
      </c>
      <c r="K1502">
        <v>390.39</v>
      </c>
    </row>
    <row r="1503" spans="1:11" x14ac:dyDescent="0.3">
      <c r="A1503" s="2">
        <v>2725442</v>
      </c>
      <c r="B1503">
        <v>2021</v>
      </c>
      <c r="C1503" t="s">
        <v>29</v>
      </c>
      <c r="D1503" t="s">
        <v>31</v>
      </c>
      <c r="E1503" t="s">
        <v>33</v>
      </c>
      <c r="F1503" t="s">
        <v>34</v>
      </c>
      <c r="G1503" t="s">
        <v>20</v>
      </c>
      <c r="H1503" t="s">
        <v>32</v>
      </c>
      <c r="I1503" t="s">
        <v>35</v>
      </c>
      <c r="J1503">
        <v>267</v>
      </c>
      <c r="K1503">
        <v>381.81</v>
      </c>
    </row>
    <row r="1504" spans="1:11" x14ac:dyDescent="0.3">
      <c r="A1504" s="2">
        <v>2725807</v>
      </c>
      <c r="B1504">
        <v>2021</v>
      </c>
      <c r="C1504" t="s">
        <v>29</v>
      </c>
      <c r="D1504" t="s">
        <v>31</v>
      </c>
      <c r="E1504" t="s">
        <v>33</v>
      </c>
      <c r="F1504" t="s">
        <v>34</v>
      </c>
      <c r="G1504" t="s">
        <v>20</v>
      </c>
      <c r="H1504" t="s">
        <v>32</v>
      </c>
      <c r="I1504" t="s">
        <v>35</v>
      </c>
      <c r="J1504">
        <v>313</v>
      </c>
      <c r="K1504">
        <v>447.59000000000003</v>
      </c>
    </row>
    <row r="1505" spans="1:11" x14ac:dyDescent="0.3">
      <c r="A1505" s="2">
        <v>2725077</v>
      </c>
      <c r="B1505">
        <v>2021</v>
      </c>
      <c r="C1505" t="s">
        <v>29</v>
      </c>
      <c r="D1505" t="s">
        <v>31</v>
      </c>
      <c r="E1505" t="s">
        <v>33</v>
      </c>
      <c r="F1505" t="s">
        <v>34</v>
      </c>
      <c r="G1505" t="s">
        <v>20</v>
      </c>
      <c r="H1505" t="s">
        <v>32</v>
      </c>
      <c r="I1505" t="s">
        <v>35</v>
      </c>
      <c r="J1505">
        <v>355</v>
      </c>
      <c r="K1505">
        <v>507.65</v>
      </c>
    </row>
    <row r="1506" spans="1:11" x14ac:dyDescent="0.3">
      <c r="A1506" s="2">
        <v>2725442</v>
      </c>
      <c r="B1506">
        <v>2021</v>
      </c>
      <c r="C1506" t="s">
        <v>29</v>
      </c>
      <c r="D1506" t="s">
        <v>31</v>
      </c>
      <c r="E1506" t="s">
        <v>33</v>
      </c>
      <c r="F1506" t="s">
        <v>34</v>
      </c>
      <c r="G1506" t="s">
        <v>20</v>
      </c>
      <c r="H1506" t="s">
        <v>32</v>
      </c>
      <c r="I1506" t="s">
        <v>35</v>
      </c>
      <c r="J1506">
        <v>837</v>
      </c>
      <c r="K1506">
        <v>1196.9099999999999</v>
      </c>
    </row>
    <row r="1507" spans="1:11" x14ac:dyDescent="0.3">
      <c r="A1507" s="2">
        <v>2725442</v>
      </c>
      <c r="B1507">
        <v>2021</v>
      </c>
      <c r="C1507" t="s">
        <v>29</v>
      </c>
      <c r="D1507" t="s">
        <v>31</v>
      </c>
      <c r="E1507" t="s">
        <v>33</v>
      </c>
      <c r="F1507" t="s">
        <v>34</v>
      </c>
      <c r="G1507" t="s">
        <v>20</v>
      </c>
      <c r="H1507" t="s">
        <v>32</v>
      </c>
      <c r="I1507" t="s">
        <v>35</v>
      </c>
      <c r="J1507">
        <v>870</v>
      </c>
      <c r="K1507">
        <v>1244.0999999999999</v>
      </c>
    </row>
    <row r="1508" spans="1:11" x14ac:dyDescent="0.3">
      <c r="A1508" s="2">
        <v>2725077</v>
      </c>
      <c r="B1508">
        <v>2021</v>
      </c>
      <c r="C1508" t="s">
        <v>30</v>
      </c>
      <c r="D1508" t="s">
        <v>31</v>
      </c>
      <c r="E1508" t="s">
        <v>33</v>
      </c>
      <c r="F1508" t="s">
        <v>34</v>
      </c>
      <c r="G1508" t="s">
        <v>20</v>
      </c>
      <c r="H1508" t="s">
        <v>32</v>
      </c>
      <c r="I1508" t="s">
        <v>35</v>
      </c>
      <c r="J1508">
        <v>314</v>
      </c>
      <c r="K1508">
        <v>449.02</v>
      </c>
    </row>
    <row r="1509" spans="1:11" x14ac:dyDescent="0.3">
      <c r="A1509" s="2">
        <v>2726172</v>
      </c>
      <c r="B1509">
        <v>2021</v>
      </c>
      <c r="C1509" t="s">
        <v>30</v>
      </c>
      <c r="D1509" t="s">
        <v>31</v>
      </c>
      <c r="E1509" t="s">
        <v>33</v>
      </c>
      <c r="F1509" t="s">
        <v>34</v>
      </c>
      <c r="G1509" t="s">
        <v>20</v>
      </c>
      <c r="H1509" t="s">
        <v>32</v>
      </c>
      <c r="I1509" t="s">
        <v>35</v>
      </c>
      <c r="J1509">
        <v>362</v>
      </c>
      <c r="K1509">
        <v>517.66</v>
      </c>
    </row>
    <row r="1510" spans="1:11" x14ac:dyDescent="0.3">
      <c r="A1510" s="2">
        <v>2725077</v>
      </c>
      <c r="B1510">
        <v>2021</v>
      </c>
      <c r="C1510" t="s">
        <v>30</v>
      </c>
      <c r="D1510" t="s">
        <v>31</v>
      </c>
      <c r="E1510" t="s">
        <v>33</v>
      </c>
      <c r="F1510" t="s">
        <v>34</v>
      </c>
      <c r="G1510" t="s">
        <v>20</v>
      </c>
      <c r="H1510" t="s">
        <v>32</v>
      </c>
      <c r="I1510" t="s">
        <v>35</v>
      </c>
      <c r="J1510">
        <v>290</v>
      </c>
      <c r="K1510">
        <v>414.7</v>
      </c>
    </row>
    <row r="1511" spans="1:11" x14ac:dyDescent="0.3">
      <c r="A1511" s="2">
        <v>2725077</v>
      </c>
      <c r="B1511">
        <v>2021</v>
      </c>
      <c r="C1511" t="s">
        <v>30</v>
      </c>
      <c r="D1511" t="s">
        <v>31</v>
      </c>
      <c r="E1511" t="s">
        <v>33</v>
      </c>
      <c r="F1511" t="s">
        <v>34</v>
      </c>
      <c r="G1511" t="s">
        <v>20</v>
      </c>
      <c r="H1511" t="s">
        <v>32</v>
      </c>
      <c r="I1511" t="s">
        <v>35</v>
      </c>
      <c r="J1511">
        <v>316</v>
      </c>
      <c r="K1511">
        <v>451.88</v>
      </c>
    </row>
    <row r="1512" spans="1:11" x14ac:dyDescent="0.3">
      <c r="A1512" s="2">
        <v>2725442</v>
      </c>
      <c r="B1512">
        <v>2021</v>
      </c>
      <c r="C1512" t="s">
        <v>30</v>
      </c>
      <c r="D1512" t="s">
        <v>31</v>
      </c>
      <c r="E1512" t="s">
        <v>33</v>
      </c>
      <c r="F1512" t="s">
        <v>34</v>
      </c>
      <c r="G1512" t="s">
        <v>20</v>
      </c>
      <c r="H1512" t="s">
        <v>32</v>
      </c>
      <c r="I1512" t="s">
        <v>35</v>
      </c>
      <c r="J1512">
        <v>364</v>
      </c>
      <c r="K1512">
        <v>520.52</v>
      </c>
    </row>
    <row r="1513" spans="1:11" x14ac:dyDescent="0.3">
      <c r="A1513" s="2">
        <v>2725442</v>
      </c>
      <c r="B1513">
        <v>2021</v>
      </c>
      <c r="C1513" t="s">
        <v>30</v>
      </c>
      <c r="D1513" t="s">
        <v>31</v>
      </c>
      <c r="E1513" t="s">
        <v>33</v>
      </c>
      <c r="F1513" t="s">
        <v>34</v>
      </c>
      <c r="G1513" t="s">
        <v>20</v>
      </c>
      <c r="H1513" t="s">
        <v>32</v>
      </c>
      <c r="I1513" t="s">
        <v>35</v>
      </c>
      <c r="J1513">
        <v>827</v>
      </c>
      <c r="K1513">
        <v>1182.6100000000001</v>
      </c>
    </row>
    <row r="1514" spans="1:11" x14ac:dyDescent="0.3">
      <c r="A1514" s="2">
        <v>2725077</v>
      </c>
      <c r="B1514">
        <v>2021</v>
      </c>
      <c r="C1514" t="s">
        <v>30</v>
      </c>
      <c r="D1514" t="s">
        <v>31</v>
      </c>
      <c r="E1514" t="s">
        <v>33</v>
      </c>
      <c r="F1514" t="s">
        <v>34</v>
      </c>
      <c r="G1514" t="s">
        <v>20</v>
      </c>
      <c r="H1514" t="s">
        <v>32</v>
      </c>
      <c r="I1514" t="s">
        <v>35</v>
      </c>
      <c r="J1514">
        <v>861</v>
      </c>
      <c r="K1514">
        <v>1231.23</v>
      </c>
    </row>
    <row r="1515" spans="1:11" x14ac:dyDescent="0.3">
      <c r="A1515" s="2">
        <v>2725077</v>
      </c>
      <c r="B1515">
        <v>2021</v>
      </c>
      <c r="C1515" t="s">
        <v>30</v>
      </c>
      <c r="D1515" t="s">
        <v>31</v>
      </c>
      <c r="E1515" t="s">
        <v>33</v>
      </c>
      <c r="F1515" t="s">
        <v>34</v>
      </c>
      <c r="G1515" t="s">
        <v>20</v>
      </c>
      <c r="H1515" t="s">
        <v>32</v>
      </c>
      <c r="I1515" t="s">
        <v>35</v>
      </c>
      <c r="J1515">
        <v>914</v>
      </c>
      <c r="K1515">
        <v>1307.02</v>
      </c>
    </row>
    <row r="1516" spans="1:11" x14ac:dyDescent="0.3">
      <c r="A1516" s="2">
        <v>2725077</v>
      </c>
      <c r="B1516">
        <v>2021</v>
      </c>
      <c r="C1516" t="s">
        <v>30</v>
      </c>
      <c r="D1516" t="s">
        <v>31</v>
      </c>
      <c r="E1516" t="s">
        <v>33</v>
      </c>
      <c r="F1516" t="s">
        <v>34</v>
      </c>
      <c r="G1516" t="s">
        <v>20</v>
      </c>
      <c r="H1516" t="s">
        <v>32</v>
      </c>
      <c r="I1516" t="s">
        <v>35</v>
      </c>
      <c r="J1516">
        <v>867</v>
      </c>
      <c r="K1516">
        <v>526.24</v>
      </c>
    </row>
    <row r="1517" spans="1:11" x14ac:dyDescent="0.3">
      <c r="A1517" s="2">
        <v>2725442</v>
      </c>
      <c r="B1517">
        <v>2021</v>
      </c>
      <c r="C1517" t="s">
        <v>30</v>
      </c>
      <c r="D1517" t="s">
        <v>31</v>
      </c>
      <c r="E1517" t="s">
        <v>33</v>
      </c>
      <c r="F1517" t="s">
        <v>34</v>
      </c>
      <c r="G1517" t="s">
        <v>20</v>
      </c>
      <c r="H1517" t="s">
        <v>32</v>
      </c>
      <c r="I1517" t="s">
        <v>35</v>
      </c>
      <c r="J1517">
        <v>363</v>
      </c>
      <c r="K1517">
        <v>526.24</v>
      </c>
    </row>
    <row r="1518" spans="1:11" x14ac:dyDescent="0.3">
      <c r="A1518" s="2">
        <v>2725442</v>
      </c>
      <c r="B1518">
        <v>2021</v>
      </c>
      <c r="C1518" t="s">
        <v>30</v>
      </c>
      <c r="D1518" t="s">
        <v>31</v>
      </c>
      <c r="E1518" t="s">
        <v>33</v>
      </c>
      <c r="F1518" t="s">
        <v>34</v>
      </c>
      <c r="G1518" t="s">
        <v>20</v>
      </c>
      <c r="H1518" t="s">
        <v>32</v>
      </c>
      <c r="I1518" t="s">
        <v>35</v>
      </c>
      <c r="J1518">
        <v>291</v>
      </c>
      <c r="K1518">
        <v>416.13</v>
      </c>
    </row>
    <row r="1519" spans="1:11" x14ac:dyDescent="0.3">
      <c r="A1519" s="2">
        <v>2725077</v>
      </c>
      <c r="B1519">
        <v>2021</v>
      </c>
      <c r="C1519" t="s">
        <v>30</v>
      </c>
      <c r="D1519" t="s">
        <v>31</v>
      </c>
      <c r="E1519" t="s">
        <v>33</v>
      </c>
      <c r="F1519" t="s">
        <v>34</v>
      </c>
      <c r="G1519" t="s">
        <v>20</v>
      </c>
      <c r="H1519" t="s">
        <v>32</v>
      </c>
      <c r="I1519" t="s">
        <v>35</v>
      </c>
      <c r="J1519">
        <v>285</v>
      </c>
      <c r="K1519">
        <v>407.55</v>
      </c>
    </row>
    <row r="1520" spans="1:11" x14ac:dyDescent="0.3">
      <c r="A1520" s="2">
        <v>2725077</v>
      </c>
      <c r="B1520">
        <v>2021</v>
      </c>
      <c r="C1520" t="s">
        <v>30</v>
      </c>
      <c r="D1520" t="s">
        <v>31</v>
      </c>
      <c r="E1520" t="s">
        <v>33</v>
      </c>
      <c r="F1520" t="s">
        <v>34</v>
      </c>
      <c r="G1520" t="s">
        <v>20</v>
      </c>
      <c r="H1520" t="s">
        <v>32</v>
      </c>
      <c r="I1520" t="s">
        <v>35</v>
      </c>
      <c r="J1520">
        <v>361</v>
      </c>
      <c r="K1520">
        <v>516.23</v>
      </c>
    </row>
    <row r="1521" spans="1:11" x14ac:dyDescent="0.3">
      <c r="A1521" s="2">
        <v>2725077</v>
      </c>
      <c r="B1521">
        <v>2021</v>
      </c>
      <c r="C1521" t="s">
        <v>30</v>
      </c>
      <c r="D1521" t="s">
        <v>31</v>
      </c>
      <c r="E1521" t="s">
        <v>33</v>
      </c>
      <c r="F1521" t="s">
        <v>34</v>
      </c>
      <c r="G1521" t="s">
        <v>20</v>
      </c>
      <c r="H1521" t="s">
        <v>32</v>
      </c>
      <c r="I1521" t="s">
        <v>35</v>
      </c>
      <c r="J1521">
        <v>289</v>
      </c>
      <c r="K1521">
        <v>413.27</v>
      </c>
    </row>
    <row r="1522" spans="1:11" x14ac:dyDescent="0.3">
      <c r="A1522" s="2">
        <v>2725077</v>
      </c>
      <c r="B1522">
        <v>2021</v>
      </c>
      <c r="C1522" t="s">
        <v>30</v>
      </c>
      <c r="D1522" t="s">
        <v>31</v>
      </c>
      <c r="E1522" t="s">
        <v>33</v>
      </c>
      <c r="F1522" t="s">
        <v>34</v>
      </c>
      <c r="G1522" t="s">
        <v>20</v>
      </c>
      <c r="H1522" t="s">
        <v>32</v>
      </c>
      <c r="I1522" t="s">
        <v>35</v>
      </c>
      <c r="J1522">
        <v>836</v>
      </c>
      <c r="K1522">
        <v>1195.48</v>
      </c>
    </row>
    <row r="1523" spans="1:11" x14ac:dyDescent="0.3">
      <c r="A1523" s="2">
        <v>2725077</v>
      </c>
      <c r="B1523">
        <v>2021</v>
      </c>
      <c r="C1523" t="s">
        <v>30</v>
      </c>
      <c r="D1523" t="s">
        <v>31</v>
      </c>
      <c r="E1523" t="s">
        <v>33</v>
      </c>
      <c r="F1523" t="s">
        <v>34</v>
      </c>
      <c r="G1523" t="s">
        <v>20</v>
      </c>
      <c r="H1523" t="s">
        <v>32</v>
      </c>
      <c r="I1523" t="s">
        <v>35</v>
      </c>
      <c r="J1523">
        <v>869</v>
      </c>
      <c r="K1523">
        <v>1242.67</v>
      </c>
    </row>
    <row r="1524" spans="1:11" x14ac:dyDescent="0.3">
      <c r="A1524" s="2">
        <v>2726172</v>
      </c>
      <c r="B1524">
        <v>2021</v>
      </c>
      <c r="C1524" t="s">
        <v>19</v>
      </c>
      <c r="D1524" t="s">
        <v>12</v>
      </c>
      <c r="E1524" t="s">
        <v>33</v>
      </c>
      <c r="F1524" t="s">
        <v>34</v>
      </c>
      <c r="G1524" t="s">
        <v>15</v>
      </c>
      <c r="H1524" t="s">
        <v>32</v>
      </c>
      <c r="I1524" t="s">
        <v>17</v>
      </c>
      <c r="J1524">
        <v>340</v>
      </c>
      <c r="K1524">
        <v>486.2</v>
      </c>
    </row>
    <row r="1525" spans="1:11" x14ac:dyDescent="0.3">
      <c r="A1525" s="2">
        <v>2725442</v>
      </c>
      <c r="B1525">
        <v>2021</v>
      </c>
      <c r="C1525" t="s">
        <v>19</v>
      </c>
      <c r="D1525" t="s">
        <v>12</v>
      </c>
      <c r="E1525" t="s">
        <v>33</v>
      </c>
      <c r="F1525" t="s">
        <v>34</v>
      </c>
      <c r="G1525" t="s">
        <v>15</v>
      </c>
      <c r="H1525" t="s">
        <v>32</v>
      </c>
      <c r="I1525" t="s">
        <v>17</v>
      </c>
      <c r="J1525">
        <v>334</v>
      </c>
      <c r="K1525">
        <v>477.62</v>
      </c>
    </row>
    <row r="1526" spans="1:11" x14ac:dyDescent="0.3">
      <c r="A1526" s="2">
        <v>2725442</v>
      </c>
      <c r="B1526">
        <v>2021</v>
      </c>
      <c r="C1526" t="s">
        <v>19</v>
      </c>
      <c r="D1526" t="s">
        <v>12</v>
      </c>
      <c r="E1526" t="s">
        <v>33</v>
      </c>
      <c r="F1526" t="s">
        <v>34</v>
      </c>
      <c r="G1526" t="s">
        <v>15</v>
      </c>
      <c r="H1526" t="s">
        <v>32</v>
      </c>
      <c r="I1526" t="s">
        <v>17</v>
      </c>
      <c r="J1526">
        <v>337</v>
      </c>
      <c r="K1526">
        <v>481.90999999999997</v>
      </c>
    </row>
    <row r="1527" spans="1:11" x14ac:dyDescent="0.3">
      <c r="A1527" s="2">
        <v>2726172</v>
      </c>
      <c r="B1527">
        <v>2021</v>
      </c>
      <c r="C1527" t="s">
        <v>19</v>
      </c>
      <c r="D1527" t="s">
        <v>12</v>
      </c>
      <c r="E1527" t="s">
        <v>33</v>
      </c>
      <c r="F1527" t="s">
        <v>34</v>
      </c>
      <c r="G1527" t="s">
        <v>15</v>
      </c>
      <c r="H1527" t="s">
        <v>32</v>
      </c>
      <c r="I1527" t="s">
        <v>17</v>
      </c>
      <c r="J1527">
        <v>331</v>
      </c>
      <c r="K1527">
        <v>473.33</v>
      </c>
    </row>
    <row r="1528" spans="1:11" x14ac:dyDescent="0.3">
      <c r="A1528" s="2">
        <v>2725077</v>
      </c>
      <c r="B1528">
        <v>2021</v>
      </c>
      <c r="C1528" t="s">
        <v>30</v>
      </c>
      <c r="D1528" t="s">
        <v>12</v>
      </c>
      <c r="E1528" t="s">
        <v>33</v>
      </c>
      <c r="F1528" t="s">
        <v>34</v>
      </c>
      <c r="G1528" t="s">
        <v>15</v>
      </c>
      <c r="H1528" t="s">
        <v>32</v>
      </c>
      <c r="I1528" t="s">
        <v>17</v>
      </c>
      <c r="J1528">
        <v>328</v>
      </c>
      <c r="K1528">
        <v>469.03999999999996</v>
      </c>
    </row>
    <row r="1529" spans="1:11" x14ac:dyDescent="0.3">
      <c r="A1529" s="2">
        <v>2725442</v>
      </c>
      <c r="B1529">
        <v>2021</v>
      </c>
      <c r="C1529" t="s">
        <v>30</v>
      </c>
      <c r="D1529" t="s">
        <v>12</v>
      </c>
      <c r="E1529" t="s">
        <v>33</v>
      </c>
      <c r="F1529" t="s">
        <v>34</v>
      </c>
      <c r="G1529" t="s">
        <v>15</v>
      </c>
      <c r="H1529" t="s">
        <v>32</v>
      </c>
      <c r="I1529" t="s">
        <v>17</v>
      </c>
      <c r="J1529">
        <v>322</v>
      </c>
      <c r="K1529">
        <v>460.46000000000004</v>
      </c>
    </row>
    <row r="1530" spans="1:11" x14ac:dyDescent="0.3">
      <c r="A1530" s="2">
        <v>2725077</v>
      </c>
      <c r="B1530">
        <v>2021</v>
      </c>
      <c r="C1530" t="s">
        <v>30</v>
      </c>
      <c r="D1530" t="s">
        <v>12</v>
      </c>
      <c r="E1530" t="s">
        <v>33</v>
      </c>
      <c r="F1530" t="s">
        <v>34</v>
      </c>
      <c r="G1530" t="s">
        <v>15</v>
      </c>
      <c r="H1530" t="s">
        <v>32</v>
      </c>
      <c r="I1530" t="s">
        <v>17</v>
      </c>
      <c r="J1530">
        <v>316</v>
      </c>
      <c r="K1530">
        <v>451.88</v>
      </c>
    </row>
    <row r="1531" spans="1:11" x14ac:dyDescent="0.3">
      <c r="A1531" s="2">
        <v>2725442</v>
      </c>
      <c r="B1531">
        <v>2021</v>
      </c>
      <c r="C1531" t="s">
        <v>30</v>
      </c>
      <c r="D1531" t="s">
        <v>12</v>
      </c>
      <c r="E1531" t="s">
        <v>33</v>
      </c>
      <c r="F1531" t="s">
        <v>34</v>
      </c>
      <c r="G1531" t="s">
        <v>15</v>
      </c>
      <c r="H1531" t="s">
        <v>32</v>
      </c>
      <c r="I1531" t="s">
        <v>17</v>
      </c>
      <c r="J1531">
        <v>325</v>
      </c>
      <c r="K1531">
        <v>464.75</v>
      </c>
    </row>
    <row r="1532" spans="1:11" x14ac:dyDescent="0.3">
      <c r="A1532" s="2">
        <v>2726172</v>
      </c>
      <c r="B1532">
        <v>2021</v>
      </c>
      <c r="C1532" t="s">
        <v>30</v>
      </c>
      <c r="D1532" t="s">
        <v>12</v>
      </c>
      <c r="E1532" t="s">
        <v>33</v>
      </c>
      <c r="F1532" t="s">
        <v>34</v>
      </c>
      <c r="G1532" t="s">
        <v>15</v>
      </c>
      <c r="H1532" t="s">
        <v>32</v>
      </c>
      <c r="I1532" t="s">
        <v>17</v>
      </c>
      <c r="J1532">
        <v>319</v>
      </c>
      <c r="K1532">
        <v>456.16999999999996</v>
      </c>
    </row>
    <row r="1533" spans="1:11" x14ac:dyDescent="0.3">
      <c r="A1533" s="2">
        <v>2725077</v>
      </c>
      <c r="B1533">
        <v>2021</v>
      </c>
      <c r="C1533" t="s">
        <v>30</v>
      </c>
      <c r="D1533" t="s">
        <v>12</v>
      </c>
      <c r="E1533" t="s">
        <v>33</v>
      </c>
      <c r="F1533" t="s">
        <v>34</v>
      </c>
      <c r="G1533" t="s">
        <v>15</v>
      </c>
      <c r="H1533" t="s">
        <v>32</v>
      </c>
      <c r="I1533" t="s">
        <v>17</v>
      </c>
      <c r="J1533">
        <v>313</v>
      </c>
      <c r="K1533">
        <v>447.59000000000003</v>
      </c>
    </row>
    <row r="1534" spans="1:11" x14ac:dyDescent="0.3">
      <c r="A1534" s="2">
        <v>2726172</v>
      </c>
      <c r="B1534">
        <v>2022</v>
      </c>
      <c r="C1534" t="s">
        <v>11</v>
      </c>
      <c r="D1534" t="s">
        <v>12</v>
      </c>
      <c r="E1534" t="s">
        <v>13</v>
      </c>
      <c r="F1534" t="s">
        <v>14</v>
      </c>
      <c r="G1534" t="s">
        <v>20</v>
      </c>
      <c r="H1534" t="s">
        <v>16</v>
      </c>
      <c r="I1534" t="s">
        <v>17</v>
      </c>
      <c r="J1534">
        <v>212</v>
      </c>
      <c r="K1534">
        <v>303.15999999999997</v>
      </c>
    </row>
    <row r="1535" spans="1:11" x14ac:dyDescent="0.3">
      <c r="A1535" s="2">
        <v>2725442</v>
      </c>
      <c r="B1535">
        <v>2022</v>
      </c>
      <c r="C1535" t="s">
        <v>11</v>
      </c>
      <c r="D1535" t="s">
        <v>12</v>
      </c>
      <c r="E1535" t="s">
        <v>13</v>
      </c>
      <c r="F1535" t="s">
        <v>14</v>
      </c>
      <c r="G1535" t="s">
        <v>20</v>
      </c>
      <c r="H1535" t="s">
        <v>16</v>
      </c>
      <c r="I1535" t="s">
        <v>17</v>
      </c>
      <c r="J1535">
        <v>206</v>
      </c>
      <c r="K1535">
        <v>294.58</v>
      </c>
    </row>
    <row r="1536" spans="1:11" x14ac:dyDescent="0.3">
      <c r="A1536" s="2">
        <v>2726172</v>
      </c>
      <c r="B1536">
        <v>2022</v>
      </c>
      <c r="C1536" t="s">
        <v>11</v>
      </c>
      <c r="D1536" t="s">
        <v>12</v>
      </c>
      <c r="E1536" t="s">
        <v>13</v>
      </c>
      <c r="F1536" t="s">
        <v>14</v>
      </c>
      <c r="G1536" t="s">
        <v>20</v>
      </c>
      <c r="H1536" t="s">
        <v>16</v>
      </c>
      <c r="I1536" t="s">
        <v>18</v>
      </c>
      <c r="J1536">
        <v>216</v>
      </c>
      <c r="K1536">
        <v>308.88</v>
      </c>
    </row>
    <row r="1537" spans="1:11" x14ac:dyDescent="0.3">
      <c r="A1537" s="2">
        <v>2725442</v>
      </c>
      <c r="B1537">
        <v>2022</v>
      </c>
      <c r="C1537" t="s">
        <v>11</v>
      </c>
      <c r="D1537" t="s">
        <v>12</v>
      </c>
      <c r="E1537" t="s">
        <v>13</v>
      </c>
      <c r="F1537" t="s">
        <v>14</v>
      </c>
      <c r="G1537" t="s">
        <v>20</v>
      </c>
      <c r="H1537" t="s">
        <v>16</v>
      </c>
      <c r="I1537" t="s">
        <v>18</v>
      </c>
      <c r="J1537">
        <v>210</v>
      </c>
      <c r="K1537">
        <v>300.3</v>
      </c>
    </row>
    <row r="1538" spans="1:11" x14ac:dyDescent="0.3">
      <c r="A1538" s="2">
        <v>2726172</v>
      </c>
      <c r="B1538">
        <v>2022</v>
      </c>
      <c r="C1538" t="s">
        <v>11</v>
      </c>
      <c r="D1538" t="s">
        <v>12</v>
      </c>
      <c r="E1538" t="s">
        <v>13</v>
      </c>
      <c r="F1538" t="s">
        <v>14</v>
      </c>
      <c r="G1538" t="s">
        <v>20</v>
      </c>
      <c r="H1538" t="s">
        <v>16</v>
      </c>
      <c r="I1538" t="s">
        <v>18</v>
      </c>
      <c r="J1538">
        <v>204</v>
      </c>
      <c r="K1538">
        <v>291.72000000000003</v>
      </c>
    </row>
    <row r="1539" spans="1:11" x14ac:dyDescent="0.3">
      <c r="A1539" s="2">
        <v>2726172</v>
      </c>
      <c r="B1539">
        <v>2022</v>
      </c>
      <c r="C1539" t="s">
        <v>11</v>
      </c>
      <c r="D1539" t="s">
        <v>12</v>
      </c>
      <c r="E1539" t="s">
        <v>13</v>
      </c>
      <c r="F1539" t="s">
        <v>14</v>
      </c>
      <c r="G1539" t="s">
        <v>20</v>
      </c>
      <c r="H1539" t="s">
        <v>16</v>
      </c>
      <c r="I1539" t="s">
        <v>18</v>
      </c>
      <c r="J1539">
        <v>213</v>
      </c>
      <c r="K1539">
        <v>304.59000000000003</v>
      </c>
    </row>
    <row r="1540" spans="1:11" x14ac:dyDescent="0.3">
      <c r="A1540" s="2">
        <v>2725077</v>
      </c>
      <c r="B1540">
        <v>2022</v>
      </c>
      <c r="C1540" t="s">
        <v>11</v>
      </c>
      <c r="D1540" t="s">
        <v>12</v>
      </c>
      <c r="E1540" t="s">
        <v>13</v>
      </c>
      <c r="F1540" t="s">
        <v>14</v>
      </c>
      <c r="G1540" t="s">
        <v>20</v>
      </c>
      <c r="H1540" t="s">
        <v>16</v>
      </c>
      <c r="I1540" t="s">
        <v>18</v>
      </c>
      <c r="J1540">
        <v>207</v>
      </c>
      <c r="K1540">
        <v>296.01</v>
      </c>
    </row>
    <row r="1541" spans="1:11" x14ac:dyDescent="0.3">
      <c r="A1541" s="2">
        <v>2725442</v>
      </c>
      <c r="B1541">
        <v>2022</v>
      </c>
      <c r="C1541" t="s">
        <v>11</v>
      </c>
      <c r="D1541" t="s">
        <v>12</v>
      </c>
      <c r="E1541" t="s">
        <v>13</v>
      </c>
      <c r="F1541" t="s">
        <v>14</v>
      </c>
      <c r="G1541" t="s">
        <v>20</v>
      </c>
      <c r="H1541" t="s">
        <v>16</v>
      </c>
      <c r="I1541" t="s">
        <v>18</v>
      </c>
      <c r="J1541">
        <v>201</v>
      </c>
      <c r="K1541">
        <v>287.43</v>
      </c>
    </row>
    <row r="1542" spans="1:11" x14ac:dyDescent="0.3">
      <c r="A1542" s="2">
        <v>2725442</v>
      </c>
      <c r="B1542">
        <v>2022</v>
      </c>
      <c r="C1542" t="s">
        <v>11</v>
      </c>
      <c r="D1542" t="s">
        <v>12</v>
      </c>
      <c r="E1542" t="s">
        <v>13</v>
      </c>
      <c r="F1542" t="s">
        <v>14</v>
      </c>
      <c r="G1542" t="s">
        <v>20</v>
      </c>
      <c r="H1542" t="s">
        <v>16</v>
      </c>
      <c r="I1542" t="s">
        <v>17</v>
      </c>
      <c r="J1542">
        <v>215</v>
      </c>
      <c r="K1542">
        <v>307.45</v>
      </c>
    </row>
    <row r="1543" spans="1:11" x14ac:dyDescent="0.3">
      <c r="A1543" s="2">
        <v>2725442</v>
      </c>
      <c r="B1543">
        <v>2022</v>
      </c>
      <c r="C1543" t="s">
        <v>11</v>
      </c>
      <c r="D1543" t="s">
        <v>12</v>
      </c>
      <c r="E1543" t="s">
        <v>13</v>
      </c>
      <c r="F1543" t="s">
        <v>14</v>
      </c>
      <c r="G1543" t="s">
        <v>20</v>
      </c>
      <c r="H1543" t="s">
        <v>16</v>
      </c>
      <c r="I1543" t="s">
        <v>17</v>
      </c>
      <c r="J1543">
        <v>209</v>
      </c>
      <c r="K1543">
        <v>298.87</v>
      </c>
    </row>
    <row r="1544" spans="1:11" x14ac:dyDescent="0.3">
      <c r="A1544" s="2">
        <v>2725807</v>
      </c>
      <c r="B1544">
        <v>2022</v>
      </c>
      <c r="C1544" t="s">
        <v>11</v>
      </c>
      <c r="D1544" t="s">
        <v>12</v>
      </c>
      <c r="E1544" t="s">
        <v>13</v>
      </c>
      <c r="F1544" t="s">
        <v>14</v>
      </c>
      <c r="G1544" t="s">
        <v>20</v>
      </c>
      <c r="H1544" t="s">
        <v>16</v>
      </c>
      <c r="I1544" t="s">
        <v>17</v>
      </c>
      <c r="J1544">
        <v>203</v>
      </c>
      <c r="K1544">
        <v>290.28999999999996</v>
      </c>
    </row>
    <row r="1545" spans="1:11" x14ac:dyDescent="0.3">
      <c r="A1545" s="2">
        <v>2725442</v>
      </c>
      <c r="B1545">
        <v>2022</v>
      </c>
      <c r="C1545" t="s">
        <v>19</v>
      </c>
      <c r="D1545" t="s">
        <v>12</v>
      </c>
      <c r="E1545" t="s">
        <v>13</v>
      </c>
      <c r="F1545" t="s">
        <v>14</v>
      </c>
      <c r="G1545" t="s">
        <v>20</v>
      </c>
      <c r="H1545" t="s">
        <v>16</v>
      </c>
      <c r="I1545" t="s">
        <v>18</v>
      </c>
      <c r="J1545">
        <v>158</v>
      </c>
      <c r="K1545">
        <v>225.94</v>
      </c>
    </row>
    <row r="1546" spans="1:11" x14ac:dyDescent="0.3">
      <c r="A1546" s="2">
        <v>2725442</v>
      </c>
      <c r="B1546">
        <v>2022</v>
      </c>
      <c r="C1546" t="s">
        <v>19</v>
      </c>
      <c r="D1546" t="s">
        <v>12</v>
      </c>
      <c r="E1546" t="s">
        <v>13</v>
      </c>
      <c r="F1546" t="s">
        <v>14</v>
      </c>
      <c r="G1546" t="s">
        <v>20</v>
      </c>
      <c r="H1546" t="s">
        <v>16</v>
      </c>
      <c r="I1546" t="s">
        <v>18</v>
      </c>
      <c r="J1546">
        <v>160</v>
      </c>
      <c r="K1546">
        <v>228.8</v>
      </c>
    </row>
    <row r="1547" spans="1:11" x14ac:dyDescent="0.3">
      <c r="A1547" s="2">
        <v>2726538</v>
      </c>
      <c r="B1547">
        <v>2022</v>
      </c>
      <c r="C1547" t="s">
        <v>19</v>
      </c>
      <c r="D1547" t="s">
        <v>12</v>
      </c>
      <c r="E1547" t="s">
        <v>13</v>
      </c>
      <c r="F1547" t="s">
        <v>14</v>
      </c>
      <c r="G1547" t="s">
        <v>20</v>
      </c>
      <c r="H1547" t="s">
        <v>16</v>
      </c>
      <c r="I1547" t="s">
        <v>18</v>
      </c>
      <c r="J1547">
        <v>162</v>
      </c>
      <c r="K1547">
        <v>231.66</v>
      </c>
    </row>
    <row r="1548" spans="1:11" x14ac:dyDescent="0.3">
      <c r="A1548" s="2">
        <v>2725077</v>
      </c>
      <c r="B1548">
        <v>2022</v>
      </c>
      <c r="C1548" t="s">
        <v>19</v>
      </c>
      <c r="D1548" t="s">
        <v>12</v>
      </c>
      <c r="E1548" t="s">
        <v>13</v>
      </c>
      <c r="F1548" t="s">
        <v>14</v>
      </c>
      <c r="G1548" t="s">
        <v>20</v>
      </c>
      <c r="H1548" t="s">
        <v>16</v>
      </c>
      <c r="I1548" t="s">
        <v>18</v>
      </c>
      <c r="J1548">
        <v>159</v>
      </c>
      <c r="K1548">
        <v>227.37</v>
      </c>
    </row>
    <row r="1549" spans="1:11" x14ac:dyDescent="0.3">
      <c r="A1549" s="2">
        <v>2725442</v>
      </c>
      <c r="B1549">
        <v>2022</v>
      </c>
      <c r="C1549" t="s">
        <v>19</v>
      </c>
      <c r="D1549" t="s">
        <v>12</v>
      </c>
      <c r="E1549" t="s">
        <v>13</v>
      </c>
      <c r="F1549" t="s">
        <v>14</v>
      </c>
      <c r="G1549" t="s">
        <v>20</v>
      </c>
      <c r="H1549" t="s">
        <v>16</v>
      </c>
      <c r="I1549" t="s">
        <v>18</v>
      </c>
      <c r="J1549">
        <v>161</v>
      </c>
      <c r="K1549">
        <v>230.23000000000002</v>
      </c>
    </row>
    <row r="1550" spans="1:11" x14ac:dyDescent="0.3">
      <c r="A1550" s="2">
        <v>2725807</v>
      </c>
      <c r="B1550">
        <v>2022</v>
      </c>
      <c r="C1550" t="s">
        <v>22</v>
      </c>
      <c r="D1550" t="s">
        <v>12</v>
      </c>
      <c r="E1550" t="s">
        <v>13</v>
      </c>
      <c r="F1550" t="s">
        <v>14</v>
      </c>
      <c r="G1550" t="s">
        <v>20</v>
      </c>
      <c r="H1550" t="s">
        <v>16</v>
      </c>
      <c r="I1550" t="s">
        <v>17</v>
      </c>
      <c r="J1550">
        <v>248</v>
      </c>
      <c r="K1550">
        <v>354.64</v>
      </c>
    </row>
    <row r="1551" spans="1:11" x14ac:dyDescent="0.3">
      <c r="A1551" s="2">
        <v>2725442</v>
      </c>
      <c r="B1551">
        <v>2022</v>
      </c>
      <c r="C1551" t="s">
        <v>22</v>
      </c>
      <c r="D1551" t="s">
        <v>12</v>
      </c>
      <c r="E1551" t="s">
        <v>13</v>
      </c>
      <c r="F1551" t="s">
        <v>14</v>
      </c>
      <c r="G1551" t="s">
        <v>20</v>
      </c>
      <c r="H1551" t="s">
        <v>16</v>
      </c>
      <c r="I1551" t="s">
        <v>17</v>
      </c>
      <c r="J1551">
        <v>242</v>
      </c>
      <c r="K1551">
        <v>346.06</v>
      </c>
    </row>
    <row r="1552" spans="1:11" x14ac:dyDescent="0.3">
      <c r="A1552" s="2">
        <v>2726172</v>
      </c>
      <c r="B1552">
        <v>2022</v>
      </c>
      <c r="C1552" t="s">
        <v>22</v>
      </c>
      <c r="D1552" t="s">
        <v>12</v>
      </c>
      <c r="E1552" t="s">
        <v>13</v>
      </c>
      <c r="F1552" t="s">
        <v>14</v>
      </c>
      <c r="G1552" t="s">
        <v>20</v>
      </c>
      <c r="H1552" t="s">
        <v>16</v>
      </c>
      <c r="I1552" t="s">
        <v>17</v>
      </c>
      <c r="J1552">
        <v>236</v>
      </c>
      <c r="K1552">
        <v>337.48</v>
      </c>
    </row>
    <row r="1553" spans="1:11" x14ac:dyDescent="0.3">
      <c r="A1553" s="2">
        <v>2726172</v>
      </c>
      <c r="B1553">
        <v>2022</v>
      </c>
      <c r="C1553" t="s">
        <v>22</v>
      </c>
      <c r="D1553" t="s">
        <v>12</v>
      </c>
      <c r="E1553" t="s">
        <v>13</v>
      </c>
      <c r="F1553" t="s">
        <v>14</v>
      </c>
      <c r="G1553" t="s">
        <v>20</v>
      </c>
      <c r="H1553" t="s">
        <v>16</v>
      </c>
      <c r="I1553" t="s">
        <v>18</v>
      </c>
      <c r="J1553">
        <v>246</v>
      </c>
      <c r="K1553">
        <v>351.78</v>
      </c>
    </row>
    <row r="1554" spans="1:11" x14ac:dyDescent="0.3">
      <c r="A1554" s="2">
        <v>2725077</v>
      </c>
      <c r="B1554">
        <v>2022</v>
      </c>
      <c r="C1554" t="s">
        <v>22</v>
      </c>
      <c r="D1554" t="s">
        <v>12</v>
      </c>
      <c r="E1554" t="s">
        <v>13</v>
      </c>
      <c r="F1554" t="s">
        <v>14</v>
      </c>
      <c r="G1554" t="s">
        <v>20</v>
      </c>
      <c r="H1554" t="s">
        <v>16</v>
      </c>
      <c r="I1554" t="s">
        <v>18</v>
      </c>
      <c r="J1554">
        <v>240</v>
      </c>
      <c r="K1554">
        <v>343.2</v>
      </c>
    </row>
    <row r="1555" spans="1:11" x14ac:dyDescent="0.3">
      <c r="A1555" s="2">
        <v>2726172</v>
      </c>
      <c r="B1555">
        <v>2022</v>
      </c>
      <c r="C1555" t="s">
        <v>22</v>
      </c>
      <c r="D1555" t="s">
        <v>12</v>
      </c>
      <c r="E1555" t="s">
        <v>13</v>
      </c>
      <c r="F1555" t="s">
        <v>14</v>
      </c>
      <c r="G1555" t="s">
        <v>20</v>
      </c>
      <c r="H1555" t="s">
        <v>16</v>
      </c>
      <c r="I1555" t="s">
        <v>18</v>
      </c>
      <c r="J1555">
        <v>234</v>
      </c>
      <c r="K1555">
        <v>334.62</v>
      </c>
    </row>
    <row r="1556" spans="1:11" x14ac:dyDescent="0.3">
      <c r="A1556" s="2">
        <v>2725077</v>
      </c>
      <c r="B1556">
        <v>2022</v>
      </c>
      <c r="C1556" t="s">
        <v>22</v>
      </c>
      <c r="D1556" t="s">
        <v>12</v>
      </c>
      <c r="E1556" t="s">
        <v>13</v>
      </c>
      <c r="F1556" t="s">
        <v>14</v>
      </c>
      <c r="G1556" t="s">
        <v>20</v>
      </c>
      <c r="H1556" t="s">
        <v>16</v>
      </c>
      <c r="I1556" t="s">
        <v>18</v>
      </c>
      <c r="J1556">
        <v>243</v>
      </c>
      <c r="K1556">
        <v>347.49</v>
      </c>
    </row>
    <row r="1557" spans="1:11" x14ac:dyDescent="0.3">
      <c r="A1557" s="2">
        <v>2725442</v>
      </c>
      <c r="B1557">
        <v>2022</v>
      </c>
      <c r="C1557" t="s">
        <v>22</v>
      </c>
      <c r="D1557" t="s">
        <v>12</v>
      </c>
      <c r="E1557" t="s">
        <v>13</v>
      </c>
      <c r="F1557" t="s">
        <v>14</v>
      </c>
      <c r="G1557" t="s">
        <v>20</v>
      </c>
      <c r="H1557" t="s">
        <v>16</v>
      </c>
      <c r="I1557" t="s">
        <v>18</v>
      </c>
      <c r="J1557">
        <v>237</v>
      </c>
      <c r="K1557">
        <v>338.90999999999997</v>
      </c>
    </row>
    <row r="1558" spans="1:11" x14ac:dyDescent="0.3">
      <c r="A1558" s="2">
        <v>2726172</v>
      </c>
      <c r="B1558">
        <v>2022</v>
      </c>
      <c r="C1558" t="s">
        <v>22</v>
      </c>
      <c r="D1558" t="s">
        <v>12</v>
      </c>
      <c r="E1558" t="s">
        <v>13</v>
      </c>
      <c r="F1558" t="s">
        <v>14</v>
      </c>
      <c r="G1558" t="s">
        <v>20</v>
      </c>
      <c r="H1558" t="s">
        <v>16</v>
      </c>
      <c r="I1558" t="s">
        <v>17</v>
      </c>
      <c r="J1558">
        <v>245</v>
      </c>
      <c r="K1558">
        <v>350.35</v>
      </c>
    </row>
    <row r="1559" spans="1:11" x14ac:dyDescent="0.3">
      <c r="A1559" s="2">
        <v>2725442</v>
      </c>
      <c r="B1559">
        <v>2022</v>
      </c>
      <c r="C1559" t="s">
        <v>22</v>
      </c>
      <c r="D1559" t="s">
        <v>12</v>
      </c>
      <c r="E1559" t="s">
        <v>13</v>
      </c>
      <c r="F1559" t="s">
        <v>14</v>
      </c>
      <c r="G1559" t="s">
        <v>20</v>
      </c>
      <c r="H1559" t="s">
        <v>16</v>
      </c>
      <c r="I1559" t="s">
        <v>17</v>
      </c>
      <c r="J1559">
        <v>239</v>
      </c>
      <c r="K1559">
        <v>341.77</v>
      </c>
    </row>
    <row r="1560" spans="1:11" x14ac:dyDescent="0.3">
      <c r="A1560" s="2">
        <v>2725442</v>
      </c>
      <c r="B1560">
        <v>2022</v>
      </c>
      <c r="C1560" t="s">
        <v>22</v>
      </c>
      <c r="D1560" t="s">
        <v>12</v>
      </c>
      <c r="E1560" t="s">
        <v>13</v>
      </c>
      <c r="F1560" t="s">
        <v>14</v>
      </c>
      <c r="G1560" t="s">
        <v>20</v>
      </c>
      <c r="H1560" t="s">
        <v>16</v>
      </c>
      <c r="I1560" t="s">
        <v>17</v>
      </c>
      <c r="J1560">
        <v>233</v>
      </c>
      <c r="K1560">
        <v>333.19</v>
      </c>
    </row>
    <row r="1561" spans="1:11" x14ac:dyDescent="0.3">
      <c r="A1561" s="2">
        <v>2725442</v>
      </c>
      <c r="B1561">
        <v>2022</v>
      </c>
      <c r="C1561" t="s">
        <v>23</v>
      </c>
      <c r="D1561" t="s">
        <v>12</v>
      </c>
      <c r="E1561" t="s">
        <v>13</v>
      </c>
      <c r="F1561" t="s">
        <v>14</v>
      </c>
      <c r="G1561" t="s">
        <v>20</v>
      </c>
      <c r="H1561" t="s">
        <v>16</v>
      </c>
      <c r="I1561" t="s">
        <v>17</v>
      </c>
      <c r="J1561">
        <v>260</v>
      </c>
      <c r="K1561">
        <v>371.8</v>
      </c>
    </row>
    <row r="1562" spans="1:11" x14ac:dyDescent="0.3">
      <c r="A1562" s="2">
        <v>2726172</v>
      </c>
      <c r="B1562">
        <v>2022</v>
      </c>
      <c r="C1562" t="s">
        <v>23</v>
      </c>
      <c r="D1562" t="s">
        <v>12</v>
      </c>
      <c r="E1562" t="s">
        <v>13</v>
      </c>
      <c r="F1562" t="s">
        <v>14</v>
      </c>
      <c r="G1562" t="s">
        <v>20</v>
      </c>
      <c r="H1562" t="s">
        <v>16</v>
      </c>
      <c r="I1562" t="s">
        <v>17</v>
      </c>
      <c r="J1562">
        <v>254</v>
      </c>
      <c r="K1562">
        <v>363.22</v>
      </c>
    </row>
    <row r="1563" spans="1:11" x14ac:dyDescent="0.3">
      <c r="A1563" s="2">
        <v>2725077</v>
      </c>
      <c r="B1563">
        <v>2022</v>
      </c>
      <c r="C1563" t="s">
        <v>23</v>
      </c>
      <c r="D1563" t="s">
        <v>12</v>
      </c>
      <c r="E1563" t="s">
        <v>13</v>
      </c>
      <c r="F1563" t="s">
        <v>14</v>
      </c>
      <c r="G1563" t="s">
        <v>20</v>
      </c>
      <c r="H1563" t="s">
        <v>16</v>
      </c>
      <c r="I1563" t="s">
        <v>17</v>
      </c>
      <c r="J1563">
        <v>264</v>
      </c>
      <c r="K1563">
        <v>526.24</v>
      </c>
    </row>
    <row r="1564" spans="1:11" x14ac:dyDescent="0.3">
      <c r="A1564" s="2">
        <v>2726172</v>
      </c>
      <c r="B1564">
        <v>2022</v>
      </c>
      <c r="C1564" t="s">
        <v>23</v>
      </c>
      <c r="D1564" t="s">
        <v>12</v>
      </c>
      <c r="E1564" t="s">
        <v>13</v>
      </c>
      <c r="F1564" t="s">
        <v>14</v>
      </c>
      <c r="G1564" t="s">
        <v>20</v>
      </c>
      <c r="H1564" t="s">
        <v>16</v>
      </c>
      <c r="I1564" t="s">
        <v>18</v>
      </c>
      <c r="J1564">
        <v>258</v>
      </c>
      <c r="K1564">
        <v>526.24</v>
      </c>
    </row>
    <row r="1565" spans="1:11" x14ac:dyDescent="0.3">
      <c r="A1565" s="2">
        <v>2725442</v>
      </c>
      <c r="B1565">
        <v>2022</v>
      </c>
      <c r="C1565" t="s">
        <v>23</v>
      </c>
      <c r="D1565" t="s">
        <v>12</v>
      </c>
      <c r="E1565" t="s">
        <v>13</v>
      </c>
      <c r="F1565" t="s">
        <v>14</v>
      </c>
      <c r="G1565" t="s">
        <v>20</v>
      </c>
      <c r="H1565" t="s">
        <v>16</v>
      </c>
      <c r="I1565" t="s">
        <v>18</v>
      </c>
      <c r="J1565">
        <v>252</v>
      </c>
      <c r="K1565">
        <v>360.36</v>
      </c>
    </row>
    <row r="1566" spans="1:11" x14ac:dyDescent="0.3">
      <c r="A1566" s="2">
        <v>2725077</v>
      </c>
      <c r="B1566">
        <v>2022</v>
      </c>
      <c r="C1566" t="s">
        <v>23</v>
      </c>
      <c r="D1566" t="s">
        <v>12</v>
      </c>
      <c r="E1566" t="s">
        <v>13</v>
      </c>
      <c r="F1566" t="s">
        <v>14</v>
      </c>
      <c r="G1566" t="s">
        <v>20</v>
      </c>
      <c r="H1566" t="s">
        <v>16</v>
      </c>
      <c r="I1566" t="s">
        <v>17</v>
      </c>
      <c r="J1566">
        <v>261</v>
      </c>
      <c r="K1566">
        <v>373.23</v>
      </c>
    </row>
    <row r="1567" spans="1:11" x14ac:dyDescent="0.3">
      <c r="A1567" s="2">
        <v>2725442</v>
      </c>
      <c r="B1567">
        <v>2022</v>
      </c>
      <c r="C1567" t="s">
        <v>23</v>
      </c>
      <c r="D1567" t="s">
        <v>12</v>
      </c>
      <c r="E1567" t="s">
        <v>13</v>
      </c>
      <c r="F1567" t="s">
        <v>14</v>
      </c>
      <c r="G1567" t="s">
        <v>20</v>
      </c>
      <c r="H1567" t="s">
        <v>16</v>
      </c>
      <c r="I1567" t="s">
        <v>18</v>
      </c>
      <c r="J1567">
        <v>255</v>
      </c>
      <c r="K1567">
        <v>364.65</v>
      </c>
    </row>
    <row r="1568" spans="1:11" x14ac:dyDescent="0.3">
      <c r="A1568" s="2">
        <v>2725077</v>
      </c>
      <c r="B1568">
        <v>2022</v>
      </c>
      <c r="C1568" t="s">
        <v>23</v>
      </c>
      <c r="D1568" t="s">
        <v>12</v>
      </c>
      <c r="E1568" t="s">
        <v>13</v>
      </c>
      <c r="F1568" t="s">
        <v>14</v>
      </c>
      <c r="G1568" t="s">
        <v>20</v>
      </c>
      <c r="H1568" t="s">
        <v>16</v>
      </c>
      <c r="I1568" t="s">
        <v>18</v>
      </c>
      <c r="J1568">
        <v>249</v>
      </c>
      <c r="K1568">
        <v>356.07</v>
      </c>
    </row>
    <row r="1569" spans="1:11" x14ac:dyDescent="0.3">
      <c r="A1569" s="2">
        <v>2725807</v>
      </c>
      <c r="B1569">
        <v>2022</v>
      </c>
      <c r="C1569" t="s">
        <v>23</v>
      </c>
      <c r="D1569" t="s">
        <v>12</v>
      </c>
      <c r="E1569" t="s">
        <v>13</v>
      </c>
      <c r="F1569" t="s">
        <v>14</v>
      </c>
      <c r="G1569" t="s">
        <v>20</v>
      </c>
      <c r="H1569" t="s">
        <v>16</v>
      </c>
      <c r="I1569" t="s">
        <v>17</v>
      </c>
      <c r="J1569">
        <v>263</v>
      </c>
      <c r="K1569">
        <v>376.09000000000003</v>
      </c>
    </row>
    <row r="1570" spans="1:11" x14ac:dyDescent="0.3">
      <c r="A1570" s="2">
        <v>2725442</v>
      </c>
      <c r="B1570">
        <v>2022</v>
      </c>
      <c r="C1570" t="s">
        <v>23</v>
      </c>
      <c r="D1570" t="s">
        <v>12</v>
      </c>
      <c r="E1570" t="s">
        <v>13</v>
      </c>
      <c r="F1570" t="s">
        <v>14</v>
      </c>
      <c r="G1570" t="s">
        <v>20</v>
      </c>
      <c r="H1570" t="s">
        <v>16</v>
      </c>
      <c r="I1570" t="s">
        <v>17</v>
      </c>
      <c r="J1570">
        <v>257</v>
      </c>
      <c r="K1570">
        <v>367.51</v>
      </c>
    </row>
    <row r="1571" spans="1:11" x14ac:dyDescent="0.3">
      <c r="A1571" s="2">
        <v>2725077</v>
      </c>
      <c r="B1571">
        <v>2022</v>
      </c>
      <c r="C1571" t="s">
        <v>23</v>
      </c>
      <c r="D1571" t="s">
        <v>12</v>
      </c>
      <c r="E1571" t="s">
        <v>13</v>
      </c>
      <c r="F1571" t="s">
        <v>14</v>
      </c>
      <c r="G1571" t="s">
        <v>20</v>
      </c>
      <c r="H1571" t="s">
        <v>16</v>
      </c>
      <c r="I1571" t="s">
        <v>17</v>
      </c>
      <c r="J1571">
        <v>251</v>
      </c>
      <c r="K1571">
        <v>358.93</v>
      </c>
    </row>
    <row r="1572" spans="1:11" x14ac:dyDescent="0.3">
      <c r="A1572" s="2">
        <v>2726538</v>
      </c>
      <c r="B1572">
        <v>2022</v>
      </c>
      <c r="C1572" t="s">
        <v>24</v>
      </c>
      <c r="D1572" t="s">
        <v>12</v>
      </c>
      <c r="E1572" t="s">
        <v>13</v>
      </c>
      <c r="F1572" t="s">
        <v>14</v>
      </c>
      <c r="G1572" t="s">
        <v>20</v>
      </c>
      <c r="H1572" t="s">
        <v>16</v>
      </c>
      <c r="I1572" t="s">
        <v>18</v>
      </c>
      <c r="J1572">
        <v>164</v>
      </c>
      <c r="K1572">
        <v>234.51999999999998</v>
      </c>
    </row>
    <row r="1573" spans="1:11" x14ac:dyDescent="0.3">
      <c r="A1573" s="2">
        <v>2725442</v>
      </c>
      <c r="B1573">
        <v>2022</v>
      </c>
      <c r="C1573" t="s">
        <v>24</v>
      </c>
      <c r="D1573" t="s">
        <v>12</v>
      </c>
      <c r="E1573" t="s">
        <v>13</v>
      </c>
      <c r="F1573" t="s">
        <v>14</v>
      </c>
      <c r="G1573" t="s">
        <v>20</v>
      </c>
      <c r="H1573" t="s">
        <v>16</v>
      </c>
      <c r="I1573" t="s">
        <v>18</v>
      </c>
      <c r="J1573">
        <v>166</v>
      </c>
      <c r="K1573">
        <v>237.38</v>
      </c>
    </row>
    <row r="1574" spans="1:11" x14ac:dyDescent="0.3">
      <c r="A1574" s="2">
        <v>2725442</v>
      </c>
      <c r="B1574">
        <v>2022</v>
      </c>
      <c r="C1574" t="s">
        <v>24</v>
      </c>
      <c r="D1574" t="s">
        <v>12</v>
      </c>
      <c r="E1574" t="s">
        <v>13</v>
      </c>
      <c r="F1574" t="s">
        <v>14</v>
      </c>
      <c r="G1574" t="s">
        <v>20</v>
      </c>
      <c r="H1574" t="s">
        <v>16</v>
      </c>
      <c r="I1574" t="s">
        <v>18</v>
      </c>
      <c r="J1574">
        <v>168</v>
      </c>
      <c r="K1574">
        <v>240.24</v>
      </c>
    </row>
    <row r="1575" spans="1:11" x14ac:dyDescent="0.3">
      <c r="A1575" s="2">
        <v>2726172</v>
      </c>
      <c r="B1575">
        <v>2022</v>
      </c>
      <c r="C1575" t="s">
        <v>24</v>
      </c>
      <c r="D1575" t="s">
        <v>12</v>
      </c>
      <c r="E1575" t="s">
        <v>13</v>
      </c>
      <c r="F1575" t="s">
        <v>14</v>
      </c>
      <c r="G1575" t="s">
        <v>20</v>
      </c>
      <c r="H1575" t="s">
        <v>16</v>
      </c>
      <c r="I1575" t="s">
        <v>18</v>
      </c>
      <c r="J1575">
        <v>165</v>
      </c>
      <c r="K1575">
        <v>235.95</v>
      </c>
    </row>
    <row r="1576" spans="1:11" x14ac:dyDescent="0.3">
      <c r="A1576" s="2">
        <v>2725442</v>
      </c>
      <c r="B1576">
        <v>2022</v>
      </c>
      <c r="C1576" t="s">
        <v>24</v>
      </c>
      <c r="D1576" t="s">
        <v>12</v>
      </c>
      <c r="E1576" t="s">
        <v>13</v>
      </c>
      <c r="F1576" t="s">
        <v>14</v>
      </c>
      <c r="G1576" t="s">
        <v>20</v>
      </c>
      <c r="H1576" t="s">
        <v>16</v>
      </c>
      <c r="I1576" t="s">
        <v>18</v>
      </c>
      <c r="J1576">
        <v>163</v>
      </c>
      <c r="K1576">
        <v>233.09</v>
      </c>
    </row>
    <row r="1577" spans="1:11" x14ac:dyDescent="0.3">
      <c r="A1577" s="2">
        <v>2726538</v>
      </c>
      <c r="B1577">
        <v>2022</v>
      </c>
      <c r="C1577" t="s">
        <v>24</v>
      </c>
      <c r="D1577" t="s">
        <v>12</v>
      </c>
      <c r="E1577" t="s">
        <v>13</v>
      </c>
      <c r="F1577" t="s">
        <v>14</v>
      </c>
      <c r="G1577" t="s">
        <v>20</v>
      </c>
      <c r="H1577" t="s">
        <v>16</v>
      </c>
      <c r="I1577" t="s">
        <v>18</v>
      </c>
      <c r="J1577">
        <v>167</v>
      </c>
      <c r="K1577">
        <v>238.81</v>
      </c>
    </row>
    <row r="1578" spans="1:11" x14ac:dyDescent="0.3">
      <c r="A1578" s="2">
        <v>2725442</v>
      </c>
      <c r="B1578">
        <v>2022</v>
      </c>
      <c r="C1578" t="s">
        <v>25</v>
      </c>
      <c r="D1578" t="s">
        <v>12</v>
      </c>
      <c r="E1578" t="s">
        <v>13</v>
      </c>
      <c r="F1578" t="s">
        <v>14</v>
      </c>
      <c r="G1578" t="s">
        <v>20</v>
      </c>
      <c r="H1578" t="s">
        <v>16</v>
      </c>
      <c r="I1578" t="s">
        <v>17</v>
      </c>
      <c r="J1578">
        <v>182</v>
      </c>
      <c r="K1578">
        <v>260.26</v>
      </c>
    </row>
    <row r="1579" spans="1:11" x14ac:dyDescent="0.3">
      <c r="A1579" s="2">
        <v>2725442</v>
      </c>
      <c r="B1579">
        <v>2022</v>
      </c>
      <c r="C1579" t="s">
        <v>25</v>
      </c>
      <c r="D1579" t="s">
        <v>12</v>
      </c>
      <c r="E1579" t="s">
        <v>13</v>
      </c>
      <c r="F1579" t="s">
        <v>14</v>
      </c>
      <c r="G1579" t="s">
        <v>20</v>
      </c>
      <c r="H1579" t="s">
        <v>16</v>
      </c>
      <c r="I1579" t="s">
        <v>17</v>
      </c>
      <c r="J1579">
        <v>176</v>
      </c>
      <c r="K1579">
        <v>251.68</v>
      </c>
    </row>
    <row r="1580" spans="1:11" x14ac:dyDescent="0.3">
      <c r="A1580" s="2">
        <v>2725442</v>
      </c>
      <c r="B1580">
        <v>2022</v>
      </c>
      <c r="C1580" t="s">
        <v>25</v>
      </c>
      <c r="D1580" t="s">
        <v>12</v>
      </c>
      <c r="E1580" t="s">
        <v>13</v>
      </c>
      <c r="F1580" t="s">
        <v>14</v>
      </c>
      <c r="G1580" t="s">
        <v>20</v>
      </c>
      <c r="H1580" t="s">
        <v>16</v>
      </c>
      <c r="I1580" t="s">
        <v>17</v>
      </c>
      <c r="J1580">
        <v>170</v>
      </c>
      <c r="K1580">
        <v>243.1</v>
      </c>
    </row>
    <row r="1581" spans="1:11" x14ac:dyDescent="0.3">
      <c r="A1581" s="2">
        <v>2725442</v>
      </c>
      <c r="B1581">
        <v>2022</v>
      </c>
      <c r="C1581" t="s">
        <v>25</v>
      </c>
      <c r="D1581" t="s">
        <v>12</v>
      </c>
      <c r="E1581" t="s">
        <v>13</v>
      </c>
      <c r="F1581" t="s">
        <v>14</v>
      </c>
      <c r="G1581" t="s">
        <v>20</v>
      </c>
      <c r="H1581" t="s">
        <v>16</v>
      </c>
      <c r="I1581" t="s">
        <v>18</v>
      </c>
      <c r="J1581">
        <v>180</v>
      </c>
      <c r="K1581">
        <v>257.39999999999998</v>
      </c>
    </row>
    <row r="1582" spans="1:11" x14ac:dyDescent="0.3">
      <c r="A1582" s="2">
        <v>2725077</v>
      </c>
      <c r="B1582">
        <v>2022</v>
      </c>
      <c r="C1582" t="s">
        <v>25</v>
      </c>
      <c r="D1582" t="s">
        <v>12</v>
      </c>
      <c r="E1582" t="s">
        <v>13</v>
      </c>
      <c r="F1582" t="s">
        <v>14</v>
      </c>
      <c r="G1582" t="s">
        <v>20</v>
      </c>
      <c r="H1582" t="s">
        <v>16</v>
      </c>
      <c r="I1582" t="s">
        <v>18</v>
      </c>
      <c r="J1582">
        <v>174</v>
      </c>
      <c r="K1582">
        <v>248.82</v>
      </c>
    </row>
    <row r="1583" spans="1:11" x14ac:dyDescent="0.3">
      <c r="A1583" s="2">
        <v>2725077</v>
      </c>
      <c r="B1583">
        <v>2022</v>
      </c>
      <c r="C1583" t="s">
        <v>25</v>
      </c>
      <c r="D1583" t="s">
        <v>12</v>
      </c>
      <c r="E1583" t="s">
        <v>13</v>
      </c>
      <c r="F1583" t="s">
        <v>14</v>
      </c>
      <c r="G1583" t="s">
        <v>20</v>
      </c>
      <c r="H1583" t="s">
        <v>16</v>
      </c>
      <c r="I1583" t="s">
        <v>18</v>
      </c>
      <c r="J1583">
        <v>183</v>
      </c>
      <c r="K1583">
        <v>261.69</v>
      </c>
    </row>
    <row r="1584" spans="1:11" x14ac:dyDescent="0.3">
      <c r="A1584" s="2">
        <v>2725442</v>
      </c>
      <c r="B1584">
        <v>2022</v>
      </c>
      <c r="C1584" t="s">
        <v>25</v>
      </c>
      <c r="D1584" t="s">
        <v>12</v>
      </c>
      <c r="E1584" t="s">
        <v>13</v>
      </c>
      <c r="F1584" t="s">
        <v>14</v>
      </c>
      <c r="G1584" t="s">
        <v>20</v>
      </c>
      <c r="H1584" t="s">
        <v>16</v>
      </c>
      <c r="I1584" t="s">
        <v>18</v>
      </c>
      <c r="J1584">
        <v>177</v>
      </c>
      <c r="K1584">
        <v>253.11</v>
      </c>
    </row>
    <row r="1585" spans="1:11" x14ac:dyDescent="0.3">
      <c r="A1585" s="2">
        <v>2725442</v>
      </c>
      <c r="B1585">
        <v>2022</v>
      </c>
      <c r="C1585" t="s">
        <v>25</v>
      </c>
      <c r="D1585" t="s">
        <v>12</v>
      </c>
      <c r="E1585" t="s">
        <v>13</v>
      </c>
      <c r="F1585" t="s">
        <v>14</v>
      </c>
      <c r="G1585" t="s">
        <v>20</v>
      </c>
      <c r="H1585" t="s">
        <v>16</v>
      </c>
      <c r="I1585" t="s">
        <v>18</v>
      </c>
      <c r="J1585">
        <v>171</v>
      </c>
      <c r="K1585">
        <v>244.53</v>
      </c>
    </row>
    <row r="1586" spans="1:11" x14ac:dyDescent="0.3">
      <c r="A1586" s="2">
        <v>2725807</v>
      </c>
      <c r="B1586">
        <v>2022</v>
      </c>
      <c r="C1586" t="s">
        <v>25</v>
      </c>
      <c r="D1586" t="s">
        <v>12</v>
      </c>
      <c r="E1586" t="s">
        <v>13</v>
      </c>
      <c r="F1586" t="s">
        <v>14</v>
      </c>
      <c r="G1586" t="s">
        <v>20</v>
      </c>
      <c r="H1586" t="s">
        <v>16</v>
      </c>
      <c r="I1586" t="s">
        <v>17</v>
      </c>
      <c r="J1586">
        <v>179</v>
      </c>
      <c r="K1586">
        <v>255.97</v>
      </c>
    </row>
    <row r="1587" spans="1:11" x14ac:dyDescent="0.3">
      <c r="A1587" s="2">
        <v>2725077</v>
      </c>
      <c r="B1587">
        <v>2022</v>
      </c>
      <c r="C1587" t="s">
        <v>25</v>
      </c>
      <c r="D1587" t="s">
        <v>12</v>
      </c>
      <c r="E1587" t="s">
        <v>13</v>
      </c>
      <c r="F1587" t="s">
        <v>14</v>
      </c>
      <c r="G1587" t="s">
        <v>20</v>
      </c>
      <c r="H1587" t="s">
        <v>16</v>
      </c>
      <c r="I1587" t="s">
        <v>17</v>
      </c>
      <c r="J1587">
        <v>173</v>
      </c>
      <c r="K1587">
        <v>247.39</v>
      </c>
    </row>
    <row r="1588" spans="1:11" x14ac:dyDescent="0.3">
      <c r="A1588" s="2">
        <v>2725077</v>
      </c>
      <c r="B1588">
        <v>2022</v>
      </c>
      <c r="C1588" t="s">
        <v>26</v>
      </c>
      <c r="D1588" t="s">
        <v>12</v>
      </c>
      <c r="E1588" t="s">
        <v>13</v>
      </c>
      <c r="F1588" t="s">
        <v>14</v>
      </c>
      <c r="G1588" t="s">
        <v>20</v>
      </c>
      <c r="H1588" t="s">
        <v>16</v>
      </c>
      <c r="I1588" t="s">
        <v>17</v>
      </c>
      <c r="J1588">
        <v>230</v>
      </c>
      <c r="K1588">
        <v>328.9</v>
      </c>
    </row>
    <row r="1589" spans="1:11" x14ac:dyDescent="0.3">
      <c r="A1589" s="2">
        <v>2725442</v>
      </c>
      <c r="B1589">
        <v>2022</v>
      </c>
      <c r="C1589" t="s">
        <v>26</v>
      </c>
      <c r="D1589" t="s">
        <v>12</v>
      </c>
      <c r="E1589" t="s">
        <v>13</v>
      </c>
      <c r="F1589" t="s">
        <v>14</v>
      </c>
      <c r="G1589" t="s">
        <v>20</v>
      </c>
      <c r="H1589" t="s">
        <v>16</v>
      </c>
      <c r="I1589" t="s">
        <v>17</v>
      </c>
      <c r="J1589">
        <v>224</v>
      </c>
      <c r="K1589">
        <v>320.32</v>
      </c>
    </row>
    <row r="1590" spans="1:11" x14ac:dyDescent="0.3">
      <c r="A1590" s="2">
        <v>2725807</v>
      </c>
      <c r="B1590">
        <v>2022</v>
      </c>
      <c r="C1590" t="s">
        <v>26</v>
      </c>
      <c r="D1590" t="s">
        <v>12</v>
      </c>
      <c r="E1590" t="s">
        <v>13</v>
      </c>
      <c r="F1590" t="s">
        <v>14</v>
      </c>
      <c r="G1590" t="s">
        <v>20</v>
      </c>
      <c r="H1590" t="s">
        <v>16</v>
      </c>
      <c r="I1590" t="s">
        <v>17</v>
      </c>
      <c r="J1590">
        <v>218</v>
      </c>
      <c r="K1590">
        <v>311.74</v>
      </c>
    </row>
    <row r="1591" spans="1:11" x14ac:dyDescent="0.3">
      <c r="A1591" s="2">
        <v>2725442</v>
      </c>
      <c r="B1591">
        <v>2022</v>
      </c>
      <c r="C1591" t="s">
        <v>26</v>
      </c>
      <c r="D1591" t="s">
        <v>12</v>
      </c>
      <c r="E1591" t="s">
        <v>13</v>
      </c>
      <c r="F1591" t="s">
        <v>14</v>
      </c>
      <c r="G1591" t="s">
        <v>20</v>
      </c>
      <c r="H1591" t="s">
        <v>16</v>
      </c>
      <c r="I1591" t="s">
        <v>18</v>
      </c>
      <c r="J1591">
        <v>228</v>
      </c>
      <c r="K1591">
        <v>326.03999999999996</v>
      </c>
    </row>
    <row r="1592" spans="1:11" x14ac:dyDescent="0.3">
      <c r="A1592" s="2">
        <v>2725442</v>
      </c>
      <c r="B1592">
        <v>2022</v>
      </c>
      <c r="C1592" t="s">
        <v>26</v>
      </c>
      <c r="D1592" t="s">
        <v>12</v>
      </c>
      <c r="E1592" t="s">
        <v>13</v>
      </c>
      <c r="F1592" t="s">
        <v>14</v>
      </c>
      <c r="G1592" t="s">
        <v>20</v>
      </c>
      <c r="H1592" t="s">
        <v>16</v>
      </c>
      <c r="I1592" t="s">
        <v>18</v>
      </c>
      <c r="J1592">
        <v>222</v>
      </c>
      <c r="K1592">
        <v>317.45999999999998</v>
      </c>
    </row>
    <row r="1593" spans="1:11" x14ac:dyDescent="0.3">
      <c r="A1593" s="2">
        <v>2725807</v>
      </c>
      <c r="B1593">
        <v>2022</v>
      </c>
      <c r="C1593" t="s">
        <v>26</v>
      </c>
      <c r="D1593" t="s">
        <v>12</v>
      </c>
      <c r="E1593" t="s">
        <v>13</v>
      </c>
      <c r="F1593" t="s">
        <v>14</v>
      </c>
      <c r="G1593" t="s">
        <v>20</v>
      </c>
      <c r="H1593" t="s">
        <v>16</v>
      </c>
      <c r="I1593" t="s">
        <v>18</v>
      </c>
      <c r="J1593">
        <v>231</v>
      </c>
      <c r="K1593">
        <v>330.33</v>
      </c>
    </row>
    <row r="1594" spans="1:11" x14ac:dyDescent="0.3">
      <c r="A1594" s="2">
        <v>2726172</v>
      </c>
      <c r="B1594">
        <v>2022</v>
      </c>
      <c r="C1594" t="s">
        <v>26</v>
      </c>
      <c r="D1594" t="s">
        <v>12</v>
      </c>
      <c r="E1594" t="s">
        <v>13</v>
      </c>
      <c r="F1594" t="s">
        <v>14</v>
      </c>
      <c r="G1594" t="s">
        <v>20</v>
      </c>
      <c r="H1594" t="s">
        <v>16</v>
      </c>
      <c r="I1594" t="s">
        <v>18</v>
      </c>
      <c r="J1594">
        <v>225</v>
      </c>
      <c r="K1594">
        <v>321.75</v>
      </c>
    </row>
    <row r="1595" spans="1:11" x14ac:dyDescent="0.3">
      <c r="A1595" s="2">
        <v>2726538</v>
      </c>
      <c r="B1595">
        <v>2022</v>
      </c>
      <c r="C1595" t="s">
        <v>26</v>
      </c>
      <c r="D1595" t="s">
        <v>12</v>
      </c>
      <c r="E1595" t="s">
        <v>13</v>
      </c>
      <c r="F1595" t="s">
        <v>14</v>
      </c>
      <c r="G1595" t="s">
        <v>20</v>
      </c>
      <c r="H1595" t="s">
        <v>16</v>
      </c>
      <c r="I1595" t="s">
        <v>18</v>
      </c>
      <c r="J1595">
        <v>219</v>
      </c>
      <c r="K1595">
        <v>526.24</v>
      </c>
    </row>
    <row r="1596" spans="1:11" x14ac:dyDescent="0.3">
      <c r="A1596" s="2">
        <v>2725077</v>
      </c>
      <c r="B1596">
        <v>2022</v>
      </c>
      <c r="C1596" t="s">
        <v>26</v>
      </c>
      <c r="D1596" t="s">
        <v>12</v>
      </c>
      <c r="E1596" t="s">
        <v>13</v>
      </c>
      <c r="F1596" t="s">
        <v>14</v>
      </c>
      <c r="G1596" t="s">
        <v>20</v>
      </c>
      <c r="H1596" t="s">
        <v>16</v>
      </c>
      <c r="I1596" t="s">
        <v>17</v>
      </c>
      <c r="J1596">
        <v>227</v>
      </c>
      <c r="K1596">
        <v>324.61</v>
      </c>
    </row>
    <row r="1597" spans="1:11" x14ac:dyDescent="0.3">
      <c r="A1597" s="2">
        <v>2725077</v>
      </c>
      <c r="B1597">
        <v>2022</v>
      </c>
      <c r="C1597" t="s">
        <v>26</v>
      </c>
      <c r="D1597" t="s">
        <v>12</v>
      </c>
      <c r="E1597" t="s">
        <v>13</v>
      </c>
      <c r="F1597" t="s">
        <v>14</v>
      </c>
      <c r="G1597" t="s">
        <v>20</v>
      </c>
      <c r="H1597" t="s">
        <v>16</v>
      </c>
      <c r="I1597" t="s">
        <v>17</v>
      </c>
      <c r="J1597">
        <v>221</v>
      </c>
      <c r="K1597">
        <v>316.02999999999997</v>
      </c>
    </row>
    <row r="1598" spans="1:11" x14ac:dyDescent="0.3">
      <c r="A1598" s="2">
        <v>2725077</v>
      </c>
      <c r="B1598">
        <v>2022</v>
      </c>
      <c r="C1598" t="s">
        <v>27</v>
      </c>
      <c r="D1598" t="s">
        <v>12</v>
      </c>
      <c r="E1598" t="s">
        <v>13</v>
      </c>
      <c r="F1598" t="s">
        <v>14</v>
      </c>
      <c r="G1598" t="s">
        <v>20</v>
      </c>
      <c r="H1598" t="s">
        <v>16</v>
      </c>
      <c r="I1598" t="s">
        <v>17</v>
      </c>
      <c r="J1598">
        <v>200</v>
      </c>
      <c r="K1598">
        <v>286</v>
      </c>
    </row>
    <row r="1599" spans="1:11" x14ac:dyDescent="0.3">
      <c r="A1599" s="2">
        <v>2725442</v>
      </c>
      <c r="B1599">
        <v>2022</v>
      </c>
      <c r="C1599" t="s">
        <v>27</v>
      </c>
      <c r="D1599" t="s">
        <v>12</v>
      </c>
      <c r="E1599" t="s">
        <v>13</v>
      </c>
      <c r="F1599" t="s">
        <v>14</v>
      </c>
      <c r="G1599" t="s">
        <v>20</v>
      </c>
      <c r="H1599" t="s">
        <v>16</v>
      </c>
      <c r="I1599" t="s">
        <v>17</v>
      </c>
      <c r="J1599">
        <v>194</v>
      </c>
      <c r="K1599">
        <v>277.42</v>
      </c>
    </row>
    <row r="1600" spans="1:11" x14ac:dyDescent="0.3">
      <c r="A1600" s="2">
        <v>2725442</v>
      </c>
      <c r="B1600">
        <v>2022</v>
      </c>
      <c r="C1600" t="s">
        <v>27</v>
      </c>
      <c r="D1600" t="s">
        <v>12</v>
      </c>
      <c r="E1600" t="s">
        <v>13</v>
      </c>
      <c r="F1600" t="s">
        <v>14</v>
      </c>
      <c r="G1600" t="s">
        <v>20</v>
      </c>
      <c r="H1600" t="s">
        <v>16</v>
      </c>
      <c r="I1600" t="s">
        <v>17</v>
      </c>
      <c r="J1600">
        <v>188</v>
      </c>
      <c r="K1600">
        <v>268.84000000000003</v>
      </c>
    </row>
    <row r="1601" spans="1:11" x14ac:dyDescent="0.3">
      <c r="A1601" s="2">
        <v>2725442</v>
      </c>
      <c r="B1601">
        <v>2022</v>
      </c>
      <c r="C1601" t="s">
        <v>27</v>
      </c>
      <c r="D1601" t="s">
        <v>12</v>
      </c>
      <c r="E1601" t="s">
        <v>13</v>
      </c>
      <c r="F1601" t="s">
        <v>14</v>
      </c>
      <c r="G1601" t="s">
        <v>20</v>
      </c>
      <c r="H1601" t="s">
        <v>16</v>
      </c>
      <c r="I1601" t="s">
        <v>18</v>
      </c>
      <c r="J1601">
        <v>198</v>
      </c>
      <c r="K1601">
        <v>283.14</v>
      </c>
    </row>
    <row r="1602" spans="1:11" x14ac:dyDescent="0.3">
      <c r="A1602" s="2">
        <v>2725442</v>
      </c>
      <c r="B1602">
        <v>2022</v>
      </c>
      <c r="C1602" t="s">
        <v>27</v>
      </c>
      <c r="D1602" t="s">
        <v>12</v>
      </c>
      <c r="E1602" t="s">
        <v>13</v>
      </c>
      <c r="F1602" t="s">
        <v>14</v>
      </c>
      <c r="G1602" t="s">
        <v>20</v>
      </c>
      <c r="H1602" t="s">
        <v>16</v>
      </c>
      <c r="I1602" t="s">
        <v>18</v>
      </c>
      <c r="J1602">
        <v>192</v>
      </c>
      <c r="K1602">
        <v>274.56</v>
      </c>
    </row>
    <row r="1603" spans="1:11" x14ac:dyDescent="0.3">
      <c r="A1603" s="2">
        <v>2725442</v>
      </c>
      <c r="B1603">
        <v>2022</v>
      </c>
      <c r="C1603" t="s">
        <v>27</v>
      </c>
      <c r="D1603" t="s">
        <v>12</v>
      </c>
      <c r="E1603" t="s">
        <v>13</v>
      </c>
      <c r="F1603" t="s">
        <v>14</v>
      </c>
      <c r="G1603" t="s">
        <v>20</v>
      </c>
      <c r="H1603" t="s">
        <v>16</v>
      </c>
      <c r="I1603" t="s">
        <v>18</v>
      </c>
      <c r="J1603">
        <v>186</v>
      </c>
      <c r="K1603">
        <v>265.98</v>
      </c>
    </row>
    <row r="1604" spans="1:11" x14ac:dyDescent="0.3">
      <c r="A1604" s="2">
        <v>2725077</v>
      </c>
      <c r="B1604">
        <v>2022</v>
      </c>
      <c r="C1604" t="s">
        <v>27</v>
      </c>
      <c r="D1604" t="s">
        <v>12</v>
      </c>
      <c r="E1604" t="s">
        <v>13</v>
      </c>
      <c r="F1604" t="s">
        <v>14</v>
      </c>
      <c r="G1604" t="s">
        <v>20</v>
      </c>
      <c r="H1604" t="s">
        <v>16</v>
      </c>
      <c r="I1604" t="s">
        <v>18</v>
      </c>
      <c r="J1604">
        <v>195</v>
      </c>
      <c r="K1604">
        <v>278.85000000000002</v>
      </c>
    </row>
    <row r="1605" spans="1:11" x14ac:dyDescent="0.3">
      <c r="A1605" s="2">
        <v>2726172</v>
      </c>
      <c r="B1605">
        <v>2022</v>
      </c>
      <c r="C1605" t="s">
        <v>27</v>
      </c>
      <c r="D1605" t="s">
        <v>12</v>
      </c>
      <c r="E1605" t="s">
        <v>13</v>
      </c>
      <c r="F1605" t="s">
        <v>14</v>
      </c>
      <c r="G1605" t="s">
        <v>20</v>
      </c>
      <c r="H1605" t="s">
        <v>16</v>
      </c>
      <c r="I1605" t="s">
        <v>18</v>
      </c>
      <c r="J1605">
        <v>189</v>
      </c>
      <c r="K1605">
        <v>270.27</v>
      </c>
    </row>
    <row r="1606" spans="1:11" x14ac:dyDescent="0.3">
      <c r="A1606" s="2">
        <v>2726172</v>
      </c>
      <c r="B1606">
        <v>2022</v>
      </c>
      <c r="C1606" t="s">
        <v>27</v>
      </c>
      <c r="D1606" t="s">
        <v>12</v>
      </c>
      <c r="E1606" t="s">
        <v>13</v>
      </c>
      <c r="F1606" t="s">
        <v>14</v>
      </c>
      <c r="G1606" t="s">
        <v>20</v>
      </c>
      <c r="H1606" t="s">
        <v>16</v>
      </c>
      <c r="I1606" t="s">
        <v>17</v>
      </c>
      <c r="J1606">
        <v>197</v>
      </c>
      <c r="K1606">
        <v>281.70999999999998</v>
      </c>
    </row>
    <row r="1607" spans="1:11" x14ac:dyDescent="0.3">
      <c r="A1607" s="2">
        <v>2726172</v>
      </c>
      <c r="B1607">
        <v>2022</v>
      </c>
      <c r="C1607" t="s">
        <v>27</v>
      </c>
      <c r="D1607" t="s">
        <v>12</v>
      </c>
      <c r="E1607" t="s">
        <v>13</v>
      </c>
      <c r="F1607" t="s">
        <v>14</v>
      </c>
      <c r="G1607" t="s">
        <v>20</v>
      </c>
      <c r="H1607" t="s">
        <v>16</v>
      </c>
      <c r="I1607" t="s">
        <v>17</v>
      </c>
      <c r="J1607">
        <v>191</v>
      </c>
      <c r="K1607">
        <v>273.13</v>
      </c>
    </row>
    <row r="1608" spans="1:11" x14ac:dyDescent="0.3">
      <c r="A1608" s="2">
        <v>2726172</v>
      </c>
      <c r="B1608">
        <v>2022</v>
      </c>
      <c r="C1608" t="s">
        <v>27</v>
      </c>
      <c r="D1608" t="s">
        <v>12</v>
      </c>
      <c r="E1608" t="s">
        <v>13</v>
      </c>
      <c r="F1608" t="s">
        <v>14</v>
      </c>
      <c r="G1608" t="s">
        <v>20</v>
      </c>
      <c r="H1608" t="s">
        <v>16</v>
      </c>
      <c r="I1608" t="s">
        <v>17</v>
      </c>
      <c r="J1608">
        <v>185</v>
      </c>
      <c r="K1608">
        <v>264.55</v>
      </c>
    </row>
    <row r="1609" spans="1:11" x14ac:dyDescent="0.3">
      <c r="A1609" s="2">
        <v>2725077</v>
      </c>
      <c r="B1609">
        <v>2022</v>
      </c>
      <c r="C1609" t="s">
        <v>30</v>
      </c>
      <c r="D1609" t="s">
        <v>12</v>
      </c>
      <c r="E1609" t="s">
        <v>13</v>
      </c>
      <c r="F1609" t="s">
        <v>14</v>
      </c>
      <c r="G1609" t="s">
        <v>20</v>
      </c>
      <c r="H1609" t="s">
        <v>16</v>
      </c>
      <c r="I1609" t="s">
        <v>18</v>
      </c>
      <c r="J1609">
        <v>154</v>
      </c>
      <c r="K1609">
        <v>220.22</v>
      </c>
    </row>
    <row r="1610" spans="1:11" x14ac:dyDescent="0.3">
      <c r="A1610" s="2">
        <v>2725442</v>
      </c>
      <c r="B1610">
        <v>2022</v>
      </c>
      <c r="C1610" t="s">
        <v>30</v>
      </c>
      <c r="D1610" t="s">
        <v>12</v>
      </c>
      <c r="E1610" t="s">
        <v>13</v>
      </c>
      <c r="F1610" t="s">
        <v>14</v>
      </c>
      <c r="G1610" t="s">
        <v>20</v>
      </c>
      <c r="H1610" t="s">
        <v>16</v>
      </c>
      <c r="I1610" t="s">
        <v>18</v>
      </c>
      <c r="J1610">
        <v>156</v>
      </c>
      <c r="K1610">
        <v>223.07999999999998</v>
      </c>
    </row>
    <row r="1611" spans="1:11" x14ac:dyDescent="0.3">
      <c r="A1611" s="2">
        <v>2725442</v>
      </c>
      <c r="B1611">
        <v>2022</v>
      </c>
      <c r="C1611" t="s">
        <v>30</v>
      </c>
      <c r="D1611" t="s">
        <v>12</v>
      </c>
      <c r="E1611" t="s">
        <v>13</v>
      </c>
      <c r="F1611" t="s">
        <v>14</v>
      </c>
      <c r="G1611" t="s">
        <v>20</v>
      </c>
      <c r="H1611" t="s">
        <v>16</v>
      </c>
      <c r="I1611" t="s">
        <v>18</v>
      </c>
      <c r="J1611">
        <v>153</v>
      </c>
      <c r="K1611">
        <v>218.79</v>
      </c>
    </row>
    <row r="1612" spans="1:11" x14ac:dyDescent="0.3">
      <c r="A1612" s="2">
        <v>2725077</v>
      </c>
      <c r="B1612">
        <v>2022</v>
      </c>
      <c r="C1612" t="s">
        <v>30</v>
      </c>
      <c r="D1612" t="s">
        <v>12</v>
      </c>
      <c r="E1612" t="s">
        <v>13</v>
      </c>
      <c r="F1612" t="s">
        <v>14</v>
      </c>
      <c r="G1612" t="s">
        <v>20</v>
      </c>
      <c r="H1612" t="s">
        <v>16</v>
      </c>
      <c r="I1612" t="s">
        <v>18</v>
      </c>
      <c r="J1612">
        <v>157</v>
      </c>
      <c r="K1612">
        <v>224.51</v>
      </c>
    </row>
    <row r="1613" spans="1:11" x14ac:dyDescent="0.3">
      <c r="A1613" s="2">
        <v>2725807</v>
      </c>
      <c r="B1613">
        <v>2022</v>
      </c>
      <c r="C1613" t="s">
        <v>30</v>
      </c>
      <c r="D1613" t="s">
        <v>12</v>
      </c>
      <c r="E1613" t="s">
        <v>13</v>
      </c>
      <c r="F1613" t="s">
        <v>14</v>
      </c>
      <c r="G1613" t="s">
        <v>20</v>
      </c>
      <c r="H1613" t="s">
        <v>16</v>
      </c>
      <c r="I1613" t="s">
        <v>18</v>
      </c>
      <c r="J1613">
        <v>155</v>
      </c>
      <c r="K1613">
        <v>221.65</v>
      </c>
    </row>
    <row r="1614" spans="1:11" x14ac:dyDescent="0.3">
      <c r="A1614" s="2">
        <v>2725077</v>
      </c>
      <c r="B1614">
        <v>2022</v>
      </c>
      <c r="C1614" t="s">
        <v>30</v>
      </c>
      <c r="D1614" t="s">
        <v>12</v>
      </c>
      <c r="E1614" t="s">
        <v>13</v>
      </c>
      <c r="F1614" t="s">
        <v>14</v>
      </c>
      <c r="G1614" t="s">
        <v>20</v>
      </c>
      <c r="H1614" t="s">
        <v>16</v>
      </c>
      <c r="I1614" t="s">
        <v>17</v>
      </c>
      <c r="J1614">
        <v>341</v>
      </c>
      <c r="K1614">
        <v>487.63</v>
      </c>
    </row>
    <row r="1615" spans="1:11" x14ac:dyDescent="0.3">
      <c r="A1615" s="2">
        <v>2725077</v>
      </c>
      <c r="B1615">
        <v>2022</v>
      </c>
      <c r="C1615" t="s">
        <v>19</v>
      </c>
      <c r="D1615" t="s">
        <v>31</v>
      </c>
      <c r="E1615" t="s">
        <v>13</v>
      </c>
      <c r="F1615" t="s">
        <v>14</v>
      </c>
      <c r="G1615" t="s">
        <v>20</v>
      </c>
      <c r="H1615" t="s">
        <v>16</v>
      </c>
      <c r="I1615" t="s">
        <v>17</v>
      </c>
      <c r="J1615">
        <v>254</v>
      </c>
      <c r="K1615">
        <v>363.22</v>
      </c>
    </row>
    <row r="1616" spans="1:11" x14ac:dyDescent="0.3">
      <c r="A1616" s="2">
        <v>2725442</v>
      </c>
      <c r="B1616">
        <v>2022</v>
      </c>
      <c r="C1616" t="s">
        <v>19</v>
      </c>
      <c r="D1616" t="s">
        <v>31</v>
      </c>
      <c r="E1616" t="s">
        <v>13</v>
      </c>
      <c r="F1616" t="s">
        <v>14</v>
      </c>
      <c r="G1616" t="s">
        <v>20</v>
      </c>
      <c r="H1616" t="s">
        <v>16</v>
      </c>
      <c r="I1616" t="s">
        <v>17</v>
      </c>
      <c r="J1616">
        <v>256</v>
      </c>
      <c r="K1616">
        <v>366.08</v>
      </c>
    </row>
    <row r="1617" spans="1:11" x14ac:dyDescent="0.3">
      <c r="A1617" s="2">
        <v>2725442</v>
      </c>
      <c r="B1617">
        <v>2022</v>
      </c>
      <c r="C1617" t="s">
        <v>19</v>
      </c>
      <c r="D1617" t="s">
        <v>31</v>
      </c>
      <c r="E1617" t="s">
        <v>13</v>
      </c>
      <c r="F1617" t="s">
        <v>14</v>
      </c>
      <c r="G1617" t="s">
        <v>20</v>
      </c>
      <c r="H1617" t="s">
        <v>16</v>
      </c>
      <c r="I1617" t="s">
        <v>17</v>
      </c>
      <c r="J1617">
        <v>961</v>
      </c>
      <c r="K1617">
        <v>1374.23</v>
      </c>
    </row>
    <row r="1618" spans="1:11" x14ac:dyDescent="0.3">
      <c r="A1618" s="2">
        <v>2725442</v>
      </c>
      <c r="B1618">
        <v>2022</v>
      </c>
      <c r="C1618" t="s">
        <v>19</v>
      </c>
      <c r="D1618" t="s">
        <v>31</v>
      </c>
      <c r="E1618" t="s">
        <v>13</v>
      </c>
      <c r="F1618" t="s">
        <v>14</v>
      </c>
      <c r="G1618" t="s">
        <v>20</v>
      </c>
      <c r="H1618" t="s">
        <v>16</v>
      </c>
      <c r="I1618" t="s">
        <v>17</v>
      </c>
      <c r="J1618">
        <v>255</v>
      </c>
      <c r="K1618">
        <v>364.65</v>
      </c>
    </row>
    <row r="1619" spans="1:11" x14ac:dyDescent="0.3">
      <c r="A1619" s="2">
        <v>2726172</v>
      </c>
      <c r="B1619">
        <v>2022</v>
      </c>
      <c r="C1619" t="s">
        <v>19</v>
      </c>
      <c r="D1619" t="s">
        <v>31</v>
      </c>
      <c r="E1619" t="s">
        <v>13</v>
      </c>
      <c r="F1619" t="s">
        <v>14</v>
      </c>
      <c r="G1619" t="s">
        <v>20</v>
      </c>
      <c r="H1619" t="s">
        <v>16</v>
      </c>
      <c r="I1619" t="s">
        <v>17</v>
      </c>
      <c r="J1619">
        <v>253</v>
      </c>
      <c r="K1619">
        <v>361.78999999999996</v>
      </c>
    </row>
    <row r="1620" spans="1:11" x14ac:dyDescent="0.3">
      <c r="A1620" s="2">
        <v>2726172</v>
      </c>
      <c r="B1620">
        <v>2022</v>
      </c>
      <c r="C1620" t="s">
        <v>19</v>
      </c>
      <c r="D1620" t="s">
        <v>31</v>
      </c>
      <c r="E1620" t="s">
        <v>13</v>
      </c>
      <c r="F1620" t="s">
        <v>14</v>
      </c>
      <c r="G1620" t="s">
        <v>20</v>
      </c>
      <c r="H1620" t="s">
        <v>16</v>
      </c>
      <c r="I1620" t="s">
        <v>17</v>
      </c>
      <c r="J1620">
        <v>251</v>
      </c>
      <c r="K1620">
        <v>358.93</v>
      </c>
    </row>
    <row r="1621" spans="1:11" x14ac:dyDescent="0.3">
      <c r="A1621" s="2">
        <v>2725442</v>
      </c>
      <c r="B1621">
        <v>2022</v>
      </c>
      <c r="C1621" t="s">
        <v>24</v>
      </c>
      <c r="D1621" t="s">
        <v>31</v>
      </c>
      <c r="E1621" t="s">
        <v>13</v>
      </c>
      <c r="F1621" t="s">
        <v>14</v>
      </c>
      <c r="G1621" t="s">
        <v>20</v>
      </c>
      <c r="H1621" t="s">
        <v>16</v>
      </c>
      <c r="I1621" t="s">
        <v>17</v>
      </c>
      <c r="J1621">
        <v>260</v>
      </c>
      <c r="K1621">
        <v>371.8</v>
      </c>
    </row>
    <row r="1622" spans="1:11" x14ac:dyDescent="0.3">
      <c r="A1622" s="2">
        <v>2725442</v>
      </c>
      <c r="B1622">
        <v>2022</v>
      </c>
      <c r="C1622" t="s">
        <v>24</v>
      </c>
      <c r="D1622" t="s">
        <v>31</v>
      </c>
      <c r="E1622" t="s">
        <v>13</v>
      </c>
      <c r="F1622" t="s">
        <v>14</v>
      </c>
      <c r="G1622" t="s">
        <v>20</v>
      </c>
      <c r="H1622" t="s">
        <v>16</v>
      </c>
      <c r="I1622" t="s">
        <v>17</v>
      </c>
      <c r="J1622">
        <v>960</v>
      </c>
      <c r="K1622">
        <v>1372.8</v>
      </c>
    </row>
    <row r="1623" spans="1:11" x14ac:dyDescent="0.3">
      <c r="A1623" s="2">
        <v>2725807</v>
      </c>
      <c r="B1623">
        <v>2022</v>
      </c>
      <c r="C1623" t="s">
        <v>24</v>
      </c>
      <c r="D1623" t="s">
        <v>31</v>
      </c>
      <c r="E1623" t="s">
        <v>13</v>
      </c>
      <c r="F1623" t="s">
        <v>14</v>
      </c>
      <c r="G1623" t="s">
        <v>20</v>
      </c>
      <c r="H1623" t="s">
        <v>16</v>
      </c>
      <c r="I1623" t="s">
        <v>17</v>
      </c>
      <c r="J1623">
        <v>261</v>
      </c>
      <c r="K1623">
        <v>373.23</v>
      </c>
    </row>
    <row r="1624" spans="1:11" x14ac:dyDescent="0.3">
      <c r="A1624" s="2">
        <v>2725442</v>
      </c>
      <c r="B1624">
        <v>2022</v>
      </c>
      <c r="C1624" t="s">
        <v>24</v>
      </c>
      <c r="D1624" t="s">
        <v>31</v>
      </c>
      <c r="E1624" t="s">
        <v>13</v>
      </c>
      <c r="F1624" t="s">
        <v>14</v>
      </c>
      <c r="G1624" t="s">
        <v>20</v>
      </c>
      <c r="H1624" t="s">
        <v>16</v>
      </c>
      <c r="I1624" t="s">
        <v>17</v>
      </c>
      <c r="J1624">
        <v>259</v>
      </c>
      <c r="K1624">
        <v>370.37</v>
      </c>
    </row>
    <row r="1625" spans="1:11" x14ac:dyDescent="0.3">
      <c r="A1625" s="2">
        <v>2725442</v>
      </c>
      <c r="B1625">
        <v>2022</v>
      </c>
      <c r="C1625" t="s">
        <v>24</v>
      </c>
      <c r="D1625" t="s">
        <v>31</v>
      </c>
      <c r="E1625" t="s">
        <v>13</v>
      </c>
      <c r="F1625" t="s">
        <v>14</v>
      </c>
      <c r="G1625" t="s">
        <v>20</v>
      </c>
      <c r="H1625" t="s">
        <v>16</v>
      </c>
      <c r="I1625" t="s">
        <v>17</v>
      </c>
      <c r="J1625">
        <v>257</v>
      </c>
      <c r="K1625">
        <v>367.51</v>
      </c>
    </row>
    <row r="1626" spans="1:11" x14ac:dyDescent="0.3">
      <c r="A1626" s="2">
        <v>2725077</v>
      </c>
      <c r="B1626">
        <v>2022</v>
      </c>
      <c r="C1626" t="s">
        <v>30</v>
      </c>
      <c r="D1626" t="s">
        <v>31</v>
      </c>
      <c r="E1626" t="s">
        <v>13</v>
      </c>
      <c r="F1626" t="s">
        <v>14</v>
      </c>
      <c r="G1626" t="s">
        <v>20</v>
      </c>
      <c r="H1626" t="s">
        <v>16</v>
      </c>
      <c r="I1626" t="s">
        <v>17</v>
      </c>
      <c r="J1626">
        <v>248</v>
      </c>
      <c r="K1626">
        <v>354.64</v>
      </c>
    </row>
    <row r="1627" spans="1:11" x14ac:dyDescent="0.3">
      <c r="A1627" s="2">
        <v>2726172</v>
      </c>
      <c r="B1627">
        <v>2022</v>
      </c>
      <c r="C1627" t="s">
        <v>30</v>
      </c>
      <c r="D1627" t="s">
        <v>31</v>
      </c>
      <c r="E1627" t="s">
        <v>13</v>
      </c>
      <c r="F1627" t="s">
        <v>14</v>
      </c>
      <c r="G1627" t="s">
        <v>20</v>
      </c>
      <c r="H1627" t="s">
        <v>16</v>
      </c>
      <c r="I1627" t="s">
        <v>17</v>
      </c>
      <c r="J1627">
        <v>250</v>
      </c>
      <c r="K1627">
        <v>526.24</v>
      </c>
    </row>
    <row r="1628" spans="1:11" x14ac:dyDescent="0.3">
      <c r="A1628" s="2">
        <v>2725442</v>
      </c>
      <c r="B1628">
        <v>2022</v>
      </c>
      <c r="C1628" t="s">
        <v>30</v>
      </c>
      <c r="D1628" t="s">
        <v>31</v>
      </c>
      <c r="E1628" t="s">
        <v>13</v>
      </c>
      <c r="F1628" t="s">
        <v>14</v>
      </c>
      <c r="G1628" t="s">
        <v>20</v>
      </c>
      <c r="H1628" t="s">
        <v>16</v>
      </c>
      <c r="I1628" t="s">
        <v>17</v>
      </c>
      <c r="J1628">
        <v>249</v>
      </c>
      <c r="K1628">
        <v>356.07</v>
      </c>
    </row>
    <row r="1629" spans="1:11" x14ac:dyDescent="0.3">
      <c r="A1629" s="2">
        <v>2725077</v>
      </c>
      <c r="B1629">
        <v>2022</v>
      </c>
      <c r="C1629" t="s">
        <v>30</v>
      </c>
      <c r="D1629" t="s">
        <v>31</v>
      </c>
      <c r="E1629" t="s">
        <v>13</v>
      </c>
      <c r="F1629" t="s">
        <v>14</v>
      </c>
      <c r="G1629" t="s">
        <v>20</v>
      </c>
      <c r="H1629" t="s">
        <v>16</v>
      </c>
      <c r="I1629" t="s">
        <v>17</v>
      </c>
      <c r="J1629">
        <v>247</v>
      </c>
      <c r="K1629">
        <v>353.21</v>
      </c>
    </row>
    <row r="1630" spans="1:11" x14ac:dyDescent="0.3">
      <c r="A1630" s="2">
        <v>2725077</v>
      </c>
      <c r="B1630">
        <v>2022</v>
      </c>
      <c r="C1630" t="s">
        <v>11</v>
      </c>
      <c r="D1630" t="s">
        <v>12</v>
      </c>
      <c r="E1630" t="s">
        <v>13</v>
      </c>
      <c r="F1630" t="s">
        <v>14</v>
      </c>
      <c r="G1630" t="s">
        <v>15</v>
      </c>
      <c r="H1630" t="s">
        <v>16</v>
      </c>
      <c r="I1630" t="s">
        <v>18</v>
      </c>
      <c r="J1630">
        <v>356</v>
      </c>
      <c r="K1630">
        <v>484.15999999999997</v>
      </c>
    </row>
    <row r="1631" spans="1:11" x14ac:dyDescent="0.3">
      <c r="A1631" s="2">
        <v>2725442</v>
      </c>
      <c r="B1631">
        <v>2022</v>
      </c>
      <c r="C1631" t="s">
        <v>11</v>
      </c>
      <c r="D1631" t="s">
        <v>12</v>
      </c>
      <c r="E1631" t="s">
        <v>13</v>
      </c>
      <c r="F1631" t="s">
        <v>14</v>
      </c>
      <c r="G1631" t="s">
        <v>15</v>
      </c>
      <c r="H1631" t="s">
        <v>16</v>
      </c>
      <c r="I1631" t="s">
        <v>18</v>
      </c>
      <c r="J1631">
        <v>152</v>
      </c>
      <c r="K1631">
        <v>217.36</v>
      </c>
    </row>
    <row r="1632" spans="1:11" x14ac:dyDescent="0.3">
      <c r="A1632" s="2">
        <v>2726172</v>
      </c>
      <c r="B1632">
        <v>2022</v>
      </c>
      <c r="C1632" t="s">
        <v>11</v>
      </c>
      <c r="D1632" t="s">
        <v>12</v>
      </c>
      <c r="E1632" t="s">
        <v>33</v>
      </c>
      <c r="F1632" t="s">
        <v>14</v>
      </c>
      <c r="G1632" t="s">
        <v>15</v>
      </c>
      <c r="H1632" t="s">
        <v>16</v>
      </c>
      <c r="I1632" t="s">
        <v>18</v>
      </c>
      <c r="J1632">
        <v>352</v>
      </c>
      <c r="K1632">
        <v>503.36</v>
      </c>
    </row>
    <row r="1633" spans="1:11" x14ac:dyDescent="0.3">
      <c r="A1633" s="2">
        <v>2725077</v>
      </c>
      <c r="B1633">
        <v>2022</v>
      </c>
      <c r="C1633" t="s">
        <v>11</v>
      </c>
      <c r="D1633" t="s">
        <v>12</v>
      </c>
      <c r="E1633" t="s">
        <v>33</v>
      </c>
      <c r="F1633" t="s">
        <v>14</v>
      </c>
      <c r="G1633" t="s">
        <v>15</v>
      </c>
      <c r="H1633" t="s">
        <v>16</v>
      </c>
      <c r="I1633" t="s">
        <v>18</v>
      </c>
      <c r="J1633">
        <v>154</v>
      </c>
      <c r="K1633">
        <v>220.22</v>
      </c>
    </row>
    <row r="1634" spans="1:11" x14ac:dyDescent="0.3">
      <c r="A1634" s="2">
        <v>2726538</v>
      </c>
      <c r="B1634">
        <v>2022</v>
      </c>
      <c r="C1634" t="s">
        <v>11</v>
      </c>
      <c r="D1634" t="s">
        <v>12</v>
      </c>
      <c r="E1634" t="s">
        <v>33</v>
      </c>
      <c r="F1634" t="s">
        <v>14</v>
      </c>
      <c r="G1634" t="s">
        <v>15</v>
      </c>
      <c r="H1634" t="s">
        <v>16</v>
      </c>
      <c r="I1634" t="s">
        <v>18</v>
      </c>
      <c r="J1634">
        <v>698</v>
      </c>
      <c r="K1634">
        <v>998.14</v>
      </c>
    </row>
    <row r="1635" spans="1:11" x14ac:dyDescent="0.3">
      <c r="A1635" s="2">
        <v>2726172</v>
      </c>
      <c r="B1635">
        <v>2022</v>
      </c>
      <c r="C1635" t="s">
        <v>11</v>
      </c>
      <c r="D1635" t="s">
        <v>12</v>
      </c>
      <c r="E1635" t="s">
        <v>33</v>
      </c>
      <c r="F1635" t="s">
        <v>14</v>
      </c>
      <c r="G1635" t="s">
        <v>15</v>
      </c>
      <c r="H1635" t="s">
        <v>16</v>
      </c>
      <c r="I1635" t="s">
        <v>18</v>
      </c>
      <c r="J1635">
        <v>731</v>
      </c>
      <c r="K1635">
        <v>1045.33</v>
      </c>
    </row>
    <row r="1636" spans="1:11" x14ac:dyDescent="0.3">
      <c r="A1636" s="2">
        <v>2726172</v>
      </c>
      <c r="B1636">
        <v>2022</v>
      </c>
      <c r="C1636" t="s">
        <v>11</v>
      </c>
      <c r="D1636" t="s">
        <v>12</v>
      </c>
      <c r="E1636" t="s">
        <v>33</v>
      </c>
      <c r="F1636" t="s">
        <v>14</v>
      </c>
      <c r="G1636" t="s">
        <v>15</v>
      </c>
      <c r="H1636" t="s">
        <v>16</v>
      </c>
      <c r="I1636" t="s">
        <v>18</v>
      </c>
      <c r="J1636">
        <v>771</v>
      </c>
      <c r="K1636">
        <v>526.24</v>
      </c>
    </row>
    <row r="1637" spans="1:11" x14ac:dyDescent="0.3">
      <c r="A1637" s="2">
        <v>2726172</v>
      </c>
      <c r="B1637">
        <v>2022</v>
      </c>
      <c r="C1637" t="s">
        <v>11</v>
      </c>
      <c r="D1637" t="s">
        <v>12</v>
      </c>
      <c r="E1637" t="s">
        <v>33</v>
      </c>
      <c r="F1637" t="s">
        <v>14</v>
      </c>
      <c r="G1637" t="s">
        <v>15</v>
      </c>
      <c r="H1637" t="s">
        <v>16</v>
      </c>
      <c r="I1637" t="s">
        <v>18</v>
      </c>
      <c r="J1637">
        <v>355</v>
      </c>
      <c r="K1637">
        <v>507.65</v>
      </c>
    </row>
    <row r="1638" spans="1:11" x14ac:dyDescent="0.3">
      <c r="A1638" s="2">
        <v>2726172</v>
      </c>
      <c r="B1638">
        <v>2022</v>
      </c>
      <c r="C1638" t="s">
        <v>11</v>
      </c>
      <c r="D1638" t="s">
        <v>12</v>
      </c>
      <c r="E1638" t="s">
        <v>33</v>
      </c>
      <c r="F1638" t="s">
        <v>14</v>
      </c>
      <c r="G1638" t="s">
        <v>15</v>
      </c>
      <c r="H1638" t="s">
        <v>16</v>
      </c>
      <c r="I1638" t="s">
        <v>18</v>
      </c>
      <c r="J1638">
        <v>157</v>
      </c>
      <c r="K1638">
        <v>224.51</v>
      </c>
    </row>
    <row r="1639" spans="1:11" x14ac:dyDescent="0.3">
      <c r="A1639" s="2">
        <v>2725442</v>
      </c>
      <c r="B1639">
        <v>2022</v>
      </c>
      <c r="C1639" t="s">
        <v>11</v>
      </c>
      <c r="D1639" t="s">
        <v>12</v>
      </c>
      <c r="E1639" t="s">
        <v>33</v>
      </c>
      <c r="F1639" t="s">
        <v>14</v>
      </c>
      <c r="G1639" t="s">
        <v>15</v>
      </c>
      <c r="H1639" t="s">
        <v>16</v>
      </c>
      <c r="I1639" t="s">
        <v>18</v>
      </c>
      <c r="J1639">
        <v>353</v>
      </c>
      <c r="K1639">
        <v>504.78999999999996</v>
      </c>
    </row>
    <row r="1640" spans="1:11" x14ac:dyDescent="0.3">
      <c r="A1640" s="2">
        <v>2725442</v>
      </c>
      <c r="B1640">
        <v>2022</v>
      </c>
      <c r="C1640" t="s">
        <v>11</v>
      </c>
      <c r="D1640" t="s">
        <v>12</v>
      </c>
      <c r="E1640" t="s">
        <v>33</v>
      </c>
      <c r="F1640" t="s">
        <v>14</v>
      </c>
      <c r="G1640" t="s">
        <v>15</v>
      </c>
      <c r="H1640" t="s">
        <v>16</v>
      </c>
      <c r="I1640" t="s">
        <v>18</v>
      </c>
      <c r="J1640">
        <v>155</v>
      </c>
      <c r="K1640">
        <v>221.65</v>
      </c>
    </row>
    <row r="1641" spans="1:11" x14ac:dyDescent="0.3">
      <c r="A1641" s="2">
        <v>2725442</v>
      </c>
      <c r="B1641">
        <v>2022</v>
      </c>
      <c r="C1641" t="s">
        <v>19</v>
      </c>
      <c r="D1641" t="s">
        <v>12</v>
      </c>
      <c r="E1641" t="s">
        <v>33</v>
      </c>
      <c r="F1641" t="s">
        <v>14</v>
      </c>
      <c r="G1641" t="s">
        <v>15</v>
      </c>
      <c r="H1641" t="s">
        <v>16</v>
      </c>
      <c r="I1641" t="s">
        <v>18</v>
      </c>
      <c r="J1641">
        <v>332</v>
      </c>
      <c r="K1641">
        <v>451.52</v>
      </c>
    </row>
    <row r="1642" spans="1:11" x14ac:dyDescent="0.3">
      <c r="A1642" s="2">
        <v>2725442</v>
      </c>
      <c r="B1642">
        <v>2022</v>
      </c>
      <c r="C1642" t="s">
        <v>19</v>
      </c>
      <c r="D1642" t="s">
        <v>12</v>
      </c>
      <c r="E1642" t="s">
        <v>33</v>
      </c>
      <c r="F1642" t="s">
        <v>14</v>
      </c>
      <c r="G1642" t="s">
        <v>15</v>
      </c>
      <c r="H1642" t="s">
        <v>16</v>
      </c>
      <c r="I1642" t="s">
        <v>18</v>
      </c>
      <c r="J1642">
        <v>134</v>
      </c>
      <c r="K1642">
        <v>191.62</v>
      </c>
    </row>
    <row r="1643" spans="1:11" x14ac:dyDescent="0.3">
      <c r="A1643" s="2">
        <v>2725077</v>
      </c>
      <c r="B1643">
        <v>2022</v>
      </c>
      <c r="C1643" t="s">
        <v>19</v>
      </c>
      <c r="D1643" t="s">
        <v>12</v>
      </c>
      <c r="E1643" t="s">
        <v>33</v>
      </c>
      <c r="F1643" t="s">
        <v>14</v>
      </c>
      <c r="G1643" t="s">
        <v>15</v>
      </c>
      <c r="H1643" t="s">
        <v>16</v>
      </c>
      <c r="I1643" t="s">
        <v>18</v>
      </c>
      <c r="J1643">
        <v>334</v>
      </c>
      <c r="K1643">
        <v>477.62</v>
      </c>
    </row>
    <row r="1644" spans="1:11" x14ac:dyDescent="0.3">
      <c r="A1644" s="2">
        <v>2725442</v>
      </c>
      <c r="B1644">
        <v>2022</v>
      </c>
      <c r="C1644" t="s">
        <v>19</v>
      </c>
      <c r="D1644" t="s">
        <v>12</v>
      </c>
      <c r="E1644" t="s">
        <v>33</v>
      </c>
      <c r="F1644" t="s">
        <v>14</v>
      </c>
      <c r="G1644" t="s">
        <v>15</v>
      </c>
      <c r="H1644" t="s">
        <v>16</v>
      </c>
      <c r="I1644" t="s">
        <v>18</v>
      </c>
      <c r="J1644">
        <v>702</v>
      </c>
      <c r="K1644">
        <v>1003.86</v>
      </c>
    </row>
    <row r="1645" spans="1:11" x14ac:dyDescent="0.3">
      <c r="A1645" s="2">
        <v>2725077</v>
      </c>
      <c r="B1645">
        <v>2022</v>
      </c>
      <c r="C1645" t="s">
        <v>19</v>
      </c>
      <c r="D1645" t="s">
        <v>12</v>
      </c>
      <c r="E1645" t="s">
        <v>33</v>
      </c>
      <c r="F1645" t="s">
        <v>14</v>
      </c>
      <c r="G1645" t="s">
        <v>15</v>
      </c>
      <c r="H1645" t="s">
        <v>16</v>
      </c>
      <c r="I1645" t="s">
        <v>18</v>
      </c>
      <c r="J1645">
        <v>735</v>
      </c>
      <c r="K1645">
        <v>1051.05</v>
      </c>
    </row>
    <row r="1646" spans="1:11" x14ac:dyDescent="0.3">
      <c r="A1646" s="2">
        <v>2725442</v>
      </c>
      <c r="B1646">
        <v>2022</v>
      </c>
      <c r="C1646" t="s">
        <v>19</v>
      </c>
      <c r="D1646" t="s">
        <v>12</v>
      </c>
      <c r="E1646" t="s">
        <v>33</v>
      </c>
      <c r="F1646" t="s">
        <v>14</v>
      </c>
      <c r="G1646" t="s">
        <v>15</v>
      </c>
      <c r="H1646" t="s">
        <v>16</v>
      </c>
      <c r="I1646" t="s">
        <v>18</v>
      </c>
      <c r="J1646">
        <v>333</v>
      </c>
      <c r="K1646">
        <v>526.24</v>
      </c>
    </row>
    <row r="1647" spans="1:11" x14ac:dyDescent="0.3">
      <c r="A1647" s="2">
        <v>2726538</v>
      </c>
      <c r="B1647">
        <v>2022</v>
      </c>
      <c r="C1647" t="s">
        <v>19</v>
      </c>
      <c r="D1647" t="s">
        <v>12</v>
      </c>
      <c r="E1647" t="s">
        <v>33</v>
      </c>
      <c r="F1647" t="s">
        <v>14</v>
      </c>
      <c r="G1647" t="s">
        <v>15</v>
      </c>
      <c r="H1647" t="s">
        <v>16</v>
      </c>
      <c r="I1647" t="s">
        <v>18</v>
      </c>
      <c r="J1647">
        <v>774</v>
      </c>
      <c r="K1647">
        <v>526.24</v>
      </c>
    </row>
    <row r="1648" spans="1:11" x14ac:dyDescent="0.3">
      <c r="A1648" s="2">
        <v>2725442</v>
      </c>
      <c r="B1648">
        <v>2022</v>
      </c>
      <c r="C1648" t="s">
        <v>19</v>
      </c>
      <c r="D1648" t="s">
        <v>12</v>
      </c>
      <c r="E1648" t="s">
        <v>33</v>
      </c>
      <c r="F1648" t="s">
        <v>14</v>
      </c>
      <c r="G1648" t="s">
        <v>15</v>
      </c>
      <c r="H1648" t="s">
        <v>16</v>
      </c>
      <c r="I1648" t="s">
        <v>18</v>
      </c>
      <c r="J1648">
        <v>331</v>
      </c>
      <c r="K1648">
        <v>473.33</v>
      </c>
    </row>
    <row r="1649" spans="1:11" x14ac:dyDescent="0.3">
      <c r="A1649" s="2">
        <v>2725442</v>
      </c>
      <c r="B1649">
        <v>2022</v>
      </c>
      <c r="C1649" t="s">
        <v>19</v>
      </c>
      <c r="D1649" t="s">
        <v>12</v>
      </c>
      <c r="E1649" t="s">
        <v>33</v>
      </c>
      <c r="F1649" t="s">
        <v>14</v>
      </c>
      <c r="G1649" t="s">
        <v>15</v>
      </c>
      <c r="H1649" t="s">
        <v>16</v>
      </c>
      <c r="I1649" t="s">
        <v>18</v>
      </c>
      <c r="J1649">
        <v>133</v>
      </c>
      <c r="K1649">
        <v>190.19</v>
      </c>
    </row>
    <row r="1650" spans="1:11" x14ac:dyDescent="0.3">
      <c r="A1650" s="2">
        <v>2725807</v>
      </c>
      <c r="B1650">
        <v>2022</v>
      </c>
      <c r="C1650" t="s">
        <v>19</v>
      </c>
      <c r="D1650" t="s">
        <v>12</v>
      </c>
      <c r="E1650" t="s">
        <v>33</v>
      </c>
      <c r="F1650" t="s">
        <v>14</v>
      </c>
      <c r="G1650" t="s">
        <v>15</v>
      </c>
      <c r="H1650" t="s">
        <v>16</v>
      </c>
      <c r="I1650" t="s">
        <v>18</v>
      </c>
      <c r="J1650">
        <v>335</v>
      </c>
      <c r="K1650">
        <v>479.05</v>
      </c>
    </row>
    <row r="1651" spans="1:11" x14ac:dyDescent="0.3">
      <c r="A1651" s="2">
        <v>2725442</v>
      </c>
      <c r="B1651">
        <v>2022</v>
      </c>
      <c r="C1651" t="s">
        <v>19</v>
      </c>
      <c r="D1651" t="s">
        <v>12</v>
      </c>
      <c r="E1651" t="s">
        <v>33</v>
      </c>
      <c r="F1651" t="s">
        <v>14</v>
      </c>
      <c r="G1651" t="s">
        <v>15</v>
      </c>
      <c r="H1651" t="s">
        <v>16</v>
      </c>
      <c r="I1651" t="s">
        <v>18</v>
      </c>
      <c r="J1651">
        <v>131</v>
      </c>
      <c r="K1651">
        <v>187.32999999999998</v>
      </c>
    </row>
    <row r="1652" spans="1:11" x14ac:dyDescent="0.3">
      <c r="A1652" s="2">
        <v>2725807</v>
      </c>
      <c r="B1652">
        <v>2022</v>
      </c>
      <c r="C1652" t="s">
        <v>21</v>
      </c>
      <c r="D1652" t="s">
        <v>12</v>
      </c>
      <c r="E1652" t="s">
        <v>33</v>
      </c>
      <c r="F1652" t="s">
        <v>14</v>
      </c>
      <c r="G1652" t="s">
        <v>15</v>
      </c>
      <c r="H1652" t="s">
        <v>16</v>
      </c>
      <c r="I1652" t="s">
        <v>18</v>
      </c>
      <c r="J1652">
        <v>140</v>
      </c>
      <c r="K1652">
        <v>200.2</v>
      </c>
    </row>
    <row r="1653" spans="1:11" x14ac:dyDescent="0.3">
      <c r="A1653" s="2">
        <v>2725442</v>
      </c>
      <c r="B1653">
        <v>2022</v>
      </c>
      <c r="C1653" t="s">
        <v>21</v>
      </c>
      <c r="D1653" t="s">
        <v>12</v>
      </c>
      <c r="E1653" t="s">
        <v>33</v>
      </c>
      <c r="F1653" t="s">
        <v>14</v>
      </c>
      <c r="G1653" t="s">
        <v>15</v>
      </c>
      <c r="H1653" t="s">
        <v>16</v>
      </c>
      <c r="I1653" t="s">
        <v>18</v>
      </c>
      <c r="J1653">
        <v>356</v>
      </c>
      <c r="K1653">
        <v>509.08</v>
      </c>
    </row>
    <row r="1654" spans="1:11" x14ac:dyDescent="0.3">
      <c r="A1654" s="2">
        <v>2725442</v>
      </c>
      <c r="B1654">
        <v>2022</v>
      </c>
      <c r="C1654" t="s">
        <v>21</v>
      </c>
      <c r="D1654" t="s">
        <v>12</v>
      </c>
      <c r="E1654" t="s">
        <v>33</v>
      </c>
      <c r="F1654" t="s">
        <v>14</v>
      </c>
      <c r="G1654" t="s">
        <v>15</v>
      </c>
      <c r="H1654" t="s">
        <v>16</v>
      </c>
      <c r="I1654" t="s">
        <v>18</v>
      </c>
      <c r="J1654">
        <v>310</v>
      </c>
      <c r="K1654">
        <v>443.3</v>
      </c>
    </row>
    <row r="1655" spans="1:11" x14ac:dyDescent="0.3">
      <c r="A1655" s="2">
        <v>2725077</v>
      </c>
      <c r="B1655">
        <v>2022</v>
      </c>
      <c r="C1655" t="s">
        <v>21</v>
      </c>
      <c r="D1655" t="s">
        <v>12</v>
      </c>
      <c r="E1655" t="s">
        <v>33</v>
      </c>
      <c r="F1655" t="s">
        <v>14</v>
      </c>
      <c r="G1655" t="s">
        <v>15</v>
      </c>
      <c r="H1655" t="s">
        <v>16</v>
      </c>
      <c r="I1655" t="s">
        <v>18</v>
      </c>
      <c r="J1655">
        <v>358</v>
      </c>
      <c r="K1655">
        <v>511.94</v>
      </c>
    </row>
    <row r="1656" spans="1:11" x14ac:dyDescent="0.3">
      <c r="A1656" s="2">
        <v>2726538</v>
      </c>
      <c r="B1656">
        <v>2022</v>
      </c>
      <c r="C1656" t="s">
        <v>21</v>
      </c>
      <c r="D1656" t="s">
        <v>12</v>
      </c>
      <c r="E1656" t="s">
        <v>33</v>
      </c>
      <c r="F1656" t="s">
        <v>14</v>
      </c>
      <c r="G1656" t="s">
        <v>15</v>
      </c>
      <c r="H1656" t="s">
        <v>16</v>
      </c>
      <c r="I1656" t="s">
        <v>18</v>
      </c>
      <c r="J1656">
        <v>138</v>
      </c>
      <c r="K1656">
        <v>197.34</v>
      </c>
    </row>
    <row r="1657" spans="1:11" x14ac:dyDescent="0.3">
      <c r="A1657" s="2">
        <v>2726172</v>
      </c>
      <c r="B1657">
        <v>2022</v>
      </c>
      <c r="C1657" t="s">
        <v>21</v>
      </c>
      <c r="D1657" t="s">
        <v>12</v>
      </c>
      <c r="E1657" t="s">
        <v>33</v>
      </c>
      <c r="F1657" t="s">
        <v>14</v>
      </c>
      <c r="G1657" t="s">
        <v>15</v>
      </c>
      <c r="H1657" t="s">
        <v>16</v>
      </c>
      <c r="I1657" t="s">
        <v>18</v>
      </c>
      <c r="J1657">
        <v>705</v>
      </c>
      <c r="K1657">
        <v>1008.15</v>
      </c>
    </row>
    <row r="1658" spans="1:11" x14ac:dyDescent="0.3">
      <c r="A1658" s="2">
        <v>2725077</v>
      </c>
      <c r="B1658">
        <v>2022</v>
      </c>
      <c r="C1658" t="s">
        <v>21</v>
      </c>
      <c r="D1658" t="s">
        <v>12</v>
      </c>
      <c r="E1658" t="s">
        <v>33</v>
      </c>
      <c r="F1658" t="s">
        <v>14</v>
      </c>
      <c r="G1658" t="s">
        <v>15</v>
      </c>
      <c r="H1658" t="s">
        <v>16</v>
      </c>
      <c r="I1658" t="s">
        <v>18</v>
      </c>
      <c r="J1658">
        <v>738</v>
      </c>
      <c r="K1658">
        <v>1055.3399999999999</v>
      </c>
    </row>
    <row r="1659" spans="1:11" x14ac:dyDescent="0.3">
      <c r="A1659" s="2">
        <v>2725077</v>
      </c>
      <c r="B1659">
        <v>2022</v>
      </c>
      <c r="C1659" t="s">
        <v>21</v>
      </c>
      <c r="D1659" t="s">
        <v>12</v>
      </c>
      <c r="E1659" t="s">
        <v>33</v>
      </c>
      <c r="F1659" t="s">
        <v>14</v>
      </c>
      <c r="G1659" t="s">
        <v>15</v>
      </c>
      <c r="H1659" t="s">
        <v>16</v>
      </c>
      <c r="I1659" t="s">
        <v>18</v>
      </c>
      <c r="J1659">
        <v>141</v>
      </c>
      <c r="K1659">
        <v>201.63</v>
      </c>
    </row>
    <row r="1660" spans="1:11" x14ac:dyDescent="0.3">
      <c r="A1660" s="2">
        <v>2726172</v>
      </c>
      <c r="B1660">
        <v>2022</v>
      </c>
      <c r="C1660" t="s">
        <v>21</v>
      </c>
      <c r="D1660" t="s">
        <v>12</v>
      </c>
      <c r="E1660" t="s">
        <v>33</v>
      </c>
      <c r="F1660" t="s">
        <v>14</v>
      </c>
      <c r="G1660" t="s">
        <v>15</v>
      </c>
      <c r="H1660" t="s">
        <v>16</v>
      </c>
      <c r="I1660" t="s">
        <v>18</v>
      </c>
      <c r="J1660">
        <v>309</v>
      </c>
      <c r="K1660">
        <v>526.24</v>
      </c>
    </row>
    <row r="1661" spans="1:11" x14ac:dyDescent="0.3">
      <c r="A1661" s="2">
        <v>2726538</v>
      </c>
      <c r="B1661">
        <v>2022</v>
      </c>
      <c r="C1661" t="s">
        <v>21</v>
      </c>
      <c r="D1661" t="s">
        <v>12</v>
      </c>
      <c r="E1661" t="s">
        <v>33</v>
      </c>
      <c r="F1661" t="s">
        <v>14</v>
      </c>
      <c r="G1661" t="s">
        <v>15</v>
      </c>
      <c r="H1661" t="s">
        <v>16</v>
      </c>
      <c r="I1661" t="s">
        <v>18</v>
      </c>
      <c r="J1661">
        <v>778</v>
      </c>
      <c r="K1661">
        <v>526.24</v>
      </c>
    </row>
    <row r="1662" spans="1:11" x14ac:dyDescent="0.3">
      <c r="A1662" s="2">
        <v>2725077</v>
      </c>
      <c r="B1662">
        <v>2022</v>
      </c>
      <c r="C1662" t="s">
        <v>21</v>
      </c>
      <c r="D1662" t="s">
        <v>12</v>
      </c>
      <c r="E1662" t="s">
        <v>33</v>
      </c>
      <c r="F1662" t="s">
        <v>14</v>
      </c>
      <c r="G1662" t="s">
        <v>15</v>
      </c>
      <c r="H1662" t="s">
        <v>16</v>
      </c>
      <c r="I1662" t="s">
        <v>18</v>
      </c>
      <c r="J1662">
        <v>139</v>
      </c>
      <c r="K1662">
        <v>198.76999999999998</v>
      </c>
    </row>
    <row r="1663" spans="1:11" x14ac:dyDescent="0.3">
      <c r="A1663" s="2">
        <v>2725442</v>
      </c>
      <c r="B1663">
        <v>2022</v>
      </c>
      <c r="C1663" t="s">
        <v>21</v>
      </c>
      <c r="D1663" t="s">
        <v>12</v>
      </c>
      <c r="E1663" t="s">
        <v>33</v>
      </c>
      <c r="F1663" t="s">
        <v>14</v>
      </c>
      <c r="G1663" t="s">
        <v>15</v>
      </c>
      <c r="H1663" t="s">
        <v>16</v>
      </c>
      <c r="I1663" t="s">
        <v>18</v>
      </c>
      <c r="J1663">
        <v>313</v>
      </c>
      <c r="K1663">
        <v>447.59000000000003</v>
      </c>
    </row>
    <row r="1664" spans="1:11" x14ac:dyDescent="0.3">
      <c r="A1664" s="2">
        <v>2725442</v>
      </c>
      <c r="B1664">
        <v>2022</v>
      </c>
      <c r="C1664" t="s">
        <v>21</v>
      </c>
      <c r="D1664" t="s">
        <v>12</v>
      </c>
      <c r="E1664" t="s">
        <v>33</v>
      </c>
      <c r="F1664" t="s">
        <v>14</v>
      </c>
      <c r="G1664" t="s">
        <v>15</v>
      </c>
      <c r="H1664" t="s">
        <v>16</v>
      </c>
      <c r="I1664" t="s">
        <v>18</v>
      </c>
      <c r="J1664">
        <v>137</v>
      </c>
      <c r="K1664">
        <v>195.91</v>
      </c>
    </row>
    <row r="1665" spans="1:11" x14ac:dyDescent="0.3">
      <c r="A1665" s="2">
        <v>2725077</v>
      </c>
      <c r="B1665">
        <v>2022</v>
      </c>
      <c r="C1665" t="s">
        <v>21</v>
      </c>
      <c r="D1665" t="s">
        <v>12</v>
      </c>
      <c r="E1665" t="s">
        <v>33</v>
      </c>
      <c r="F1665" t="s">
        <v>14</v>
      </c>
      <c r="G1665" t="s">
        <v>15</v>
      </c>
      <c r="H1665" t="s">
        <v>16</v>
      </c>
      <c r="I1665" t="s">
        <v>18</v>
      </c>
      <c r="J1665">
        <v>311</v>
      </c>
      <c r="K1665">
        <v>444.73</v>
      </c>
    </row>
    <row r="1666" spans="1:11" x14ac:dyDescent="0.3">
      <c r="A1666" s="2">
        <v>2725807</v>
      </c>
      <c r="B1666">
        <v>2022</v>
      </c>
      <c r="C1666" t="s">
        <v>21</v>
      </c>
      <c r="D1666" t="s">
        <v>12</v>
      </c>
      <c r="E1666" t="s">
        <v>33</v>
      </c>
      <c r="F1666" t="s">
        <v>14</v>
      </c>
      <c r="G1666" t="s">
        <v>15</v>
      </c>
      <c r="H1666" t="s">
        <v>16</v>
      </c>
      <c r="I1666" t="s">
        <v>18</v>
      </c>
      <c r="J1666">
        <v>747</v>
      </c>
      <c r="K1666">
        <v>1068.21</v>
      </c>
    </row>
    <row r="1667" spans="1:11" x14ac:dyDescent="0.3">
      <c r="A1667" s="2">
        <v>2725077</v>
      </c>
      <c r="B1667">
        <v>2022</v>
      </c>
      <c r="C1667" t="s">
        <v>22</v>
      </c>
      <c r="D1667" t="s">
        <v>12</v>
      </c>
      <c r="E1667" t="s">
        <v>33</v>
      </c>
      <c r="F1667" t="s">
        <v>14</v>
      </c>
      <c r="G1667" t="s">
        <v>15</v>
      </c>
      <c r="H1667" t="s">
        <v>16</v>
      </c>
      <c r="I1667" t="s">
        <v>18</v>
      </c>
      <c r="J1667">
        <v>362</v>
      </c>
      <c r="K1667">
        <v>492.32</v>
      </c>
    </row>
    <row r="1668" spans="1:11" x14ac:dyDescent="0.3">
      <c r="A1668" s="2">
        <v>2725442</v>
      </c>
      <c r="B1668">
        <v>2022</v>
      </c>
      <c r="C1668" t="s">
        <v>22</v>
      </c>
      <c r="D1668" t="s">
        <v>12</v>
      </c>
      <c r="E1668" t="s">
        <v>33</v>
      </c>
      <c r="F1668" t="s">
        <v>14</v>
      </c>
      <c r="G1668" t="s">
        <v>15</v>
      </c>
      <c r="H1668" t="s">
        <v>16</v>
      </c>
      <c r="I1668" t="s">
        <v>18</v>
      </c>
      <c r="J1668">
        <v>164</v>
      </c>
      <c r="K1668">
        <v>234.51999999999998</v>
      </c>
    </row>
    <row r="1669" spans="1:11" x14ac:dyDescent="0.3">
      <c r="A1669" s="2">
        <v>2726172</v>
      </c>
      <c r="B1669">
        <v>2022</v>
      </c>
      <c r="C1669" t="s">
        <v>22</v>
      </c>
      <c r="D1669" t="s">
        <v>12</v>
      </c>
      <c r="E1669" t="s">
        <v>33</v>
      </c>
      <c r="F1669" t="s">
        <v>14</v>
      </c>
      <c r="G1669" t="s">
        <v>15</v>
      </c>
      <c r="H1669" t="s">
        <v>16</v>
      </c>
      <c r="I1669" t="s">
        <v>18</v>
      </c>
      <c r="J1669">
        <v>364</v>
      </c>
      <c r="K1669">
        <v>520.52</v>
      </c>
    </row>
    <row r="1670" spans="1:11" x14ac:dyDescent="0.3">
      <c r="A1670" s="2">
        <v>2725077</v>
      </c>
      <c r="B1670">
        <v>2022</v>
      </c>
      <c r="C1670" t="s">
        <v>22</v>
      </c>
      <c r="D1670" t="s">
        <v>12</v>
      </c>
      <c r="E1670" t="s">
        <v>33</v>
      </c>
      <c r="F1670" t="s">
        <v>14</v>
      </c>
      <c r="G1670" t="s">
        <v>15</v>
      </c>
      <c r="H1670" t="s">
        <v>16</v>
      </c>
      <c r="I1670" t="s">
        <v>18</v>
      </c>
      <c r="J1670">
        <v>166</v>
      </c>
      <c r="K1670">
        <v>237.38</v>
      </c>
    </row>
    <row r="1671" spans="1:11" x14ac:dyDescent="0.3">
      <c r="A1671" s="2">
        <v>2725077</v>
      </c>
      <c r="B1671">
        <v>2022</v>
      </c>
      <c r="C1671" t="s">
        <v>22</v>
      </c>
      <c r="D1671" t="s">
        <v>12</v>
      </c>
      <c r="E1671" t="s">
        <v>33</v>
      </c>
      <c r="F1671" t="s">
        <v>14</v>
      </c>
      <c r="G1671" t="s">
        <v>15</v>
      </c>
      <c r="H1671" t="s">
        <v>16</v>
      </c>
      <c r="I1671" t="s">
        <v>18</v>
      </c>
      <c r="J1671">
        <v>696</v>
      </c>
      <c r="K1671">
        <v>995.28</v>
      </c>
    </row>
    <row r="1672" spans="1:11" x14ac:dyDescent="0.3">
      <c r="A1672" s="2">
        <v>2726172</v>
      </c>
      <c r="B1672">
        <v>2022</v>
      </c>
      <c r="C1672" t="s">
        <v>22</v>
      </c>
      <c r="D1672" t="s">
        <v>12</v>
      </c>
      <c r="E1672" t="s">
        <v>33</v>
      </c>
      <c r="F1672" t="s">
        <v>14</v>
      </c>
      <c r="G1672" t="s">
        <v>15</v>
      </c>
      <c r="H1672" t="s">
        <v>16</v>
      </c>
      <c r="I1672" t="s">
        <v>18</v>
      </c>
      <c r="J1672">
        <v>363</v>
      </c>
      <c r="K1672">
        <v>519.09</v>
      </c>
    </row>
    <row r="1673" spans="1:11" x14ac:dyDescent="0.3">
      <c r="A1673" s="2">
        <v>2725077</v>
      </c>
      <c r="B1673">
        <v>2022</v>
      </c>
      <c r="C1673" t="s">
        <v>22</v>
      </c>
      <c r="D1673" t="s">
        <v>12</v>
      </c>
      <c r="E1673" t="s">
        <v>33</v>
      </c>
      <c r="F1673" t="s">
        <v>14</v>
      </c>
      <c r="G1673" t="s">
        <v>15</v>
      </c>
      <c r="H1673" t="s">
        <v>16</v>
      </c>
      <c r="I1673" t="s">
        <v>18</v>
      </c>
      <c r="J1673">
        <v>769</v>
      </c>
      <c r="K1673">
        <v>526.24</v>
      </c>
    </row>
    <row r="1674" spans="1:11" x14ac:dyDescent="0.3">
      <c r="A1674" s="2">
        <v>2725077</v>
      </c>
      <c r="B1674">
        <v>2022</v>
      </c>
      <c r="C1674" t="s">
        <v>22</v>
      </c>
      <c r="D1674" t="s">
        <v>12</v>
      </c>
      <c r="E1674" t="s">
        <v>33</v>
      </c>
      <c r="F1674" t="s">
        <v>14</v>
      </c>
      <c r="G1674" t="s">
        <v>15</v>
      </c>
      <c r="H1674" t="s">
        <v>16</v>
      </c>
      <c r="I1674" t="s">
        <v>18</v>
      </c>
      <c r="J1674">
        <v>367</v>
      </c>
      <c r="K1674">
        <v>524.80999999999995</v>
      </c>
    </row>
    <row r="1675" spans="1:11" x14ac:dyDescent="0.3">
      <c r="A1675" s="2">
        <v>2726172</v>
      </c>
      <c r="B1675">
        <v>2022</v>
      </c>
      <c r="C1675" t="s">
        <v>22</v>
      </c>
      <c r="D1675" t="s">
        <v>12</v>
      </c>
      <c r="E1675" t="s">
        <v>33</v>
      </c>
      <c r="F1675" t="s">
        <v>14</v>
      </c>
      <c r="G1675" t="s">
        <v>15</v>
      </c>
      <c r="H1675" t="s">
        <v>16</v>
      </c>
      <c r="I1675" t="s">
        <v>18</v>
      </c>
      <c r="J1675">
        <v>163</v>
      </c>
      <c r="K1675">
        <v>233.09</v>
      </c>
    </row>
    <row r="1676" spans="1:11" x14ac:dyDescent="0.3">
      <c r="A1676" s="2">
        <v>2725442</v>
      </c>
      <c r="B1676">
        <v>2022</v>
      </c>
      <c r="C1676" t="s">
        <v>22</v>
      </c>
      <c r="D1676" t="s">
        <v>12</v>
      </c>
      <c r="E1676" t="s">
        <v>33</v>
      </c>
      <c r="F1676" t="s">
        <v>14</v>
      </c>
      <c r="G1676" t="s">
        <v>15</v>
      </c>
      <c r="H1676" t="s">
        <v>16</v>
      </c>
      <c r="I1676" t="s">
        <v>18</v>
      </c>
      <c r="J1676">
        <v>365</v>
      </c>
      <c r="K1676">
        <v>521.95000000000005</v>
      </c>
    </row>
    <row r="1677" spans="1:11" x14ac:dyDescent="0.3">
      <c r="A1677" s="2">
        <v>2726172</v>
      </c>
      <c r="B1677">
        <v>2022</v>
      </c>
      <c r="C1677" t="s">
        <v>22</v>
      </c>
      <c r="D1677" t="s">
        <v>12</v>
      </c>
      <c r="E1677" t="s">
        <v>33</v>
      </c>
      <c r="F1677" t="s">
        <v>14</v>
      </c>
      <c r="G1677" t="s">
        <v>15</v>
      </c>
      <c r="H1677" t="s">
        <v>16</v>
      </c>
      <c r="I1677" t="s">
        <v>18</v>
      </c>
      <c r="J1677">
        <v>167</v>
      </c>
      <c r="K1677">
        <v>238.81</v>
      </c>
    </row>
    <row r="1678" spans="1:11" x14ac:dyDescent="0.3">
      <c r="A1678" s="2">
        <v>2725077</v>
      </c>
      <c r="B1678">
        <v>2022</v>
      </c>
      <c r="C1678" t="s">
        <v>23</v>
      </c>
      <c r="D1678" t="s">
        <v>12</v>
      </c>
      <c r="E1678" t="s">
        <v>33</v>
      </c>
      <c r="F1678" t="s">
        <v>14</v>
      </c>
      <c r="G1678" t="s">
        <v>15</v>
      </c>
      <c r="H1678" t="s">
        <v>16</v>
      </c>
      <c r="I1678" t="s">
        <v>18</v>
      </c>
      <c r="J1678">
        <v>368</v>
      </c>
      <c r="K1678">
        <v>500.48</v>
      </c>
    </row>
    <row r="1679" spans="1:11" x14ac:dyDescent="0.3">
      <c r="A1679" s="2">
        <v>2725442</v>
      </c>
      <c r="B1679">
        <v>2022</v>
      </c>
      <c r="C1679" t="s">
        <v>23</v>
      </c>
      <c r="D1679" t="s">
        <v>12</v>
      </c>
      <c r="E1679" t="s">
        <v>33</v>
      </c>
      <c r="F1679" t="s">
        <v>14</v>
      </c>
      <c r="G1679" t="s">
        <v>15</v>
      </c>
      <c r="H1679" t="s">
        <v>16</v>
      </c>
      <c r="I1679" t="s">
        <v>18</v>
      </c>
      <c r="J1679">
        <v>170</v>
      </c>
      <c r="K1679">
        <v>243.1</v>
      </c>
    </row>
    <row r="1680" spans="1:11" x14ac:dyDescent="0.3">
      <c r="A1680" s="2">
        <v>2725442</v>
      </c>
      <c r="B1680">
        <v>2022</v>
      </c>
      <c r="C1680" t="s">
        <v>23</v>
      </c>
      <c r="D1680" t="s">
        <v>12</v>
      </c>
      <c r="E1680" t="s">
        <v>33</v>
      </c>
      <c r="F1680" t="s">
        <v>14</v>
      </c>
      <c r="G1680" t="s">
        <v>15</v>
      </c>
      <c r="H1680" t="s">
        <v>16</v>
      </c>
      <c r="I1680" t="s">
        <v>18</v>
      </c>
      <c r="J1680">
        <v>370</v>
      </c>
      <c r="K1680">
        <v>529.1</v>
      </c>
    </row>
    <row r="1681" spans="1:11" x14ac:dyDescent="0.3">
      <c r="A1681" s="2">
        <v>2725077</v>
      </c>
      <c r="B1681">
        <v>2022</v>
      </c>
      <c r="C1681" t="s">
        <v>23</v>
      </c>
      <c r="D1681" t="s">
        <v>12</v>
      </c>
      <c r="E1681" t="s">
        <v>33</v>
      </c>
      <c r="F1681" t="s">
        <v>14</v>
      </c>
      <c r="G1681" t="s">
        <v>15</v>
      </c>
      <c r="H1681" t="s">
        <v>16</v>
      </c>
      <c r="I1681" t="s">
        <v>18</v>
      </c>
      <c r="J1681">
        <v>172</v>
      </c>
      <c r="K1681">
        <v>245.95999999999998</v>
      </c>
    </row>
    <row r="1682" spans="1:11" x14ac:dyDescent="0.3">
      <c r="A1682" s="2">
        <v>2725442</v>
      </c>
      <c r="B1682">
        <v>2022</v>
      </c>
      <c r="C1682" t="s">
        <v>23</v>
      </c>
      <c r="D1682" t="s">
        <v>12</v>
      </c>
      <c r="E1682" t="s">
        <v>33</v>
      </c>
      <c r="F1682" t="s">
        <v>14</v>
      </c>
      <c r="G1682" t="s">
        <v>15</v>
      </c>
      <c r="H1682" t="s">
        <v>16</v>
      </c>
      <c r="I1682" t="s">
        <v>18</v>
      </c>
      <c r="J1682">
        <v>695</v>
      </c>
      <c r="K1682">
        <v>993.85</v>
      </c>
    </row>
    <row r="1683" spans="1:11" x14ac:dyDescent="0.3">
      <c r="A1683" s="2">
        <v>2725077</v>
      </c>
      <c r="B1683">
        <v>2022</v>
      </c>
      <c r="C1683" t="s">
        <v>23</v>
      </c>
      <c r="D1683" t="s">
        <v>12</v>
      </c>
      <c r="E1683" t="s">
        <v>33</v>
      </c>
      <c r="F1683" t="s">
        <v>14</v>
      </c>
      <c r="G1683" t="s">
        <v>15</v>
      </c>
      <c r="H1683" t="s">
        <v>16</v>
      </c>
      <c r="I1683" t="s">
        <v>18</v>
      </c>
      <c r="J1683">
        <v>729</v>
      </c>
      <c r="K1683">
        <v>1042.47</v>
      </c>
    </row>
    <row r="1684" spans="1:11" x14ac:dyDescent="0.3">
      <c r="A1684" s="2">
        <v>2725077</v>
      </c>
      <c r="B1684">
        <v>2022</v>
      </c>
      <c r="C1684" t="s">
        <v>23</v>
      </c>
      <c r="D1684" t="s">
        <v>12</v>
      </c>
      <c r="E1684" t="s">
        <v>33</v>
      </c>
      <c r="F1684" t="s">
        <v>14</v>
      </c>
      <c r="G1684" t="s">
        <v>15</v>
      </c>
      <c r="H1684" t="s">
        <v>16</v>
      </c>
      <c r="I1684" t="s">
        <v>18</v>
      </c>
      <c r="J1684">
        <v>369</v>
      </c>
      <c r="K1684">
        <v>527.66999999999996</v>
      </c>
    </row>
    <row r="1685" spans="1:11" x14ac:dyDescent="0.3">
      <c r="A1685" s="2">
        <v>2726172</v>
      </c>
      <c r="B1685">
        <v>2022</v>
      </c>
      <c r="C1685" t="s">
        <v>23</v>
      </c>
      <c r="D1685" t="s">
        <v>12</v>
      </c>
      <c r="E1685" t="s">
        <v>33</v>
      </c>
      <c r="F1685" t="s">
        <v>14</v>
      </c>
      <c r="G1685" t="s">
        <v>15</v>
      </c>
      <c r="H1685" t="s">
        <v>16</v>
      </c>
      <c r="I1685" t="s">
        <v>18</v>
      </c>
      <c r="J1685">
        <v>768</v>
      </c>
      <c r="K1685">
        <v>526.24</v>
      </c>
    </row>
    <row r="1686" spans="1:11" x14ac:dyDescent="0.3">
      <c r="A1686" s="2">
        <v>2725442</v>
      </c>
      <c r="B1686">
        <v>2022</v>
      </c>
      <c r="C1686" t="s">
        <v>23</v>
      </c>
      <c r="D1686" t="s">
        <v>12</v>
      </c>
      <c r="E1686" t="s">
        <v>33</v>
      </c>
      <c r="F1686" t="s">
        <v>14</v>
      </c>
      <c r="G1686" t="s">
        <v>15</v>
      </c>
      <c r="H1686" t="s">
        <v>16</v>
      </c>
      <c r="I1686" t="s">
        <v>18</v>
      </c>
      <c r="J1686">
        <v>169</v>
      </c>
      <c r="K1686">
        <v>241.67000000000002</v>
      </c>
    </row>
    <row r="1687" spans="1:11" x14ac:dyDescent="0.3">
      <c r="A1687" s="2">
        <v>2725442</v>
      </c>
      <c r="B1687">
        <v>2022</v>
      </c>
      <c r="C1687" t="s">
        <v>23</v>
      </c>
      <c r="D1687" t="s">
        <v>12</v>
      </c>
      <c r="E1687" t="s">
        <v>33</v>
      </c>
      <c r="F1687" t="s">
        <v>14</v>
      </c>
      <c r="G1687" t="s">
        <v>15</v>
      </c>
      <c r="H1687" t="s">
        <v>16</v>
      </c>
      <c r="I1687" t="s">
        <v>18</v>
      </c>
      <c r="J1687">
        <v>371</v>
      </c>
      <c r="K1687">
        <v>530.53</v>
      </c>
    </row>
    <row r="1688" spans="1:11" x14ac:dyDescent="0.3">
      <c r="A1688" s="2">
        <v>2725077</v>
      </c>
      <c r="B1688">
        <v>2022</v>
      </c>
      <c r="C1688" t="s">
        <v>23</v>
      </c>
      <c r="D1688" t="s">
        <v>12</v>
      </c>
      <c r="E1688" t="s">
        <v>33</v>
      </c>
      <c r="F1688" t="s">
        <v>14</v>
      </c>
      <c r="G1688" t="s">
        <v>15</v>
      </c>
      <c r="H1688" t="s">
        <v>16</v>
      </c>
      <c r="I1688" t="s">
        <v>18</v>
      </c>
      <c r="J1688">
        <v>173</v>
      </c>
      <c r="K1688">
        <v>247.39</v>
      </c>
    </row>
    <row r="1689" spans="1:11" x14ac:dyDescent="0.3">
      <c r="A1689" s="2">
        <v>2725077</v>
      </c>
      <c r="B1689">
        <v>2022</v>
      </c>
      <c r="C1689" t="s">
        <v>24</v>
      </c>
      <c r="D1689" t="s">
        <v>12</v>
      </c>
      <c r="E1689" t="s">
        <v>33</v>
      </c>
      <c r="F1689" t="s">
        <v>14</v>
      </c>
      <c r="G1689" t="s">
        <v>15</v>
      </c>
      <c r="H1689" t="s">
        <v>16</v>
      </c>
      <c r="I1689" t="s">
        <v>18</v>
      </c>
      <c r="J1689">
        <v>338</v>
      </c>
      <c r="K1689">
        <v>459.68</v>
      </c>
    </row>
    <row r="1690" spans="1:11" x14ac:dyDescent="0.3">
      <c r="A1690" s="2">
        <v>2726538</v>
      </c>
      <c r="B1690">
        <v>2022</v>
      </c>
      <c r="C1690" t="s">
        <v>24</v>
      </c>
      <c r="D1690" t="s">
        <v>12</v>
      </c>
      <c r="E1690" t="s">
        <v>33</v>
      </c>
      <c r="F1690" t="s">
        <v>14</v>
      </c>
      <c r="G1690" t="s">
        <v>15</v>
      </c>
      <c r="H1690" t="s">
        <v>16</v>
      </c>
      <c r="I1690" t="s">
        <v>18</v>
      </c>
      <c r="J1690">
        <v>140</v>
      </c>
      <c r="K1690">
        <v>200.2</v>
      </c>
    </row>
    <row r="1691" spans="1:11" x14ac:dyDescent="0.3">
      <c r="A1691" s="2">
        <v>2725442</v>
      </c>
      <c r="B1691">
        <v>2022</v>
      </c>
      <c r="C1691" t="s">
        <v>24</v>
      </c>
      <c r="D1691" t="s">
        <v>12</v>
      </c>
      <c r="E1691" t="s">
        <v>33</v>
      </c>
      <c r="F1691" t="s">
        <v>14</v>
      </c>
      <c r="G1691" t="s">
        <v>15</v>
      </c>
      <c r="H1691" t="s">
        <v>16</v>
      </c>
      <c r="I1691" t="s">
        <v>18</v>
      </c>
      <c r="J1691">
        <v>340</v>
      </c>
      <c r="K1691">
        <v>486.2</v>
      </c>
    </row>
    <row r="1692" spans="1:11" x14ac:dyDescent="0.3">
      <c r="A1692" s="2">
        <v>2725442</v>
      </c>
      <c r="B1692">
        <v>2022</v>
      </c>
      <c r="C1692" t="s">
        <v>24</v>
      </c>
      <c r="D1692" t="s">
        <v>12</v>
      </c>
      <c r="E1692" t="s">
        <v>33</v>
      </c>
      <c r="F1692" t="s">
        <v>14</v>
      </c>
      <c r="G1692" t="s">
        <v>15</v>
      </c>
      <c r="H1692" t="s">
        <v>16</v>
      </c>
      <c r="I1692" t="s">
        <v>18</v>
      </c>
      <c r="J1692">
        <v>136</v>
      </c>
      <c r="K1692">
        <v>194.48</v>
      </c>
    </row>
    <row r="1693" spans="1:11" x14ac:dyDescent="0.3">
      <c r="A1693" s="2">
        <v>2725077</v>
      </c>
      <c r="B1693">
        <v>2022</v>
      </c>
      <c r="C1693" t="s">
        <v>24</v>
      </c>
      <c r="D1693" t="s">
        <v>12</v>
      </c>
      <c r="E1693" t="s">
        <v>33</v>
      </c>
      <c r="F1693" t="s">
        <v>14</v>
      </c>
      <c r="G1693" t="s">
        <v>15</v>
      </c>
      <c r="H1693" t="s">
        <v>16</v>
      </c>
      <c r="I1693" t="s">
        <v>18</v>
      </c>
      <c r="J1693">
        <v>701</v>
      </c>
      <c r="K1693">
        <v>1002.4300000000001</v>
      </c>
    </row>
    <row r="1694" spans="1:11" x14ac:dyDescent="0.3">
      <c r="A1694" s="2">
        <v>2726172</v>
      </c>
      <c r="B1694">
        <v>2022</v>
      </c>
      <c r="C1694" t="s">
        <v>24</v>
      </c>
      <c r="D1694" t="s">
        <v>12</v>
      </c>
      <c r="E1694" t="s">
        <v>33</v>
      </c>
      <c r="F1694" t="s">
        <v>14</v>
      </c>
      <c r="G1694" t="s">
        <v>15</v>
      </c>
      <c r="H1694" t="s">
        <v>16</v>
      </c>
      <c r="I1694" t="s">
        <v>18</v>
      </c>
      <c r="J1694">
        <v>734</v>
      </c>
      <c r="K1694">
        <v>1049.6199999999999</v>
      </c>
    </row>
    <row r="1695" spans="1:11" x14ac:dyDescent="0.3">
      <c r="A1695" s="2">
        <v>2725077</v>
      </c>
      <c r="B1695">
        <v>2022</v>
      </c>
      <c r="C1695" t="s">
        <v>24</v>
      </c>
      <c r="D1695" t="s">
        <v>12</v>
      </c>
      <c r="E1695" t="s">
        <v>33</v>
      </c>
      <c r="F1695" t="s">
        <v>14</v>
      </c>
      <c r="G1695" t="s">
        <v>15</v>
      </c>
      <c r="H1695" t="s">
        <v>16</v>
      </c>
      <c r="I1695" t="s">
        <v>18</v>
      </c>
      <c r="J1695">
        <v>339</v>
      </c>
      <c r="K1695">
        <v>526.24</v>
      </c>
    </row>
    <row r="1696" spans="1:11" x14ac:dyDescent="0.3">
      <c r="A1696" s="2">
        <v>2725442</v>
      </c>
      <c r="B1696">
        <v>2022</v>
      </c>
      <c r="C1696" t="s">
        <v>24</v>
      </c>
      <c r="D1696" t="s">
        <v>12</v>
      </c>
      <c r="E1696" t="s">
        <v>33</v>
      </c>
      <c r="F1696" t="s">
        <v>14</v>
      </c>
      <c r="G1696" t="s">
        <v>15</v>
      </c>
      <c r="H1696" t="s">
        <v>16</v>
      </c>
      <c r="I1696" t="s">
        <v>18</v>
      </c>
      <c r="J1696">
        <v>773</v>
      </c>
      <c r="K1696">
        <v>526.24</v>
      </c>
    </row>
    <row r="1697" spans="1:11" x14ac:dyDescent="0.3">
      <c r="A1697" s="2">
        <v>2725077</v>
      </c>
      <c r="B1697">
        <v>2022</v>
      </c>
      <c r="C1697" t="s">
        <v>24</v>
      </c>
      <c r="D1697" t="s">
        <v>12</v>
      </c>
      <c r="E1697" t="s">
        <v>33</v>
      </c>
      <c r="F1697" t="s">
        <v>14</v>
      </c>
      <c r="G1697" t="s">
        <v>15</v>
      </c>
      <c r="H1697" t="s">
        <v>16</v>
      </c>
      <c r="I1697" t="s">
        <v>18</v>
      </c>
      <c r="J1697">
        <v>337</v>
      </c>
      <c r="K1697">
        <v>481.90999999999997</v>
      </c>
    </row>
    <row r="1698" spans="1:11" x14ac:dyDescent="0.3">
      <c r="A1698" s="2">
        <v>2725442</v>
      </c>
      <c r="B1698">
        <v>2022</v>
      </c>
      <c r="C1698" t="s">
        <v>24</v>
      </c>
      <c r="D1698" t="s">
        <v>12</v>
      </c>
      <c r="E1698" t="s">
        <v>33</v>
      </c>
      <c r="F1698" t="s">
        <v>14</v>
      </c>
      <c r="G1698" t="s">
        <v>15</v>
      </c>
      <c r="H1698" t="s">
        <v>16</v>
      </c>
      <c r="I1698" t="s">
        <v>18</v>
      </c>
      <c r="J1698">
        <v>139</v>
      </c>
      <c r="K1698">
        <v>198.76999999999998</v>
      </c>
    </row>
    <row r="1699" spans="1:11" x14ac:dyDescent="0.3">
      <c r="A1699" s="2">
        <v>2726538</v>
      </c>
      <c r="B1699">
        <v>2022</v>
      </c>
      <c r="C1699" t="s">
        <v>24</v>
      </c>
      <c r="D1699" t="s">
        <v>12</v>
      </c>
      <c r="E1699" t="s">
        <v>33</v>
      </c>
      <c r="F1699" t="s">
        <v>14</v>
      </c>
      <c r="G1699" t="s">
        <v>15</v>
      </c>
      <c r="H1699" t="s">
        <v>16</v>
      </c>
      <c r="I1699" t="s">
        <v>18</v>
      </c>
      <c r="J1699">
        <v>137</v>
      </c>
      <c r="K1699">
        <v>195.91</v>
      </c>
    </row>
    <row r="1700" spans="1:11" x14ac:dyDescent="0.3">
      <c r="A1700" s="2">
        <v>2726538</v>
      </c>
      <c r="B1700">
        <v>2022</v>
      </c>
      <c r="C1700" t="s">
        <v>25</v>
      </c>
      <c r="D1700" t="s">
        <v>12</v>
      </c>
      <c r="E1700" t="s">
        <v>33</v>
      </c>
      <c r="F1700" t="s">
        <v>14</v>
      </c>
      <c r="G1700" t="s">
        <v>15</v>
      </c>
      <c r="H1700" t="s">
        <v>16</v>
      </c>
      <c r="I1700" t="s">
        <v>18</v>
      </c>
      <c r="J1700">
        <v>344</v>
      </c>
      <c r="K1700">
        <v>467.84</v>
      </c>
    </row>
    <row r="1701" spans="1:11" x14ac:dyDescent="0.3">
      <c r="A1701" s="2">
        <v>2725077</v>
      </c>
      <c r="B1701">
        <v>2022</v>
      </c>
      <c r="C1701" t="s">
        <v>25</v>
      </c>
      <c r="D1701" t="s">
        <v>12</v>
      </c>
      <c r="E1701" t="s">
        <v>33</v>
      </c>
      <c r="F1701" t="s">
        <v>14</v>
      </c>
      <c r="G1701" t="s">
        <v>15</v>
      </c>
      <c r="H1701" t="s">
        <v>16</v>
      </c>
      <c r="I1701" t="s">
        <v>18</v>
      </c>
      <c r="J1701">
        <v>146</v>
      </c>
      <c r="K1701">
        <v>208.78</v>
      </c>
    </row>
    <row r="1702" spans="1:11" x14ac:dyDescent="0.3">
      <c r="A1702" s="2">
        <v>2725442</v>
      </c>
      <c r="B1702">
        <v>2022</v>
      </c>
      <c r="C1702" t="s">
        <v>25</v>
      </c>
      <c r="D1702" t="s">
        <v>12</v>
      </c>
      <c r="E1702" t="s">
        <v>33</v>
      </c>
      <c r="F1702" t="s">
        <v>14</v>
      </c>
      <c r="G1702" t="s">
        <v>15</v>
      </c>
      <c r="H1702" t="s">
        <v>16</v>
      </c>
      <c r="I1702" t="s">
        <v>18</v>
      </c>
      <c r="J1702">
        <v>142</v>
      </c>
      <c r="K1702">
        <v>203.06</v>
      </c>
    </row>
    <row r="1703" spans="1:11" x14ac:dyDescent="0.3">
      <c r="A1703" s="2">
        <v>2725077</v>
      </c>
      <c r="B1703">
        <v>2022</v>
      </c>
      <c r="C1703" t="s">
        <v>25</v>
      </c>
      <c r="D1703" t="s">
        <v>12</v>
      </c>
      <c r="E1703" t="s">
        <v>33</v>
      </c>
      <c r="F1703" t="s">
        <v>14</v>
      </c>
      <c r="G1703" t="s">
        <v>15</v>
      </c>
      <c r="H1703" t="s">
        <v>16</v>
      </c>
      <c r="I1703" t="s">
        <v>18</v>
      </c>
      <c r="J1703">
        <v>700</v>
      </c>
      <c r="K1703">
        <v>1001</v>
      </c>
    </row>
    <row r="1704" spans="1:11" x14ac:dyDescent="0.3">
      <c r="A1704" s="2">
        <v>2725442</v>
      </c>
      <c r="B1704">
        <v>2022</v>
      </c>
      <c r="C1704" t="s">
        <v>25</v>
      </c>
      <c r="D1704" t="s">
        <v>12</v>
      </c>
      <c r="E1704" t="s">
        <v>33</v>
      </c>
      <c r="F1704" t="s">
        <v>14</v>
      </c>
      <c r="G1704" t="s">
        <v>15</v>
      </c>
      <c r="H1704" t="s">
        <v>16</v>
      </c>
      <c r="I1704" t="s">
        <v>18</v>
      </c>
      <c r="J1704">
        <v>733</v>
      </c>
      <c r="K1704">
        <v>1048.19</v>
      </c>
    </row>
    <row r="1705" spans="1:11" x14ac:dyDescent="0.3">
      <c r="A1705" s="2">
        <v>2725442</v>
      </c>
      <c r="B1705">
        <v>2022</v>
      </c>
      <c r="C1705" t="s">
        <v>25</v>
      </c>
      <c r="D1705" t="s">
        <v>12</v>
      </c>
      <c r="E1705" t="s">
        <v>33</v>
      </c>
      <c r="F1705" t="s">
        <v>14</v>
      </c>
      <c r="G1705" t="s">
        <v>15</v>
      </c>
      <c r="H1705" t="s">
        <v>16</v>
      </c>
      <c r="I1705" t="s">
        <v>18</v>
      </c>
      <c r="J1705">
        <v>345</v>
      </c>
      <c r="K1705">
        <v>526.24</v>
      </c>
    </row>
    <row r="1706" spans="1:11" x14ac:dyDescent="0.3">
      <c r="A1706" s="2">
        <v>2725442</v>
      </c>
      <c r="B1706">
        <v>2022</v>
      </c>
      <c r="C1706" t="s">
        <v>25</v>
      </c>
      <c r="D1706" t="s">
        <v>12</v>
      </c>
      <c r="E1706" t="s">
        <v>33</v>
      </c>
      <c r="F1706" t="s">
        <v>14</v>
      </c>
      <c r="G1706" t="s">
        <v>15</v>
      </c>
      <c r="H1706" t="s">
        <v>16</v>
      </c>
      <c r="I1706" t="s">
        <v>18</v>
      </c>
      <c r="J1706">
        <v>343</v>
      </c>
      <c r="K1706">
        <v>490.49</v>
      </c>
    </row>
    <row r="1707" spans="1:11" x14ac:dyDescent="0.3">
      <c r="A1707" s="2">
        <v>2725442</v>
      </c>
      <c r="B1707">
        <v>2022</v>
      </c>
      <c r="C1707" t="s">
        <v>25</v>
      </c>
      <c r="D1707" t="s">
        <v>12</v>
      </c>
      <c r="E1707" t="s">
        <v>33</v>
      </c>
      <c r="F1707" t="s">
        <v>14</v>
      </c>
      <c r="G1707" t="s">
        <v>15</v>
      </c>
      <c r="H1707" t="s">
        <v>16</v>
      </c>
      <c r="I1707" t="s">
        <v>18</v>
      </c>
      <c r="J1707">
        <v>145</v>
      </c>
      <c r="K1707">
        <v>207.35</v>
      </c>
    </row>
    <row r="1708" spans="1:11" x14ac:dyDescent="0.3">
      <c r="A1708" s="2">
        <v>2725442</v>
      </c>
      <c r="B1708">
        <v>2022</v>
      </c>
      <c r="C1708" t="s">
        <v>25</v>
      </c>
      <c r="D1708" t="s">
        <v>12</v>
      </c>
      <c r="E1708" t="s">
        <v>33</v>
      </c>
      <c r="F1708" t="s">
        <v>14</v>
      </c>
      <c r="G1708" t="s">
        <v>15</v>
      </c>
      <c r="H1708" t="s">
        <v>16</v>
      </c>
      <c r="I1708" t="s">
        <v>18</v>
      </c>
      <c r="J1708">
        <v>341</v>
      </c>
      <c r="K1708">
        <v>487.63</v>
      </c>
    </row>
    <row r="1709" spans="1:11" x14ac:dyDescent="0.3">
      <c r="A1709" s="2">
        <v>2725077</v>
      </c>
      <c r="B1709">
        <v>2022</v>
      </c>
      <c r="C1709" t="s">
        <v>25</v>
      </c>
      <c r="D1709" t="s">
        <v>12</v>
      </c>
      <c r="E1709" t="s">
        <v>33</v>
      </c>
      <c r="F1709" t="s">
        <v>14</v>
      </c>
      <c r="G1709" t="s">
        <v>15</v>
      </c>
      <c r="H1709" t="s">
        <v>16</v>
      </c>
      <c r="I1709" t="s">
        <v>18</v>
      </c>
      <c r="J1709">
        <v>143</v>
      </c>
      <c r="K1709">
        <v>204.49</v>
      </c>
    </row>
    <row r="1710" spans="1:11" x14ac:dyDescent="0.3">
      <c r="A1710" s="2">
        <v>2726538</v>
      </c>
      <c r="B1710">
        <v>2022</v>
      </c>
      <c r="C1710" t="s">
        <v>26</v>
      </c>
      <c r="D1710" t="s">
        <v>12</v>
      </c>
      <c r="E1710" t="s">
        <v>33</v>
      </c>
      <c r="F1710" t="s">
        <v>14</v>
      </c>
      <c r="G1710" t="s">
        <v>15</v>
      </c>
      <c r="H1710" t="s">
        <v>16</v>
      </c>
      <c r="I1710" t="s">
        <v>18</v>
      </c>
      <c r="J1710">
        <v>158</v>
      </c>
      <c r="K1710">
        <v>225.94</v>
      </c>
    </row>
    <row r="1711" spans="1:11" x14ac:dyDescent="0.3">
      <c r="A1711" s="2">
        <v>2726172</v>
      </c>
      <c r="B1711">
        <v>2022</v>
      </c>
      <c r="C1711" t="s">
        <v>26</v>
      </c>
      <c r="D1711" t="s">
        <v>12</v>
      </c>
      <c r="E1711" t="s">
        <v>33</v>
      </c>
      <c r="F1711" t="s">
        <v>14</v>
      </c>
      <c r="G1711" t="s">
        <v>15</v>
      </c>
      <c r="H1711" t="s">
        <v>16</v>
      </c>
      <c r="I1711" t="s">
        <v>18</v>
      </c>
      <c r="J1711">
        <v>358</v>
      </c>
      <c r="K1711">
        <v>511.94</v>
      </c>
    </row>
    <row r="1712" spans="1:11" x14ac:dyDescent="0.3">
      <c r="A1712" s="2">
        <v>2726172</v>
      </c>
      <c r="B1712">
        <v>2022</v>
      </c>
      <c r="C1712" t="s">
        <v>26</v>
      </c>
      <c r="D1712" t="s">
        <v>12</v>
      </c>
      <c r="E1712" t="s">
        <v>33</v>
      </c>
      <c r="F1712" t="s">
        <v>14</v>
      </c>
      <c r="G1712" t="s">
        <v>15</v>
      </c>
      <c r="H1712" t="s">
        <v>16</v>
      </c>
      <c r="I1712" t="s">
        <v>18</v>
      </c>
      <c r="J1712">
        <v>160</v>
      </c>
      <c r="K1712">
        <v>228.8</v>
      </c>
    </row>
    <row r="1713" spans="1:11" x14ac:dyDescent="0.3">
      <c r="A1713" s="2">
        <v>2725807</v>
      </c>
      <c r="B1713">
        <v>2022</v>
      </c>
      <c r="C1713" t="s">
        <v>26</v>
      </c>
      <c r="D1713" t="s">
        <v>12</v>
      </c>
      <c r="E1713" t="s">
        <v>33</v>
      </c>
      <c r="F1713" t="s">
        <v>14</v>
      </c>
      <c r="G1713" t="s">
        <v>15</v>
      </c>
      <c r="H1713" t="s">
        <v>16</v>
      </c>
      <c r="I1713" t="s">
        <v>18</v>
      </c>
      <c r="J1713">
        <v>697</v>
      </c>
      <c r="K1713">
        <v>996.71</v>
      </c>
    </row>
    <row r="1714" spans="1:11" x14ac:dyDescent="0.3">
      <c r="A1714" s="2">
        <v>2725807</v>
      </c>
      <c r="B1714">
        <v>2022</v>
      </c>
      <c r="C1714" t="s">
        <v>26</v>
      </c>
      <c r="D1714" t="s">
        <v>12</v>
      </c>
      <c r="E1714" t="s">
        <v>33</v>
      </c>
      <c r="F1714" t="s">
        <v>14</v>
      </c>
      <c r="G1714" t="s">
        <v>15</v>
      </c>
      <c r="H1714" t="s">
        <v>16</v>
      </c>
      <c r="I1714" t="s">
        <v>18</v>
      </c>
      <c r="J1714">
        <v>730</v>
      </c>
      <c r="K1714">
        <v>1043.9000000000001</v>
      </c>
    </row>
    <row r="1715" spans="1:11" x14ac:dyDescent="0.3">
      <c r="A1715" s="2">
        <v>2725077</v>
      </c>
      <c r="B1715">
        <v>2022</v>
      </c>
      <c r="C1715" t="s">
        <v>26</v>
      </c>
      <c r="D1715" t="s">
        <v>12</v>
      </c>
      <c r="E1715" t="s">
        <v>33</v>
      </c>
      <c r="F1715" t="s">
        <v>14</v>
      </c>
      <c r="G1715" t="s">
        <v>15</v>
      </c>
      <c r="H1715" t="s">
        <v>16</v>
      </c>
      <c r="I1715" t="s">
        <v>18</v>
      </c>
      <c r="J1715">
        <v>357</v>
      </c>
      <c r="K1715">
        <v>510.51</v>
      </c>
    </row>
    <row r="1716" spans="1:11" x14ac:dyDescent="0.3">
      <c r="A1716" s="2">
        <v>2725442</v>
      </c>
      <c r="B1716">
        <v>2022</v>
      </c>
      <c r="C1716" t="s">
        <v>26</v>
      </c>
      <c r="D1716" t="s">
        <v>12</v>
      </c>
      <c r="E1716" t="s">
        <v>33</v>
      </c>
      <c r="F1716" t="s">
        <v>14</v>
      </c>
      <c r="G1716" t="s">
        <v>15</v>
      </c>
      <c r="H1716" t="s">
        <v>16</v>
      </c>
      <c r="I1716" t="s">
        <v>18</v>
      </c>
      <c r="J1716">
        <v>770</v>
      </c>
      <c r="K1716">
        <v>526.24</v>
      </c>
    </row>
    <row r="1717" spans="1:11" x14ac:dyDescent="0.3">
      <c r="A1717" s="2">
        <v>2725442</v>
      </c>
      <c r="B1717">
        <v>2022</v>
      </c>
      <c r="C1717" t="s">
        <v>26</v>
      </c>
      <c r="D1717" t="s">
        <v>12</v>
      </c>
      <c r="E1717" t="s">
        <v>33</v>
      </c>
      <c r="F1717" t="s">
        <v>14</v>
      </c>
      <c r="G1717" t="s">
        <v>15</v>
      </c>
      <c r="H1717" t="s">
        <v>16</v>
      </c>
      <c r="I1717" t="s">
        <v>18</v>
      </c>
      <c r="J1717">
        <v>361</v>
      </c>
      <c r="K1717">
        <v>516.23</v>
      </c>
    </row>
    <row r="1718" spans="1:11" x14ac:dyDescent="0.3">
      <c r="A1718" s="2">
        <v>2725442</v>
      </c>
      <c r="B1718">
        <v>2022</v>
      </c>
      <c r="C1718" t="s">
        <v>26</v>
      </c>
      <c r="D1718" t="s">
        <v>12</v>
      </c>
      <c r="E1718" t="s">
        <v>33</v>
      </c>
      <c r="F1718" t="s">
        <v>14</v>
      </c>
      <c r="G1718" t="s">
        <v>15</v>
      </c>
      <c r="H1718" t="s">
        <v>16</v>
      </c>
      <c r="I1718" t="s">
        <v>18</v>
      </c>
      <c r="J1718">
        <v>359</v>
      </c>
      <c r="K1718">
        <v>513.37</v>
      </c>
    </row>
    <row r="1719" spans="1:11" x14ac:dyDescent="0.3">
      <c r="A1719" s="2">
        <v>2725442</v>
      </c>
      <c r="B1719">
        <v>2022</v>
      </c>
      <c r="C1719" t="s">
        <v>26</v>
      </c>
      <c r="D1719" t="s">
        <v>12</v>
      </c>
      <c r="E1719" t="s">
        <v>33</v>
      </c>
      <c r="F1719" t="s">
        <v>14</v>
      </c>
      <c r="G1719" t="s">
        <v>15</v>
      </c>
      <c r="H1719" t="s">
        <v>16</v>
      </c>
      <c r="I1719" t="s">
        <v>18</v>
      </c>
      <c r="J1719">
        <v>161</v>
      </c>
      <c r="K1719">
        <v>230.23000000000002</v>
      </c>
    </row>
    <row r="1720" spans="1:11" x14ac:dyDescent="0.3">
      <c r="A1720" s="2">
        <v>2725442</v>
      </c>
      <c r="B1720">
        <v>2022</v>
      </c>
      <c r="C1720" t="s">
        <v>27</v>
      </c>
      <c r="D1720" t="s">
        <v>12</v>
      </c>
      <c r="E1720" t="s">
        <v>33</v>
      </c>
      <c r="F1720" t="s">
        <v>14</v>
      </c>
      <c r="G1720" t="s">
        <v>15</v>
      </c>
      <c r="H1720" t="s">
        <v>16</v>
      </c>
      <c r="I1720" t="s">
        <v>18</v>
      </c>
      <c r="J1720">
        <v>350</v>
      </c>
      <c r="K1720">
        <v>476</v>
      </c>
    </row>
    <row r="1721" spans="1:11" x14ac:dyDescent="0.3">
      <c r="A1721" s="2">
        <v>2725442</v>
      </c>
      <c r="B1721">
        <v>2022</v>
      </c>
      <c r="C1721" t="s">
        <v>27</v>
      </c>
      <c r="D1721" t="s">
        <v>12</v>
      </c>
      <c r="E1721" t="s">
        <v>33</v>
      </c>
      <c r="F1721" t="s">
        <v>14</v>
      </c>
      <c r="G1721" t="s">
        <v>15</v>
      </c>
      <c r="H1721" t="s">
        <v>16</v>
      </c>
      <c r="I1721" t="s">
        <v>18</v>
      </c>
      <c r="J1721">
        <v>346</v>
      </c>
      <c r="K1721">
        <v>494.78</v>
      </c>
    </row>
    <row r="1722" spans="1:11" x14ac:dyDescent="0.3">
      <c r="A1722" s="2">
        <v>2726172</v>
      </c>
      <c r="B1722">
        <v>2022</v>
      </c>
      <c r="C1722" t="s">
        <v>27</v>
      </c>
      <c r="D1722" t="s">
        <v>12</v>
      </c>
      <c r="E1722" t="s">
        <v>33</v>
      </c>
      <c r="F1722" t="s">
        <v>14</v>
      </c>
      <c r="G1722" t="s">
        <v>15</v>
      </c>
      <c r="H1722" t="s">
        <v>16</v>
      </c>
      <c r="I1722" t="s">
        <v>18</v>
      </c>
      <c r="J1722">
        <v>148</v>
      </c>
      <c r="K1722">
        <v>211.64</v>
      </c>
    </row>
    <row r="1723" spans="1:11" x14ac:dyDescent="0.3">
      <c r="A1723" s="2">
        <v>2725442</v>
      </c>
      <c r="B1723">
        <v>2022</v>
      </c>
      <c r="C1723" t="s">
        <v>27</v>
      </c>
      <c r="D1723" t="s">
        <v>12</v>
      </c>
      <c r="E1723" t="s">
        <v>33</v>
      </c>
      <c r="F1723" t="s">
        <v>14</v>
      </c>
      <c r="G1723" t="s">
        <v>15</v>
      </c>
      <c r="H1723" t="s">
        <v>16</v>
      </c>
      <c r="I1723" t="s">
        <v>18</v>
      </c>
      <c r="J1723">
        <v>699</v>
      </c>
      <c r="K1723">
        <v>999.56999999999994</v>
      </c>
    </row>
    <row r="1724" spans="1:11" x14ac:dyDescent="0.3">
      <c r="A1724" s="2">
        <v>2725077</v>
      </c>
      <c r="B1724">
        <v>2022</v>
      </c>
      <c r="C1724" t="s">
        <v>27</v>
      </c>
      <c r="D1724" t="s">
        <v>12</v>
      </c>
      <c r="E1724" t="s">
        <v>33</v>
      </c>
      <c r="F1724" t="s">
        <v>14</v>
      </c>
      <c r="G1724" t="s">
        <v>15</v>
      </c>
      <c r="H1724" t="s">
        <v>16</v>
      </c>
      <c r="I1724" t="s">
        <v>18</v>
      </c>
      <c r="J1724">
        <v>732</v>
      </c>
      <c r="K1724">
        <v>1046.76</v>
      </c>
    </row>
    <row r="1725" spans="1:11" x14ac:dyDescent="0.3">
      <c r="A1725" s="2">
        <v>2725077</v>
      </c>
      <c r="B1725">
        <v>2022</v>
      </c>
      <c r="C1725" t="s">
        <v>27</v>
      </c>
      <c r="D1725" t="s">
        <v>12</v>
      </c>
      <c r="E1725" t="s">
        <v>33</v>
      </c>
      <c r="F1725" t="s">
        <v>14</v>
      </c>
      <c r="G1725" t="s">
        <v>15</v>
      </c>
      <c r="H1725" t="s">
        <v>16</v>
      </c>
      <c r="I1725" t="s">
        <v>18</v>
      </c>
      <c r="J1725">
        <v>351</v>
      </c>
      <c r="K1725">
        <v>526.24</v>
      </c>
    </row>
    <row r="1726" spans="1:11" x14ac:dyDescent="0.3">
      <c r="A1726" s="2">
        <v>2725442</v>
      </c>
      <c r="B1726">
        <v>2022</v>
      </c>
      <c r="C1726" t="s">
        <v>27</v>
      </c>
      <c r="D1726" t="s">
        <v>12</v>
      </c>
      <c r="E1726" t="s">
        <v>33</v>
      </c>
      <c r="F1726" t="s">
        <v>14</v>
      </c>
      <c r="G1726" t="s">
        <v>15</v>
      </c>
      <c r="H1726" t="s">
        <v>16</v>
      </c>
      <c r="I1726" t="s">
        <v>18</v>
      </c>
      <c r="J1726">
        <v>772</v>
      </c>
      <c r="K1726">
        <v>526.24</v>
      </c>
    </row>
    <row r="1727" spans="1:11" x14ac:dyDescent="0.3">
      <c r="A1727" s="2">
        <v>2726172</v>
      </c>
      <c r="B1727">
        <v>2022</v>
      </c>
      <c r="C1727" t="s">
        <v>27</v>
      </c>
      <c r="D1727" t="s">
        <v>12</v>
      </c>
      <c r="E1727" t="s">
        <v>33</v>
      </c>
      <c r="F1727" t="s">
        <v>14</v>
      </c>
      <c r="G1727" t="s">
        <v>15</v>
      </c>
      <c r="H1727" t="s">
        <v>16</v>
      </c>
      <c r="I1727" t="s">
        <v>18</v>
      </c>
      <c r="J1727">
        <v>349</v>
      </c>
      <c r="K1727">
        <v>499.07</v>
      </c>
    </row>
    <row r="1728" spans="1:11" x14ac:dyDescent="0.3">
      <c r="A1728" s="2">
        <v>2725442</v>
      </c>
      <c r="B1728">
        <v>2022</v>
      </c>
      <c r="C1728" t="s">
        <v>27</v>
      </c>
      <c r="D1728" t="s">
        <v>12</v>
      </c>
      <c r="E1728" t="s">
        <v>33</v>
      </c>
      <c r="F1728" t="s">
        <v>14</v>
      </c>
      <c r="G1728" t="s">
        <v>15</v>
      </c>
      <c r="H1728" t="s">
        <v>16</v>
      </c>
      <c r="I1728" t="s">
        <v>18</v>
      </c>
      <c r="J1728">
        <v>151</v>
      </c>
      <c r="K1728">
        <v>215.93</v>
      </c>
    </row>
    <row r="1729" spans="1:11" x14ac:dyDescent="0.3">
      <c r="A1729" s="2">
        <v>2726172</v>
      </c>
      <c r="B1729">
        <v>2022</v>
      </c>
      <c r="C1729" t="s">
        <v>27</v>
      </c>
      <c r="D1729" t="s">
        <v>12</v>
      </c>
      <c r="E1729" t="s">
        <v>33</v>
      </c>
      <c r="F1729" t="s">
        <v>14</v>
      </c>
      <c r="G1729" t="s">
        <v>15</v>
      </c>
      <c r="H1729" t="s">
        <v>16</v>
      </c>
      <c r="I1729" t="s">
        <v>18</v>
      </c>
      <c r="J1729">
        <v>347</v>
      </c>
      <c r="K1729">
        <v>496.21000000000004</v>
      </c>
    </row>
    <row r="1730" spans="1:11" x14ac:dyDescent="0.3">
      <c r="A1730" s="2">
        <v>2725442</v>
      </c>
      <c r="B1730">
        <v>2022</v>
      </c>
      <c r="C1730" t="s">
        <v>27</v>
      </c>
      <c r="D1730" t="s">
        <v>12</v>
      </c>
      <c r="E1730" t="s">
        <v>33</v>
      </c>
      <c r="F1730" t="s">
        <v>14</v>
      </c>
      <c r="G1730" t="s">
        <v>15</v>
      </c>
      <c r="H1730" t="s">
        <v>16</v>
      </c>
      <c r="I1730" t="s">
        <v>18</v>
      </c>
      <c r="J1730">
        <v>149</v>
      </c>
      <c r="K1730">
        <v>213.07</v>
      </c>
    </row>
    <row r="1731" spans="1:11" x14ac:dyDescent="0.3">
      <c r="A1731" s="2">
        <v>2726172</v>
      </c>
      <c r="B1731">
        <v>2022</v>
      </c>
      <c r="C1731" t="s">
        <v>28</v>
      </c>
      <c r="D1731" t="s">
        <v>12</v>
      </c>
      <c r="E1731" t="s">
        <v>33</v>
      </c>
      <c r="F1731" t="s">
        <v>14</v>
      </c>
      <c r="G1731" t="s">
        <v>15</v>
      </c>
      <c r="H1731" t="s">
        <v>16</v>
      </c>
      <c r="I1731" t="s">
        <v>18</v>
      </c>
      <c r="J1731">
        <v>146</v>
      </c>
      <c r="K1731">
        <v>208.78</v>
      </c>
    </row>
    <row r="1732" spans="1:11" x14ac:dyDescent="0.3">
      <c r="A1732" s="2">
        <v>2726538</v>
      </c>
      <c r="B1732">
        <v>2022</v>
      </c>
      <c r="C1732" t="s">
        <v>28</v>
      </c>
      <c r="D1732" t="s">
        <v>12</v>
      </c>
      <c r="E1732" t="s">
        <v>33</v>
      </c>
      <c r="F1732" t="s">
        <v>14</v>
      </c>
      <c r="G1732" t="s">
        <v>15</v>
      </c>
      <c r="H1732" t="s">
        <v>16</v>
      </c>
      <c r="I1732" t="s">
        <v>18</v>
      </c>
      <c r="J1732">
        <v>314</v>
      </c>
      <c r="K1732">
        <v>449.02</v>
      </c>
    </row>
    <row r="1733" spans="1:11" x14ac:dyDescent="0.3">
      <c r="A1733" s="2">
        <v>2725077</v>
      </c>
      <c r="B1733">
        <v>2022</v>
      </c>
      <c r="C1733" t="s">
        <v>28</v>
      </c>
      <c r="D1733" t="s">
        <v>12</v>
      </c>
      <c r="E1733" t="s">
        <v>33</v>
      </c>
      <c r="F1733" t="s">
        <v>14</v>
      </c>
      <c r="G1733" t="s">
        <v>15</v>
      </c>
      <c r="H1733" t="s">
        <v>16</v>
      </c>
      <c r="I1733" t="s">
        <v>18</v>
      </c>
      <c r="J1733">
        <v>362</v>
      </c>
      <c r="K1733">
        <v>517.66</v>
      </c>
    </row>
    <row r="1734" spans="1:11" x14ac:dyDescent="0.3">
      <c r="A1734" s="2">
        <v>2726172</v>
      </c>
      <c r="B1734">
        <v>2022</v>
      </c>
      <c r="C1734" t="s">
        <v>28</v>
      </c>
      <c r="D1734" t="s">
        <v>12</v>
      </c>
      <c r="E1734" t="s">
        <v>33</v>
      </c>
      <c r="F1734" t="s">
        <v>14</v>
      </c>
      <c r="G1734" t="s">
        <v>15</v>
      </c>
      <c r="H1734" t="s">
        <v>16</v>
      </c>
      <c r="I1734" t="s">
        <v>18</v>
      </c>
      <c r="J1734">
        <v>142</v>
      </c>
      <c r="K1734">
        <v>203.06</v>
      </c>
    </row>
    <row r="1735" spans="1:11" x14ac:dyDescent="0.3">
      <c r="A1735" s="2">
        <v>2725077</v>
      </c>
      <c r="B1735">
        <v>2022</v>
      </c>
      <c r="C1735" t="s">
        <v>28</v>
      </c>
      <c r="D1735" t="s">
        <v>12</v>
      </c>
      <c r="E1735" t="s">
        <v>33</v>
      </c>
      <c r="F1735" t="s">
        <v>14</v>
      </c>
      <c r="G1735" t="s">
        <v>15</v>
      </c>
      <c r="H1735" t="s">
        <v>16</v>
      </c>
      <c r="I1735" t="s">
        <v>18</v>
      </c>
      <c r="J1735">
        <v>316</v>
      </c>
      <c r="K1735">
        <v>451.88</v>
      </c>
    </row>
    <row r="1736" spans="1:11" x14ac:dyDescent="0.3">
      <c r="A1736" s="2">
        <v>2725442</v>
      </c>
      <c r="B1736">
        <v>2022</v>
      </c>
      <c r="C1736" t="s">
        <v>28</v>
      </c>
      <c r="D1736" t="s">
        <v>12</v>
      </c>
      <c r="E1736" t="s">
        <v>33</v>
      </c>
      <c r="F1736" t="s">
        <v>14</v>
      </c>
      <c r="G1736" t="s">
        <v>15</v>
      </c>
      <c r="H1736" t="s">
        <v>16</v>
      </c>
      <c r="I1736" t="s">
        <v>18</v>
      </c>
      <c r="J1736">
        <v>364</v>
      </c>
      <c r="K1736">
        <v>520.52</v>
      </c>
    </row>
    <row r="1737" spans="1:11" x14ac:dyDescent="0.3">
      <c r="A1737" s="2">
        <v>2725077</v>
      </c>
      <c r="B1737">
        <v>2022</v>
      </c>
      <c r="C1737" t="s">
        <v>28</v>
      </c>
      <c r="D1737" t="s">
        <v>12</v>
      </c>
      <c r="E1737" t="s">
        <v>33</v>
      </c>
      <c r="F1737" t="s">
        <v>14</v>
      </c>
      <c r="G1737" t="s">
        <v>15</v>
      </c>
      <c r="H1737" t="s">
        <v>16</v>
      </c>
      <c r="I1737" t="s">
        <v>18</v>
      </c>
      <c r="J1737">
        <v>144</v>
      </c>
      <c r="K1737">
        <v>205.92000000000002</v>
      </c>
    </row>
    <row r="1738" spans="1:11" x14ac:dyDescent="0.3">
      <c r="A1738" s="2">
        <v>2726172</v>
      </c>
      <c r="B1738">
        <v>2022</v>
      </c>
      <c r="C1738" t="s">
        <v>28</v>
      </c>
      <c r="D1738" t="s">
        <v>12</v>
      </c>
      <c r="E1738" t="s">
        <v>33</v>
      </c>
      <c r="F1738" t="s">
        <v>14</v>
      </c>
      <c r="G1738" t="s">
        <v>15</v>
      </c>
      <c r="H1738" t="s">
        <v>16</v>
      </c>
      <c r="I1738" t="s">
        <v>18</v>
      </c>
      <c r="J1738">
        <v>704</v>
      </c>
      <c r="K1738">
        <v>1006.72</v>
      </c>
    </row>
    <row r="1739" spans="1:11" x14ac:dyDescent="0.3">
      <c r="A1739" s="2">
        <v>2726172</v>
      </c>
      <c r="B1739">
        <v>2022</v>
      </c>
      <c r="C1739" t="s">
        <v>28</v>
      </c>
      <c r="D1739" t="s">
        <v>12</v>
      </c>
      <c r="E1739" t="s">
        <v>33</v>
      </c>
      <c r="F1739" t="s">
        <v>14</v>
      </c>
      <c r="G1739" t="s">
        <v>15</v>
      </c>
      <c r="H1739" t="s">
        <v>16</v>
      </c>
      <c r="I1739" t="s">
        <v>18</v>
      </c>
      <c r="J1739">
        <v>315</v>
      </c>
      <c r="K1739">
        <v>526.24</v>
      </c>
    </row>
    <row r="1740" spans="1:11" x14ac:dyDescent="0.3">
      <c r="A1740" s="2">
        <v>2725077</v>
      </c>
      <c r="B1740">
        <v>2022</v>
      </c>
      <c r="C1740" t="s">
        <v>28</v>
      </c>
      <c r="D1740" t="s">
        <v>12</v>
      </c>
      <c r="E1740" t="s">
        <v>33</v>
      </c>
      <c r="F1740" t="s">
        <v>14</v>
      </c>
      <c r="G1740" t="s">
        <v>15</v>
      </c>
      <c r="H1740" t="s">
        <v>16</v>
      </c>
      <c r="I1740" t="s">
        <v>18</v>
      </c>
      <c r="J1740">
        <v>777</v>
      </c>
      <c r="K1740">
        <v>526.24</v>
      </c>
    </row>
    <row r="1741" spans="1:11" x14ac:dyDescent="0.3">
      <c r="A1741" s="2">
        <v>2725442</v>
      </c>
      <c r="B1741">
        <v>2022</v>
      </c>
      <c r="C1741" t="s">
        <v>28</v>
      </c>
      <c r="D1741" t="s">
        <v>12</v>
      </c>
      <c r="E1741" t="s">
        <v>33</v>
      </c>
      <c r="F1741" t="s">
        <v>14</v>
      </c>
      <c r="G1741" t="s">
        <v>15</v>
      </c>
      <c r="H1741" t="s">
        <v>16</v>
      </c>
      <c r="I1741" t="s">
        <v>18</v>
      </c>
      <c r="J1741">
        <v>145</v>
      </c>
      <c r="K1741">
        <v>207.35</v>
      </c>
    </row>
    <row r="1742" spans="1:11" x14ac:dyDescent="0.3">
      <c r="A1742" s="2">
        <v>2725442</v>
      </c>
      <c r="B1742">
        <v>2022</v>
      </c>
      <c r="C1742" t="s">
        <v>28</v>
      </c>
      <c r="D1742" t="s">
        <v>12</v>
      </c>
      <c r="E1742" t="s">
        <v>33</v>
      </c>
      <c r="F1742" t="s">
        <v>14</v>
      </c>
      <c r="G1742" t="s">
        <v>15</v>
      </c>
      <c r="H1742" t="s">
        <v>16</v>
      </c>
      <c r="I1742" t="s">
        <v>18</v>
      </c>
      <c r="J1742">
        <v>319</v>
      </c>
      <c r="K1742">
        <v>456.16999999999996</v>
      </c>
    </row>
    <row r="1743" spans="1:11" x14ac:dyDescent="0.3">
      <c r="A1743" s="2">
        <v>2726172</v>
      </c>
      <c r="B1743">
        <v>2022</v>
      </c>
      <c r="C1743" t="s">
        <v>28</v>
      </c>
      <c r="D1743" t="s">
        <v>12</v>
      </c>
      <c r="E1743" t="s">
        <v>33</v>
      </c>
      <c r="F1743" t="s">
        <v>14</v>
      </c>
      <c r="G1743" t="s">
        <v>15</v>
      </c>
      <c r="H1743" t="s">
        <v>16</v>
      </c>
      <c r="I1743" t="s">
        <v>18</v>
      </c>
      <c r="J1743">
        <v>361</v>
      </c>
      <c r="K1743">
        <v>516.23</v>
      </c>
    </row>
    <row r="1744" spans="1:11" x14ac:dyDescent="0.3">
      <c r="A1744" s="2">
        <v>2725077</v>
      </c>
      <c r="B1744">
        <v>2022</v>
      </c>
      <c r="C1744" t="s">
        <v>28</v>
      </c>
      <c r="D1744" t="s">
        <v>12</v>
      </c>
      <c r="E1744" t="s">
        <v>33</v>
      </c>
      <c r="F1744" t="s">
        <v>14</v>
      </c>
      <c r="G1744" t="s">
        <v>15</v>
      </c>
      <c r="H1744" t="s">
        <v>16</v>
      </c>
      <c r="I1744" t="s">
        <v>18</v>
      </c>
      <c r="J1744">
        <v>143</v>
      </c>
      <c r="K1744">
        <v>204.49</v>
      </c>
    </row>
    <row r="1745" spans="1:11" x14ac:dyDescent="0.3">
      <c r="A1745" s="2">
        <v>2725077</v>
      </c>
      <c r="B1745">
        <v>2022</v>
      </c>
      <c r="C1745" t="s">
        <v>28</v>
      </c>
      <c r="D1745" t="s">
        <v>12</v>
      </c>
      <c r="E1745" t="s">
        <v>33</v>
      </c>
      <c r="F1745" t="s">
        <v>14</v>
      </c>
      <c r="G1745" t="s">
        <v>15</v>
      </c>
      <c r="H1745" t="s">
        <v>16</v>
      </c>
      <c r="I1745" t="s">
        <v>18</v>
      </c>
      <c r="J1745">
        <v>317</v>
      </c>
      <c r="K1745">
        <v>453.31</v>
      </c>
    </row>
    <row r="1746" spans="1:11" x14ac:dyDescent="0.3">
      <c r="A1746" s="2">
        <v>2726172</v>
      </c>
      <c r="B1746">
        <v>2022</v>
      </c>
      <c r="C1746" t="s">
        <v>28</v>
      </c>
      <c r="D1746" t="s">
        <v>12</v>
      </c>
      <c r="E1746" t="s">
        <v>33</v>
      </c>
      <c r="F1746" t="s">
        <v>14</v>
      </c>
      <c r="G1746" t="s">
        <v>15</v>
      </c>
      <c r="H1746" t="s">
        <v>16</v>
      </c>
      <c r="I1746" t="s">
        <v>18</v>
      </c>
      <c r="J1746">
        <v>746</v>
      </c>
      <c r="K1746">
        <v>1066.78</v>
      </c>
    </row>
    <row r="1747" spans="1:11" x14ac:dyDescent="0.3">
      <c r="A1747" s="2">
        <v>2725442</v>
      </c>
      <c r="B1747">
        <v>2022</v>
      </c>
      <c r="C1747" t="s">
        <v>29</v>
      </c>
      <c r="D1747" t="s">
        <v>12</v>
      </c>
      <c r="E1747" t="s">
        <v>33</v>
      </c>
      <c r="F1747" t="s">
        <v>14</v>
      </c>
      <c r="G1747" t="s">
        <v>15</v>
      </c>
      <c r="H1747" t="s">
        <v>16</v>
      </c>
      <c r="I1747" t="s">
        <v>18</v>
      </c>
      <c r="J1747">
        <v>152</v>
      </c>
      <c r="K1747">
        <v>217.36</v>
      </c>
    </row>
    <row r="1748" spans="1:11" x14ac:dyDescent="0.3">
      <c r="A1748" s="2">
        <v>2725807</v>
      </c>
      <c r="B1748">
        <v>2022</v>
      </c>
      <c r="C1748" t="s">
        <v>29</v>
      </c>
      <c r="D1748" t="s">
        <v>12</v>
      </c>
      <c r="E1748" t="s">
        <v>33</v>
      </c>
      <c r="F1748" t="s">
        <v>14</v>
      </c>
      <c r="G1748" t="s">
        <v>15</v>
      </c>
      <c r="H1748" t="s">
        <v>16</v>
      </c>
      <c r="I1748" t="s">
        <v>18</v>
      </c>
      <c r="J1748">
        <v>320</v>
      </c>
      <c r="K1748">
        <v>457.6</v>
      </c>
    </row>
    <row r="1749" spans="1:11" x14ac:dyDescent="0.3">
      <c r="A1749" s="2">
        <v>2726172</v>
      </c>
      <c r="B1749">
        <v>2022</v>
      </c>
      <c r="C1749" t="s">
        <v>29</v>
      </c>
      <c r="D1749" t="s">
        <v>12</v>
      </c>
      <c r="E1749" t="s">
        <v>33</v>
      </c>
      <c r="F1749" t="s">
        <v>14</v>
      </c>
      <c r="G1749" t="s">
        <v>15</v>
      </c>
      <c r="H1749" t="s">
        <v>16</v>
      </c>
      <c r="I1749" t="s">
        <v>18</v>
      </c>
      <c r="J1749">
        <v>368</v>
      </c>
      <c r="K1749">
        <v>526.24</v>
      </c>
    </row>
    <row r="1750" spans="1:11" x14ac:dyDescent="0.3">
      <c r="A1750" s="2">
        <v>2725077</v>
      </c>
      <c r="B1750">
        <v>2022</v>
      </c>
      <c r="C1750" t="s">
        <v>29</v>
      </c>
      <c r="D1750" t="s">
        <v>12</v>
      </c>
      <c r="E1750" t="s">
        <v>33</v>
      </c>
      <c r="F1750" t="s">
        <v>14</v>
      </c>
      <c r="G1750" t="s">
        <v>15</v>
      </c>
      <c r="H1750" t="s">
        <v>16</v>
      </c>
      <c r="I1750" t="s">
        <v>18</v>
      </c>
      <c r="J1750">
        <v>148</v>
      </c>
      <c r="K1750">
        <v>211.64</v>
      </c>
    </row>
    <row r="1751" spans="1:11" x14ac:dyDescent="0.3">
      <c r="A1751" s="2">
        <v>2725077</v>
      </c>
      <c r="B1751">
        <v>2022</v>
      </c>
      <c r="C1751" t="s">
        <v>29</v>
      </c>
      <c r="D1751" t="s">
        <v>12</v>
      </c>
      <c r="E1751" t="s">
        <v>33</v>
      </c>
      <c r="F1751" t="s">
        <v>14</v>
      </c>
      <c r="G1751" t="s">
        <v>15</v>
      </c>
      <c r="H1751" t="s">
        <v>16</v>
      </c>
      <c r="I1751" t="s">
        <v>18</v>
      </c>
      <c r="J1751">
        <v>322</v>
      </c>
      <c r="K1751">
        <v>460.46000000000004</v>
      </c>
    </row>
    <row r="1752" spans="1:11" x14ac:dyDescent="0.3">
      <c r="A1752" s="2">
        <v>2725442</v>
      </c>
      <c r="B1752">
        <v>2022</v>
      </c>
      <c r="C1752" t="s">
        <v>29</v>
      </c>
      <c r="D1752" t="s">
        <v>12</v>
      </c>
      <c r="E1752" t="s">
        <v>33</v>
      </c>
      <c r="F1752" t="s">
        <v>14</v>
      </c>
      <c r="G1752" t="s">
        <v>15</v>
      </c>
      <c r="H1752" t="s">
        <v>16</v>
      </c>
      <c r="I1752" t="s">
        <v>18</v>
      </c>
      <c r="J1752">
        <v>370</v>
      </c>
      <c r="K1752">
        <v>529.1</v>
      </c>
    </row>
    <row r="1753" spans="1:11" x14ac:dyDescent="0.3">
      <c r="A1753" s="2">
        <v>2725077</v>
      </c>
      <c r="B1753">
        <v>2022</v>
      </c>
      <c r="C1753" t="s">
        <v>29</v>
      </c>
      <c r="D1753" t="s">
        <v>12</v>
      </c>
      <c r="E1753" t="s">
        <v>33</v>
      </c>
      <c r="F1753" t="s">
        <v>14</v>
      </c>
      <c r="G1753" t="s">
        <v>15</v>
      </c>
      <c r="H1753" t="s">
        <v>16</v>
      </c>
      <c r="I1753" t="s">
        <v>18</v>
      </c>
      <c r="J1753">
        <v>150</v>
      </c>
      <c r="K1753">
        <v>214.5</v>
      </c>
    </row>
    <row r="1754" spans="1:11" x14ac:dyDescent="0.3">
      <c r="A1754" s="2">
        <v>2726172</v>
      </c>
      <c r="B1754">
        <v>2022</v>
      </c>
      <c r="C1754" t="s">
        <v>29</v>
      </c>
      <c r="D1754" t="s">
        <v>12</v>
      </c>
      <c r="E1754" t="s">
        <v>33</v>
      </c>
      <c r="F1754" t="s">
        <v>14</v>
      </c>
      <c r="G1754" t="s">
        <v>15</v>
      </c>
      <c r="H1754" t="s">
        <v>16</v>
      </c>
      <c r="I1754" t="s">
        <v>18</v>
      </c>
      <c r="J1754">
        <v>703</v>
      </c>
      <c r="K1754">
        <v>1005.29</v>
      </c>
    </row>
    <row r="1755" spans="1:11" x14ac:dyDescent="0.3">
      <c r="A1755" s="2">
        <v>2726538</v>
      </c>
      <c r="B1755">
        <v>2022</v>
      </c>
      <c r="C1755" t="s">
        <v>29</v>
      </c>
      <c r="D1755" t="s">
        <v>12</v>
      </c>
      <c r="E1755" t="s">
        <v>33</v>
      </c>
      <c r="F1755" t="s">
        <v>14</v>
      </c>
      <c r="G1755" t="s">
        <v>15</v>
      </c>
      <c r="H1755" t="s">
        <v>16</v>
      </c>
      <c r="I1755" t="s">
        <v>18</v>
      </c>
      <c r="J1755">
        <v>737</v>
      </c>
      <c r="K1755">
        <v>1053.9099999999999</v>
      </c>
    </row>
    <row r="1756" spans="1:11" x14ac:dyDescent="0.3">
      <c r="A1756" s="2">
        <v>2726538</v>
      </c>
      <c r="B1756">
        <v>2022</v>
      </c>
      <c r="C1756" t="s">
        <v>29</v>
      </c>
      <c r="D1756" t="s">
        <v>12</v>
      </c>
      <c r="E1756" t="s">
        <v>33</v>
      </c>
      <c r="F1756" t="s">
        <v>14</v>
      </c>
      <c r="G1756" t="s">
        <v>15</v>
      </c>
      <c r="H1756" t="s">
        <v>16</v>
      </c>
      <c r="I1756" t="s">
        <v>18</v>
      </c>
      <c r="J1756">
        <v>147</v>
      </c>
      <c r="K1756">
        <v>210.21</v>
      </c>
    </row>
    <row r="1757" spans="1:11" x14ac:dyDescent="0.3">
      <c r="A1757" s="2">
        <v>2725442</v>
      </c>
      <c r="B1757">
        <v>2022</v>
      </c>
      <c r="C1757" t="s">
        <v>29</v>
      </c>
      <c r="D1757" t="s">
        <v>12</v>
      </c>
      <c r="E1757" t="s">
        <v>33</v>
      </c>
      <c r="F1757" t="s">
        <v>14</v>
      </c>
      <c r="G1757" t="s">
        <v>15</v>
      </c>
      <c r="H1757" t="s">
        <v>16</v>
      </c>
      <c r="I1757" t="s">
        <v>18</v>
      </c>
      <c r="J1757">
        <v>321</v>
      </c>
      <c r="K1757">
        <v>526.24</v>
      </c>
    </row>
    <row r="1758" spans="1:11" x14ac:dyDescent="0.3">
      <c r="A1758" s="2">
        <v>2725077</v>
      </c>
      <c r="B1758">
        <v>2022</v>
      </c>
      <c r="C1758" t="s">
        <v>29</v>
      </c>
      <c r="D1758" t="s">
        <v>12</v>
      </c>
      <c r="E1758" t="s">
        <v>33</v>
      </c>
      <c r="F1758" t="s">
        <v>14</v>
      </c>
      <c r="G1758" t="s">
        <v>15</v>
      </c>
      <c r="H1758" t="s">
        <v>16</v>
      </c>
      <c r="I1758" t="s">
        <v>18</v>
      </c>
      <c r="J1758">
        <v>776</v>
      </c>
      <c r="K1758">
        <v>526.24</v>
      </c>
    </row>
    <row r="1759" spans="1:11" x14ac:dyDescent="0.3">
      <c r="A1759" s="2">
        <v>2725442</v>
      </c>
      <c r="B1759">
        <v>2022</v>
      </c>
      <c r="C1759" t="s">
        <v>29</v>
      </c>
      <c r="D1759" t="s">
        <v>12</v>
      </c>
      <c r="E1759" t="s">
        <v>33</v>
      </c>
      <c r="F1759" t="s">
        <v>14</v>
      </c>
      <c r="G1759" t="s">
        <v>15</v>
      </c>
      <c r="H1759" t="s">
        <v>16</v>
      </c>
      <c r="I1759" t="s">
        <v>18</v>
      </c>
      <c r="J1759">
        <v>151</v>
      </c>
      <c r="K1759">
        <v>215.93</v>
      </c>
    </row>
    <row r="1760" spans="1:11" x14ac:dyDescent="0.3">
      <c r="A1760" s="2">
        <v>2725077</v>
      </c>
      <c r="B1760">
        <v>2022</v>
      </c>
      <c r="C1760" t="s">
        <v>29</v>
      </c>
      <c r="D1760" t="s">
        <v>12</v>
      </c>
      <c r="E1760" t="s">
        <v>33</v>
      </c>
      <c r="F1760" t="s">
        <v>14</v>
      </c>
      <c r="G1760" t="s">
        <v>15</v>
      </c>
      <c r="H1760" t="s">
        <v>16</v>
      </c>
      <c r="I1760" t="s">
        <v>18</v>
      </c>
      <c r="J1760">
        <v>367</v>
      </c>
      <c r="K1760">
        <v>524.80999999999995</v>
      </c>
    </row>
    <row r="1761" spans="1:11" x14ac:dyDescent="0.3">
      <c r="A1761" s="2">
        <v>2726172</v>
      </c>
      <c r="B1761">
        <v>2022</v>
      </c>
      <c r="C1761" t="s">
        <v>29</v>
      </c>
      <c r="D1761" t="s">
        <v>12</v>
      </c>
      <c r="E1761" t="s">
        <v>33</v>
      </c>
      <c r="F1761" t="s">
        <v>14</v>
      </c>
      <c r="G1761" t="s">
        <v>15</v>
      </c>
      <c r="H1761" t="s">
        <v>16</v>
      </c>
      <c r="I1761" t="s">
        <v>18</v>
      </c>
      <c r="J1761">
        <v>149</v>
      </c>
      <c r="K1761">
        <v>213.07</v>
      </c>
    </row>
    <row r="1762" spans="1:11" x14ac:dyDescent="0.3">
      <c r="A1762" s="2">
        <v>2726172</v>
      </c>
      <c r="B1762">
        <v>2022</v>
      </c>
      <c r="C1762" t="s">
        <v>29</v>
      </c>
      <c r="D1762" t="s">
        <v>12</v>
      </c>
      <c r="E1762" t="s">
        <v>33</v>
      </c>
      <c r="F1762" t="s">
        <v>14</v>
      </c>
      <c r="G1762" t="s">
        <v>15</v>
      </c>
      <c r="H1762" t="s">
        <v>16</v>
      </c>
      <c r="I1762" t="s">
        <v>18</v>
      </c>
      <c r="J1762">
        <v>323</v>
      </c>
      <c r="K1762">
        <v>461.89</v>
      </c>
    </row>
    <row r="1763" spans="1:11" x14ac:dyDescent="0.3">
      <c r="A1763" s="2">
        <v>2725442</v>
      </c>
      <c r="B1763">
        <v>2022</v>
      </c>
      <c r="C1763" t="s">
        <v>29</v>
      </c>
      <c r="D1763" t="s">
        <v>12</v>
      </c>
      <c r="E1763" t="s">
        <v>33</v>
      </c>
      <c r="F1763" t="s">
        <v>14</v>
      </c>
      <c r="G1763" t="s">
        <v>15</v>
      </c>
      <c r="H1763" t="s">
        <v>16</v>
      </c>
      <c r="I1763" t="s">
        <v>18</v>
      </c>
      <c r="J1763">
        <v>371</v>
      </c>
      <c r="K1763">
        <v>530.53</v>
      </c>
    </row>
    <row r="1764" spans="1:11" x14ac:dyDescent="0.3">
      <c r="A1764" s="2">
        <v>2725077</v>
      </c>
      <c r="B1764">
        <v>2022</v>
      </c>
      <c r="C1764" t="s">
        <v>30</v>
      </c>
      <c r="D1764" t="s">
        <v>12</v>
      </c>
      <c r="E1764" t="s">
        <v>33</v>
      </c>
      <c r="F1764" t="s">
        <v>14</v>
      </c>
      <c r="G1764" t="s">
        <v>15</v>
      </c>
      <c r="H1764" t="s">
        <v>16</v>
      </c>
      <c r="I1764" t="s">
        <v>18</v>
      </c>
      <c r="J1764">
        <v>326</v>
      </c>
      <c r="K1764">
        <v>443.36</v>
      </c>
    </row>
    <row r="1765" spans="1:11" x14ac:dyDescent="0.3">
      <c r="A1765" s="2">
        <v>2725807</v>
      </c>
      <c r="B1765">
        <v>2022</v>
      </c>
      <c r="C1765" t="s">
        <v>30</v>
      </c>
      <c r="D1765" t="s">
        <v>12</v>
      </c>
      <c r="E1765" t="s">
        <v>33</v>
      </c>
      <c r="F1765" t="s">
        <v>14</v>
      </c>
      <c r="G1765" t="s">
        <v>15</v>
      </c>
      <c r="H1765" t="s">
        <v>16</v>
      </c>
      <c r="I1765" t="s">
        <v>18</v>
      </c>
      <c r="J1765">
        <v>128</v>
      </c>
      <c r="K1765">
        <v>183.04</v>
      </c>
    </row>
    <row r="1766" spans="1:11" x14ac:dyDescent="0.3">
      <c r="A1766" s="2">
        <v>2725077</v>
      </c>
      <c r="B1766">
        <v>2022</v>
      </c>
      <c r="C1766" t="s">
        <v>30</v>
      </c>
      <c r="D1766" t="s">
        <v>12</v>
      </c>
      <c r="E1766" t="s">
        <v>33</v>
      </c>
      <c r="F1766" t="s">
        <v>14</v>
      </c>
      <c r="G1766" t="s">
        <v>15</v>
      </c>
      <c r="H1766" t="s">
        <v>16</v>
      </c>
      <c r="I1766" t="s">
        <v>18</v>
      </c>
      <c r="J1766">
        <v>328</v>
      </c>
      <c r="K1766">
        <v>469.03999999999996</v>
      </c>
    </row>
    <row r="1767" spans="1:11" x14ac:dyDescent="0.3">
      <c r="A1767" s="2">
        <v>2725077</v>
      </c>
      <c r="B1767">
        <v>2022</v>
      </c>
      <c r="C1767" t="s">
        <v>30</v>
      </c>
      <c r="D1767" t="s">
        <v>12</v>
      </c>
      <c r="E1767" t="s">
        <v>33</v>
      </c>
      <c r="F1767" t="s">
        <v>14</v>
      </c>
      <c r="G1767" t="s">
        <v>15</v>
      </c>
      <c r="H1767" t="s">
        <v>16</v>
      </c>
      <c r="I1767" t="s">
        <v>18</v>
      </c>
      <c r="J1767">
        <v>130</v>
      </c>
      <c r="K1767">
        <v>185.9</v>
      </c>
    </row>
    <row r="1768" spans="1:11" x14ac:dyDescent="0.3">
      <c r="A1768" s="2">
        <v>2725442</v>
      </c>
      <c r="B1768">
        <v>2022</v>
      </c>
      <c r="C1768" t="s">
        <v>30</v>
      </c>
      <c r="D1768" t="s">
        <v>12</v>
      </c>
      <c r="E1768" t="s">
        <v>33</v>
      </c>
      <c r="F1768" t="s">
        <v>14</v>
      </c>
      <c r="G1768" t="s">
        <v>15</v>
      </c>
      <c r="H1768" t="s">
        <v>16</v>
      </c>
      <c r="I1768" t="s">
        <v>18</v>
      </c>
      <c r="J1768">
        <v>736</v>
      </c>
      <c r="K1768">
        <v>1052.48</v>
      </c>
    </row>
    <row r="1769" spans="1:11" x14ac:dyDescent="0.3">
      <c r="A1769" s="2">
        <v>2725077</v>
      </c>
      <c r="B1769">
        <v>2022</v>
      </c>
      <c r="C1769" t="s">
        <v>30</v>
      </c>
      <c r="D1769" t="s">
        <v>12</v>
      </c>
      <c r="E1769" t="s">
        <v>33</v>
      </c>
      <c r="F1769" t="s">
        <v>14</v>
      </c>
      <c r="G1769" t="s">
        <v>15</v>
      </c>
      <c r="H1769" t="s">
        <v>16</v>
      </c>
      <c r="I1769" t="s">
        <v>18</v>
      </c>
      <c r="J1769">
        <v>327</v>
      </c>
      <c r="K1769">
        <v>526.24</v>
      </c>
    </row>
    <row r="1770" spans="1:11" x14ac:dyDescent="0.3">
      <c r="A1770" s="2">
        <v>2725442</v>
      </c>
      <c r="B1770">
        <v>2022</v>
      </c>
      <c r="C1770" t="s">
        <v>30</v>
      </c>
      <c r="D1770" t="s">
        <v>12</v>
      </c>
      <c r="E1770" t="s">
        <v>33</v>
      </c>
      <c r="F1770" t="s">
        <v>14</v>
      </c>
      <c r="G1770" t="s">
        <v>15</v>
      </c>
      <c r="H1770" t="s">
        <v>16</v>
      </c>
      <c r="I1770" t="s">
        <v>18</v>
      </c>
      <c r="J1770">
        <v>775</v>
      </c>
      <c r="K1770">
        <v>526.24</v>
      </c>
    </row>
    <row r="1771" spans="1:11" x14ac:dyDescent="0.3">
      <c r="A1771" s="2">
        <v>2725442</v>
      </c>
      <c r="B1771">
        <v>2022</v>
      </c>
      <c r="C1771" t="s">
        <v>30</v>
      </c>
      <c r="D1771" t="s">
        <v>12</v>
      </c>
      <c r="E1771" t="s">
        <v>33</v>
      </c>
      <c r="F1771" t="s">
        <v>14</v>
      </c>
      <c r="G1771" t="s">
        <v>15</v>
      </c>
      <c r="H1771" t="s">
        <v>16</v>
      </c>
      <c r="I1771" t="s">
        <v>18</v>
      </c>
      <c r="J1771">
        <v>325</v>
      </c>
      <c r="K1771">
        <v>464.75</v>
      </c>
    </row>
    <row r="1772" spans="1:11" x14ac:dyDescent="0.3">
      <c r="A1772" s="2">
        <v>2725077</v>
      </c>
      <c r="B1772">
        <v>2022</v>
      </c>
      <c r="C1772" t="s">
        <v>30</v>
      </c>
      <c r="D1772" t="s">
        <v>12</v>
      </c>
      <c r="E1772" t="s">
        <v>33</v>
      </c>
      <c r="F1772" t="s">
        <v>14</v>
      </c>
      <c r="G1772" t="s">
        <v>15</v>
      </c>
      <c r="H1772" t="s">
        <v>16</v>
      </c>
      <c r="I1772" t="s">
        <v>18</v>
      </c>
      <c r="J1772">
        <v>127</v>
      </c>
      <c r="K1772">
        <v>181.61</v>
      </c>
    </row>
    <row r="1773" spans="1:11" x14ac:dyDescent="0.3">
      <c r="A1773" s="2">
        <v>2725077</v>
      </c>
      <c r="B1773">
        <v>2022</v>
      </c>
      <c r="C1773" t="s">
        <v>30</v>
      </c>
      <c r="D1773" t="s">
        <v>12</v>
      </c>
      <c r="E1773" t="s">
        <v>33</v>
      </c>
      <c r="F1773" t="s">
        <v>14</v>
      </c>
      <c r="G1773" t="s">
        <v>15</v>
      </c>
      <c r="H1773" t="s">
        <v>16</v>
      </c>
      <c r="I1773" t="s">
        <v>18</v>
      </c>
      <c r="J1773">
        <v>329</v>
      </c>
      <c r="K1773">
        <v>470.47</v>
      </c>
    </row>
    <row r="1774" spans="1:11" x14ac:dyDescent="0.3">
      <c r="A1774" s="2">
        <v>2726172</v>
      </c>
      <c r="B1774">
        <v>2022</v>
      </c>
      <c r="C1774" t="s">
        <v>11</v>
      </c>
      <c r="D1774" t="s">
        <v>31</v>
      </c>
      <c r="E1774" t="s">
        <v>13</v>
      </c>
      <c r="F1774" t="s">
        <v>14</v>
      </c>
      <c r="G1774" t="s">
        <v>15</v>
      </c>
      <c r="H1774" t="s">
        <v>16</v>
      </c>
      <c r="I1774" t="s">
        <v>18</v>
      </c>
      <c r="J1774">
        <v>182</v>
      </c>
      <c r="K1774">
        <v>260.26</v>
      </c>
    </row>
    <row r="1775" spans="1:11" x14ac:dyDescent="0.3">
      <c r="A1775" s="2">
        <v>2725442</v>
      </c>
      <c r="B1775">
        <v>2022</v>
      </c>
      <c r="C1775" t="s">
        <v>11</v>
      </c>
      <c r="D1775" t="s">
        <v>31</v>
      </c>
      <c r="E1775" t="s">
        <v>13</v>
      </c>
      <c r="F1775" t="s">
        <v>14</v>
      </c>
      <c r="G1775" t="s">
        <v>15</v>
      </c>
      <c r="H1775" t="s">
        <v>16</v>
      </c>
      <c r="I1775" t="s">
        <v>18</v>
      </c>
      <c r="J1775">
        <v>176</v>
      </c>
      <c r="K1775">
        <v>251.68</v>
      </c>
    </row>
    <row r="1776" spans="1:11" x14ac:dyDescent="0.3">
      <c r="A1776" s="2">
        <v>2725077</v>
      </c>
      <c r="B1776">
        <v>2022</v>
      </c>
      <c r="C1776" t="s">
        <v>11</v>
      </c>
      <c r="D1776" t="s">
        <v>31</v>
      </c>
      <c r="E1776" t="s">
        <v>13</v>
      </c>
      <c r="F1776" t="s">
        <v>14</v>
      </c>
      <c r="G1776" t="s">
        <v>15</v>
      </c>
      <c r="H1776" t="s">
        <v>16</v>
      </c>
      <c r="I1776" t="s">
        <v>17</v>
      </c>
      <c r="J1776">
        <v>200</v>
      </c>
      <c r="K1776">
        <v>286</v>
      </c>
    </row>
    <row r="1777" spans="1:11" x14ac:dyDescent="0.3">
      <c r="A1777" s="2">
        <v>2725442</v>
      </c>
      <c r="B1777">
        <v>2022</v>
      </c>
      <c r="C1777" t="s">
        <v>11</v>
      </c>
      <c r="D1777" t="s">
        <v>31</v>
      </c>
      <c r="E1777" t="s">
        <v>13</v>
      </c>
      <c r="F1777" t="s">
        <v>14</v>
      </c>
      <c r="G1777" t="s">
        <v>15</v>
      </c>
      <c r="H1777" t="s">
        <v>16</v>
      </c>
      <c r="I1777" t="s">
        <v>17</v>
      </c>
      <c r="J1777">
        <v>248</v>
      </c>
      <c r="K1777">
        <v>354.64</v>
      </c>
    </row>
    <row r="1778" spans="1:11" x14ac:dyDescent="0.3">
      <c r="A1778" s="2">
        <v>2725077</v>
      </c>
      <c r="B1778">
        <v>2022</v>
      </c>
      <c r="C1778" t="s">
        <v>11</v>
      </c>
      <c r="D1778" t="s">
        <v>31</v>
      </c>
      <c r="E1778" t="s">
        <v>13</v>
      </c>
      <c r="F1778" t="s">
        <v>14</v>
      </c>
      <c r="G1778" t="s">
        <v>15</v>
      </c>
      <c r="H1778" t="s">
        <v>16</v>
      </c>
      <c r="I1778" t="s">
        <v>17</v>
      </c>
      <c r="J1778">
        <v>184</v>
      </c>
      <c r="K1778">
        <v>263.12</v>
      </c>
    </row>
    <row r="1779" spans="1:11" x14ac:dyDescent="0.3">
      <c r="A1779" s="2">
        <v>2725077</v>
      </c>
      <c r="B1779">
        <v>2022</v>
      </c>
      <c r="C1779" t="s">
        <v>11</v>
      </c>
      <c r="D1779" t="s">
        <v>31</v>
      </c>
      <c r="E1779" t="s">
        <v>13</v>
      </c>
      <c r="F1779" t="s">
        <v>14</v>
      </c>
      <c r="G1779" t="s">
        <v>15</v>
      </c>
      <c r="H1779" t="s">
        <v>16</v>
      </c>
      <c r="I1779" t="s">
        <v>17</v>
      </c>
      <c r="J1779">
        <v>178</v>
      </c>
      <c r="K1779">
        <v>254.54</v>
      </c>
    </row>
    <row r="1780" spans="1:11" x14ac:dyDescent="0.3">
      <c r="A1780" s="2">
        <v>2725442</v>
      </c>
      <c r="B1780">
        <v>2022</v>
      </c>
      <c r="C1780" t="s">
        <v>11</v>
      </c>
      <c r="D1780" t="s">
        <v>31</v>
      </c>
      <c r="E1780" t="s">
        <v>13</v>
      </c>
      <c r="F1780" t="s">
        <v>14</v>
      </c>
      <c r="G1780" t="s">
        <v>15</v>
      </c>
      <c r="H1780" t="s">
        <v>16</v>
      </c>
      <c r="I1780" t="s">
        <v>17</v>
      </c>
      <c r="J1780">
        <v>172</v>
      </c>
      <c r="K1780">
        <v>245.95999999999998</v>
      </c>
    </row>
    <row r="1781" spans="1:11" x14ac:dyDescent="0.3">
      <c r="A1781" s="2">
        <v>2725077</v>
      </c>
      <c r="B1781">
        <v>2022</v>
      </c>
      <c r="C1781" t="s">
        <v>11</v>
      </c>
      <c r="D1781" t="s">
        <v>31</v>
      </c>
      <c r="E1781" t="s">
        <v>13</v>
      </c>
      <c r="F1781" t="s">
        <v>14</v>
      </c>
      <c r="G1781" t="s">
        <v>15</v>
      </c>
      <c r="H1781" t="s">
        <v>16</v>
      </c>
      <c r="I1781" t="s">
        <v>17</v>
      </c>
      <c r="J1781">
        <v>202</v>
      </c>
      <c r="K1781">
        <v>526.24</v>
      </c>
    </row>
    <row r="1782" spans="1:11" x14ac:dyDescent="0.3">
      <c r="A1782" s="2">
        <v>2725442</v>
      </c>
      <c r="B1782">
        <v>2022</v>
      </c>
      <c r="C1782" t="s">
        <v>11</v>
      </c>
      <c r="D1782" t="s">
        <v>31</v>
      </c>
      <c r="E1782" t="s">
        <v>13</v>
      </c>
      <c r="F1782" t="s">
        <v>14</v>
      </c>
      <c r="G1782" t="s">
        <v>15</v>
      </c>
      <c r="H1782" t="s">
        <v>16</v>
      </c>
      <c r="I1782" t="s">
        <v>17</v>
      </c>
      <c r="J1782">
        <v>250</v>
      </c>
      <c r="K1782">
        <v>526.24</v>
      </c>
    </row>
    <row r="1783" spans="1:11" x14ac:dyDescent="0.3">
      <c r="A1783" s="2">
        <v>2725807</v>
      </c>
      <c r="B1783">
        <v>2022</v>
      </c>
      <c r="C1783" t="s">
        <v>11</v>
      </c>
      <c r="D1783" t="s">
        <v>31</v>
      </c>
      <c r="E1783" t="s">
        <v>13</v>
      </c>
      <c r="F1783" t="s">
        <v>14</v>
      </c>
      <c r="G1783" t="s">
        <v>15</v>
      </c>
      <c r="H1783" t="s">
        <v>16</v>
      </c>
      <c r="I1783" t="s">
        <v>17</v>
      </c>
      <c r="J1783">
        <v>246</v>
      </c>
      <c r="K1783">
        <v>351.78</v>
      </c>
    </row>
    <row r="1784" spans="1:11" x14ac:dyDescent="0.3">
      <c r="A1784" s="2">
        <v>2725077</v>
      </c>
      <c r="B1784">
        <v>2022</v>
      </c>
      <c r="C1784" t="s">
        <v>11</v>
      </c>
      <c r="D1784" t="s">
        <v>31</v>
      </c>
      <c r="E1784" t="s">
        <v>13</v>
      </c>
      <c r="F1784" t="s">
        <v>14</v>
      </c>
      <c r="G1784" t="s">
        <v>15</v>
      </c>
      <c r="H1784" t="s">
        <v>16</v>
      </c>
      <c r="I1784" t="s">
        <v>17</v>
      </c>
      <c r="J1784">
        <v>201</v>
      </c>
      <c r="K1784">
        <v>287.43</v>
      </c>
    </row>
    <row r="1785" spans="1:11" x14ac:dyDescent="0.3">
      <c r="A1785" s="2">
        <v>2726172</v>
      </c>
      <c r="B1785">
        <v>2022</v>
      </c>
      <c r="C1785" t="s">
        <v>11</v>
      </c>
      <c r="D1785" t="s">
        <v>31</v>
      </c>
      <c r="E1785" t="s">
        <v>13</v>
      </c>
      <c r="F1785" t="s">
        <v>14</v>
      </c>
      <c r="G1785" t="s">
        <v>15</v>
      </c>
      <c r="H1785" t="s">
        <v>16</v>
      </c>
      <c r="I1785" t="s">
        <v>17</v>
      </c>
      <c r="J1785">
        <v>249</v>
      </c>
      <c r="K1785">
        <v>356.07</v>
      </c>
    </row>
    <row r="1786" spans="1:11" x14ac:dyDescent="0.3">
      <c r="A1786" s="2">
        <v>2725077</v>
      </c>
      <c r="B1786">
        <v>2022</v>
      </c>
      <c r="C1786" t="s">
        <v>11</v>
      </c>
      <c r="D1786" t="s">
        <v>31</v>
      </c>
      <c r="E1786" t="s">
        <v>13</v>
      </c>
      <c r="F1786" t="s">
        <v>14</v>
      </c>
      <c r="G1786" t="s">
        <v>15</v>
      </c>
      <c r="H1786" t="s">
        <v>16</v>
      </c>
      <c r="I1786" t="s">
        <v>17</v>
      </c>
      <c r="J1786">
        <v>181</v>
      </c>
      <c r="K1786">
        <v>258.83</v>
      </c>
    </row>
    <row r="1787" spans="1:11" x14ac:dyDescent="0.3">
      <c r="A1787" s="2">
        <v>2725077</v>
      </c>
      <c r="B1787">
        <v>2022</v>
      </c>
      <c r="C1787" t="s">
        <v>11</v>
      </c>
      <c r="D1787" t="s">
        <v>31</v>
      </c>
      <c r="E1787" t="s">
        <v>13</v>
      </c>
      <c r="F1787" t="s">
        <v>14</v>
      </c>
      <c r="G1787" t="s">
        <v>15</v>
      </c>
      <c r="H1787" t="s">
        <v>16</v>
      </c>
      <c r="I1787" t="s">
        <v>17</v>
      </c>
      <c r="J1787">
        <v>175</v>
      </c>
      <c r="K1787">
        <v>250.25</v>
      </c>
    </row>
    <row r="1788" spans="1:11" x14ac:dyDescent="0.3">
      <c r="A1788" s="2">
        <v>2725442</v>
      </c>
      <c r="B1788">
        <v>2022</v>
      </c>
      <c r="C1788" t="s">
        <v>11</v>
      </c>
      <c r="D1788" t="s">
        <v>31</v>
      </c>
      <c r="E1788" t="s">
        <v>13</v>
      </c>
      <c r="F1788" t="s">
        <v>14</v>
      </c>
      <c r="G1788" t="s">
        <v>15</v>
      </c>
      <c r="H1788" t="s">
        <v>16</v>
      </c>
      <c r="I1788" t="s">
        <v>17</v>
      </c>
      <c r="J1788">
        <v>792</v>
      </c>
      <c r="K1788">
        <v>1132.56</v>
      </c>
    </row>
    <row r="1789" spans="1:11" x14ac:dyDescent="0.3">
      <c r="A1789" s="2">
        <v>2725442</v>
      </c>
      <c r="B1789">
        <v>2022</v>
      </c>
      <c r="C1789" t="s">
        <v>11</v>
      </c>
      <c r="D1789" t="s">
        <v>31</v>
      </c>
      <c r="E1789" t="s">
        <v>13</v>
      </c>
      <c r="F1789" t="s">
        <v>14</v>
      </c>
      <c r="G1789" t="s">
        <v>15</v>
      </c>
      <c r="H1789" t="s">
        <v>16</v>
      </c>
      <c r="I1789" t="s">
        <v>17</v>
      </c>
      <c r="J1789">
        <v>825</v>
      </c>
      <c r="K1789">
        <v>1179.75</v>
      </c>
    </row>
    <row r="1790" spans="1:11" x14ac:dyDescent="0.3">
      <c r="A1790" s="2">
        <v>2725077</v>
      </c>
      <c r="B1790">
        <v>2022</v>
      </c>
      <c r="C1790" t="s">
        <v>11</v>
      </c>
      <c r="D1790" t="s">
        <v>31</v>
      </c>
      <c r="E1790" t="s">
        <v>13</v>
      </c>
      <c r="F1790" t="s">
        <v>14</v>
      </c>
      <c r="G1790" t="s">
        <v>15</v>
      </c>
      <c r="H1790" t="s">
        <v>16</v>
      </c>
      <c r="I1790" t="s">
        <v>18</v>
      </c>
      <c r="J1790">
        <v>185</v>
      </c>
      <c r="K1790">
        <v>264.55</v>
      </c>
    </row>
    <row r="1791" spans="1:11" x14ac:dyDescent="0.3">
      <c r="A1791" s="2">
        <v>2726538</v>
      </c>
      <c r="B1791">
        <v>2022</v>
      </c>
      <c r="C1791" t="s">
        <v>11</v>
      </c>
      <c r="D1791" t="s">
        <v>31</v>
      </c>
      <c r="E1791" t="s">
        <v>13</v>
      </c>
      <c r="F1791" t="s">
        <v>14</v>
      </c>
      <c r="G1791" t="s">
        <v>15</v>
      </c>
      <c r="H1791" t="s">
        <v>16</v>
      </c>
      <c r="I1791" t="s">
        <v>18</v>
      </c>
      <c r="J1791">
        <v>179</v>
      </c>
      <c r="K1791">
        <v>255.97</v>
      </c>
    </row>
    <row r="1792" spans="1:11" x14ac:dyDescent="0.3">
      <c r="A1792" s="2">
        <v>2726172</v>
      </c>
      <c r="B1792">
        <v>2022</v>
      </c>
      <c r="C1792" t="s">
        <v>11</v>
      </c>
      <c r="D1792" t="s">
        <v>31</v>
      </c>
      <c r="E1792" t="s">
        <v>13</v>
      </c>
      <c r="F1792" t="s">
        <v>14</v>
      </c>
      <c r="G1792" t="s">
        <v>15</v>
      </c>
      <c r="H1792" t="s">
        <v>16</v>
      </c>
      <c r="I1792" t="s">
        <v>18</v>
      </c>
      <c r="J1792">
        <v>173</v>
      </c>
      <c r="K1792">
        <v>247.39</v>
      </c>
    </row>
    <row r="1793" spans="1:11" x14ac:dyDescent="0.3">
      <c r="A1793" s="2">
        <v>2725077</v>
      </c>
      <c r="B1793">
        <v>2022</v>
      </c>
      <c r="C1793" t="s">
        <v>11</v>
      </c>
      <c r="D1793" t="s">
        <v>31</v>
      </c>
      <c r="E1793" t="s">
        <v>13</v>
      </c>
      <c r="F1793" t="s">
        <v>14</v>
      </c>
      <c r="G1793" t="s">
        <v>15</v>
      </c>
      <c r="H1793" t="s">
        <v>16</v>
      </c>
      <c r="I1793" t="s">
        <v>17</v>
      </c>
      <c r="J1793">
        <v>203</v>
      </c>
      <c r="K1793">
        <v>290.28999999999996</v>
      </c>
    </row>
    <row r="1794" spans="1:11" x14ac:dyDescent="0.3">
      <c r="A1794" s="2">
        <v>2725807</v>
      </c>
      <c r="B1794">
        <v>2022</v>
      </c>
      <c r="C1794" t="s">
        <v>19</v>
      </c>
      <c r="D1794" t="s">
        <v>31</v>
      </c>
      <c r="E1794" t="s">
        <v>13</v>
      </c>
      <c r="F1794" t="s">
        <v>14</v>
      </c>
      <c r="G1794" t="s">
        <v>15</v>
      </c>
      <c r="H1794" t="s">
        <v>16</v>
      </c>
      <c r="I1794" t="s">
        <v>18</v>
      </c>
      <c r="J1794">
        <v>368</v>
      </c>
      <c r="K1794">
        <v>526.24</v>
      </c>
    </row>
    <row r="1795" spans="1:11" x14ac:dyDescent="0.3">
      <c r="A1795" s="2">
        <v>2725442</v>
      </c>
      <c r="B1795">
        <v>2022</v>
      </c>
      <c r="C1795" t="s">
        <v>19</v>
      </c>
      <c r="D1795" t="s">
        <v>31</v>
      </c>
      <c r="E1795" t="s">
        <v>13</v>
      </c>
      <c r="F1795" t="s">
        <v>14</v>
      </c>
      <c r="G1795" t="s">
        <v>15</v>
      </c>
      <c r="H1795" t="s">
        <v>16</v>
      </c>
      <c r="I1795" t="s">
        <v>18</v>
      </c>
      <c r="J1795">
        <v>362</v>
      </c>
      <c r="K1795">
        <v>517.66</v>
      </c>
    </row>
    <row r="1796" spans="1:11" x14ac:dyDescent="0.3">
      <c r="A1796" s="2">
        <v>2725442</v>
      </c>
      <c r="B1796">
        <v>2022</v>
      </c>
      <c r="C1796" t="s">
        <v>19</v>
      </c>
      <c r="D1796" t="s">
        <v>31</v>
      </c>
      <c r="E1796" t="s">
        <v>13</v>
      </c>
      <c r="F1796" t="s">
        <v>14</v>
      </c>
      <c r="G1796" t="s">
        <v>15</v>
      </c>
      <c r="H1796" t="s">
        <v>16</v>
      </c>
      <c r="I1796" t="s">
        <v>18</v>
      </c>
      <c r="J1796">
        <v>356</v>
      </c>
      <c r="K1796">
        <v>509.08</v>
      </c>
    </row>
    <row r="1797" spans="1:11" x14ac:dyDescent="0.3">
      <c r="A1797" s="2">
        <v>2725442</v>
      </c>
      <c r="B1797">
        <v>2022</v>
      </c>
      <c r="C1797" t="s">
        <v>19</v>
      </c>
      <c r="D1797" t="s">
        <v>31</v>
      </c>
      <c r="E1797" t="s">
        <v>13</v>
      </c>
      <c r="F1797" t="s">
        <v>14</v>
      </c>
      <c r="G1797" t="s">
        <v>15</v>
      </c>
      <c r="H1797" t="s">
        <v>16</v>
      </c>
      <c r="I1797" t="s">
        <v>17</v>
      </c>
      <c r="J1797">
        <v>182</v>
      </c>
      <c r="K1797">
        <v>260.26</v>
      </c>
    </row>
    <row r="1798" spans="1:11" x14ac:dyDescent="0.3">
      <c r="A1798" s="2">
        <v>2726172</v>
      </c>
      <c r="B1798">
        <v>2022</v>
      </c>
      <c r="C1798" t="s">
        <v>19</v>
      </c>
      <c r="D1798" t="s">
        <v>31</v>
      </c>
      <c r="E1798" t="s">
        <v>13</v>
      </c>
      <c r="F1798" t="s">
        <v>14</v>
      </c>
      <c r="G1798" t="s">
        <v>15</v>
      </c>
      <c r="H1798" t="s">
        <v>16</v>
      </c>
      <c r="I1798" t="s">
        <v>17</v>
      </c>
      <c r="J1798">
        <v>224</v>
      </c>
      <c r="K1798">
        <v>320.32</v>
      </c>
    </row>
    <row r="1799" spans="1:11" x14ac:dyDescent="0.3">
      <c r="A1799" s="2">
        <v>2726172</v>
      </c>
      <c r="B1799">
        <v>2022</v>
      </c>
      <c r="C1799" t="s">
        <v>19</v>
      </c>
      <c r="D1799" t="s">
        <v>31</v>
      </c>
      <c r="E1799" t="s">
        <v>13</v>
      </c>
      <c r="F1799" t="s">
        <v>14</v>
      </c>
      <c r="G1799" t="s">
        <v>15</v>
      </c>
      <c r="H1799" t="s">
        <v>16</v>
      </c>
      <c r="I1799" t="s">
        <v>17</v>
      </c>
      <c r="J1799">
        <v>364</v>
      </c>
      <c r="K1799">
        <v>520.52</v>
      </c>
    </row>
    <row r="1800" spans="1:11" x14ac:dyDescent="0.3">
      <c r="A1800" s="2">
        <v>2725442</v>
      </c>
      <c r="B1800">
        <v>2022</v>
      </c>
      <c r="C1800" t="s">
        <v>19</v>
      </c>
      <c r="D1800" t="s">
        <v>31</v>
      </c>
      <c r="E1800" t="s">
        <v>13</v>
      </c>
      <c r="F1800" t="s">
        <v>14</v>
      </c>
      <c r="G1800" t="s">
        <v>15</v>
      </c>
      <c r="H1800" t="s">
        <v>16</v>
      </c>
      <c r="I1800" t="s">
        <v>17</v>
      </c>
      <c r="J1800">
        <v>358</v>
      </c>
      <c r="K1800">
        <v>511.94</v>
      </c>
    </row>
    <row r="1801" spans="1:11" x14ac:dyDescent="0.3">
      <c r="A1801" s="2">
        <v>2726538</v>
      </c>
      <c r="B1801">
        <v>2022</v>
      </c>
      <c r="C1801" t="s">
        <v>19</v>
      </c>
      <c r="D1801" t="s">
        <v>31</v>
      </c>
      <c r="E1801" t="s">
        <v>13</v>
      </c>
      <c r="F1801" t="s">
        <v>14</v>
      </c>
      <c r="G1801" t="s">
        <v>15</v>
      </c>
      <c r="H1801" t="s">
        <v>16</v>
      </c>
      <c r="I1801" t="s">
        <v>17</v>
      </c>
      <c r="J1801">
        <v>178</v>
      </c>
      <c r="K1801">
        <v>526.24</v>
      </c>
    </row>
    <row r="1802" spans="1:11" x14ac:dyDescent="0.3">
      <c r="A1802" s="2">
        <v>2726172</v>
      </c>
      <c r="B1802">
        <v>2022</v>
      </c>
      <c r="C1802" t="s">
        <v>19</v>
      </c>
      <c r="D1802" t="s">
        <v>31</v>
      </c>
      <c r="E1802" t="s">
        <v>13</v>
      </c>
      <c r="F1802" t="s">
        <v>14</v>
      </c>
      <c r="G1802" t="s">
        <v>15</v>
      </c>
      <c r="H1802" t="s">
        <v>16</v>
      </c>
      <c r="I1802" t="s">
        <v>17</v>
      </c>
      <c r="J1802">
        <v>226</v>
      </c>
      <c r="K1802">
        <v>526.24</v>
      </c>
    </row>
    <row r="1803" spans="1:11" x14ac:dyDescent="0.3">
      <c r="A1803" s="2">
        <v>2725442</v>
      </c>
      <c r="B1803">
        <v>2022</v>
      </c>
      <c r="C1803" t="s">
        <v>19</v>
      </c>
      <c r="D1803" t="s">
        <v>31</v>
      </c>
      <c r="E1803" t="s">
        <v>13</v>
      </c>
      <c r="F1803" t="s">
        <v>14</v>
      </c>
      <c r="G1803" t="s">
        <v>15</v>
      </c>
      <c r="H1803" t="s">
        <v>16</v>
      </c>
      <c r="I1803" t="s">
        <v>17</v>
      </c>
      <c r="J1803">
        <v>1014</v>
      </c>
      <c r="K1803">
        <v>1450.02</v>
      </c>
    </row>
    <row r="1804" spans="1:11" x14ac:dyDescent="0.3">
      <c r="A1804" s="2">
        <v>2725442</v>
      </c>
      <c r="B1804">
        <v>2022</v>
      </c>
      <c r="C1804" t="s">
        <v>19</v>
      </c>
      <c r="D1804" t="s">
        <v>31</v>
      </c>
      <c r="E1804" t="s">
        <v>13</v>
      </c>
      <c r="F1804" t="s">
        <v>14</v>
      </c>
      <c r="G1804" t="s">
        <v>15</v>
      </c>
      <c r="H1804" t="s">
        <v>16</v>
      </c>
      <c r="I1804" t="s">
        <v>17</v>
      </c>
      <c r="J1804">
        <v>228</v>
      </c>
      <c r="K1804">
        <v>326.03999999999996</v>
      </c>
    </row>
    <row r="1805" spans="1:11" x14ac:dyDescent="0.3">
      <c r="A1805" s="2">
        <v>2725442</v>
      </c>
      <c r="B1805">
        <v>2022</v>
      </c>
      <c r="C1805" t="s">
        <v>19</v>
      </c>
      <c r="D1805" t="s">
        <v>31</v>
      </c>
      <c r="E1805" t="s">
        <v>13</v>
      </c>
      <c r="F1805" t="s">
        <v>14</v>
      </c>
      <c r="G1805" t="s">
        <v>15</v>
      </c>
      <c r="H1805" t="s">
        <v>16</v>
      </c>
      <c r="I1805" t="s">
        <v>17</v>
      </c>
      <c r="J1805">
        <v>225</v>
      </c>
      <c r="K1805">
        <v>321.75</v>
      </c>
    </row>
    <row r="1806" spans="1:11" x14ac:dyDescent="0.3">
      <c r="A1806" s="2">
        <v>2725442</v>
      </c>
      <c r="B1806">
        <v>2022</v>
      </c>
      <c r="C1806" t="s">
        <v>19</v>
      </c>
      <c r="D1806" t="s">
        <v>31</v>
      </c>
      <c r="E1806" t="s">
        <v>13</v>
      </c>
      <c r="F1806" t="s">
        <v>14</v>
      </c>
      <c r="G1806" t="s">
        <v>15</v>
      </c>
      <c r="H1806" t="s">
        <v>16</v>
      </c>
      <c r="I1806" t="s">
        <v>17</v>
      </c>
      <c r="J1806">
        <v>367</v>
      </c>
      <c r="K1806">
        <v>524.80999999999995</v>
      </c>
    </row>
    <row r="1807" spans="1:11" x14ac:dyDescent="0.3">
      <c r="A1807" s="2">
        <v>2725442</v>
      </c>
      <c r="B1807">
        <v>2022</v>
      </c>
      <c r="C1807" t="s">
        <v>19</v>
      </c>
      <c r="D1807" t="s">
        <v>31</v>
      </c>
      <c r="E1807" t="s">
        <v>13</v>
      </c>
      <c r="F1807" t="s">
        <v>14</v>
      </c>
      <c r="G1807" t="s">
        <v>15</v>
      </c>
      <c r="H1807" t="s">
        <v>16</v>
      </c>
      <c r="I1807" t="s">
        <v>17</v>
      </c>
      <c r="J1807">
        <v>361</v>
      </c>
      <c r="K1807">
        <v>516.23</v>
      </c>
    </row>
    <row r="1808" spans="1:11" x14ac:dyDescent="0.3">
      <c r="A1808" s="2">
        <v>2726538</v>
      </c>
      <c r="B1808">
        <v>2022</v>
      </c>
      <c r="C1808" t="s">
        <v>19</v>
      </c>
      <c r="D1808" t="s">
        <v>31</v>
      </c>
      <c r="E1808" t="s">
        <v>13</v>
      </c>
      <c r="F1808" t="s">
        <v>14</v>
      </c>
      <c r="G1808" t="s">
        <v>15</v>
      </c>
      <c r="H1808" t="s">
        <v>16</v>
      </c>
      <c r="I1808" t="s">
        <v>17</v>
      </c>
      <c r="J1808">
        <v>355</v>
      </c>
      <c r="K1808">
        <v>507.65</v>
      </c>
    </row>
    <row r="1809" spans="1:11" x14ac:dyDescent="0.3">
      <c r="A1809" s="2">
        <v>2726172</v>
      </c>
      <c r="B1809">
        <v>2022</v>
      </c>
      <c r="C1809" t="s">
        <v>19</v>
      </c>
      <c r="D1809" t="s">
        <v>31</v>
      </c>
      <c r="E1809" t="s">
        <v>13</v>
      </c>
      <c r="F1809" t="s">
        <v>14</v>
      </c>
      <c r="G1809" t="s">
        <v>15</v>
      </c>
      <c r="H1809" t="s">
        <v>16</v>
      </c>
      <c r="I1809" t="s">
        <v>17</v>
      </c>
      <c r="J1809">
        <v>795</v>
      </c>
      <c r="K1809">
        <v>1136.8499999999999</v>
      </c>
    </row>
    <row r="1810" spans="1:11" x14ac:dyDescent="0.3">
      <c r="A1810" s="2">
        <v>2725442</v>
      </c>
      <c r="B1810">
        <v>2022</v>
      </c>
      <c r="C1810" t="s">
        <v>19</v>
      </c>
      <c r="D1810" t="s">
        <v>31</v>
      </c>
      <c r="E1810" t="s">
        <v>13</v>
      </c>
      <c r="F1810" t="s">
        <v>14</v>
      </c>
      <c r="G1810" t="s">
        <v>15</v>
      </c>
      <c r="H1810" t="s">
        <v>16</v>
      </c>
      <c r="I1810" t="s">
        <v>17</v>
      </c>
      <c r="J1810">
        <v>828</v>
      </c>
      <c r="K1810">
        <v>1184.04</v>
      </c>
    </row>
    <row r="1811" spans="1:11" x14ac:dyDescent="0.3">
      <c r="A1811" s="2">
        <v>2725077</v>
      </c>
      <c r="B1811">
        <v>2022</v>
      </c>
      <c r="C1811" t="s">
        <v>19</v>
      </c>
      <c r="D1811" t="s">
        <v>31</v>
      </c>
      <c r="E1811" t="s">
        <v>13</v>
      </c>
      <c r="F1811" t="s">
        <v>14</v>
      </c>
      <c r="G1811" t="s">
        <v>15</v>
      </c>
      <c r="H1811" t="s">
        <v>16</v>
      </c>
      <c r="I1811" t="s">
        <v>18</v>
      </c>
      <c r="J1811">
        <v>365</v>
      </c>
      <c r="K1811">
        <v>521.95000000000005</v>
      </c>
    </row>
    <row r="1812" spans="1:11" x14ac:dyDescent="0.3">
      <c r="A1812" s="2">
        <v>2725442</v>
      </c>
      <c r="B1812">
        <v>2022</v>
      </c>
      <c r="C1812" t="s">
        <v>19</v>
      </c>
      <c r="D1812" t="s">
        <v>31</v>
      </c>
      <c r="E1812" t="s">
        <v>13</v>
      </c>
      <c r="F1812" t="s">
        <v>14</v>
      </c>
      <c r="G1812" t="s">
        <v>15</v>
      </c>
      <c r="H1812" t="s">
        <v>16</v>
      </c>
      <c r="I1812" t="s">
        <v>18</v>
      </c>
      <c r="J1812">
        <v>359</v>
      </c>
      <c r="K1812">
        <v>513.37</v>
      </c>
    </row>
    <row r="1813" spans="1:11" x14ac:dyDescent="0.3">
      <c r="A1813" s="2">
        <v>2725442</v>
      </c>
      <c r="B1813">
        <v>2022</v>
      </c>
      <c r="C1813" t="s">
        <v>19</v>
      </c>
      <c r="D1813" t="s">
        <v>31</v>
      </c>
      <c r="E1813" t="s">
        <v>13</v>
      </c>
      <c r="F1813" t="s">
        <v>14</v>
      </c>
      <c r="G1813" t="s">
        <v>15</v>
      </c>
      <c r="H1813" t="s">
        <v>16</v>
      </c>
      <c r="I1813" t="s">
        <v>18</v>
      </c>
      <c r="J1813">
        <v>353</v>
      </c>
      <c r="K1813">
        <v>504.78999999999996</v>
      </c>
    </row>
    <row r="1814" spans="1:11" x14ac:dyDescent="0.3">
      <c r="A1814" s="2">
        <v>2725442</v>
      </c>
      <c r="B1814">
        <v>2022</v>
      </c>
      <c r="C1814" t="s">
        <v>19</v>
      </c>
      <c r="D1814" t="s">
        <v>31</v>
      </c>
      <c r="E1814" t="s">
        <v>13</v>
      </c>
      <c r="F1814" t="s">
        <v>14</v>
      </c>
      <c r="G1814" t="s">
        <v>15</v>
      </c>
      <c r="H1814" t="s">
        <v>16</v>
      </c>
      <c r="I1814" t="s">
        <v>17</v>
      </c>
      <c r="J1814">
        <v>179</v>
      </c>
      <c r="K1814">
        <v>255.97</v>
      </c>
    </row>
    <row r="1815" spans="1:11" x14ac:dyDescent="0.3">
      <c r="A1815" s="2">
        <v>2725077</v>
      </c>
      <c r="B1815">
        <v>2022</v>
      </c>
      <c r="C1815" t="s">
        <v>19</v>
      </c>
      <c r="D1815" t="s">
        <v>31</v>
      </c>
      <c r="E1815" t="s">
        <v>13</v>
      </c>
      <c r="F1815" t="s">
        <v>14</v>
      </c>
      <c r="G1815" t="s">
        <v>15</v>
      </c>
      <c r="H1815" t="s">
        <v>16</v>
      </c>
      <c r="I1815" t="s">
        <v>17</v>
      </c>
      <c r="J1815">
        <v>227</v>
      </c>
      <c r="K1815">
        <v>324.61</v>
      </c>
    </row>
    <row r="1816" spans="1:11" x14ac:dyDescent="0.3">
      <c r="A1816" s="2">
        <v>2725442</v>
      </c>
      <c r="B1816">
        <v>2022</v>
      </c>
      <c r="C1816" t="s">
        <v>21</v>
      </c>
      <c r="D1816" t="s">
        <v>31</v>
      </c>
      <c r="E1816" t="s">
        <v>13</v>
      </c>
      <c r="F1816" t="s">
        <v>14</v>
      </c>
      <c r="G1816" t="s">
        <v>15</v>
      </c>
      <c r="H1816" t="s">
        <v>16</v>
      </c>
      <c r="I1816" t="s">
        <v>18</v>
      </c>
      <c r="J1816">
        <v>302</v>
      </c>
      <c r="K1816">
        <v>431.86</v>
      </c>
    </row>
    <row r="1817" spans="1:11" x14ac:dyDescent="0.3">
      <c r="A1817" s="2">
        <v>2725077</v>
      </c>
      <c r="B1817">
        <v>2022</v>
      </c>
      <c r="C1817" t="s">
        <v>21</v>
      </c>
      <c r="D1817" t="s">
        <v>31</v>
      </c>
      <c r="E1817" t="s">
        <v>13</v>
      </c>
      <c r="F1817" t="s">
        <v>14</v>
      </c>
      <c r="G1817" t="s">
        <v>15</v>
      </c>
      <c r="H1817" t="s">
        <v>16</v>
      </c>
      <c r="I1817" t="s">
        <v>18</v>
      </c>
      <c r="J1817">
        <v>296</v>
      </c>
      <c r="K1817">
        <v>423.28</v>
      </c>
    </row>
    <row r="1818" spans="1:11" x14ac:dyDescent="0.3">
      <c r="A1818" s="2">
        <v>2726172</v>
      </c>
      <c r="B1818">
        <v>2022</v>
      </c>
      <c r="C1818" t="s">
        <v>21</v>
      </c>
      <c r="D1818" t="s">
        <v>31</v>
      </c>
      <c r="E1818" t="s">
        <v>13</v>
      </c>
      <c r="F1818" t="s">
        <v>14</v>
      </c>
      <c r="G1818" t="s">
        <v>15</v>
      </c>
      <c r="H1818" t="s">
        <v>16</v>
      </c>
      <c r="I1818" t="s">
        <v>18</v>
      </c>
      <c r="J1818">
        <v>290</v>
      </c>
      <c r="K1818">
        <v>414.7</v>
      </c>
    </row>
    <row r="1819" spans="1:11" x14ac:dyDescent="0.3">
      <c r="A1819" s="2">
        <v>2725442</v>
      </c>
      <c r="B1819">
        <v>2022</v>
      </c>
      <c r="C1819" t="s">
        <v>21</v>
      </c>
      <c r="D1819" t="s">
        <v>31</v>
      </c>
      <c r="E1819" t="s">
        <v>13</v>
      </c>
      <c r="F1819" t="s">
        <v>14</v>
      </c>
      <c r="G1819" t="s">
        <v>15</v>
      </c>
      <c r="H1819" t="s">
        <v>16</v>
      </c>
      <c r="I1819" t="s">
        <v>17</v>
      </c>
      <c r="J1819">
        <v>230</v>
      </c>
      <c r="K1819">
        <v>328.9</v>
      </c>
    </row>
    <row r="1820" spans="1:11" x14ac:dyDescent="0.3">
      <c r="A1820" s="2">
        <v>2726172</v>
      </c>
      <c r="B1820">
        <v>2022</v>
      </c>
      <c r="C1820" t="s">
        <v>21</v>
      </c>
      <c r="D1820" t="s">
        <v>31</v>
      </c>
      <c r="E1820" t="s">
        <v>13</v>
      </c>
      <c r="F1820" t="s">
        <v>14</v>
      </c>
      <c r="G1820" t="s">
        <v>15</v>
      </c>
      <c r="H1820" t="s">
        <v>16</v>
      </c>
      <c r="I1820" t="s">
        <v>17</v>
      </c>
      <c r="J1820">
        <v>158</v>
      </c>
      <c r="K1820">
        <v>225.94</v>
      </c>
    </row>
    <row r="1821" spans="1:11" x14ac:dyDescent="0.3">
      <c r="A1821" s="2">
        <v>2725077</v>
      </c>
      <c r="B1821">
        <v>2022</v>
      </c>
      <c r="C1821" t="s">
        <v>21</v>
      </c>
      <c r="D1821" t="s">
        <v>31</v>
      </c>
      <c r="E1821" t="s">
        <v>13</v>
      </c>
      <c r="F1821" t="s">
        <v>14</v>
      </c>
      <c r="G1821" t="s">
        <v>15</v>
      </c>
      <c r="H1821" t="s">
        <v>16</v>
      </c>
      <c r="I1821" t="s">
        <v>17</v>
      </c>
      <c r="J1821">
        <v>206</v>
      </c>
      <c r="K1821">
        <v>294.58</v>
      </c>
    </row>
    <row r="1822" spans="1:11" x14ac:dyDescent="0.3">
      <c r="A1822" s="2">
        <v>2725077</v>
      </c>
      <c r="B1822">
        <v>2022</v>
      </c>
      <c r="C1822" t="s">
        <v>21</v>
      </c>
      <c r="D1822" t="s">
        <v>31</v>
      </c>
      <c r="E1822" t="s">
        <v>13</v>
      </c>
      <c r="F1822" t="s">
        <v>14</v>
      </c>
      <c r="G1822" t="s">
        <v>15</v>
      </c>
      <c r="H1822" t="s">
        <v>16</v>
      </c>
      <c r="I1822" t="s">
        <v>17</v>
      </c>
      <c r="J1822">
        <v>304</v>
      </c>
      <c r="K1822">
        <v>434.72</v>
      </c>
    </row>
    <row r="1823" spans="1:11" x14ac:dyDescent="0.3">
      <c r="A1823" s="2">
        <v>2725442</v>
      </c>
      <c r="B1823">
        <v>2022</v>
      </c>
      <c r="C1823" t="s">
        <v>21</v>
      </c>
      <c r="D1823" t="s">
        <v>31</v>
      </c>
      <c r="E1823" t="s">
        <v>13</v>
      </c>
      <c r="F1823" t="s">
        <v>14</v>
      </c>
      <c r="G1823" t="s">
        <v>15</v>
      </c>
      <c r="H1823" t="s">
        <v>16</v>
      </c>
      <c r="I1823" t="s">
        <v>17</v>
      </c>
      <c r="J1823">
        <v>298</v>
      </c>
      <c r="K1823">
        <v>426.14</v>
      </c>
    </row>
    <row r="1824" spans="1:11" x14ac:dyDescent="0.3">
      <c r="A1824" s="2">
        <v>2726172</v>
      </c>
      <c r="B1824">
        <v>2022</v>
      </c>
      <c r="C1824" t="s">
        <v>21</v>
      </c>
      <c r="D1824" t="s">
        <v>31</v>
      </c>
      <c r="E1824" t="s">
        <v>13</v>
      </c>
      <c r="F1824" t="s">
        <v>14</v>
      </c>
      <c r="G1824" t="s">
        <v>15</v>
      </c>
      <c r="H1824" t="s">
        <v>16</v>
      </c>
      <c r="I1824" t="s">
        <v>17</v>
      </c>
      <c r="J1824">
        <v>292</v>
      </c>
      <c r="K1824">
        <v>417.56</v>
      </c>
    </row>
    <row r="1825" spans="1:11" x14ac:dyDescent="0.3">
      <c r="A1825" s="2">
        <v>2725442</v>
      </c>
      <c r="B1825">
        <v>2022</v>
      </c>
      <c r="C1825" t="s">
        <v>21</v>
      </c>
      <c r="D1825" t="s">
        <v>31</v>
      </c>
      <c r="E1825" t="s">
        <v>13</v>
      </c>
      <c r="F1825" t="s">
        <v>14</v>
      </c>
      <c r="G1825" t="s">
        <v>15</v>
      </c>
      <c r="H1825" t="s">
        <v>16</v>
      </c>
      <c r="I1825" t="s">
        <v>17</v>
      </c>
      <c r="J1825">
        <v>232</v>
      </c>
      <c r="K1825">
        <v>526.24</v>
      </c>
    </row>
    <row r="1826" spans="1:11" x14ac:dyDescent="0.3">
      <c r="A1826" s="2">
        <v>2725077</v>
      </c>
      <c r="B1826">
        <v>2022</v>
      </c>
      <c r="C1826" t="s">
        <v>21</v>
      </c>
      <c r="D1826" t="s">
        <v>31</v>
      </c>
      <c r="E1826" t="s">
        <v>13</v>
      </c>
      <c r="F1826" t="s">
        <v>14</v>
      </c>
      <c r="G1826" t="s">
        <v>15</v>
      </c>
      <c r="H1826" t="s">
        <v>16</v>
      </c>
      <c r="I1826" t="s">
        <v>17</v>
      </c>
      <c r="J1826">
        <v>160</v>
      </c>
      <c r="K1826">
        <v>526.24</v>
      </c>
    </row>
    <row r="1827" spans="1:11" x14ac:dyDescent="0.3">
      <c r="A1827" s="2">
        <v>2725442</v>
      </c>
      <c r="B1827">
        <v>2022</v>
      </c>
      <c r="C1827" t="s">
        <v>21</v>
      </c>
      <c r="D1827" t="s">
        <v>31</v>
      </c>
      <c r="E1827" t="s">
        <v>13</v>
      </c>
      <c r="F1827" t="s">
        <v>14</v>
      </c>
      <c r="G1827" t="s">
        <v>15</v>
      </c>
      <c r="H1827" t="s">
        <v>16</v>
      </c>
      <c r="I1827" t="s">
        <v>17</v>
      </c>
      <c r="J1827">
        <v>964</v>
      </c>
      <c r="K1827">
        <v>1378.52</v>
      </c>
    </row>
    <row r="1828" spans="1:11" x14ac:dyDescent="0.3">
      <c r="A1828" s="2">
        <v>2725077</v>
      </c>
      <c r="B1828">
        <v>2022</v>
      </c>
      <c r="C1828" t="s">
        <v>21</v>
      </c>
      <c r="D1828" t="s">
        <v>31</v>
      </c>
      <c r="E1828" t="s">
        <v>13</v>
      </c>
      <c r="F1828" t="s">
        <v>14</v>
      </c>
      <c r="G1828" t="s">
        <v>15</v>
      </c>
      <c r="H1828" t="s">
        <v>16</v>
      </c>
      <c r="I1828" t="s">
        <v>17</v>
      </c>
      <c r="J1828">
        <v>1018</v>
      </c>
      <c r="K1828">
        <v>1455.74</v>
      </c>
    </row>
    <row r="1829" spans="1:11" x14ac:dyDescent="0.3">
      <c r="A1829" s="2">
        <v>2726172</v>
      </c>
      <c r="B1829">
        <v>2022</v>
      </c>
      <c r="C1829" t="s">
        <v>21</v>
      </c>
      <c r="D1829" t="s">
        <v>31</v>
      </c>
      <c r="E1829" t="s">
        <v>13</v>
      </c>
      <c r="F1829" t="s">
        <v>14</v>
      </c>
      <c r="G1829" t="s">
        <v>15</v>
      </c>
      <c r="H1829" t="s">
        <v>16</v>
      </c>
      <c r="I1829" t="s">
        <v>17</v>
      </c>
      <c r="J1829">
        <v>204</v>
      </c>
      <c r="K1829">
        <v>291.72000000000003</v>
      </c>
    </row>
    <row r="1830" spans="1:11" x14ac:dyDescent="0.3">
      <c r="A1830" s="2">
        <v>2726172</v>
      </c>
      <c r="B1830">
        <v>2022</v>
      </c>
      <c r="C1830" t="s">
        <v>21</v>
      </c>
      <c r="D1830" t="s">
        <v>31</v>
      </c>
      <c r="E1830" t="s">
        <v>13</v>
      </c>
      <c r="F1830" t="s">
        <v>14</v>
      </c>
      <c r="G1830" t="s">
        <v>15</v>
      </c>
      <c r="H1830" t="s">
        <v>16</v>
      </c>
      <c r="I1830" t="s">
        <v>17</v>
      </c>
      <c r="J1830">
        <v>231</v>
      </c>
      <c r="K1830">
        <v>330.33</v>
      </c>
    </row>
    <row r="1831" spans="1:11" x14ac:dyDescent="0.3">
      <c r="A1831" s="2">
        <v>2725442</v>
      </c>
      <c r="B1831">
        <v>2022</v>
      </c>
      <c r="C1831" t="s">
        <v>21</v>
      </c>
      <c r="D1831" t="s">
        <v>31</v>
      </c>
      <c r="E1831" t="s">
        <v>13</v>
      </c>
      <c r="F1831" t="s">
        <v>14</v>
      </c>
      <c r="G1831" t="s">
        <v>15</v>
      </c>
      <c r="H1831" t="s">
        <v>16</v>
      </c>
      <c r="I1831" t="s">
        <v>17</v>
      </c>
      <c r="J1831">
        <v>159</v>
      </c>
      <c r="K1831">
        <v>227.37</v>
      </c>
    </row>
    <row r="1832" spans="1:11" x14ac:dyDescent="0.3">
      <c r="A1832" s="2">
        <v>2725442</v>
      </c>
      <c r="B1832">
        <v>2022</v>
      </c>
      <c r="C1832" t="s">
        <v>21</v>
      </c>
      <c r="D1832" t="s">
        <v>31</v>
      </c>
      <c r="E1832" t="s">
        <v>13</v>
      </c>
      <c r="F1832" t="s">
        <v>14</v>
      </c>
      <c r="G1832" t="s">
        <v>15</v>
      </c>
      <c r="H1832" t="s">
        <v>16</v>
      </c>
      <c r="I1832" t="s">
        <v>17</v>
      </c>
      <c r="J1832">
        <v>207</v>
      </c>
      <c r="K1832">
        <v>296.01</v>
      </c>
    </row>
    <row r="1833" spans="1:11" x14ac:dyDescent="0.3">
      <c r="A1833" s="2">
        <v>2725077</v>
      </c>
      <c r="B1833">
        <v>2022</v>
      </c>
      <c r="C1833" t="s">
        <v>21</v>
      </c>
      <c r="D1833" t="s">
        <v>31</v>
      </c>
      <c r="E1833" t="s">
        <v>13</v>
      </c>
      <c r="F1833" t="s">
        <v>14</v>
      </c>
      <c r="G1833" t="s">
        <v>15</v>
      </c>
      <c r="H1833" t="s">
        <v>16</v>
      </c>
      <c r="I1833" t="s">
        <v>17</v>
      </c>
      <c r="J1833">
        <v>301</v>
      </c>
      <c r="K1833">
        <v>430.43</v>
      </c>
    </row>
    <row r="1834" spans="1:11" x14ac:dyDescent="0.3">
      <c r="A1834" s="2">
        <v>2726172</v>
      </c>
      <c r="B1834">
        <v>2022</v>
      </c>
      <c r="C1834" t="s">
        <v>21</v>
      </c>
      <c r="D1834" t="s">
        <v>31</v>
      </c>
      <c r="E1834" t="s">
        <v>13</v>
      </c>
      <c r="F1834" t="s">
        <v>14</v>
      </c>
      <c r="G1834" t="s">
        <v>15</v>
      </c>
      <c r="H1834" t="s">
        <v>16</v>
      </c>
      <c r="I1834" t="s">
        <v>17</v>
      </c>
      <c r="J1834">
        <v>295</v>
      </c>
      <c r="K1834">
        <v>421.85</v>
      </c>
    </row>
    <row r="1835" spans="1:11" x14ac:dyDescent="0.3">
      <c r="A1835" s="2">
        <v>2725077</v>
      </c>
      <c r="B1835">
        <v>2022</v>
      </c>
      <c r="C1835" t="s">
        <v>21</v>
      </c>
      <c r="D1835" t="s">
        <v>31</v>
      </c>
      <c r="E1835" t="s">
        <v>13</v>
      </c>
      <c r="F1835" t="s">
        <v>14</v>
      </c>
      <c r="G1835" t="s">
        <v>15</v>
      </c>
      <c r="H1835" t="s">
        <v>16</v>
      </c>
      <c r="I1835" t="s">
        <v>17</v>
      </c>
      <c r="J1835">
        <v>289</v>
      </c>
      <c r="K1835">
        <v>413.27</v>
      </c>
    </row>
    <row r="1836" spans="1:11" x14ac:dyDescent="0.3">
      <c r="A1836" s="2">
        <v>2726172</v>
      </c>
      <c r="B1836">
        <v>2022</v>
      </c>
      <c r="C1836" t="s">
        <v>21</v>
      </c>
      <c r="D1836" t="s">
        <v>31</v>
      </c>
      <c r="E1836" t="s">
        <v>13</v>
      </c>
      <c r="F1836" t="s">
        <v>14</v>
      </c>
      <c r="G1836" t="s">
        <v>15</v>
      </c>
      <c r="H1836" t="s">
        <v>16</v>
      </c>
      <c r="I1836" t="s">
        <v>17</v>
      </c>
      <c r="J1836">
        <v>799</v>
      </c>
      <c r="K1836">
        <v>1142.57</v>
      </c>
    </row>
    <row r="1837" spans="1:11" x14ac:dyDescent="0.3">
      <c r="A1837" s="2">
        <v>2725442</v>
      </c>
      <c r="B1837">
        <v>2022</v>
      </c>
      <c r="C1837" t="s">
        <v>21</v>
      </c>
      <c r="D1837" t="s">
        <v>31</v>
      </c>
      <c r="E1837" t="s">
        <v>13</v>
      </c>
      <c r="F1837" t="s">
        <v>14</v>
      </c>
      <c r="G1837" t="s">
        <v>15</v>
      </c>
      <c r="H1837" t="s">
        <v>16</v>
      </c>
      <c r="I1837" t="s">
        <v>17</v>
      </c>
      <c r="J1837">
        <v>832</v>
      </c>
      <c r="K1837">
        <v>1189.76</v>
      </c>
    </row>
    <row r="1838" spans="1:11" x14ac:dyDescent="0.3">
      <c r="A1838" s="2">
        <v>2726172</v>
      </c>
      <c r="B1838">
        <v>2022</v>
      </c>
      <c r="C1838" t="s">
        <v>21</v>
      </c>
      <c r="D1838" t="s">
        <v>31</v>
      </c>
      <c r="E1838" t="s">
        <v>13</v>
      </c>
      <c r="F1838" t="s">
        <v>14</v>
      </c>
      <c r="G1838" t="s">
        <v>15</v>
      </c>
      <c r="H1838" t="s">
        <v>16</v>
      </c>
      <c r="I1838" t="s">
        <v>18</v>
      </c>
      <c r="J1838">
        <v>299</v>
      </c>
      <c r="K1838">
        <v>427.57</v>
      </c>
    </row>
    <row r="1839" spans="1:11" x14ac:dyDescent="0.3">
      <c r="A1839" s="2">
        <v>2725442</v>
      </c>
      <c r="B1839">
        <v>2022</v>
      </c>
      <c r="C1839" t="s">
        <v>21</v>
      </c>
      <c r="D1839" t="s">
        <v>31</v>
      </c>
      <c r="E1839" t="s">
        <v>13</v>
      </c>
      <c r="F1839" t="s">
        <v>14</v>
      </c>
      <c r="G1839" t="s">
        <v>15</v>
      </c>
      <c r="H1839" t="s">
        <v>16</v>
      </c>
      <c r="I1839" t="s">
        <v>18</v>
      </c>
      <c r="J1839">
        <v>293</v>
      </c>
      <c r="K1839">
        <v>418.99</v>
      </c>
    </row>
    <row r="1840" spans="1:11" x14ac:dyDescent="0.3">
      <c r="A1840" s="2">
        <v>2725077</v>
      </c>
      <c r="B1840">
        <v>2022</v>
      </c>
      <c r="C1840" t="s">
        <v>21</v>
      </c>
      <c r="D1840" t="s">
        <v>31</v>
      </c>
      <c r="E1840" t="s">
        <v>13</v>
      </c>
      <c r="F1840" t="s">
        <v>14</v>
      </c>
      <c r="G1840" t="s">
        <v>15</v>
      </c>
      <c r="H1840" t="s">
        <v>16</v>
      </c>
      <c r="I1840" t="s">
        <v>17</v>
      </c>
      <c r="J1840">
        <v>233</v>
      </c>
      <c r="K1840">
        <v>333.19</v>
      </c>
    </row>
    <row r="1841" spans="1:11" x14ac:dyDescent="0.3">
      <c r="A1841" s="2">
        <v>2725077</v>
      </c>
      <c r="B1841">
        <v>2022</v>
      </c>
      <c r="C1841" t="s">
        <v>21</v>
      </c>
      <c r="D1841" t="s">
        <v>31</v>
      </c>
      <c r="E1841" t="s">
        <v>13</v>
      </c>
      <c r="F1841" t="s">
        <v>14</v>
      </c>
      <c r="G1841" t="s">
        <v>15</v>
      </c>
      <c r="H1841" t="s">
        <v>16</v>
      </c>
      <c r="I1841" t="s">
        <v>17</v>
      </c>
      <c r="J1841">
        <v>161</v>
      </c>
      <c r="K1841">
        <v>230.23000000000002</v>
      </c>
    </row>
    <row r="1842" spans="1:11" x14ac:dyDescent="0.3">
      <c r="A1842" s="2">
        <v>2725442</v>
      </c>
      <c r="B1842">
        <v>2022</v>
      </c>
      <c r="C1842" t="s">
        <v>21</v>
      </c>
      <c r="D1842" t="s">
        <v>31</v>
      </c>
      <c r="E1842" t="s">
        <v>13</v>
      </c>
      <c r="F1842" t="s">
        <v>14</v>
      </c>
      <c r="G1842" t="s">
        <v>15</v>
      </c>
      <c r="H1842" t="s">
        <v>16</v>
      </c>
      <c r="I1842" t="s">
        <v>17</v>
      </c>
      <c r="J1842">
        <v>203</v>
      </c>
      <c r="K1842">
        <v>290.28999999999996</v>
      </c>
    </row>
    <row r="1843" spans="1:11" x14ac:dyDescent="0.3">
      <c r="A1843" s="2">
        <v>2725077</v>
      </c>
      <c r="B1843">
        <v>2022</v>
      </c>
      <c r="C1843" t="s">
        <v>22</v>
      </c>
      <c r="D1843" t="s">
        <v>31</v>
      </c>
      <c r="E1843" t="s">
        <v>13</v>
      </c>
      <c r="F1843" t="s">
        <v>14</v>
      </c>
      <c r="G1843" t="s">
        <v>15</v>
      </c>
      <c r="H1843" t="s">
        <v>16</v>
      </c>
      <c r="I1843" t="s">
        <v>18</v>
      </c>
      <c r="J1843">
        <v>218</v>
      </c>
      <c r="K1843">
        <v>311.74</v>
      </c>
    </row>
    <row r="1844" spans="1:11" x14ac:dyDescent="0.3">
      <c r="A1844" s="2">
        <v>2725442</v>
      </c>
      <c r="B1844">
        <v>2022</v>
      </c>
      <c r="C1844" t="s">
        <v>22</v>
      </c>
      <c r="D1844" t="s">
        <v>31</v>
      </c>
      <c r="E1844" t="s">
        <v>13</v>
      </c>
      <c r="F1844" t="s">
        <v>14</v>
      </c>
      <c r="G1844" t="s">
        <v>15</v>
      </c>
      <c r="H1844" t="s">
        <v>16</v>
      </c>
      <c r="I1844" t="s">
        <v>18</v>
      </c>
      <c r="J1844">
        <v>212</v>
      </c>
      <c r="K1844">
        <v>303.15999999999997</v>
      </c>
    </row>
    <row r="1845" spans="1:11" x14ac:dyDescent="0.3">
      <c r="A1845" s="2">
        <v>2726172</v>
      </c>
      <c r="B1845">
        <v>2022</v>
      </c>
      <c r="C1845" t="s">
        <v>22</v>
      </c>
      <c r="D1845" t="s">
        <v>31</v>
      </c>
      <c r="E1845" t="s">
        <v>13</v>
      </c>
      <c r="F1845" t="s">
        <v>14</v>
      </c>
      <c r="G1845" t="s">
        <v>15</v>
      </c>
      <c r="H1845" t="s">
        <v>16</v>
      </c>
      <c r="I1845" t="s">
        <v>18</v>
      </c>
      <c r="J1845">
        <v>206</v>
      </c>
      <c r="K1845">
        <v>294.58</v>
      </c>
    </row>
    <row r="1846" spans="1:11" x14ac:dyDescent="0.3">
      <c r="A1846" s="2">
        <v>2725077</v>
      </c>
      <c r="B1846">
        <v>2022</v>
      </c>
      <c r="C1846" t="s">
        <v>22</v>
      </c>
      <c r="D1846" t="s">
        <v>31</v>
      </c>
      <c r="E1846" t="s">
        <v>13</v>
      </c>
      <c r="F1846" t="s">
        <v>14</v>
      </c>
      <c r="G1846" t="s">
        <v>15</v>
      </c>
      <c r="H1846" t="s">
        <v>16</v>
      </c>
      <c r="I1846" t="s">
        <v>17</v>
      </c>
      <c r="J1846">
        <v>212</v>
      </c>
      <c r="K1846">
        <v>303.15999999999997</v>
      </c>
    </row>
    <row r="1847" spans="1:11" x14ac:dyDescent="0.3">
      <c r="A1847" s="2">
        <v>2726172</v>
      </c>
      <c r="B1847">
        <v>2022</v>
      </c>
      <c r="C1847" t="s">
        <v>22</v>
      </c>
      <c r="D1847" t="s">
        <v>31</v>
      </c>
      <c r="E1847" t="s">
        <v>13</v>
      </c>
      <c r="F1847" t="s">
        <v>14</v>
      </c>
      <c r="G1847" t="s">
        <v>15</v>
      </c>
      <c r="H1847" t="s">
        <v>16</v>
      </c>
      <c r="I1847" t="s">
        <v>17</v>
      </c>
      <c r="J1847">
        <v>260</v>
      </c>
      <c r="K1847">
        <v>371.8</v>
      </c>
    </row>
    <row r="1848" spans="1:11" x14ac:dyDescent="0.3">
      <c r="A1848" s="2">
        <v>2725077</v>
      </c>
      <c r="B1848">
        <v>2022</v>
      </c>
      <c r="C1848" t="s">
        <v>22</v>
      </c>
      <c r="D1848" t="s">
        <v>31</v>
      </c>
      <c r="E1848" t="s">
        <v>13</v>
      </c>
      <c r="F1848" t="s">
        <v>14</v>
      </c>
      <c r="G1848" t="s">
        <v>15</v>
      </c>
      <c r="H1848" t="s">
        <v>16</v>
      </c>
      <c r="I1848" t="s">
        <v>17</v>
      </c>
      <c r="J1848">
        <v>214</v>
      </c>
      <c r="K1848">
        <v>306.02</v>
      </c>
    </row>
    <row r="1849" spans="1:11" x14ac:dyDescent="0.3">
      <c r="A1849" s="2">
        <v>2725077</v>
      </c>
      <c r="B1849">
        <v>2022</v>
      </c>
      <c r="C1849" t="s">
        <v>22</v>
      </c>
      <c r="D1849" t="s">
        <v>31</v>
      </c>
      <c r="E1849" t="s">
        <v>13</v>
      </c>
      <c r="F1849" t="s">
        <v>14</v>
      </c>
      <c r="G1849" t="s">
        <v>15</v>
      </c>
      <c r="H1849" t="s">
        <v>16</v>
      </c>
      <c r="I1849" t="s">
        <v>17</v>
      </c>
      <c r="J1849">
        <v>208</v>
      </c>
      <c r="K1849">
        <v>297.44</v>
      </c>
    </row>
    <row r="1850" spans="1:11" x14ac:dyDescent="0.3">
      <c r="A1850" s="2">
        <v>2725442</v>
      </c>
      <c r="B1850">
        <v>2022</v>
      </c>
      <c r="C1850" t="s">
        <v>22</v>
      </c>
      <c r="D1850" t="s">
        <v>31</v>
      </c>
      <c r="E1850" t="s">
        <v>13</v>
      </c>
      <c r="F1850" t="s">
        <v>14</v>
      </c>
      <c r="G1850" t="s">
        <v>15</v>
      </c>
      <c r="H1850" t="s">
        <v>16</v>
      </c>
      <c r="I1850" t="s">
        <v>17</v>
      </c>
      <c r="J1850">
        <v>214</v>
      </c>
      <c r="K1850">
        <v>526.24</v>
      </c>
    </row>
    <row r="1851" spans="1:11" x14ac:dyDescent="0.3">
      <c r="A1851" s="2">
        <v>2725442</v>
      </c>
      <c r="B1851">
        <v>2022</v>
      </c>
      <c r="C1851" t="s">
        <v>22</v>
      </c>
      <c r="D1851" t="s">
        <v>31</v>
      </c>
      <c r="E1851" t="s">
        <v>13</v>
      </c>
      <c r="F1851" t="s">
        <v>14</v>
      </c>
      <c r="G1851" t="s">
        <v>15</v>
      </c>
      <c r="H1851" t="s">
        <v>16</v>
      </c>
      <c r="I1851" t="s">
        <v>17</v>
      </c>
      <c r="J1851">
        <v>256</v>
      </c>
      <c r="K1851">
        <v>526.24</v>
      </c>
    </row>
    <row r="1852" spans="1:11" x14ac:dyDescent="0.3">
      <c r="A1852" s="2">
        <v>2725077</v>
      </c>
      <c r="B1852">
        <v>2022</v>
      </c>
      <c r="C1852" t="s">
        <v>22</v>
      </c>
      <c r="D1852" t="s">
        <v>31</v>
      </c>
      <c r="E1852" t="s">
        <v>13</v>
      </c>
      <c r="F1852" t="s">
        <v>14</v>
      </c>
      <c r="G1852" t="s">
        <v>15</v>
      </c>
      <c r="H1852" t="s">
        <v>16</v>
      </c>
      <c r="I1852" t="s">
        <v>17</v>
      </c>
      <c r="J1852">
        <v>1009</v>
      </c>
      <c r="K1852">
        <v>1442.87</v>
      </c>
    </row>
    <row r="1853" spans="1:11" x14ac:dyDescent="0.3">
      <c r="A1853" s="2">
        <v>2725442</v>
      </c>
      <c r="B1853">
        <v>2022</v>
      </c>
      <c r="C1853" t="s">
        <v>22</v>
      </c>
      <c r="D1853" t="s">
        <v>31</v>
      </c>
      <c r="E1853" t="s">
        <v>13</v>
      </c>
      <c r="F1853" t="s">
        <v>14</v>
      </c>
      <c r="G1853" t="s">
        <v>15</v>
      </c>
      <c r="H1853" t="s">
        <v>16</v>
      </c>
      <c r="I1853" t="s">
        <v>17</v>
      </c>
      <c r="J1853">
        <v>258</v>
      </c>
      <c r="K1853">
        <v>368.94</v>
      </c>
    </row>
    <row r="1854" spans="1:11" x14ac:dyDescent="0.3">
      <c r="A1854" s="2">
        <v>2725077</v>
      </c>
      <c r="B1854">
        <v>2022</v>
      </c>
      <c r="C1854" t="s">
        <v>22</v>
      </c>
      <c r="D1854" t="s">
        <v>31</v>
      </c>
      <c r="E1854" t="s">
        <v>13</v>
      </c>
      <c r="F1854" t="s">
        <v>14</v>
      </c>
      <c r="G1854" t="s">
        <v>15</v>
      </c>
      <c r="H1854" t="s">
        <v>16</v>
      </c>
      <c r="I1854" t="s">
        <v>17</v>
      </c>
      <c r="J1854">
        <v>213</v>
      </c>
      <c r="K1854">
        <v>304.59000000000003</v>
      </c>
    </row>
    <row r="1855" spans="1:11" x14ac:dyDescent="0.3">
      <c r="A1855" s="2">
        <v>2725807</v>
      </c>
      <c r="B1855">
        <v>2022</v>
      </c>
      <c r="C1855" t="s">
        <v>22</v>
      </c>
      <c r="D1855" t="s">
        <v>31</v>
      </c>
      <c r="E1855" t="s">
        <v>13</v>
      </c>
      <c r="F1855" t="s">
        <v>14</v>
      </c>
      <c r="G1855" t="s">
        <v>15</v>
      </c>
      <c r="H1855" t="s">
        <v>16</v>
      </c>
      <c r="I1855" t="s">
        <v>17</v>
      </c>
      <c r="J1855">
        <v>261</v>
      </c>
      <c r="K1855">
        <v>373.23</v>
      </c>
    </row>
    <row r="1856" spans="1:11" x14ac:dyDescent="0.3">
      <c r="A1856" s="2">
        <v>2725442</v>
      </c>
      <c r="B1856">
        <v>2022</v>
      </c>
      <c r="C1856" t="s">
        <v>22</v>
      </c>
      <c r="D1856" t="s">
        <v>31</v>
      </c>
      <c r="E1856" t="s">
        <v>13</v>
      </c>
      <c r="F1856" t="s">
        <v>14</v>
      </c>
      <c r="G1856" t="s">
        <v>15</v>
      </c>
      <c r="H1856" t="s">
        <v>16</v>
      </c>
      <c r="I1856" t="s">
        <v>17</v>
      </c>
      <c r="J1856">
        <v>217</v>
      </c>
      <c r="K1856">
        <v>310.31</v>
      </c>
    </row>
    <row r="1857" spans="1:11" x14ac:dyDescent="0.3">
      <c r="A1857" s="2">
        <v>2725077</v>
      </c>
      <c r="B1857">
        <v>2022</v>
      </c>
      <c r="C1857" t="s">
        <v>22</v>
      </c>
      <c r="D1857" t="s">
        <v>31</v>
      </c>
      <c r="E1857" t="s">
        <v>13</v>
      </c>
      <c r="F1857" t="s">
        <v>14</v>
      </c>
      <c r="G1857" t="s">
        <v>15</v>
      </c>
      <c r="H1857" t="s">
        <v>16</v>
      </c>
      <c r="I1857" t="s">
        <v>17</v>
      </c>
      <c r="J1857">
        <v>211</v>
      </c>
      <c r="K1857">
        <v>301.73</v>
      </c>
    </row>
    <row r="1858" spans="1:11" x14ac:dyDescent="0.3">
      <c r="A1858" s="2">
        <v>2725077</v>
      </c>
      <c r="B1858">
        <v>2022</v>
      </c>
      <c r="C1858" t="s">
        <v>22</v>
      </c>
      <c r="D1858" t="s">
        <v>31</v>
      </c>
      <c r="E1858" t="s">
        <v>13</v>
      </c>
      <c r="F1858" t="s">
        <v>14</v>
      </c>
      <c r="G1858" t="s">
        <v>15</v>
      </c>
      <c r="H1858" t="s">
        <v>16</v>
      </c>
      <c r="I1858" t="s">
        <v>17</v>
      </c>
      <c r="J1858">
        <v>205</v>
      </c>
      <c r="K1858">
        <v>293.14999999999998</v>
      </c>
    </row>
    <row r="1859" spans="1:11" x14ac:dyDescent="0.3">
      <c r="A1859" s="2">
        <v>2725077</v>
      </c>
      <c r="B1859">
        <v>2022</v>
      </c>
      <c r="C1859" t="s">
        <v>22</v>
      </c>
      <c r="D1859" t="s">
        <v>31</v>
      </c>
      <c r="E1859" t="s">
        <v>13</v>
      </c>
      <c r="F1859" t="s">
        <v>14</v>
      </c>
      <c r="G1859" t="s">
        <v>15</v>
      </c>
      <c r="H1859" t="s">
        <v>16</v>
      </c>
      <c r="I1859" t="s">
        <v>17</v>
      </c>
      <c r="J1859">
        <v>790</v>
      </c>
      <c r="K1859">
        <v>1129.7</v>
      </c>
    </row>
    <row r="1860" spans="1:11" x14ac:dyDescent="0.3">
      <c r="A1860" s="2">
        <v>2725442</v>
      </c>
      <c r="B1860">
        <v>2022</v>
      </c>
      <c r="C1860" t="s">
        <v>22</v>
      </c>
      <c r="D1860" t="s">
        <v>31</v>
      </c>
      <c r="E1860" t="s">
        <v>13</v>
      </c>
      <c r="F1860" t="s">
        <v>14</v>
      </c>
      <c r="G1860" t="s">
        <v>15</v>
      </c>
      <c r="H1860" t="s">
        <v>16</v>
      </c>
      <c r="I1860" t="s">
        <v>17</v>
      </c>
      <c r="J1860">
        <v>823</v>
      </c>
      <c r="K1860">
        <v>1176.8899999999999</v>
      </c>
    </row>
    <row r="1861" spans="1:11" x14ac:dyDescent="0.3">
      <c r="A1861" s="2">
        <v>2725077</v>
      </c>
      <c r="B1861">
        <v>2022</v>
      </c>
      <c r="C1861" t="s">
        <v>22</v>
      </c>
      <c r="D1861" t="s">
        <v>31</v>
      </c>
      <c r="E1861" t="s">
        <v>13</v>
      </c>
      <c r="F1861" t="s">
        <v>14</v>
      </c>
      <c r="G1861" t="s">
        <v>15</v>
      </c>
      <c r="H1861" t="s">
        <v>16</v>
      </c>
      <c r="I1861" t="s">
        <v>18</v>
      </c>
      <c r="J1861">
        <v>215</v>
      </c>
      <c r="K1861">
        <v>307.45</v>
      </c>
    </row>
    <row r="1862" spans="1:11" x14ac:dyDescent="0.3">
      <c r="A1862" s="2">
        <v>2726172</v>
      </c>
      <c r="B1862">
        <v>2022</v>
      </c>
      <c r="C1862" t="s">
        <v>22</v>
      </c>
      <c r="D1862" t="s">
        <v>31</v>
      </c>
      <c r="E1862" t="s">
        <v>13</v>
      </c>
      <c r="F1862" t="s">
        <v>14</v>
      </c>
      <c r="G1862" t="s">
        <v>15</v>
      </c>
      <c r="H1862" t="s">
        <v>16</v>
      </c>
      <c r="I1862" t="s">
        <v>18</v>
      </c>
      <c r="J1862">
        <v>209</v>
      </c>
      <c r="K1862">
        <v>298.87</v>
      </c>
    </row>
    <row r="1863" spans="1:11" x14ac:dyDescent="0.3">
      <c r="A1863" s="2">
        <v>2725077</v>
      </c>
      <c r="B1863">
        <v>2022</v>
      </c>
      <c r="C1863" t="s">
        <v>22</v>
      </c>
      <c r="D1863" t="s">
        <v>31</v>
      </c>
      <c r="E1863" t="s">
        <v>13</v>
      </c>
      <c r="F1863" t="s">
        <v>14</v>
      </c>
      <c r="G1863" t="s">
        <v>15</v>
      </c>
      <c r="H1863" t="s">
        <v>16</v>
      </c>
      <c r="I1863" t="s">
        <v>18</v>
      </c>
      <c r="J1863">
        <v>203</v>
      </c>
      <c r="K1863">
        <v>290.28999999999996</v>
      </c>
    </row>
    <row r="1864" spans="1:11" x14ac:dyDescent="0.3">
      <c r="A1864" s="2">
        <v>2726172</v>
      </c>
      <c r="B1864">
        <v>2022</v>
      </c>
      <c r="C1864" t="s">
        <v>22</v>
      </c>
      <c r="D1864" t="s">
        <v>31</v>
      </c>
      <c r="E1864" t="s">
        <v>13</v>
      </c>
      <c r="F1864" t="s">
        <v>14</v>
      </c>
      <c r="G1864" t="s">
        <v>15</v>
      </c>
      <c r="H1864" t="s">
        <v>16</v>
      </c>
      <c r="I1864" t="s">
        <v>17</v>
      </c>
      <c r="J1864">
        <v>257</v>
      </c>
      <c r="K1864">
        <v>367.51</v>
      </c>
    </row>
    <row r="1865" spans="1:11" x14ac:dyDescent="0.3">
      <c r="A1865" s="2">
        <v>2725442</v>
      </c>
      <c r="B1865">
        <v>2022</v>
      </c>
      <c r="C1865" t="s">
        <v>23</v>
      </c>
      <c r="D1865" t="s">
        <v>31</v>
      </c>
      <c r="E1865" t="s">
        <v>13</v>
      </c>
      <c r="F1865" t="s">
        <v>14</v>
      </c>
      <c r="G1865" t="s">
        <v>15</v>
      </c>
      <c r="H1865" t="s">
        <v>16</v>
      </c>
      <c r="I1865" t="s">
        <v>18</v>
      </c>
      <c r="J1865">
        <v>230</v>
      </c>
      <c r="K1865">
        <v>328.9</v>
      </c>
    </row>
    <row r="1866" spans="1:11" x14ac:dyDescent="0.3">
      <c r="A1866" s="2">
        <v>2725077</v>
      </c>
      <c r="B1866">
        <v>2022</v>
      </c>
      <c r="C1866" t="s">
        <v>23</v>
      </c>
      <c r="D1866" t="s">
        <v>31</v>
      </c>
      <c r="E1866" t="s">
        <v>13</v>
      </c>
      <c r="F1866" t="s">
        <v>14</v>
      </c>
      <c r="G1866" t="s">
        <v>15</v>
      </c>
      <c r="H1866" t="s">
        <v>16</v>
      </c>
      <c r="I1866" t="s">
        <v>18</v>
      </c>
      <c r="J1866">
        <v>224</v>
      </c>
      <c r="K1866">
        <v>320.32</v>
      </c>
    </row>
    <row r="1867" spans="1:11" x14ac:dyDescent="0.3">
      <c r="A1867" s="2">
        <v>2726538</v>
      </c>
      <c r="B1867">
        <v>2022</v>
      </c>
      <c r="C1867" t="s">
        <v>23</v>
      </c>
      <c r="D1867" t="s">
        <v>31</v>
      </c>
      <c r="E1867" t="s">
        <v>13</v>
      </c>
      <c r="F1867" t="s">
        <v>14</v>
      </c>
      <c r="G1867" t="s">
        <v>15</v>
      </c>
      <c r="H1867" t="s">
        <v>16</v>
      </c>
      <c r="I1867" t="s">
        <v>17</v>
      </c>
      <c r="J1867">
        <v>218</v>
      </c>
      <c r="K1867">
        <v>311.74</v>
      </c>
    </row>
    <row r="1868" spans="1:11" x14ac:dyDescent="0.3">
      <c r="A1868" s="2">
        <v>2725807</v>
      </c>
      <c r="B1868">
        <v>2022</v>
      </c>
      <c r="C1868" t="s">
        <v>23</v>
      </c>
      <c r="D1868" t="s">
        <v>31</v>
      </c>
      <c r="E1868" t="s">
        <v>13</v>
      </c>
      <c r="F1868" t="s">
        <v>14</v>
      </c>
      <c r="G1868" t="s">
        <v>15</v>
      </c>
      <c r="H1868" t="s">
        <v>16</v>
      </c>
      <c r="I1868" t="s">
        <v>17</v>
      </c>
      <c r="J1868">
        <v>266</v>
      </c>
      <c r="K1868">
        <v>380.38</v>
      </c>
    </row>
    <row r="1869" spans="1:11" x14ac:dyDescent="0.3">
      <c r="A1869" s="2">
        <v>2725442</v>
      </c>
      <c r="B1869">
        <v>2022</v>
      </c>
      <c r="C1869" t="s">
        <v>23</v>
      </c>
      <c r="D1869" t="s">
        <v>31</v>
      </c>
      <c r="E1869" t="s">
        <v>13</v>
      </c>
      <c r="F1869" t="s">
        <v>14</v>
      </c>
      <c r="G1869" t="s">
        <v>15</v>
      </c>
      <c r="H1869" t="s">
        <v>16</v>
      </c>
      <c r="I1869" t="s">
        <v>17</v>
      </c>
      <c r="J1869">
        <v>232</v>
      </c>
      <c r="K1869">
        <v>331.76</v>
      </c>
    </row>
    <row r="1870" spans="1:11" x14ac:dyDescent="0.3">
      <c r="A1870" s="2">
        <v>2725442</v>
      </c>
      <c r="B1870">
        <v>2022</v>
      </c>
      <c r="C1870" t="s">
        <v>23</v>
      </c>
      <c r="D1870" t="s">
        <v>31</v>
      </c>
      <c r="E1870" t="s">
        <v>13</v>
      </c>
      <c r="F1870" t="s">
        <v>14</v>
      </c>
      <c r="G1870" t="s">
        <v>15</v>
      </c>
      <c r="H1870" t="s">
        <v>16</v>
      </c>
      <c r="I1870" t="s">
        <v>17</v>
      </c>
      <c r="J1870">
        <v>226</v>
      </c>
      <c r="K1870">
        <v>323.18</v>
      </c>
    </row>
    <row r="1871" spans="1:11" x14ac:dyDescent="0.3">
      <c r="A1871" s="2">
        <v>2725442</v>
      </c>
      <c r="B1871">
        <v>2022</v>
      </c>
      <c r="C1871" t="s">
        <v>23</v>
      </c>
      <c r="D1871" t="s">
        <v>31</v>
      </c>
      <c r="E1871" t="s">
        <v>13</v>
      </c>
      <c r="F1871" t="s">
        <v>14</v>
      </c>
      <c r="G1871" t="s">
        <v>15</v>
      </c>
      <c r="H1871" t="s">
        <v>16</v>
      </c>
      <c r="I1871" t="s">
        <v>17</v>
      </c>
      <c r="J1871">
        <v>220</v>
      </c>
      <c r="K1871">
        <v>314.60000000000002</v>
      </c>
    </row>
    <row r="1872" spans="1:11" x14ac:dyDescent="0.3">
      <c r="A1872" s="2">
        <v>2725077</v>
      </c>
      <c r="B1872">
        <v>2022</v>
      </c>
      <c r="C1872" t="s">
        <v>23</v>
      </c>
      <c r="D1872" t="s">
        <v>31</v>
      </c>
      <c r="E1872" t="s">
        <v>13</v>
      </c>
      <c r="F1872" t="s">
        <v>14</v>
      </c>
      <c r="G1872" t="s">
        <v>15</v>
      </c>
      <c r="H1872" t="s">
        <v>16</v>
      </c>
      <c r="I1872" t="s">
        <v>17</v>
      </c>
      <c r="J1872">
        <v>262</v>
      </c>
      <c r="K1872">
        <v>526.24</v>
      </c>
    </row>
    <row r="1873" spans="1:11" x14ac:dyDescent="0.3">
      <c r="A1873" s="2">
        <v>2725077</v>
      </c>
      <c r="B1873">
        <v>2022</v>
      </c>
      <c r="C1873" t="s">
        <v>23</v>
      </c>
      <c r="D1873" t="s">
        <v>31</v>
      </c>
      <c r="E1873" t="s">
        <v>13</v>
      </c>
      <c r="F1873" t="s">
        <v>14</v>
      </c>
      <c r="G1873" t="s">
        <v>15</v>
      </c>
      <c r="H1873" t="s">
        <v>16</v>
      </c>
      <c r="I1873" t="s">
        <v>17</v>
      </c>
      <c r="J1873">
        <v>1008</v>
      </c>
      <c r="K1873">
        <v>1441.44</v>
      </c>
    </row>
    <row r="1874" spans="1:11" x14ac:dyDescent="0.3">
      <c r="A1874" s="2">
        <v>2725442</v>
      </c>
      <c r="B1874">
        <v>2022</v>
      </c>
      <c r="C1874" t="s">
        <v>23</v>
      </c>
      <c r="D1874" t="s">
        <v>31</v>
      </c>
      <c r="E1874" t="s">
        <v>13</v>
      </c>
      <c r="F1874" t="s">
        <v>14</v>
      </c>
      <c r="G1874" t="s">
        <v>15</v>
      </c>
      <c r="H1874" t="s">
        <v>16</v>
      </c>
      <c r="I1874" t="s">
        <v>17</v>
      </c>
      <c r="J1874">
        <v>1041</v>
      </c>
      <c r="K1874">
        <v>1488.63</v>
      </c>
    </row>
    <row r="1875" spans="1:11" x14ac:dyDescent="0.3">
      <c r="A1875" s="2">
        <v>2725442</v>
      </c>
      <c r="B1875">
        <v>2022</v>
      </c>
      <c r="C1875" t="s">
        <v>23</v>
      </c>
      <c r="D1875" t="s">
        <v>31</v>
      </c>
      <c r="E1875" t="s">
        <v>13</v>
      </c>
      <c r="F1875" t="s">
        <v>14</v>
      </c>
      <c r="G1875" t="s">
        <v>15</v>
      </c>
      <c r="H1875" t="s">
        <v>16</v>
      </c>
      <c r="I1875" t="s">
        <v>17</v>
      </c>
      <c r="J1875">
        <v>219</v>
      </c>
      <c r="K1875">
        <v>313.17</v>
      </c>
    </row>
    <row r="1876" spans="1:11" x14ac:dyDescent="0.3">
      <c r="A1876" s="2">
        <v>2726538</v>
      </c>
      <c r="B1876">
        <v>2022</v>
      </c>
      <c r="C1876" t="s">
        <v>23</v>
      </c>
      <c r="D1876" t="s">
        <v>31</v>
      </c>
      <c r="E1876" t="s">
        <v>13</v>
      </c>
      <c r="F1876" t="s">
        <v>14</v>
      </c>
      <c r="G1876" t="s">
        <v>15</v>
      </c>
      <c r="H1876" t="s">
        <v>16</v>
      </c>
      <c r="I1876" t="s">
        <v>17</v>
      </c>
      <c r="J1876">
        <v>229</v>
      </c>
      <c r="K1876">
        <v>327.47000000000003</v>
      </c>
    </row>
    <row r="1877" spans="1:11" x14ac:dyDescent="0.3">
      <c r="A1877" s="2">
        <v>2725077</v>
      </c>
      <c r="B1877">
        <v>2022</v>
      </c>
      <c r="C1877" t="s">
        <v>23</v>
      </c>
      <c r="D1877" t="s">
        <v>31</v>
      </c>
      <c r="E1877" t="s">
        <v>13</v>
      </c>
      <c r="F1877" t="s">
        <v>14</v>
      </c>
      <c r="G1877" t="s">
        <v>15</v>
      </c>
      <c r="H1877" t="s">
        <v>16</v>
      </c>
      <c r="I1877" t="s">
        <v>17</v>
      </c>
      <c r="J1877">
        <v>223</v>
      </c>
      <c r="K1877">
        <v>318.89</v>
      </c>
    </row>
    <row r="1878" spans="1:11" x14ac:dyDescent="0.3">
      <c r="A1878" s="2">
        <v>2725442</v>
      </c>
      <c r="B1878">
        <v>2022</v>
      </c>
      <c r="C1878" t="s">
        <v>23</v>
      </c>
      <c r="D1878" t="s">
        <v>31</v>
      </c>
      <c r="E1878" t="s">
        <v>13</v>
      </c>
      <c r="F1878" t="s">
        <v>14</v>
      </c>
      <c r="G1878" t="s">
        <v>15</v>
      </c>
      <c r="H1878" t="s">
        <v>16</v>
      </c>
      <c r="I1878" t="s">
        <v>17</v>
      </c>
      <c r="J1878">
        <v>789</v>
      </c>
      <c r="K1878">
        <v>1128.27</v>
      </c>
    </row>
    <row r="1879" spans="1:11" x14ac:dyDescent="0.3">
      <c r="A1879" s="2">
        <v>2725442</v>
      </c>
      <c r="B1879">
        <v>2022</v>
      </c>
      <c r="C1879" t="s">
        <v>23</v>
      </c>
      <c r="D1879" t="s">
        <v>31</v>
      </c>
      <c r="E1879" t="s">
        <v>13</v>
      </c>
      <c r="F1879" t="s">
        <v>14</v>
      </c>
      <c r="G1879" t="s">
        <v>15</v>
      </c>
      <c r="H1879" t="s">
        <v>16</v>
      </c>
      <c r="I1879" t="s">
        <v>17</v>
      </c>
      <c r="J1879">
        <v>822</v>
      </c>
      <c r="K1879">
        <v>1175.46</v>
      </c>
    </row>
    <row r="1880" spans="1:11" x14ac:dyDescent="0.3">
      <c r="A1880" s="2">
        <v>2725442</v>
      </c>
      <c r="B1880">
        <v>2022</v>
      </c>
      <c r="C1880" t="s">
        <v>23</v>
      </c>
      <c r="D1880" t="s">
        <v>31</v>
      </c>
      <c r="E1880" t="s">
        <v>13</v>
      </c>
      <c r="F1880" t="s">
        <v>14</v>
      </c>
      <c r="G1880" t="s">
        <v>15</v>
      </c>
      <c r="H1880" t="s">
        <v>16</v>
      </c>
      <c r="I1880" t="s">
        <v>18</v>
      </c>
      <c r="J1880">
        <v>233</v>
      </c>
      <c r="K1880">
        <v>333.19</v>
      </c>
    </row>
    <row r="1881" spans="1:11" x14ac:dyDescent="0.3">
      <c r="A1881" s="2">
        <v>2725442</v>
      </c>
      <c r="B1881">
        <v>2022</v>
      </c>
      <c r="C1881" t="s">
        <v>23</v>
      </c>
      <c r="D1881" t="s">
        <v>31</v>
      </c>
      <c r="E1881" t="s">
        <v>13</v>
      </c>
      <c r="F1881" t="s">
        <v>14</v>
      </c>
      <c r="G1881" t="s">
        <v>15</v>
      </c>
      <c r="H1881" t="s">
        <v>16</v>
      </c>
      <c r="I1881" t="s">
        <v>18</v>
      </c>
      <c r="J1881">
        <v>227</v>
      </c>
      <c r="K1881">
        <v>324.61</v>
      </c>
    </row>
    <row r="1882" spans="1:11" x14ac:dyDescent="0.3">
      <c r="A1882" s="2">
        <v>2725077</v>
      </c>
      <c r="B1882">
        <v>2022</v>
      </c>
      <c r="C1882" t="s">
        <v>23</v>
      </c>
      <c r="D1882" t="s">
        <v>31</v>
      </c>
      <c r="E1882" t="s">
        <v>13</v>
      </c>
      <c r="F1882" t="s">
        <v>14</v>
      </c>
      <c r="G1882" t="s">
        <v>15</v>
      </c>
      <c r="H1882" t="s">
        <v>16</v>
      </c>
      <c r="I1882" t="s">
        <v>18</v>
      </c>
      <c r="J1882">
        <v>221</v>
      </c>
      <c r="K1882">
        <v>316.02999999999997</v>
      </c>
    </row>
    <row r="1883" spans="1:11" x14ac:dyDescent="0.3">
      <c r="A1883" s="2">
        <v>2725442</v>
      </c>
      <c r="B1883">
        <v>2022</v>
      </c>
      <c r="C1883" t="s">
        <v>23</v>
      </c>
      <c r="D1883" t="s">
        <v>31</v>
      </c>
      <c r="E1883" t="s">
        <v>13</v>
      </c>
      <c r="F1883" t="s">
        <v>14</v>
      </c>
      <c r="G1883" t="s">
        <v>15</v>
      </c>
      <c r="H1883" t="s">
        <v>16</v>
      </c>
      <c r="I1883" t="s">
        <v>17</v>
      </c>
      <c r="J1883">
        <v>215</v>
      </c>
      <c r="K1883">
        <v>307.45</v>
      </c>
    </row>
    <row r="1884" spans="1:11" x14ac:dyDescent="0.3">
      <c r="A1884" s="2">
        <v>2726172</v>
      </c>
      <c r="B1884">
        <v>2022</v>
      </c>
      <c r="C1884" t="s">
        <v>23</v>
      </c>
      <c r="D1884" t="s">
        <v>31</v>
      </c>
      <c r="E1884" t="s">
        <v>13</v>
      </c>
      <c r="F1884" t="s">
        <v>14</v>
      </c>
      <c r="G1884" t="s">
        <v>15</v>
      </c>
      <c r="H1884" t="s">
        <v>16</v>
      </c>
      <c r="I1884" t="s">
        <v>17</v>
      </c>
      <c r="J1884">
        <v>263</v>
      </c>
      <c r="K1884">
        <v>376.09000000000003</v>
      </c>
    </row>
    <row r="1885" spans="1:11" x14ac:dyDescent="0.3">
      <c r="A1885" s="2">
        <v>2725077</v>
      </c>
      <c r="B1885">
        <v>2022</v>
      </c>
      <c r="C1885" t="s">
        <v>24</v>
      </c>
      <c r="D1885" t="s">
        <v>31</v>
      </c>
      <c r="E1885" t="s">
        <v>13</v>
      </c>
      <c r="F1885" t="s">
        <v>14</v>
      </c>
      <c r="G1885" t="s">
        <v>15</v>
      </c>
      <c r="H1885" t="s">
        <v>16</v>
      </c>
      <c r="I1885" t="s">
        <v>18</v>
      </c>
      <c r="J1885">
        <v>134</v>
      </c>
      <c r="K1885">
        <v>191.62</v>
      </c>
    </row>
    <row r="1886" spans="1:11" x14ac:dyDescent="0.3">
      <c r="A1886" s="2">
        <v>2725077</v>
      </c>
      <c r="B1886">
        <v>2022</v>
      </c>
      <c r="C1886" t="s">
        <v>24</v>
      </c>
      <c r="D1886" t="s">
        <v>31</v>
      </c>
      <c r="E1886" t="s">
        <v>13</v>
      </c>
      <c r="F1886" t="s">
        <v>14</v>
      </c>
      <c r="G1886" t="s">
        <v>15</v>
      </c>
      <c r="H1886" t="s">
        <v>16</v>
      </c>
      <c r="I1886" t="s">
        <v>18</v>
      </c>
      <c r="J1886">
        <v>128</v>
      </c>
      <c r="K1886">
        <v>183.04</v>
      </c>
    </row>
    <row r="1887" spans="1:11" x14ac:dyDescent="0.3">
      <c r="A1887" s="2">
        <v>2725442</v>
      </c>
      <c r="B1887">
        <v>2022</v>
      </c>
      <c r="C1887" t="s">
        <v>24</v>
      </c>
      <c r="D1887" t="s">
        <v>31</v>
      </c>
      <c r="E1887" t="s">
        <v>13</v>
      </c>
      <c r="F1887" t="s">
        <v>14</v>
      </c>
      <c r="G1887" t="s">
        <v>15</v>
      </c>
      <c r="H1887" t="s">
        <v>16</v>
      </c>
      <c r="I1887" t="s">
        <v>17</v>
      </c>
      <c r="J1887">
        <v>230</v>
      </c>
      <c r="K1887">
        <v>328.9</v>
      </c>
    </row>
    <row r="1888" spans="1:11" x14ac:dyDescent="0.3">
      <c r="A1888" s="2">
        <v>2725442</v>
      </c>
      <c r="B1888">
        <v>2022</v>
      </c>
      <c r="C1888" t="s">
        <v>24</v>
      </c>
      <c r="D1888" t="s">
        <v>31</v>
      </c>
      <c r="E1888" t="s">
        <v>13</v>
      </c>
      <c r="F1888" t="s">
        <v>14</v>
      </c>
      <c r="G1888" t="s">
        <v>15</v>
      </c>
      <c r="H1888" t="s">
        <v>16</v>
      </c>
      <c r="I1888" t="s">
        <v>17</v>
      </c>
      <c r="J1888">
        <v>136</v>
      </c>
      <c r="K1888">
        <v>194.48</v>
      </c>
    </row>
    <row r="1889" spans="1:11" x14ac:dyDescent="0.3">
      <c r="A1889" s="2">
        <v>2725077</v>
      </c>
      <c r="B1889">
        <v>2022</v>
      </c>
      <c r="C1889" t="s">
        <v>24</v>
      </c>
      <c r="D1889" t="s">
        <v>31</v>
      </c>
      <c r="E1889" t="s">
        <v>13</v>
      </c>
      <c r="F1889" t="s">
        <v>14</v>
      </c>
      <c r="G1889" t="s">
        <v>15</v>
      </c>
      <c r="H1889" t="s">
        <v>16</v>
      </c>
      <c r="I1889" t="s">
        <v>17</v>
      </c>
      <c r="J1889">
        <v>130</v>
      </c>
      <c r="K1889">
        <v>185.9</v>
      </c>
    </row>
    <row r="1890" spans="1:11" x14ac:dyDescent="0.3">
      <c r="A1890" s="2">
        <v>2726172</v>
      </c>
      <c r="B1890">
        <v>2022</v>
      </c>
      <c r="C1890" t="s">
        <v>24</v>
      </c>
      <c r="D1890" t="s">
        <v>31</v>
      </c>
      <c r="E1890" t="s">
        <v>13</v>
      </c>
      <c r="F1890" t="s">
        <v>14</v>
      </c>
      <c r="G1890" t="s">
        <v>15</v>
      </c>
      <c r="H1890" t="s">
        <v>16</v>
      </c>
      <c r="I1890" t="s">
        <v>17</v>
      </c>
      <c r="J1890">
        <v>370</v>
      </c>
      <c r="K1890">
        <v>529.1</v>
      </c>
    </row>
    <row r="1891" spans="1:11" x14ac:dyDescent="0.3">
      <c r="A1891" s="2">
        <v>2725442</v>
      </c>
      <c r="B1891">
        <v>2022</v>
      </c>
      <c r="C1891" t="s">
        <v>24</v>
      </c>
      <c r="D1891" t="s">
        <v>31</v>
      </c>
      <c r="E1891" t="s">
        <v>13</v>
      </c>
      <c r="F1891" t="s">
        <v>14</v>
      </c>
      <c r="G1891" t="s">
        <v>15</v>
      </c>
      <c r="H1891" t="s">
        <v>16</v>
      </c>
      <c r="I1891" t="s">
        <v>17</v>
      </c>
      <c r="J1891">
        <v>184</v>
      </c>
      <c r="K1891">
        <v>526.24</v>
      </c>
    </row>
    <row r="1892" spans="1:11" x14ac:dyDescent="0.3">
      <c r="A1892" s="2">
        <v>2725442</v>
      </c>
      <c r="B1892">
        <v>2022</v>
      </c>
      <c r="C1892" t="s">
        <v>24</v>
      </c>
      <c r="D1892" t="s">
        <v>31</v>
      </c>
      <c r="E1892" t="s">
        <v>13</v>
      </c>
      <c r="F1892" t="s">
        <v>14</v>
      </c>
      <c r="G1892" t="s">
        <v>15</v>
      </c>
      <c r="H1892" t="s">
        <v>16</v>
      </c>
      <c r="I1892" t="s">
        <v>17</v>
      </c>
      <c r="J1892">
        <v>232</v>
      </c>
      <c r="K1892">
        <v>526.24</v>
      </c>
    </row>
    <row r="1893" spans="1:11" x14ac:dyDescent="0.3">
      <c r="A1893" s="2">
        <v>2726172</v>
      </c>
      <c r="B1893">
        <v>2022</v>
      </c>
      <c r="C1893" t="s">
        <v>24</v>
      </c>
      <c r="D1893" t="s">
        <v>31</v>
      </c>
      <c r="E1893" t="s">
        <v>13</v>
      </c>
      <c r="F1893" t="s">
        <v>14</v>
      </c>
      <c r="G1893" t="s">
        <v>15</v>
      </c>
      <c r="H1893" t="s">
        <v>16</v>
      </c>
      <c r="I1893" t="s">
        <v>17</v>
      </c>
      <c r="J1893">
        <v>1013</v>
      </c>
      <c r="K1893">
        <v>1448.59</v>
      </c>
    </row>
    <row r="1894" spans="1:11" x14ac:dyDescent="0.3">
      <c r="A1894" s="2">
        <v>2725807</v>
      </c>
      <c r="B1894">
        <v>2022</v>
      </c>
      <c r="C1894" t="s">
        <v>24</v>
      </c>
      <c r="D1894" t="s">
        <v>31</v>
      </c>
      <c r="E1894" t="s">
        <v>13</v>
      </c>
      <c r="F1894" t="s">
        <v>14</v>
      </c>
      <c r="G1894" t="s">
        <v>15</v>
      </c>
      <c r="H1894" t="s">
        <v>16</v>
      </c>
      <c r="I1894" t="s">
        <v>17</v>
      </c>
      <c r="J1894">
        <v>234</v>
      </c>
      <c r="K1894">
        <v>334.62</v>
      </c>
    </row>
    <row r="1895" spans="1:11" x14ac:dyDescent="0.3">
      <c r="A1895" s="2">
        <v>2726172</v>
      </c>
      <c r="B1895">
        <v>2022</v>
      </c>
      <c r="C1895" t="s">
        <v>24</v>
      </c>
      <c r="D1895" t="s">
        <v>31</v>
      </c>
      <c r="E1895" t="s">
        <v>13</v>
      </c>
      <c r="F1895" t="s">
        <v>14</v>
      </c>
      <c r="G1895" t="s">
        <v>15</v>
      </c>
      <c r="H1895" t="s">
        <v>16</v>
      </c>
      <c r="I1895" t="s">
        <v>17</v>
      </c>
      <c r="J1895">
        <v>183</v>
      </c>
      <c r="K1895">
        <v>261.69</v>
      </c>
    </row>
    <row r="1896" spans="1:11" x14ac:dyDescent="0.3">
      <c r="A1896" s="2">
        <v>2725442</v>
      </c>
      <c r="B1896">
        <v>2022</v>
      </c>
      <c r="C1896" t="s">
        <v>24</v>
      </c>
      <c r="D1896" t="s">
        <v>31</v>
      </c>
      <c r="E1896" t="s">
        <v>13</v>
      </c>
      <c r="F1896" t="s">
        <v>14</v>
      </c>
      <c r="G1896" t="s">
        <v>15</v>
      </c>
      <c r="H1896" t="s">
        <v>16</v>
      </c>
      <c r="I1896" t="s">
        <v>17</v>
      </c>
      <c r="J1896">
        <v>231</v>
      </c>
      <c r="K1896">
        <v>330.33</v>
      </c>
    </row>
    <row r="1897" spans="1:11" x14ac:dyDescent="0.3">
      <c r="A1897" s="2">
        <v>2726172</v>
      </c>
      <c r="B1897">
        <v>2022</v>
      </c>
      <c r="C1897" t="s">
        <v>24</v>
      </c>
      <c r="D1897" t="s">
        <v>31</v>
      </c>
      <c r="E1897" t="s">
        <v>13</v>
      </c>
      <c r="F1897" t="s">
        <v>14</v>
      </c>
      <c r="G1897" t="s">
        <v>15</v>
      </c>
      <c r="H1897" t="s">
        <v>16</v>
      </c>
      <c r="I1897" t="s">
        <v>17</v>
      </c>
      <c r="J1897">
        <v>133</v>
      </c>
      <c r="K1897">
        <v>190.19</v>
      </c>
    </row>
    <row r="1898" spans="1:11" x14ac:dyDescent="0.3">
      <c r="A1898" s="2">
        <v>2725442</v>
      </c>
      <c r="B1898">
        <v>2022</v>
      </c>
      <c r="C1898" t="s">
        <v>24</v>
      </c>
      <c r="D1898" t="s">
        <v>31</v>
      </c>
      <c r="E1898" t="s">
        <v>13</v>
      </c>
      <c r="F1898" t="s">
        <v>14</v>
      </c>
      <c r="G1898" t="s">
        <v>15</v>
      </c>
      <c r="H1898" t="s">
        <v>16</v>
      </c>
      <c r="I1898" t="s">
        <v>17</v>
      </c>
      <c r="J1898">
        <v>127</v>
      </c>
      <c r="K1898">
        <v>181.61</v>
      </c>
    </row>
    <row r="1899" spans="1:11" x14ac:dyDescent="0.3">
      <c r="A1899" s="2">
        <v>2725442</v>
      </c>
      <c r="B1899">
        <v>2022</v>
      </c>
      <c r="C1899" t="s">
        <v>24</v>
      </c>
      <c r="D1899" t="s">
        <v>31</v>
      </c>
      <c r="E1899" t="s">
        <v>13</v>
      </c>
      <c r="F1899" t="s">
        <v>14</v>
      </c>
      <c r="G1899" t="s">
        <v>15</v>
      </c>
      <c r="H1899" t="s">
        <v>16</v>
      </c>
      <c r="I1899" t="s">
        <v>17</v>
      </c>
      <c r="J1899">
        <v>794</v>
      </c>
      <c r="K1899">
        <v>1135.42</v>
      </c>
    </row>
    <row r="1900" spans="1:11" x14ac:dyDescent="0.3">
      <c r="A1900" s="2">
        <v>2725442</v>
      </c>
      <c r="B1900">
        <v>2022</v>
      </c>
      <c r="C1900" t="s">
        <v>24</v>
      </c>
      <c r="D1900" t="s">
        <v>31</v>
      </c>
      <c r="E1900" t="s">
        <v>13</v>
      </c>
      <c r="F1900" t="s">
        <v>14</v>
      </c>
      <c r="G1900" t="s">
        <v>15</v>
      </c>
      <c r="H1900" t="s">
        <v>16</v>
      </c>
      <c r="I1900" t="s">
        <v>18</v>
      </c>
      <c r="J1900">
        <v>137</v>
      </c>
      <c r="K1900">
        <v>195.91</v>
      </c>
    </row>
    <row r="1901" spans="1:11" x14ac:dyDescent="0.3">
      <c r="A1901" s="2">
        <v>2725077</v>
      </c>
      <c r="B1901">
        <v>2022</v>
      </c>
      <c r="C1901" t="s">
        <v>24</v>
      </c>
      <c r="D1901" t="s">
        <v>31</v>
      </c>
      <c r="E1901" t="s">
        <v>13</v>
      </c>
      <c r="F1901" t="s">
        <v>14</v>
      </c>
      <c r="G1901" t="s">
        <v>15</v>
      </c>
      <c r="H1901" t="s">
        <v>16</v>
      </c>
      <c r="I1901" t="s">
        <v>18</v>
      </c>
      <c r="J1901">
        <v>131</v>
      </c>
      <c r="K1901">
        <v>187.32999999999998</v>
      </c>
    </row>
    <row r="1902" spans="1:11" x14ac:dyDescent="0.3">
      <c r="A1902" s="2">
        <v>2725077</v>
      </c>
      <c r="B1902">
        <v>2022</v>
      </c>
      <c r="C1902" t="s">
        <v>24</v>
      </c>
      <c r="D1902" t="s">
        <v>31</v>
      </c>
      <c r="E1902" t="s">
        <v>13</v>
      </c>
      <c r="F1902" t="s">
        <v>14</v>
      </c>
      <c r="G1902" t="s">
        <v>15</v>
      </c>
      <c r="H1902" t="s">
        <v>16</v>
      </c>
      <c r="I1902" t="s">
        <v>18</v>
      </c>
      <c r="J1902">
        <v>371</v>
      </c>
      <c r="K1902">
        <v>530.53</v>
      </c>
    </row>
    <row r="1903" spans="1:11" x14ac:dyDescent="0.3">
      <c r="A1903" s="2">
        <v>2725077</v>
      </c>
      <c r="B1903">
        <v>2022</v>
      </c>
      <c r="C1903" t="s">
        <v>24</v>
      </c>
      <c r="D1903" t="s">
        <v>31</v>
      </c>
      <c r="E1903" t="s">
        <v>13</v>
      </c>
      <c r="F1903" t="s">
        <v>14</v>
      </c>
      <c r="G1903" t="s">
        <v>15</v>
      </c>
      <c r="H1903" t="s">
        <v>16</v>
      </c>
      <c r="I1903" t="s">
        <v>17</v>
      </c>
      <c r="J1903">
        <v>185</v>
      </c>
      <c r="K1903">
        <v>264.55</v>
      </c>
    </row>
    <row r="1904" spans="1:11" x14ac:dyDescent="0.3">
      <c r="A1904" s="2">
        <v>2725442</v>
      </c>
      <c r="B1904">
        <v>2022</v>
      </c>
      <c r="C1904" t="s">
        <v>24</v>
      </c>
      <c r="D1904" t="s">
        <v>31</v>
      </c>
      <c r="E1904" t="s">
        <v>13</v>
      </c>
      <c r="F1904" t="s">
        <v>14</v>
      </c>
      <c r="G1904" t="s">
        <v>15</v>
      </c>
      <c r="H1904" t="s">
        <v>16</v>
      </c>
      <c r="I1904" t="s">
        <v>17</v>
      </c>
      <c r="J1904">
        <v>233</v>
      </c>
      <c r="K1904">
        <v>333.19</v>
      </c>
    </row>
    <row r="1905" spans="1:11" x14ac:dyDescent="0.3">
      <c r="A1905" s="2">
        <v>2725442</v>
      </c>
      <c r="B1905">
        <v>2022</v>
      </c>
      <c r="C1905" t="s">
        <v>25</v>
      </c>
      <c r="D1905" t="s">
        <v>31</v>
      </c>
      <c r="E1905" t="s">
        <v>13</v>
      </c>
      <c r="F1905" t="s">
        <v>14</v>
      </c>
      <c r="G1905" t="s">
        <v>15</v>
      </c>
      <c r="H1905" t="s">
        <v>16</v>
      </c>
      <c r="I1905" t="s">
        <v>18</v>
      </c>
      <c r="J1905">
        <v>152</v>
      </c>
      <c r="K1905">
        <v>217.36</v>
      </c>
    </row>
    <row r="1906" spans="1:11" x14ac:dyDescent="0.3">
      <c r="A1906" s="2">
        <v>2725442</v>
      </c>
      <c r="B1906">
        <v>2022</v>
      </c>
      <c r="C1906" t="s">
        <v>25</v>
      </c>
      <c r="D1906" t="s">
        <v>31</v>
      </c>
      <c r="E1906" t="s">
        <v>13</v>
      </c>
      <c r="F1906" t="s">
        <v>14</v>
      </c>
      <c r="G1906" t="s">
        <v>15</v>
      </c>
      <c r="H1906" t="s">
        <v>16</v>
      </c>
      <c r="I1906" t="s">
        <v>18</v>
      </c>
      <c r="J1906">
        <v>146</v>
      </c>
      <c r="K1906">
        <v>208.78</v>
      </c>
    </row>
    <row r="1907" spans="1:11" x14ac:dyDescent="0.3">
      <c r="A1907" s="2">
        <v>2725442</v>
      </c>
      <c r="B1907">
        <v>2022</v>
      </c>
      <c r="C1907" t="s">
        <v>25</v>
      </c>
      <c r="D1907" t="s">
        <v>31</v>
      </c>
      <c r="E1907" t="s">
        <v>13</v>
      </c>
      <c r="F1907" t="s">
        <v>14</v>
      </c>
      <c r="G1907" t="s">
        <v>15</v>
      </c>
      <c r="H1907" t="s">
        <v>16</v>
      </c>
      <c r="I1907" t="s">
        <v>18</v>
      </c>
      <c r="J1907">
        <v>140</v>
      </c>
      <c r="K1907">
        <v>200.2</v>
      </c>
    </row>
    <row r="1908" spans="1:11" x14ac:dyDescent="0.3">
      <c r="A1908" s="2">
        <v>2726538</v>
      </c>
      <c r="B1908">
        <v>2022</v>
      </c>
      <c r="C1908" t="s">
        <v>25</v>
      </c>
      <c r="D1908" t="s">
        <v>31</v>
      </c>
      <c r="E1908" t="s">
        <v>13</v>
      </c>
      <c r="F1908" t="s">
        <v>14</v>
      </c>
      <c r="G1908" t="s">
        <v>15</v>
      </c>
      <c r="H1908" t="s">
        <v>16</v>
      </c>
      <c r="I1908" t="s">
        <v>17</v>
      </c>
      <c r="J1908">
        <v>188</v>
      </c>
      <c r="K1908">
        <v>268.84000000000003</v>
      </c>
    </row>
    <row r="1909" spans="1:11" x14ac:dyDescent="0.3">
      <c r="A1909" s="2">
        <v>2725077</v>
      </c>
      <c r="B1909">
        <v>2022</v>
      </c>
      <c r="C1909" t="s">
        <v>25</v>
      </c>
      <c r="D1909" t="s">
        <v>31</v>
      </c>
      <c r="E1909" t="s">
        <v>13</v>
      </c>
      <c r="F1909" t="s">
        <v>14</v>
      </c>
      <c r="G1909" t="s">
        <v>15</v>
      </c>
      <c r="H1909" t="s">
        <v>16</v>
      </c>
      <c r="I1909" t="s">
        <v>17</v>
      </c>
      <c r="J1909">
        <v>236</v>
      </c>
      <c r="K1909">
        <v>337.48</v>
      </c>
    </row>
    <row r="1910" spans="1:11" x14ac:dyDescent="0.3">
      <c r="A1910" s="2">
        <v>2725442</v>
      </c>
      <c r="B1910">
        <v>2022</v>
      </c>
      <c r="C1910" t="s">
        <v>25</v>
      </c>
      <c r="D1910" t="s">
        <v>31</v>
      </c>
      <c r="E1910" t="s">
        <v>13</v>
      </c>
      <c r="F1910" t="s">
        <v>14</v>
      </c>
      <c r="G1910" t="s">
        <v>15</v>
      </c>
      <c r="H1910" t="s">
        <v>16</v>
      </c>
      <c r="I1910" t="s">
        <v>17</v>
      </c>
      <c r="J1910">
        <v>154</v>
      </c>
      <c r="K1910">
        <v>220.22</v>
      </c>
    </row>
    <row r="1911" spans="1:11" x14ac:dyDescent="0.3">
      <c r="A1911" s="2">
        <v>2725077</v>
      </c>
      <c r="B1911">
        <v>2022</v>
      </c>
      <c r="C1911" t="s">
        <v>25</v>
      </c>
      <c r="D1911" t="s">
        <v>31</v>
      </c>
      <c r="E1911" t="s">
        <v>13</v>
      </c>
      <c r="F1911" t="s">
        <v>14</v>
      </c>
      <c r="G1911" t="s">
        <v>15</v>
      </c>
      <c r="H1911" t="s">
        <v>16</v>
      </c>
      <c r="I1911" t="s">
        <v>17</v>
      </c>
      <c r="J1911">
        <v>148</v>
      </c>
      <c r="K1911">
        <v>211.64</v>
      </c>
    </row>
    <row r="1912" spans="1:11" x14ac:dyDescent="0.3">
      <c r="A1912" s="2">
        <v>2726172</v>
      </c>
      <c r="B1912">
        <v>2022</v>
      </c>
      <c r="C1912" t="s">
        <v>25</v>
      </c>
      <c r="D1912" t="s">
        <v>31</v>
      </c>
      <c r="E1912" t="s">
        <v>13</v>
      </c>
      <c r="F1912" t="s">
        <v>14</v>
      </c>
      <c r="G1912" t="s">
        <v>15</v>
      </c>
      <c r="H1912" t="s">
        <v>16</v>
      </c>
      <c r="I1912" t="s">
        <v>17</v>
      </c>
      <c r="J1912">
        <v>142</v>
      </c>
      <c r="K1912">
        <v>203.06</v>
      </c>
    </row>
    <row r="1913" spans="1:11" x14ac:dyDescent="0.3">
      <c r="A1913" s="2">
        <v>2725077</v>
      </c>
      <c r="B1913">
        <v>2022</v>
      </c>
      <c r="C1913" t="s">
        <v>25</v>
      </c>
      <c r="D1913" t="s">
        <v>31</v>
      </c>
      <c r="E1913" t="s">
        <v>13</v>
      </c>
      <c r="F1913" t="s">
        <v>14</v>
      </c>
      <c r="G1913" t="s">
        <v>15</v>
      </c>
      <c r="H1913" t="s">
        <v>16</v>
      </c>
      <c r="I1913" t="s">
        <v>17</v>
      </c>
      <c r="J1913">
        <v>190</v>
      </c>
      <c r="K1913">
        <v>526.24</v>
      </c>
    </row>
    <row r="1914" spans="1:11" x14ac:dyDescent="0.3">
      <c r="A1914" s="2">
        <v>2725807</v>
      </c>
      <c r="B1914">
        <v>2022</v>
      </c>
      <c r="C1914" t="s">
        <v>25</v>
      </c>
      <c r="D1914" t="s">
        <v>31</v>
      </c>
      <c r="E1914" t="s">
        <v>13</v>
      </c>
      <c r="F1914" t="s">
        <v>14</v>
      </c>
      <c r="G1914" t="s">
        <v>15</v>
      </c>
      <c r="H1914" t="s">
        <v>16</v>
      </c>
      <c r="I1914" t="s">
        <v>17</v>
      </c>
      <c r="J1914">
        <v>238</v>
      </c>
      <c r="K1914">
        <v>526.24</v>
      </c>
    </row>
    <row r="1915" spans="1:11" x14ac:dyDescent="0.3">
      <c r="A1915" s="2">
        <v>2726172</v>
      </c>
      <c r="B1915">
        <v>2022</v>
      </c>
      <c r="C1915" t="s">
        <v>25</v>
      </c>
      <c r="D1915" t="s">
        <v>31</v>
      </c>
      <c r="E1915" t="s">
        <v>13</v>
      </c>
      <c r="F1915" t="s">
        <v>14</v>
      </c>
      <c r="G1915" t="s">
        <v>15</v>
      </c>
      <c r="H1915" t="s">
        <v>16</v>
      </c>
      <c r="I1915" t="s">
        <v>17</v>
      </c>
      <c r="J1915">
        <v>1012</v>
      </c>
      <c r="K1915">
        <v>1447.1599999999999</v>
      </c>
    </row>
    <row r="1916" spans="1:11" x14ac:dyDescent="0.3">
      <c r="A1916" s="2">
        <v>2726172</v>
      </c>
      <c r="B1916">
        <v>2022</v>
      </c>
      <c r="C1916" t="s">
        <v>25</v>
      </c>
      <c r="D1916" t="s">
        <v>31</v>
      </c>
      <c r="E1916" t="s">
        <v>13</v>
      </c>
      <c r="F1916" t="s">
        <v>14</v>
      </c>
      <c r="G1916" t="s">
        <v>15</v>
      </c>
      <c r="H1916" t="s">
        <v>16</v>
      </c>
      <c r="I1916" t="s">
        <v>17</v>
      </c>
      <c r="J1916">
        <v>189</v>
      </c>
      <c r="K1916">
        <v>270.27</v>
      </c>
    </row>
    <row r="1917" spans="1:11" x14ac:dyDescent="0.3">
      <c r="A1917" s="2">
        <v>2725442</v>
      </c>
      <c r="B1917">
        <v>2022</v>
      </c>
      <c r="C1917" t="s">
        <v>25</v>
      </c>
      <c r="D1917" t="s">
        <v>31</v>
      </c>
      <c r="E1917" t="s">
        <v>13</v>
      </c>
      <c r="F1917" t="s">
        <v>14</v>
      </c>
      <c r="G1917" t="s">
        <v>15</v>
      </c>
      <c r="H1917" t="s">
        <v>16</v>
      </c>
      <c r="I1917" t="s">
        <v>17</v>
      </c>
      <c r="J1917">
        <v>237</v>
      </c>
      <c r="K1917">
        <v>338.90999999999997</v>
      </c>
    </row>
    <row r="1918" spans="1:11" x14ac:dyDescent="0.3">
      <c r="A1918" s="2">
        <v>2726172</v>
      </c>
      <c r="B1918">
        <v>2022</v>
      </c>
      <c r="C1918" t="s">
        <v>25</v>
      </c>
      <c r="D1918" t="s">
        <v>31</v>
      </c>
      <c r="E1918" t="s">
        <v>13</v>
      </c>
      <c r="F1918" t="s">
        <v>14</v>
      </c>
      <c r="G1918" t="s">
        <v>15</v>
      </c>
      <c r="H1918" t="s">
        <v>16</v>
      </c>
      <c r="I1918" t="s">
        <v>17</v>
      </c>
      <c r="J1918">
        <v>151</v>
      </c>
      <c r="K1918">
        <v>215.93</v>
      </c>
    </row>
    <row r="1919" spans="1:11" x14ac:dyDescent="0.3">
      <c r="A1919" s="2">
        <v>2725077</v>
      </c>
      <c r="B1919">
        <v>2022</v>
      </c>
      <c r="C1919" t="s">
        <v>25</v>
      </c>
      <c r="D1919" t="s">
        <v>31</v>
      </c>
      <c r="E1919" t="s">
        <v>13</v>
      </c>
      <c r="F1919" t="s">
        <v>14</v>
      </c>
      <c r="G1919" t="s">
        <v>15</v>
      </c>
      <c r="H1919" t="s">
        <v>16</v>
      </c>
      <c r="I1919" t="s">
        <v>17</v>
      </c>
      <c r="J1919">
        <v>145</v>
      </c>
      <c r="K1919">
        <v>207.35</v>
      </c>
    </row>
    <row r="1920" spans="1:11" x14ac:dyDescent="0.3">
      <c r="A1920" s="2">
        <v>2726538</v>
      </c>
      <c r="B1920">
        <v>2022</v>
      </c>
      <c r="C1920" t="s">
        <v>25</v>
      </c>
      <c r="D1920" t="s">
        <v>31</v>
      </c>
      <c r="E1920" t="s">
        <v>13</v>
      </c>
      <c r="F1920" t="s">
        <v>14</v>
      </c>
      <c r="G1920" t="s">
        <v>15</v>
      </c>
      <c r="H1920" t="s">
        <v>16</v>
      </c>
      <c r="I1920" t="s">
        <v>17</v>
      </c>
      <c r="J1920">
        <v>139</v>
      </c>
      <c r="K1920">
        <v>198.76999999999998</v>
      </c>
    </row>
    <row r="1921" spans="1:11" x14ac:dyDescent="0.3">
      <c r="A1921" s="2">
        <v>2725442</v>
      </c>
      <c r="B1921">
        <v>2022</v>
      </c>
      <c r="C1921" t="s">
        <v>25</v>
      </c>
      <c r="D1921" t="s">
        <v>31</v>
      </c>
      <c r="E1921" t="s">
        <v>13</v>
      </c>
      <c r="F1921" t="s">
        <v>14</v>
      </c>
      <c r="G1921" t="s">
        <v>15</v>
      </c>
      <c r="H1921" t="s">
        <v>16</v>
      </c>
      <c r="I1921" t="s">
        <v>17</v>
      </c>
      <c r="J1921">
        <v>793</v>
      </c>
      <c r="K1921">
        <v>1133.99</v>
      </c>
    </row>
    <row r="1922" spans="1:11" x14ac:dyDescent="0.3">
      <c r="A1922" s="2">
        <v>2725442</v>
      </c>
      <c r="B1922">
        <v>2022</v>
      </c>
      <c r="C1922" t="s">
        <v>25</v>
      </c>
      <c r="D1922" t="s">
        <v>31</v>
      </c>
      <c r="E1922" t="s">
        <v>13</v>
      </c>
      <c r="F1922" t="s">
        <v>14</v>
      </c>
      <c r="G1922" t="s">
        <v>15</v>
      </c>
      <c r="H1922" t="s">
        <v>16</v>
      </c>
      <c r="I1922" t="s">
        <v>17</v>
      </c>
      <c r="J1922">
        <v>827</v>
      </c>
      <c r="K1922">
        <v>1182.6100000000001</v>
      </c>
    </row>
    <row r="1923" spans="1:11" x14ac:dyDescent="0.3">
      <c r="A1923" s="2">
        <v>2726538</v>
      </c>
      <c r="B1923">
        <v>2022</v>
      </c>
      <c r="C1923" t="s">
        <v>25</v>
      </c>
      <c r="D1923" t="s">
        <v>31</v>
      </c>
      <c r="E1923" t="s">
        <v>13</v>
      </c>
      <c r="F1923" t="s">
        <v>14</v>
      </c>
      <c r="G1923" t="s">
        <v>15</v>
      </c>
      <c r="H1923" t="s">
        <v>16</v>
      </c>
      <c r="I1923" t="s">
        <v>18</v>
      </c>
      <c r="J1923">
        <v>149</v>
      </c>
      <c r="K1923">
        <v>213.07</v>
      </c>
    </row>
    <row r="1924" spans="1:11" x14ac:dyDescent="0.3">
      <c r="A1924" s="2">
        <v>2725077</v>
      </c>
      <c r="B1924">
        <v>2022</v>
      </c>
      <c r="C1924" t="s">
        <v>25</v>
      </c>
      <c r="D1924" t="s">
        <v>31</v>
      </c>
      <c r="E1924" t="s">
        <v>13</v>
      </c>
      <c r="F1924" t="s">
        <v>14</v>
      </c>
      <c r="G1924" t="s">
        <v>15</v>
      </c>
      <c r="H1924" t="s">
        <v>16</v>
      </c>
      <c r="I1924" t="s">
        <v>18</v>
      </c>
      <c r="J1924">
        <v>143</v>
      </c>
      <c r="K1924">
        <v>204.49</v>
      </c>
    </row>
    <row r="1925" spans="1:11" x14ac:dyDescent="0.3">
      <c r="A1925" s="2">
        <v>2725077</v>
      </c>
      <c r="B1925">
        <v>2022</v>
      </c>
      <c r="C1925" t="s">
        <v>25</v>
      </c>
      <c r="D1925" t="s">
        <v>31</v>
      </c>
      <c r="E1925" t="s">
        <v>13</v>
      </c>
      <c r="F1925" t="s">
        <v>14</v>
      </c>
      <c r="G1925" t="s">
        <v>15</v>
      </c>
      <c r="H1925" t="s">
        <v>16</v>
      </c>
      <c r="I1925" t="s">
        <v>17</v>
      </c>
      <c r="J1925">
        <v>191</v>
      </c>
      <c r="K1925">
        <v>273.13</v>
      </c>
    </row>
    <row r="1926" spans="1:11" x14ac:dyDescent="0.3">
      <c r="A1926" s="2">
        <v>2725442</v>
      </c>
      <c r="B1926">
        <v>2022</v>
      </c>
      <c r="C1926" t="s">
        <v>25</v>
      </c>
      <c r="D1926" t="s">
        <v>31</v>
      </c>
      <c r="E1926" t="s">
        <v>13</v>
      </c>
      <c r="F1926" t="s">
        <v>14</v>
      </c>
      <c r="G1926" t="s">
        <v>15</v>
      </c>
      <c r="H1926" t="s">
        <v>16</v>
      </c>
      <c r="I1926" t="s">
        <v>17</v>
      </c>
      <c r="J1926">
        <v>239</v>
      </c>
      <c r="K1926">
        <v>341.77</v>
      </c>
    </row>
    <row r="1927" spans="1:11" x14ac:dyDescent="0.3">
      <c r="A1927" s="2">
        <v>2725442</v>
      </c>
      <c r="B1927">
        <v>2022</v>
      </c>
      <c r="C1927" t="s">
        <v>26</v>
      </c>
      <c r="D1927" t="s">
        <v>31</v>
      </c>
      <c r="E1927" t="s">
        <v>13</v>
      </c>
      <c r="F1927" t="s">
        <v>14</v>
      </c>
      <c r="G1927" t="s">
        <v>15</v>
      </c>
      <c r="H1927" t="s">
        <v>16</v>
      </c>
      <c r="I1927" t="s">
        <v>18</v>
      </c>
      <c r="J1927">
        <v>200</v>
      </c>
      <c r="K1927">
        <v>286</v>
      </c>
    </row>
    <row r="1928" spans="1:11" x14ac:dyDescent="0.3">
      <c r="A1928" s="2">
        <v>2725442</v>
      </c>
      <c r="B1928">
        <v>2022</v>
      </c>
      <c r="C1928" t="s">
        <v>26</v>
      </c>
      <c r="D1928" t="s">
        <v>31</v>
      </c>
      <c r="E1928" t="s">
        <v>13</v>
      </c>
      <c r="F1928" t="s">
        <v>14</v>
      </c>
      <c r="G1928" t="s">
        <v>15</v>
      </c>
      <c r="H1928" t="s">
        <v>16</v>
      </c>
      <c r="I1928" t="s">
        <v>18</v>
      </c>
      <c r="J1928">
        <v>194</v>
      </c>
      <c r="K1928">
        <v>277.42</v>
      </c>
    </row>
    <row r="1929" spans="1:11" x14ac:dyDescent="0.3">
      <c r="A1929" s="2">
        <v>2725077</v>
      </c>
      <c r="B1929">
        <v>2022</v>
      </c>
      <c r="C1929" t="s">
        <v>26</v>
      </c>
      <c r="D1929" t="s">
        <v>31</v>
      </c>
      <c r="E1929" t="s">
        <v>13</v>
      </c>
      <c r="F1929" t="s">
        <v>14</v>
      </c>
      <c r="G1929" t="s">
        <v>15</v>
      </c>
      <c r="H1929" t="s">
        <v>16</v>
      </c>
      <c r="I1929" t="s">
        <v>18</v>
      </c>
      <c r="J1929">
        <v>188</v>
      </c>
      <c r="K1929">
        <v>268.84000000000003</v>
      </c>
    </row>
    <row r="1930" spans="1:11" x14ac:dyDescent="0.3">
      <c r="A1930" s="2">
        <v>2725442</v>
      </c>
      <c r="B1930">
        <v>2022</v>
      </c>
      <c r="C1930" t="s">
        <v>26</v>
      </c>
      <c r="D1930" t="s">
        <v>31</v>
      </c>
      <c r="E1930" t="s">
        <v>13</v>
      </c>
      <c r="F1930" t="s">
        <v>14</v>
      </c>
      <c r="G1930" t="s">
        <v>15</v>
      </c>
      <c r="H1930" t="s">
        <v>16</v>
      </c>
      <c r="I1930" t="s">
        <v>17</v>
      </c>
      <c r="J1930">
        <v>206</v>
      </c>
      <c r="K1930">
        <v>294.58</v>
      </c>
    </row>
    <row r="1931" spans="1:11" x14ac:dyDescent="0.3">
      <c r="A1931" s="2">
        <v>2725077</v>
      </c>
      <c r="B1931">
        <v>2022</v>
      </c>
      <c r="C1931" t="s">
        <v>26</v>
      </c>
      <c r="D1931" t="s">
        <v>31</v>
      </c>
      <c r="E1931" t="s">
        <v>13</v>
      </c>
      <c r="F1931" t="s">
        <v>14</v>
      </c>
      <c r="G1931" t="s">
        <v>15</v>
      </c>
      <c r="H1931" t="s">
        <v>16</v>
      </c>
      <c r="I1931" t="s">
        <v>17</v>
      </c>
      <c r="J1931">
        <v>254</v>
      </c>
      <c r="K1931">
        <v>363.22</v>
      </c>
    </row>
    <row r="1932" spans="1:11" x14ac:dyDescent="0.3">
      <c r="A1932" s="2">
        <v>2725807</v>
      </c>
      <c r="B1932">
        <v>2022</v>
      </c>
      <c r="C1932" t="s">
        <v>26</v>
      </c>
      <c r="D1932" t="s">
        <v>31</v>
      </c>
      <c r="E1932" t="s">
        <v>13</v>
      </c>
      <c r="F1932" t="s">
        <v>14</v>
      </c>
      <c r="G1932" t="s">
        <v>15</v>
      </c>
      <c r="H1932" t="s">
        <v>16</v>
      </c>
      <c r="I1932" t="s">
        <v>17</v>
      </c>
      <c r="J1932">
        <v>202</v>
      </c>
      <c r="K1932">
        <v>288.86</v>
      </c>
    </row>
    <row r="1933" spans="1:11" x14ac:dyDescent="0.3">
      <c r="A1933" s="2">
        <v>2725442</v>
      </c>
      <c r="B1933">
        <v>2022</v>
      </c>
      <c r="C1933" t="s">
        <v>26</v>
      </c>
      <c r="D1933" t="s">
        <v>31</v>
      </c>
      <c r="E1933" t="s">
        <v>13</v>
      </c>
      <c r="F1933" t="s">
        <v>14</v>
      </c>
      <c r="G1933" t="s">
        <v>15</v>
      </c>
      <c r="H1933" t="s">
        <v>16</v>
      </c>
      <c r="I1933" t="s">
        <v>17</v>
      </c>
      <c r="J1933">
        <v>196</v>
      </c>
      <c r="K1933">
        <v>280.27999999999997</v>
      </c>
    </row>
    <row r="1934" spans="1:11" x14ac:dyDescent="0.3">
      <c r="A1934" s="2">
        <v>2725442</v>
      </c>
      <c r="B1934">
        <v>2022</v>
      </c>
      <c r="C1934" t="s">
        <v>26</v>
      </c>
      <c r="D1934" t="s">
        <v>31</v>
      </c>
      <c r="E1934" t="s">
        <v>13</v>
      </c>
      <c r="F1934" t="s">
        <v>14</v>
      </c>
      <c r="G1934" t="s">
        <v>15</v>
      </c>
      <c r="H1934" t="s">
        <v>16</v>
      </c>
      <c r="I1934" t="s">
        <v>17</v>
      </c>
      <c r="J1934">
        <v>190</v>
      </c>
      <c r="K1934">
        <v>271.7</v>
      </c>
    </row>
    <row r="1935" spans="1:11" x14ac:dyDescent="0.3">
      <c r="A1935" s="2">
        <v>2725077</v>
      </c>
      <c r="B1935">
        <v>2022</v>
      </c>
      <c r="C1935" t="s">
        <v>26</v>
      </c>
      <c r="D1935" t="s">
        <v>31</v>
      </c>
      <c r="E1935" t="s">
        <v>13</v>
      </c>
      <c r="F1935" t="s">
        <v>14</v>
      </c>
      <c r="G1935" t="s">
        <v>15</v>
      </c>
      <c r="H1935" t="s">
        <v>16</v>
      </c>
      <c r="I1935" t="s">
        <v>17</v>
      </c>
      <c r="J1935">
        <v>208</v>
      </c>
      <c r="K1935">
        <v>526.24</v>
      </c>
    </row>
    <row r="1936" spans="1:11" x14ac:dyDescent="0.3">
      <c r="A1936" s="2">
        <v>2725442</v>
      </c>
      <c r="B1936">
        <v>2022</v>
      </c>
      <c r="C1936" t="s">
        <v>26</v>
      </c>
      <c r="D1936" t="s">
        <v>31</v>
      </c>
      <c r="E1936" t="s">
        <v>13</v>
      </c>
      <c r="F1936" t="s">
        <v>14</v>
      </c>
      <c r="G1936" t="s">
        <v>15</v>
      </c>
      <c r="H1936" t="s">
        <v>16</v>
      </c>
      <c r="I1936" t="s">
        <v>17</v>
      </c>
      <c r="J1936">
        <v>1010</v>
      </c>
      <c r="K1936">
        <v>1444.3</v>
      </c>
    </row>
    <row r="1937" spans="1:11" x14ac:dyDescent="0.3">
      <c r="A1937" s="2">
        <v>2725077</v>
      </c>
      <c r="B1937">
        <v>2022</v>
      </c>
      <c r="C1937" t="s">
        <v>26</v>
      </c>
      <c r="D1937" t="s">
        <v>31</v>
      </c>
      <c r="E1937" t="s">
        <v>13</v>
      </c>
      <c r="F1937" t="s">
        <v>14</v>
      </c>
      <c r="G1937" t="s">
        <v>15</v>
      </c>
      <c r="H1937" t="s">
        <v>16</v>
      </c>
      <c r="I1937" t="s">
        <v>17</v>
      </c>
      <c r="J1937">
        <v>252</v>
      </c>
      <c r="K1937">
        <v>360.36</v>
      </c>
    </row>
    <row r="1938" spans="1:11" x14ac:dyDescent="0.3">
      <c r="A1938" s="2">
        <v>2725442</v>
      </c>
      <c r="B1938">
        <v>2022</v>
      </c>
      <c r="C1938" t="s">
        <v>26</v>
      </c>
      <c r="D1938" t="s">
        <v>31</v>
      </c>
      <c r="E1938" t="s">
        <v>13</v>
      </c>
      <c r="F1938" t="s">
        <v>14</v>
      </c>
      <c r="G1938" t="s">
        <v>15</v>
      </c>
      <c r="H1938" t="s">
        <v>16</v>
      </c>
      <c r="I1938" t="s">
        <v>17</v>
      </c>
      <c r="J1938">
        <v>207</v>
      </c>
      <c r="K1938">
        <v>296.01</v>
      </c>
    </row>
    <row r="1939" spans="1:11" x14ac:dyDescent="0.3">
      <c r="A1939" s="2">
        <v>2725077</v>
      </c>
      <c r="B1939">
        <v>2022</v>
      </c>
      <c r="C1939" t="s">
        <v>26</v>
      </c>
      <c r="D1939" t="s">
        <v>31</v>
      </c>
      <c r="E1939" t="s">
        <v>13</v>
      </c>
      <c r="F1939" t="s">
        <v>14</v>
      </c>
      <c r="G1939" t="s">
        <v>15</v>
      </c>
      <c r="H1939" t="s">
        <v>16</v>
      </c>
      <c r="I1939" t="s">
        <v>17</v>
      </c>
      <c r="J1939">
        <v>255</v>
      </c>
      <c r="K1939">
        <v>364.65</v>
      </c>
    </row>
    <row r="1940" spans="1:11" x14ac:dyDescent="0.3">
      <c r="A1940" s="2">
        <v>2725077</v>
      </c>
      <c r="B1940">
        <v>2022</v>
      </c>
      <c r="C1940" t="s">
        <v>26</v>
      </c>
      <c r="D1940" t="s">
        <v>31</v>
      </c>
      <c r="E1940" t="s">
        <v>13</v>
      </c>
      <c r="F1940" t="s">
        <v>14</v>
      </c>
      <c r="G1940" t="s">
        <v>15</v>
      </c>
      <c r="H1940" t="s">
        <v>16</v>
      </c>
      <c r="I1940" t="s">
        <v>17</v>
      </c>
      <c r="J1940">
        <v>199</v>
      </c>
      <c r="K1940">
        <v>284.57</v>
      </c>
    </row>
    <row r="1941" spans="1:11" x14ac:dyDescent="0.3">
      <c r="A1941" s="2">
        <v>2725442</v>
      </c>
      <c r="B1941">
        <v>2022</v>
      </c>
      <c r="C1941" t="s">
        <v>26</v>
      </c>
      <c r="D1941" t="s">
        <v>31</v>
      </c>
      <c r="E1941" t="s">
        <v>13</v>
      </c>
      <c r="F1941" t="s">
        <v>14</v>
      </c>
      <c r="G1941" t="s">
        <v>15</v>
      </c>
      <c r="H1941" t="s">
        <v>16</v>
      </c>
      <c r="I1941" t="s">
        <v>17</v>
      </c>
      <c r="J1941">
        <v>193</v>
      </c>
      <c r="K1941">
        <v>275.99</v>
      </c>
    </row>
    <row r="1942" spans="1:11" x14ac:dyDescent="0.3">
      <c r="A1942" s="2">
        <v>2725442</v>
      </c>
      <c r="B1942">
        <v>2022</v>
      </c>
      <c r="C1942" t="s">
        <v>26</v>
      </c>
      <c r="D1942" t="s">
        <v>31</v>
      </c>
      <c r="E1942" t="s">
        <v>13</v>
      </c>
      <c r="F1942" t="s">
        <v>14</v>
      </c>
      <c r="G1942" t="s">
        <v>15</v>
      </c>
      <c r="H1942" t="s">
        <v>16</v>
      </c>
      <c r="I1942" t="s">
        <v>17</v>
      </c>
      <c r="J1942">
        <v>187</v>
      </c>
      <c r="K1942">
        <v>267.40999999999997</v>
      </c>
    </row>
    <row r="1943" spans="1:11" x14ac:dyDescent="0.3">
      <c r="A1943" s="2">
        <v>2725442</v>
      </c>
      <c r="B1943">
        <v>2022</v>
      </c>
      <c r="C1943" t="s">
        <v>26</v>
      </c>
      <c r="D1943" t="s">
        <v>31</v>
      </c>
      <c r="E1943" t="s">
        <v>13</v>
      </c>
      <c r="F1943" t="s">
        <v>14</v>
      </c>
      <c r="G1943" t="s">
        <v>15</v>
      </c>
      <c r="H1943" t="s">
        <v>16</v>
      </c>
      <c r="I1943" t="s">
        <v>17</v>
      </c>
      <c r="J1943">
        <v>791</v>
      </c>
      <c r="K1943">
        <v>1131.1300000000001</v>
      </c>
    </row>
    <row r="1944" spans="1:11" x14ac:dyDescent="0.3">
      <c r="A1944" s="2">
        <v>2725442</v>
      </c>
      <c r="B1944">
        <v>2022</v>
      </c>
      <c r="C1944" t="s">
        <v>26</v>
      </c>
      <c r="D1944" t="s">
        <v>31</v>
      </c>
      <c r="E1944" t="s">
        <v>13</v>
      </c>
      <c r="F1944" t="s">
        <v>14</v>
      </c>
      <c r="G1944" t="s">
        <v>15</v>
      </c>
      <c r="H1944" t="s">
        <v>16</v>
      </c>
      <c r="I1944" t="s">
        <v>17</v>
      </c>
      <c r="J1944">
        <v>824</v>
      </c>
      <c r="K1944">
        <v>1178.32</v>
      </c>
    </row>
    <row r="1945" spans="1:11" x14ac:dyDescent="0.3">
      <c r="A1945" s="2">
        <v>2725807</v>
      </c>
      <c r="B1945">
        <v>2022</v>
      </c>
      <c r="C1945" t="s">
        <v>26</v>
      </c>
      <c r="D1945" t="s">
        <v>31</v>
      </c>
      <c r="E1945" t="s">
        <v>13</v>
      </c>
      <c r="F1945" t="s">
        <v>14</v>
      </c>
      <c r="G1945" t="s">
        <v>15</v>
      </c>
      <c r="H1945" t="s">
        <v>16</v>
      </c>
      <c r="I1945" t="s">
        <v>18</v>
      </c>
      <c r="J1945">
        <v>197</v>
      </c>
      <c r="K1945">
        <v>281.70999999999998</v>
      </c>
    </row>
    <row r="1946" spans="1:11" x14ac:dyDescent="0.3">
      <c r="A1946" s="2">
        <v>2726172</v>
      </c>
      <c r="B1946">
        <v>2022</v>
      </c>
      <c r="C1946" t="s">
        <v>26</v>
      </c>
      <c r="D1946" t="s">
        <v>31</v>
      </c>
      <c r="E1946" t="s">
        <v>13</v>
      </c>
      <c r="F1946" t="s">
        <v>14</v>
      </c>
      <c r="G1946" t="s">
        <v>15</v>
      </c>
      <c r="H1946" t="s">
        <v>16</v>
      </c>
      <c r="I1946" t="s">
        <v>18</v>
      </c>
      <c r="J1946">
        <v>191</v>
      </c>
      <c r="K1946">
        <v>273.13</v>
      </c>
    </row>
    <row r="1947" spans="1:11" x14ac:dyDescent="0.3">
      <c r="A1947" s="2">
        <v>2725807</v>
      </c>
      <c r="B1947">
        <v>2022</v>
      </c>
      <c r="C1947" t="s">
        <v>26</v>
      </c>
      <c r="D1947" t="s">
        <v>31</v>
      </c>
      <c r="E1947" t="s">
        <v>13</v>
      </c>
      <c r="F1947" t="s">
        <v>14</v>
      </c>
      <c r="G1947" t="s">
        <v>15</v>
      </c>
      <c r="H1947" t="s">
        <v>16</v>
      </c>
      <c r="I1947" t="s">
        <v>17</v>
      </c>
      <c r="J1947">
        <v>209</v>
      </c>
      <c r="K1947">
        <v>298.87</v>
      </c>
    </row>
    <row r="1948" spans="1:11" x14ac:dyDescent="0.3">
      <c r="A1948" s="2">
        <v>2725807</v>
      </c>
      <c r="B1948">
        <v>2022</v>
      </c>
      <c r="C1948" t="s">
        <v>26</v>
      </c>
      <c r="D1948" t="s">
        <v>31</v>
      </c>
      <c r="E1948" t="s">
        <v>13</v>
      </c>
      <c r="F1948" t="s">
        <v>14</v>
      </c>
      <c r="G1948" t="s">
        <v>15</v>
      </c>
      <c r="H1948" t="s">
        <v>16</v>
      </c>
      <c r="I1948" t="s">
        <v>17</v>
      </c>
      <c r="J1948">
        <v>251</v>
      </c>
      <c r="K1948">
        <v>358.93</v>
      </c>
    </row>
    <row r="1949" spans="1:11" x14ac:dyDescent="0.3">
      <c r="A1949" s="2">
        <v>2725077</v>
      </c>
      <c r="B1949">
        <v>2022</v>
      </c>
      <c r="C1949" t="s">
        <v>27</v>
      </c>
      <c r="D1949" t="s">
        <v>31</v>
      </c>
      <c r="E1949" t="s">
        <v>13</v>
      </c>
      <c r="F1949" t="s">
        <v>14</v>
      </c>
      <c r="G1949" t="s">
        <v>15</v>
      </c>
      <c r="H1949" t="s">
        <v>16</v>
      </c>
      <c r="I1949" t="s">
        <v>18</v>
      </c>
      <c r="J1949">
        <v>170</v>
      </c>
      <c r="K1949">
        <v>243.1</v>
      </c>
    </row>
    <row r="1950" spans="1:11" x14ac:dyDescent="0.3">
      <c r="A1950" s="2">
        <v>2726172</v>
      </c>
      <c r="B1950">
        <v>2022</v>
      </c>
      <c r="C1950" t="s">
        <v>27</v>
      </c>
      <c r="D1950" t="s">
        <v>31</v>
      </c>
      <c r="E1950" t="s">
        <v>13</v>
      </c>
      <c r="F1950" t="s">
        <v>14</v>
      </c>
      <c r="G1950" t="s">
        <v>15</v>
      </c>
      <c r="H1950" t="s">
        <v>16</v>
      </c>
      <c r="I1950" t="s">
        <v>18</v>
      </c>
      <c r="J1950">
        <v>164</v>
      </c>
      <c r="K1950">
        <v>234.51999999999998</v>
      </c>
    </row>
    <row r="1951" spans="1:11" x14ac:dyDescent="0.3">
      <c r="A1951" s="2">
        <v>2726172</v>
      </c>
      <c r="B1951">
        <v>2022</v>
      </c>
      <c r="C1951" t="s">
        <v>27</v>
      </c>
      <c r="D1951" t="s">
        <v>31</v>
      </c>
      <c r="E1951" t="s">
        <v>13</v>
      </c>
      <c r="F1951" t="s">
        <v>14</v>
      </c>
      <c r="G1951" t="s">
        <v>15</v>
      </c>
      <c r="H1951" t="s">
        <v>16</v>
      </c>
      <c r="I1951" t="s">
        <v>18</v>
      </c>
      <c r="J1951">
        <v>158</v>
      </c>
      <c r="K1951">
        <v>225.94</v>
      </c>
    </row>
    <row r="1952" spans="1:11" x14ac:dyDescent="0.3">
      <c r="A1952" s="2">
        <v>2725807</v>
      </c>
      <c r="B1952">
        <v>2022</v>
      </c>
      <c r="C1952" t="s">
        <v>27</v>
      </c>
      <c r="D1952" t="s">
        <v>31</v>
      </c>
      <c r="E1952" t="s">
        <v>13</v>
      </c>
      <c r="F1952" t="s">
        <v>14</v>
      </c>
      <c r="G1952" t="s">
        <v>15</v>
      </c>
      <c r="H1952" t="s">
        <v>16</v>
      </c>
      <c r="I1952" t="s">
        <v>17</v>
      </c>
      <c r="J1952">
        <v>194</v>
      </c>
      <c r="K1952">
        <v>277.42</v>
      </c>
    </row>
    <row r="1953" spans="1:11" x14ac:dyDescent="0.3">
      <c r="A1953" s="2">
        <v>2726172</v>
      </c>
      <c r="B1953">
        <v>2022</v>
      </c>
      <c r="C1953" t="s">
        <v>27</v>
      </c>
      <c r="D1953" t="s">
        <v>31</v>
      </c>
      <c r="E1953" t="s">
        <v>13</v>
      </c>
      <c r="F1953" t="s">
        <v>14</v>
      </c>
      <c r="G1953" t="s">
        <v>15</v>
      </c>
      <c r="H1953" t="s">
        <v>16</v>
      </c>
      <c r="I1953" t="s">
        <v>17</v>
      </c>
      <c r="J1953">
        <v>242</v>
      </c>
      <c r="K1953">
        <v>346.06</v>
      </c>
    </row>
    <row r="1954" spans="1:11" x14ac:dyDescent="0.3">
      <c r="A1954" s="2">
        <v>2726172</v>
      </c>
      <c r="B1954">
        <v>2022</v>
      </c>
      <c r="C1954" t="s">
        <v>27</v>
      </c>
      <c r="D1954" t="s">
        <v>31</v>
      </c>
      <c r="E1954" t="s">
        <v>13</v>
      </c>
      <c r="F1954" t="s">
        <v>14</v>
      </c>
      <c r="G1954" t="s">
        <v>15</v>
      </c>
      <c r="H1954" t="s">
        <v>16</v>
      </c>
      <c r="I1954" t="s">
        <v>17</v>
      </c>
      <c r="J1954">
        <v>166</v>
      </c>
      <c r="K1954">
        <v>237.38</v>
      </c>
    </row>
    <row r="1955" spans="1:11" x14ac:dyDescent="0.3">
      <c r="A1955" s="2">
        <v>2725442</v>
      </c>
      <c r="B1955">
        <v>2022</v>
      </c>
      <c r="C1955" t="s">
        <v>27</v>
      </c>
      <c r="D1955" t="s">
        <v>31</v>
      </c>
      <c r="E1955" t="s">
        <v>13</v>
      </c>
      <c r="F1955" t="s">
        <v>14</v>
      </c>
      <c r="G1955" t="s">
        <v>15</v>
      </c>
      <c r="H1955" t="s">
        <v>16</v>
      </c>
      <c r="I1955" t="s">
        <v>17</v>
      </c>
      <c r="J1955">
        <v>160</v>
      </c>
      <c r="K1955">
        <v>228.8</v>
      </c>
    </row>
    <row r="1956" spans="1:11" x14ac:dyDescent="0.3">
      <c r="A1956" s="2">
        <v>2725077</v>
      </c>
      <c r="B1956">
        <v>2022</v>
      </c>
      <c r="C1956" t="s">
        <v>27</v>
      </c>
      <c r="D1956" t="s">
        <v>31</v>
      </c>
      <c r="E1956" t="s">
        <v>13</v>
      </c>
      <c r="F1956" t="s">
        <v>14</v>
      </c>
      <c r="G1956" t="s">
        <v>15</v>
      </c>
      <c r="H1956" t="s">
        <v>16</v>
      </c>
      <c r="I1956" t="s">
        <v>17</v>
      </c>
      <c r="J1956">
        <v>196</v>
      </c>
      <c r="K1956">
        <v>526.24</v>
      </c>
    </row>
    <row r="1957" spans="1:11" x14ac:dyDescent="0.3">
      <c r="A1957" s="2">
        <v>2726172</v>
      </c>
      <c r="B1957">
        <v>2022</v>
      </c>
      <c r="C1957" t="s">
        <v>27</v>
      </c>
      <c r="D1957" t="s">
        <v>31</v>
      </c>
      <c r="E1957" t="s">
        <v>13</v>
      </c>
      <c r="F1957" t="s">
        <v>14</v>
      </c>
      <c r="G1957" t="s">
        <v>15</v>
      </c>
      <c r="H1957" t="s">
        <v>16</v>
      </c>
      <c r="I1957" t="s">
        <v>17</v>
      </c>
      <c r="J1957">
        <v>244</v>
      </c>
      <c r="K1957">
        <v>526.24</v>
      </c>
    </row>
    <row r="1958" spans="1:11" x14ac:dyDescent="0.3">
      <c r="A1958" s="2">
        <v>2726172</v>
      </c>
      <c r="B1958">
        <v>2022</v>
      </c>
      <c r="C1958" t="s">
        <v>27</v>
      </c>
      <c r="D1958" t="s">
        <v>31</v>
      </c>
      <c r="E1958" t="s">
        <v>13</v>
      </c>
      <c r="F1958" t="s">
        <v>14</v>
      </c>
      <c r="G1958" t="s">
        <v>15</v>
      </c>
      <c r="H1958" t="s">
        <v>16</v>
      </c>
      <c r="I1958" t="s">
        <v>17</v>
      </c>
      <c r="J1958">
        <v>1011</v>
      </c>
      <c r="K1958">
        <v>1445.73</v>
      </c>
    </row>
    <row r="1959" spans="1:11" x14ac:dyDescent="0.3">
      <c r="A1959" s="2">
        <v>2726172</v>
      </c>
      <c r="B1959">
        <v>2022</v>
      </c>
      <c r="C1959" t="s">
        <v>27</v>
      </c>
      <c r="D1959" t="s">
        <v>31</v>
      </c>
      <c r="E1959" t="s">
        <v>13</v>
      </c>
      <c r="F1959" t="s">
        <v>14</v>
      </c>
      <c r="G1959" t="s">
        <v>15</v>
      </c>
      <c r="H1959" t="s">
        <v>16</v>
      </c>
      <c r="I1959" t="s">
        <v>17</v>
      </c>
      <c r="J1959">
        <v>240</v>
      </c>
      <c r="K1959">
        <v>343.2</v>
      </c>
    </row>
    <row r="1960" spans="1:11" x14ac:dyDescent="0.3">
      <c r="A1960" s="2">
        <v>2725442</v>
      </c>
      <c r="B1960">
        <v>2022</v>
      </c>
      <c r="C1960" t="s">
        <v>27</v>
      </c>
      <c r="D1960" t="s">
        <v>31</v>
      </c>
      <c r="E1960" t="s">
        <v>13</v>
      </c>
      <c r="F1960" t="s">
        <v>14</v>
      </c>
      <c r="G1960" t="s">
        <v>15</v>
      </c>
      <c r="H1960" t="s">
        <v>16</v>
      </c>
      <c r="I1960" t="s">
        <v>17</v>
      </c>
      <c r="J1960">
        <v>195</v>
      </c>
      <c r="K1960">
        <v>278.85000000000002</v>
      </c>
    </row>
    <row r="1961" spans="1:11" x14ac:dyDescent="0.3">
      <c r="A1961" s="2">
        <v>2725442</v>
      </c>
      <c r="B1961">
        <v>2022</v>
      </c>
      <c r="C1961" t="s">
        <v>27</v>
      </c>
      <c r="D1961" t="s">
        <v>31</v>
      </c>
      <c r="E1961" t="s">
        <v>13</v>
      </c>
      <c r="F1961" t="s">
        <v>14</v>
      </c>
      <c r="G1961" t="s">
        <v>15</v>
      </c>
      <c r="H1961" t="s">
        <v>16</v>
      </c>
      <c r="I1961" t="s">
        <v>17</v>
      </c>
      <c r="J1961">
        <v>243</v>
      </c>
      <c r="K1961">
        <v>347.49</v>
      </c>
    </row>
    <row r="1962" spans="1:11" x14ac:dyDescent="0.3">
      <c r="A1962" s="2">
        <v>2726172</v>
      </c>
      <c r="B1962">
        <v>2022</v>
      </c>
      <c r="C1962" t="s">
        <v>27</v>
      </c>
      <c r="D1962" t="s">
        <v>31</v>
      </c>
      <c r="E1962" t="s">
        <v>13</v>
      </c>
      <c r="F1962" t="s">
        <v>14</v>
      </c>
      <c r="G1962" t="s">
        <v>15</v>
      </c>
      <c r="H1962" t="s">
        <v>16</v>
      </c>
      <c r="I1962" t="s">
        <v>17</v>
      </c>
      <c r="J1962">
        <v>169</v>
      </c>
      <c r="K1962">
        <v>241.67000000000002</v>
      </c>
    </row>
    <row r="1963" spans="1:11" x14ac:dyDescent="0.3">
      <c r="A1963" s="2">
        <v>2725077</v>
      </c>
      <c r="B1963">
        <v>2022</v>
      </c>
      <c r="C1963" t="s">
        <v>27</v>
      </c>
      <c r="D1963" t="s">
        <v>31</v>
      </c>
      <c r="E1963" t="s">
        <v>13</v>
      </c>
      <c r="F1963" t="s">
        <v>14</v>
      </c>
      <c r="G1963" t="s">
        <v>15</v>
      </c>
      <c r="H1963" t="s">
        <v>16</v>
      </c>
      <c r="I1963" t="s">
        <v>17</v>
      </c>
      <c r="J1963">
        <v>163</v>
      </c>
      <c r="K1963">
        <v>233.09</v>
      </c>
    </row>
    <row r="1964" spans="1:11" x14ac:dyDescent="0.3">
      <c r="A1964" s="2">
        <v>2725807</v>
      </c>
      <c r="B1964">
        <v>2022</v>
      </c>
      <c r="C1964" t="s">
        <v>27</v>
      </c>
      <c r="D1964" t="s">
        <v>31</v>
      </c>
      <c r="E1964" t="s">
        <v>13</v>
      </c>
      <c r="F1964" t="s">
        <v>14</v>
      </c>
      <c r="G1964" t="s">
        <v>15</v>
      </c>
      <c r="H1964" t="s">
        <v>16</v>
      </c>
      <c r="I1964" t="s">
        <v>17</v>
      </c>
      <c r="J1964">
        <v>157</v>
      </c>
      <c r="K1964">
        <v>224.51</v>
      </c>
    </row>
    <row r="1965" spans="1:11" x14ac:dyDescent="0.3">
      <c r="A1965" s="2">
        <v>2725442</v>
      </c>
      <c r="B1965">
        <v>2022</v>
      </c>
      <c r="C1965" t="s">
        <v>27</v>
      </c>
      <c r="D1965" t="s">
        <v>31</v>
      </c>
      <c r="E1965" t="s">
        <v>13</v>
      </c>
      <c r="F1965" t="s">
        <v>14</v>
      </c>
      <c r="G1965" t="s">
        <v>15</v>
      </c>
      <c r="H1965" t="s">
        <v>16</v>
      </c>
      <c r="I1965" t="s">
        <v>17</v>
      </c>
      <c r="J1965">
        <v>826</v>
      </c>
      <c r="K1965">
        <v>1181.18</v>
      </c>
    </row>
    <row r="1966" spans="1:11" x14ac:dyDescent="0.3">
      <c r="A1966" s="2">
        <v>2725442</v>
      </c>
      <c r="B1966">
        <v>2022</v>
      </c>
      <c r="C1966" t="s">
        <v>27</v>
      </c>
      <c r="D1966" t="s">
        <v>31</v>
      </c>
      <c r="E1966" t="s">
        <v>13</v>
      </c>
      <c r="F1966" t="s">
        <v>14</v>
      </c>
      <c r="G1966" t="s">
        <v>15</v>
      </c>
      <c r="H1966" t="s">
        <v>16</v>
      </c>
      <c r="I1966" t="s">
        <v>18</v>
      </c>
      <c r="J1966">
        <v>167</v>
      </c>
      <c r="K1966">
        <v>238.81</v>
      </c>
    </row>
    <row r="1967" spans="1:11" x14ac:dyDescent="0.3">
      <c r="A1967" s="2">
        <v>2725442</v>
      </c>
      <c r="B1967">
        <v>2022</v>
      </c>
      <c r="C1967" t="s">
        <v>27</v>
      </c>
      <c r="D1967" t="s">
        <v>31</v>
      </c>
      <c r="E1967" t="s">
        <v>13</v>
      </c>
      <c r="F1967" t="s">
        <v>14</v>
      </c>
      <c r="G1967" t="s">
        <v>15</v>
      </c>
      <c r="H1967" t="s">
        <v>16</v>
      </c>
      <c r="I1967" t="s">
        <v>18</v>
      </c>
      <c r="J1967">
        <v>161</v>
      </c>
      <c r="K1967">
        <v>230.23000000000002</v>
      </c>
    </row>
    <row r="1968" spans="1:11" x14ac:dyDescent="0.3">
      <c r="A1968" s="2">
        <v>2725442</v>
      </c>
      <c r="B1968">
        <v>2022</v>
      </c>
      <c r="C1968" t="s">
        <v>27</v>
      </c>
      <c r="D1968" t="s">
        <v>31</v>
      </c>
      <c r="E1968" t="s">
        <v>13</v>
      </c>
      <c r="F1968" t="s">
        <v>14</v>
      </c>
      <c r="G1968" t="s">
        <v>15</v>
      </c>
      <c r="H1968" t="s">
        <v>16</v>
      </c>
      <c r="I1968" t="s">
        <v>18</v>
      </c>
      <c r="J1968">
        <v>155</v>
      </c>
      <c r="K1968">
        <v>221.65</v>
      </c>
    </row>
    <row r="1969" spans="1:11" x14ac:dyDescent="0.3">
      <c r="A1969" s="2">
        <v>2726172</v>
      </c>
      <c r="B1969">
        <v>2022</v>
      </c>
      <c r="C1969" t="s">
        <v>27</v>
      </c>
      <c r="D1969" t="s">
        <v>31</v>
      </c>
      <c r="E1969" t="s">
        <v>13</v>
      </c>
      <c r="F1969" t="s">
        <v>14</v>
      </c>
      <c r="G1969" t="s">
        <v>15</v>
      </c>
      <c r="H1969" t="s">
        <v>16</v>
      </c>
      <c r="I1969" t="s">
        <v>17</v>
      </c>
      <c r="J1969">
        <v>197</v>
      </c>
      <c r="K1969">
        <v>281.70999999999998</v>
      </c>
    </row>
    <row r="1970" spans="1:11" x14ac:dyDescent="0.3">
      <c r="A1970" s="2">
        <v>2725077</v>
      </c>
      <c r="B1970">
        <v>2022</v>
      </c>
      <c r="C1970" t="s">
        <v>27</v>
      </c>
      <c r="D1970" t="s">
        <v>31</v>
      </c>
      <c r="E1970" t="s">
        <v>13</v>
      </c>
      <c r="F1970" t="s">
        <v>14</v>
      </c>
      <c r="G1970" t="s">
        <v>15</v>
      </c>
      <c r="H1970" t="s">
        <v>16</v>
      </c>
      <c r="I1970" t="s">
        <v>17</v>
      </c>
      <c r="J1970">
        <v>245</v>
      </c>
      <c r="K1970">
        <v>350.35</v>
      </c>
    </row>
    <row r="1971" spans="1:11" x14ac:dyDescent="0.3">
      <c r="A1971" s="2">
        <v>2725442</v>
      </c>
      <c r="B1971">
        <v>2022</v>
      </c>
      <c r="C1971" t="s">
        <v>28</v>
      </c>
      <c r="D1971" t="s">
        <v>31</v>
      </c>
      <c r="E1971" t="s">
        <v>13</v>
      </c>
      <c r="F1971" t="s">
        <v>14</v>
      </c>
      <c r="G1971" t="s">
        <v>15</v>
      </c>
      <c r="H1971" t="s">
        <v>16</v>
      </c>
      <c r="I1971" t="s">
        <v>18</v>
      </c>
      <c r="J1971">
        <v>320</v>
      </c>
      <c r="K1971">
        <v>457.6</v>
      </c>
    </row>
    <row r="1972" spans="1:11" x14ac:dyDescent="0.3">
      <c r="A1972" s="2">
        <v>2725077</v>
      </c>
      <c r="B1972">
        <v>2022</v>
      </c>
      <c r="C1972" t="s">
        <v>28</v>
      </c>
      <c r="D1972" t="s">
        <v>31</v>
      </c>
      <c r="E1972" t="s">
        <v>13</v>
      </c>
      <c r="F1972" t="s">
        <v>14</v>
      </c>
      <c r="G1972" t="s">
        <v>15</v>
      </c>
      <c r="H1972" t="s">
        <v>16</v>
      </c>
      <c r="I1972" t="s">
        <v>18</v>
      </c>
      <c r="J1972">
        <v>314</v>
      </c>
      <c r="K1972">
        <v>449.02</v>
      </c>
    </row>
    <row r="1973" spans="1:11" x14ac:dyDescent="0.3">
      <c r="A1973" s="2">
        <v>2726172</v>
      </c>
      <c r="B1973">
        <v>2022</v>
      </c>
      <c r="C1973" t="s">
        <v>28</v>
      </c>
      <c r="D1973" t="s">
        <v>31</v>
      </c>
      <c r="E1973" t="s">
        <v>13</v>
      </c>
      <c r="F1973" t="s">
        <v>14</v>
      </c>
      <c r="G1973" t="s">
        <v>15</v>
      </c>
      <c r="H1973" t="s">
        <v>16</v>
      </c>
      <c r="I1973" t="s">
        <v>18</v>
      </c>
      <c r="J1973">
        <v>308</v>
      </c>
      <c r="K1973">
        <v>440.44</v>
      </c>
    </row>
    <row r="1974" spans="1:11" x14ac:dyDescent="0.3">
      <c r="A1974" s="2">
        <v>2725077</v>
      </c>
      <c r="B1974">
        <v>2022</v>
      </c>
      <c r="C1974" t="s">
        <v>28</v>
      </c>
      <c r="D1974" t="s">
        <v>31</v>
      </c>
      <c r="E1974" t="s">
        <v>13</v>
      </c>
      <c r="F1974" t="s">
        <v>14</v>
      </c>
      <c r="G1974" t="s">
        <v>15</v>
      </c>
      <c r="H1974" t="s">
        <v>16</v>
      </c>
      <c r="I1974" t="s">
        <v>17</v>
      </c>
      <c r="J1974">
        <v>236</v>
      </c>
      <c r="K1974">
        <v>337.48</v>
      </c>
    </row>
    <row r="1975" spans="1:11" x14ac:dyDescent="0.3">
      <c r="A1975" s="2">
        <v>2725442</v>
      </c>
      <c r="B1975">
        <v>2022</v>
      </c>
      <c r="C1975" t="s">
        <v>28</v>
      </c>
      <c r="D1975" t="s">
        <v>31</v>
      </c>
      <c r="E1975" t="s">
        <v>13</v>
      </c>
      <c r="F1975" t="s">
        <v>14</v>
      </c>
      <c r="G1975" t="s">
        <v>15</v>
      </c>
      <c r="H1975" t="s">
        <v>16</v>
      </c>
      <c r="I1975" t="s">
        <v>17</v>
      </c>
      <c r="J1975">
        <v>164</v>
      </c>
      <c r="K1975">
        <v>234.51999999999998</v>
      </c>
    </row>
    <row r="1976" spans="1:11" x14ac:dyDescent="0.3">
      <c r="A1976" s="2">
        <v>2725077</v>
      </c>
      <c r="B1976">
        <v>2022</v>
      </c>
      <c r="C1976" t="s">
        <v>28</v>
      </c>
      <c r="D1976" t="s">
        <v>31</v>
      </c>
      <c r="E1976" t="s">
        <v>13</v>
      </c>
      <c r="F1976" t="s">
        <v>14</v>
      </c>
      <c r="G1976" t="s">
        <v>15</v>
      </c>
      <c r="H1976" t="s">
        <v>16</v>
      </c>
      <c r="I1976" t="s">
        <v>17</v>
      </c>
      <c r="J1976">
        <v>212</v>
      </c>
      <c r="K1976">
        <v>303.15999999999997</v>
      </c>
    </row>
    <row r="1977" spans="1:11" x14ac:dyDescent="0.3">
      <c r="A1977" s="2">
        <v>2725442</v>
      </c>
      <c r="B1977">
        <v>2022</v>
      </c>
      <c r="C1977" t="s">
        <v>28</v>
      </c>
      <c r="D1977" t="s">
        <v>31</v>
      </c>
      <c r="E1977" t="s">
        <v>13</v>
      </c>
      <c r="F1977" t="s">
        <v>14</v>
      </c>
      <c r="G1977" t="s">
        <v>15</v>
      </c>
      <c r="H1977" t="s">
        <v>16</v>
      </c>
      <c r="I1977" t="s">
        <v>17</v>
      </c>
      <c r="J1977">
        <v>316</v>
      </c>
      <c r="K1977">
        <v>451.88</v>
      </c>
    </row>
    <row r="1978" spans="1:11" x14ac:dyDescent="0.3">
      <c r="A1978" s="2">
        <v>2725077</v>
      </c>
      <c r="B1978">
        <v>2022</v>
      </c>
      <c r="C1978" t="s">
        <v>28</v>
      </c>
      <c r="D1978" t="s">
        <v>31</v>
      </c>
      <c r="E1978" t="s">
        <v>13</v>
      </c>
      <c r="F1978" t="s">
        <v>14</v>
      </c>
      <c r="G1978" t="s">
        <v>15</v>
      </c>
      <c r="H1978" t="s">
        <v>16</v>
      </c>
      <c r="I1978" t="s">
        <v>17</v>
      </c>
      <c r="J1978">
        <v>310</v>
      </c>
      <c r="K1978">
        <v>443.3</v>
      </c>
    </row>
    <row r="1979" spans="1:11" x14ac:dyDescent="0.3">
      <c r="A1979" s="2">
        <v>2725442</v>
      </c>
      <c r="B1979">
        <v>2022</v>
      </c>
      <c r="C1979" t="s">
        <v>28</v>
      </c>
      <c r="D1979" t="s">
        <v>31</v>
      </c>
      <c r="E1979" t="s">
        <v>13</v>
      </c>
      <c r="F1979" t="s">
        <v>14</v>
      </c>
      <c r="G1979" t="s">
        <v>15</v>
      </c>
      <c r="H1979" t="s">
        <v>16</v>
      </c>
      <c r="I1979" t="s">
        <v>17</v>
      </c>
      <c r="J1979">
        <v>238</v>
      </c>
      <c r="K1979">
        <v>526.24</v>
      </c>
    </row>
    <row r="1980" spans="1:11" x14ac:dyDescent="0.3">
      <c r="A1980" s="2">
        <v>2725442</v>
      </c>
      <c r="B1980">
        <v>2022</v>
      </c>
      <c r="C1980" t="s">
        <v>28</v>
      </c>
      <c r="D1980" t="s">
        <v>31</v>
      </c>
      <c r="E1980" t="s">
        <v>13</v>
      </c>
      <c r="F1980" t="s">
        <v>14</v>
      </c>
      <c r="G1980" t="s">
        <v>15</v>
      </c>
      <c r="H1980" t="s">
        <v>16</v>
      </c>
      <c r="I1980" t="s">
        <v>17</v>
      </c>
      <c r="J1980">
        <v>166</v>
      </c>
      <c r="K1980">
        <v>526.24</v>
      </c>
    </row>
    <row r="1981" spans="1:11" x14ac:dyDescent="0.3">
      <c r="A1981" s="2">
        <v>2725077</v>
      </c>
      <c r="B1981">
        <v>2022</v>
      </c>
      <c r="C1981" t="s">
        <v>28</v>
      </c>
      <c r="D1981" t="s">
        <v>31</v>
      </c>
      <c r="E1981" t="s">
        <v>13</v>
      </c>
      <c r="F1981" t="s">
        <v>14</v>
      </c>
      <c r="G1981" t="s">
        <v>15</v>
      </c>
      <c r="H1981" t="s">
        <v>16</v>
      </c>
      <c r="I1981" t="s">
        <v>17</v>
      </c>
      <c r="J1981">
        <v>208</v>
      </c>
      <c r="K1981">
        <v>526.24</v>
      </c>
    </row>
    <row r="1982" spans="1:11" x14ac:dyDescent="0.3">
      <c r="A1982" s="2">
        <v>2726172</v>
      </c>
      <c r="B1982">
        <v>2022</v>
      </c>
      <c r="C1982" t="s">
        <v>28</v>
      </c>
      <c r="D1982" t="s">
        <v>31</v>
      </c>
      <c r="E1982" t="s">
        <v>13</v>
      </c>
      <c r="F1982" t="s">
        <v>14</v>
      </c>
      <c r="G1982" t="s">
        <v>15</v>
      </c>
      <c r="H1982" t="s">
        <v>16</v>
      </c>
      <c r="I1982" t="s">
        <v>17</v>
      </c>
      <c r="J1982">
        <v>963</v>
      </c>
      <c r="K1982">
        <v>1377.09</v>
      </c>
    </row>
    <row r="1983" spans="1:11" x14ac:dyDescent="0.3">
      <c r="A1983" s="2">
        <v>2725077</v>
      </c>
      <c r="B1983">
        <v>2022</v>
      </c>
      <c r="C1983" t="s">
        <v>28</v>
      </c>
      <c r="D1983" t="s">
        <v>31</v>
      </c>
      <c r="E1983" t="s">
        <v>13</v>
      </c>
      <c r="F1983" t="s">
        <v>14</v>
      </c>
      <c r="G1983" t="s">
        <v>15</v>
      </c>
      <c r="H1983" t="s">
        <v>16</v>
      </c>
      <c r="I1983" t="s">
        <v>17</v>
      </c>
      <c r="J1983">
        <v>1017</v>
      </c>
      <c r="K1983">
        <v>1454.31</v>
      </c>
    </row>
    <row r="1984" spans="1:11" x14ac:dyDescent="0.3">
      <c r="A1984" s="2">
        <v>2725077</v>
      </c>
      <c r="B1984">
        <v>2022</v>
      </c>
      <c r="C1984" t="s">
        <v>28</v>
      </c>
      <c r="D1984" t="s">
        <v>31</v>
      </c>
      <c r="E1984" t="s">
        <v>13</v>
      </c>
      <c r="F1984" t="s">
        <v>14</v>
      </c>
      <c r="G1984" t="s">
        <v>15</v>
      </c>
      <c r="H1984" t="s">
        <v>16</v>
      </c>
      <c r="I1984" t="s">
        <v>17</v>
      </c>
      <c r="J1984">
        <v>210</v>
      </c>
      <c r="K1984">
        <v>300.3</v>
      </c>
    </row>
    <row r="1985" spans="1:11" x14ac:dyDescent="0.3">
      <c r="A1985" s="2">
        <v>2725077</v>
      </c>
      <c r="B1985">
        <v>2022</v>
      </c>
      <c r="C1985" t="s">
        <v>28</v>
      </c>
      <c r="D1985" t="s">
        <v>31</v>
      </c>
      <c r="E1985" t="s">
        <v>13</v>
      </c>
      <c r="F1985" t="s">
        <v>14</v>
      </c>
      <c r="G1985" t="s">
        <v>15</v>
      </c>
      <c r="H1985" t="s">
        <v>16</v>
      </c>
      <c r="I1985" t="s">
        <v>17</v>
      </c>
      <c r="J1985">
        <v>237</v>
      </c>
      <c r="K1985">
        <v>338.90999999999997</v>
      </c>
    </row>
    <row r="1986" spans="1:11" x14ac:dyDescent="0.3">
      <c r="A1986" s="2">
        <v>2725442</v>
      </c>
      <c r="B1986">
        <v>2022</v>
      </c>
      <c r="C1986" t="s">
        <v>28</v>
      </c>
      <c r="D1986" t="s">
        <v>31</v>
      </c>
      <c r="E1986" t="s">
        <v>13</v>
      </c>
      <c r="F1986" t="s">
        <v>14</v>
      </c>
      <c r="G1986" t="s">
        <v>15</v>
      </c>
      <c r="H1986" t="s">
        <v>16</v>
      </c>
      <c r="I1986" t="s">
        <v>17</v>
      </c>
      <c r="J1986">
        <v>165</v>
      </c>
      <c r="K1986">
        <v>235.95</v>
      </c>
    </row>
    <row r="1987" spans="1:11" x14ac:dyDescent="0.3">
      <c r="A1987" s="2">
        <v>2726172</v>
      </c>
      <c r="B1987">
        <v>2022</v>
      </c>
      <c r="C1987" t="s">
        <v>28</v>
      </c>
      <c r="D1987" t="s">
        <v>31</v>
      </c>
      <c r="E1987" t="s">
        <v>13</v>
      </c>
      <c r="F1987" t="s">
        <v>14</v>
      </c>
      <c r="G1987" t="s">
        <v>15</v>
      </c>
      <c r="H1987" t="s">
        <v>16</v>
      </c>
      <c r="I1987" t="s">
        <v>17</v>
      </c>
      <c r="J1987">
        <v>213</v>
      </c>
      <c r="K1987">
        <v>304.59000000000003</v>
      </c>
    </row>
    <row r="1988" spans="1:11" x14ac:dyDescent="0.3">
      <c r="A1988" s="2">
        <v>2725442</v>
      </c>
      <c r="B1988">
        <v>2022</v>
      </c>
      <c r="C1988" t="s">
        <v>28</v>
      </c>
      <c r="D1988" t="s">
        <v>31</v>
      </c>
      <c r="E1988" t="s">
        <v>13</v>
      </c>
      <c r="F1988" t="s">
        <v>14</v>
      </c>
      <c r="G1988" t="s">
        <v>15</v>
      </c>
      <c r="H1988" t="s">
        <v>16</v>
      </c>
      <c r="I1988" t="s">
        <v>17</v>
      </c>
      <c r="J1988">
        <v>319</v>
      </c>
      <c r="K1988">
        <v>456.16999999999996</v>
      </c>
    </row>
    <row r="1989" spans="1:11" x14ac:dyDescent="0.3">
      <c r="A1989" s="2">
        <v>2725442</v>
      </c>
      <c r="B1989">
        <v>2022</v>
      </c>
      <c r="C1989" t="s">
        <v>28</v>
      </c>
      <c r="D1989" t="s">
        <v>31</v>
      </c>
      <c r="E1989" t="s">
        <v>13</v>
      </c>
      <c r="F1989" t="s">
        <v>14</v>
      </c>
      <c r="G1989" t="s">
        <v>15</v>
      </c>
      <c r="H1989" t="s">
        <v>16</v>
      </c>
      <c r="I1989" t="s">
        <v>17</v>
      </c>
      <c r="J1989">
        <v>313</v>
      </c>
      <c r="K1989">
        <v>447.59000000000003</v>
      </c>
    </row>
    <row r="1990" spans="1:11" x14ac:dyDescent="0.3">
      <c r="A1990" s="2">
        <v>2725077</v>
      </c>
      <c r="B1990">
        <v>2022</v>
      </c>
      <c r="C1990" t="s">
        <v>28</v>
      </c>
      <c r="D1990" t="s">
        <v>31</v>
      </c>
      <c r="E1990" t="s">
        <v>13</v>
      </c>
      <c r="F1990" t="s">
        <v>14</v>
      </c>
      <c r="G1990" t="s">
        <v>15</v>
      </c>
      <c r="H1990" t="s">
        <v>16</v>
      </c>
      <c r="I1990" t="s">
        <v>17</v>
      </c>
      <c r="J1990">
        <v>307</v>
      </c>
      <c r="K1990">
        <v>439.01</v>
      </c>
    </row>
    <row r="1991" spans="1:11" x14ac:dyDescent="0.3">
      <c r="A1991" s="2">
        <v>2725077</v>
      </c>
      <c r="B1991">
        <v>2022</v>
      </c>
      <c r="C1991" t="s">
        <v>28</v>
      </c>
      <c r="D1991" t="s">
        <v>31</v>
      </c>
      <c r="E1991" t="s">
        <v>13</v>
      </c>
      <c r="F1991" t="s">
        <v>14</v>
      </c>
      <c r="G1991" t="s">
        <v>15</v>
      </c>
      <c r="H1991" t="s">
        <v>16</v>
      </c>
      <c r="I1991" t="s">
        <v>17</v>
      </c>
      <c r="J1991">
        <v>235</v>
      </c>
      <c r="K1991">
        <v>336.05</v>
      </c>
    </row>
    <row r="1992" spans="1:11" x14ac:dyDescent="0.3">
      <c r="A1992" s="2">
        <v>2725077</v>
      </c>
      <c r="B1992">
        <v>2022</v>
      </c>
      <c r="C1992" t="s">
        <v>28</v>
      </c>
      <c r="D1992" t="s">
        <v>31</v>
      </c>
      <c r="E1992" t="s">
        <v>13</v>
      </c>
      <c r="F1992" t="s">
        <v>14</v>
      </c>
      <c r="G1992" t="s">
        <v>15</v>
      </c>
      <c r="H1992" t="s">
        <v>16</v>
      </c>
      <c r="I1992" t="s">
        <v>17</v>
      </c>
      <c r="J1992">
        <v>798</v>
      </c>
      <c r="K1992">
        <v>1141.1399999999999</v>
      </c>
    </row>
    <row r="1993" spans="1:11" x14ac:dyDescent="0.3">
      <c r="A1993" s="2">
        <v>2725442</v>
      </c>
      <c r="B1993">
        <v>2022</v>
      </c>
      <c r="C1993" t="s">
        <v>28</v>
      </c>
      <c r="D1993" t="s">
        <v>31</v>
      </c>
      <c r="E1993" t="s">
        <v>13</v>
      </c>
      <c r="F1993" t="s">
        <v>14</v>
      </c>
      <c r="G1993" t="s">
        <v>15</v>
      </c>
      <c r="H1993" t="s">
        <v>16</v>
      </c>
      <c r="I1993" t="s">
        <v>17</v>
      </c>
      <c r="J1993">
        <v>831</v>
      </c>
      <c r="K1993">
        <v>1188.33</v>
      </c>
    </row>
    <row r="1994" spans="1:11" x14ac:dyDescent="0.3">
      <c r="A1994" s="2">
        <v>2726172</v>
      </c>
      <c r="B1994">
        <v>2022</v>
      </c>
      <c r="C1994" t="s">
        <v>28</v>
      </c>
      <c r="D1994" t="s">
        <v>31</v>
      </c>
      <c r="E1994" t="s">
        <v>13</v>
      </c>
      <c r="F1994" t="s">
        <v>14</v>
      </c>
      <c r="G1994" t="s">
        <v>15</v>
      </c>
      <c r="H1994" t="s">
        <v>16</v>
      </c>
      <c r="I1994" t="s">
        <v>18</v>
      </c>
      <c r="J1994">
        <v>317</v>
      </c>
      <c r="K1994">
        <v>453.31</v>
      </c>
    </row>
    <row r="1995" spans="1:11" x14ac:dyDescent="0.3">
      <c r="A1995" s="2">
        <v>2725077</v>
      </c>
      <c r="B1995">
        <v>2022</v>
      </c>
      <c r="C1995" t="s">
        <v>28</v>
      </c>
      <c r="D1995" t="s">
        <v>31</v>
      </c>
      <c r="E1995" t="s">
        <v>13</v>
      </c>
      <c r="F1995" t="s">
        <v>14</v>
      </c>
      <c r="G1995" t="s">
        <v>15</v>
      </c>
      <c r="H1995" t="s">
        <v>16</v>
      </c>
      <c r="I1995" t="s">
        <v>18</v>
      </c>
      <c r="J1995">
        <v>311</v>
      </c>
      <c r="K1995">
        <v>444.73</v>
      </c>
    </row>
    <row r="1996" spans="1:11" x14ac:dyDescent="0.3">
      <c r="A1996" s="2">
        <v>2726538</v>
      </c>
      <c r="B1996">
        <v>2022</v>
      </c>
      <c r="C1996" t="s">
        <v>28</v>
      </c>
      <c r="D1996" t="s">
        <v>31</v>
      </c>
      <c r="E1996" t="s">
        <v>13</v>
      </c>
      <c r="F1996" t="s">
        <v>14</v>
      </c>
      <c r="G1996" t="s">
        <v>15</v>
      </c>
      <c r="H1996" t="s">
        <v>16</v>
      </c>
      <c r="I1996" t="s">
        <v>18</v>
      </c>
      <c r="J1996">
        <v>305</v>
      </c>
      <c r="K1996">
        <v>436.15</v>
      </c>
    </row>
    <row r="1997" spans="1:11" x14ac:dyDescent="0.3">
      <c r="A1997" s="2">
        <v>2725077</v>
      </c>
      <c r="B1997">
        <v>2022</v>
      </c>
      <c r="C1997" t="s">
        <v>28</v>
      </c>
      <c r="D1997" t="s">
        <v>31</v>
      </c>
      <c r="E1997" t="s">
        <v>13</v>
      </c>
      <c r="F1997" t="s">
        <v>14</v>
      </c>
      <c r="G1997" t="s">
        <v>15</v>
      </c>
      <c r="H1997" t="s">
        <v>16</v>
      </c>
      <c r="I1997" t="s">
        <v>17</v>
      </c>
      <c r="J1997">
        <v>239</v>
      </c>
      <c r="K1997">
        <v>341.77</v>
      </c>
    </row>
    <row r="1998" spans="1:11" x14ac:dyDescent="0.3">
      <c r="A1998" s="2">
        <v>2725077</v>
      </c>
      <c r="B1998">
        <v>2022</v>
      </c>
      <c r="C1998" t="s">
        <v>28</v>
      </c>
      <c r="D1998" t="s">
        <v>31</v>
      </c>
      <c r="E1998" t="s">
        <v>13</v>
      </c>
      <c r="F1998" t="s">
        <v>14</v>
      </c>
      <c r="G1998" t="s">
        <v>15</v>
      </c>
      <c r="H1998" t="s">
        <v>16</v>
      </c>
      <c r="I1998" t="s">
        <v>17</v>
      </c>
      <c r="J1998">
        <v>209</v>
      </c>
      <c r="K1998">
        <v>298.87</v>
      </c>
    </row>
    <row r="1999" spans="1:11" x14ac:dyDescent="0.3">
      <c r="A1999" s="2">
        <v>2726172</v>
      </c>
      <c r="B1999">
        <v>2022</v>
      </c>
      <c r="C1999" t="s">
        <v>29</v>
      </c>
      <c r="D1999" t="s">
        <v>31</v>
      </c>
      <c r="E1999" t="s">
        <v>13</v>
      </c>
      <c r="F1999" t="s">
        <v>14</v>
      </c>
      <c r="G1999" t="s">
        <v>15</v>
      </c>
      <c r="H1999" t="s">
        <v>16</v>
      </c>
      <c r="I1999" t="s">
        <v>18</v>
      </c>
      <c r="J1999">
        <v>332</v>
      </c>
      <c r="K1999">
        <v>474.76</v>
      </c>
    </row>
    <row r="2000" spans="1:11" x14ac:dyDescent="0.3">
      <c r="A2000" s="2">
        <v>2725442</v>
      </c>
      <c r="B2000">
        <v>2022</v>
      </c>
      <c r="C2000" t="s">
        <v>29</v>
      </c>
      <c r="D2000" t="s">
        <v>31</v>
      </c>
      <c r="E2000" t="s">
        <v>13</v>
      </c>
      <c r="F2000" t="s">
        <v>14</v>
      </c>
      <c r="G2000" t="s">
        <v>15</v>
      </c>
      <c r="H2000" t="s">
        <v>16</v>
      </c>
      <c r="I2000" t="s">
        <v>18</v>
      </c>
      <c r="J2000">
        <v>326</v>
      </c>
      <c r="K2000">
        <v>466.18</v>
      </c>
    </row>
    <row r="2001" spans="1:11" x14ac:dyDescent="0.3">
      <c r="A2001" s="2">
        <v>2725077</v>
      </c>
      <c r="B2001">
        <v>2022</v>
      </c>
      <c r="C2001" t="s">
        <v>29</v>
      </c>
      <c r="D2001" t="s">
        <v>31</v>
      </c>
      <c r="E2001" t="s">
        <v>13</v>
      </c>
      <c r="F2001" t="s">
        <v>14</v>
      </c>
      <c r="G2001" t="s">
        <v>15</v>
      </c>
      <c r="H2001" t="s">
        <v>16</v>
      </c>
      <c r="I2001" t="s">
        <v>17</v>
      </c>
      <c r="J2001">
        <v>242</v>
      </c>
      <c r="K2001">
        <v>346.06</v>
      </c>
    </row>
    <row r="2002" spans="1:11" x14ac:dyDescent="0.3">
      <c r="A2002" s="2">
        <v>2725077</v>
      </c>
      <c r="B2002">
        <v>2022</v>
      </c>
      <c r="C2002" t="s">
        <v>29</v>
      </c>
      <c r="D2002" t="s">
        <v>31</v>
      </c>
      <c r="E2002" t="s">
        <v>13</v>
      </c>
      <c r="F2002" t="s">
        <v>14</v>
      </c>
      <c r="G2002" t="s">
        <v>15</v>
      </c>
      <c r="H2002" t="s">
        <v>16</v>
      </c>
      <c r="I2002" t="s">
        <v>17</v>
      </c>
      <c r="J2002">
        <v>170</v>
      </c>
      <c r="K2002">
        <v>243.1</v>
      </c>
    </row>
    <row r="2003" spans="1:11" x14ac:dyDescent="0.3">
      <c r="A2003" s="2">
        <v>2725077</v>
      </c>
      <c r="B2003">
        <v>2022</v>
      </c>
      <c r="C2003" t="s">
        <v>29</v>
      </c>
      <c r="D2003" t="s">
        <v>31</v>
      </c>
      <c r="E2003" t="s">
        <v>13</v>
      </c>
      <c r="F2003" t="s">
        <v>14</v>
      </c>
      <c r="G2003" t="s">
        <v>15</v>
      </c>
      <c r="H2003" t="s">
        <v>16</v>
      </c>
      <c r="I2003" t="s">
        <v>17</v>
      </c>
      <c r="J2003">
        <v>218</v>
      </c>
      <c r="K2003">
        <v>311.74</v>
      </c>
    </row>
    <row r="2004" spans="1:11" x14ac:dyDescent="0.3">
      <c r="A2004" s="2">
        <v>2725077</v>
      </c>
      <c r="B2004">
        <v>2022</v>
      </c>
      <c r="C2004" t="s">
        <v>29</v>
      </c>
      <c r="D2004" t="s">
        <v>31</v>
      </c>
      <c r="E2004" t="s">
        <v>13</v>
      </c>
      <c r="F2004" t="s">
        <v>14</v>
      </c>
      <c r="G2004" t="s">
        <v>15</v>
      </c>
      <c r="H2004" t="s">
        <v>16</v>
      </c>
      <c r="I2004" t="s">
        <v>17</v>
      </c>
      <c r="J2004">
        <v>334</v>
      </c>
      <c r="K2004">
        <v>477.62</v>
      </c>
    </row>
    <row r="2005" spans="1:11" x14ac:dyDescent="0.3">
      <c r="A2005" s="2">
        <v>2725807</v>
      </c>
      <c r="B2005">
        <v>2022</v>
      </c>
      <c r="C2005" t="s">
        <v>29</v>
      </c>
      <c r="D2005" t="s">
        <v>31</v>
      </c>
      <c r="E2005" t="s">
        <v>13</v>
      </c>
      <c r="F2005" t="s">
        <v>14</v>
      </c>
      <c r="G2005" t="s">
        <v>15</v>
      </c>
      <c r="H2005" t="s">
        <v>16</v>
      </c>
      <c r="I2005" t="s">
        <v>17</v>
      </c>
      <c r="J2005">
        <v>328</v>
      </c>
      <c r="K2005">
        <v>469.03999999999996</v>
      </c>
    </row>
    <row r="2006" spans="1:11" x14ac:dyDescent="0.3">
      <c r="A2006" s="2">
        <v>2725442</v>
      </c>
      <c r="B2006">
        <v>2022</v>
      </c>
      <c r="C2006" t="s">
        <v>29</v>
      </c>
      <c r="D2006" t="s">
        <v>31</v>
      </c>
      <c r="E2006" t="s">
        <v>13</v>
      </c>
      <c r="F2006" t="s">
        <v>14</v>
      </c>
      <c r="G2006" t="s">
        <v>15</v>
      </c>
      <c r="H2006" t="s">
        <v>16</v>
      </c>
      <c r="I2006" t="s">
        <v>17</v>
      </c>
      <c r="J2006">
        <v>322</v>
      </c>
      <c r="K2006">
        <v>460.46000000000004</v>
      </c>
    </row>
    <row r="2007" spans="1:11" x14ac:dyDescent="0.3">
      <c r="A2007" s="2">
        <v>2725442</v>
      </c>
      <c r="B2007">
        <v>2022</v>
      </c>
      <c r="C2007" t="s">
        <v>29</v>
      </c>
      <c r="D2007" t="s">
        <v>31</v>
      </c>
      <c r="E2007" t="s">
        <v>13</v>
      </c>
      <c r="F2007" t="s">
        <v>14</v>
      </c>
      <c r="G2007" t="s">
        <v>15</v>
      </c>
      <c r="H2007" t="s">
        <v>16</v>
      </c>
      <c r="I2007" t="s">
        <v>17</v>
      </c>
      <c r="J2007">
        <v>244</v>
      </c>
      <c r="K2007">
        <v>526.24</v>
      </c>
    </row>
    <row r="2008" spans="1:11" x14ac:dyDescent="0.3">
      <c r="A2008" s="2">
        <v>2725442</v>
      </c>
      <c r="B2008">
        <v>2022</v>
      </c>
      <c r="C2008" t="s">
        <v>29</v>
      </c>
      <c r="D2008" t="s">
        <v>31</v>
      </c>
      <c r="E2008" t="s">
        <v>13</v>
      </c>
      <c r="F2008" t="s">
        <v>14</v>
      </c>
      <c r="G2008" t="s">
        <v>15</v>
      </c>
      <c r="H2008" t="s">
        <v>16</v>
      </c>
      <c r="I2008" t="s">
        <v>17</v>
      </c>
      <c r="J2008">
        <v>214</v>
      </c>
      <c r="K2008">
        <v>526.24</v>
      </c>
    </row>
    <row r="2009" spans="1:11" x14ac:dyDescent="0.3">
      <c r="A2009" s="2">
        <v>2725077</v>
      </c>
      <c r="B2009">
        <v>2022</v>
      </c>
      <c r="C2009" t="s">
        <v>29</v>
      </c>
      <c r="D2009" t="s">
        <v>31</v>
      </c>
      <c r="E2009" t="s">
        <v>13</v>
      </c>
      <c r="F2009" t="s">
        <v>14</v>
      </c>
      <c r="G2009" t="s">
        <v>15</v>
      </c>
      <c r="H2009" t="s">
        <v>16</v>
      </c>
      <c r="I2009" t="s">
        <v>17</v>
      </c>
      <c r="J2009">
        <v>1016</v>
      </c>
      <c r="K2009">
        <v>1452.88</v>
      </c>
    </row>
    <row r="2010" spans="1:11" x14ac:dyDescent="0.3">
      <c r="A2010" s="2">
        <v>2725442</v>
      </c>
      <c r="B2010">
        <v>2022</v>
      </c>
      <c r="C2010" t="s">
        <v>29</v>
      </c>
      <c r="D2010" t="s">
        <v>31</v>
      </c>
      <c r="E2010" t="s">
        <v>13</v>
      </c>
      <c r="F2010" t="s">
        <v>14</v>
      </c>
      <c r="G2010" t="s">
        <v>15</v>
      </c>
      <c r="H2010" t="s">
        <v>16</v>
      </c>
      <c r="I2010" t="s">
        <v>17</v>
      </c>
      <c r="J2010">
        <v>216</v>
      </c>
      <c r="K2010">
        <v>308.88</v>
      </c>
    </row>
    <row r="2011" spans="1:11" x14ac:dyDescent="0.3">
      <c r="A2011" s="2">
        <v>2725442</v>
      </c>
      <c r="B2011">
        <v>2022</v>
      </c>
      <c r="C2011" t="s">
        <v>29</v>
      </c>
      <c r="D2011" t="s">
        <v>31</v>
      </c>
      <c r="E2011" t="s">
        <v>13</v>
      </c>
      <c r="F2011" t="s">
        <v>14</v>
      </c>
      <c r="G2011" t="s">
        <v>15</v>
      </c>
      <c r="H2011" t="s">
        <v>16</v>
      </c>
      <c r="I2011" t="s">
        <v>17</v>
      </c>
      <c r="J2011">
        <v>243</v>
      </c>
      <c r="K2011">
        <v>347.49</v>
      </c>
    </row>
    <row r="2012" spans="1:11" x14ac:dyDescent="0.3">
      <c r="A2012" s="2">
        <v>2725077</v>
      </c>
      <c r="B2012">
        <v>2022</v>
      </c>
      <c r="C2012" t="s">
        <v>29</v>
      </c>
      <c r="D2012" t="s">
        <v>31</v>
      </c>
      <c r="E2012" t="s">
        <v>13</v>
      </c>
      <c r="F2012" t="s">
        <v>14</v>
      </c>
      <c r="G2012" t="s">
        <v>15</v>
      </c>
      <c r="H2012" t="s">
        <v>16</v>
      </c>
      <c r="I2012" t="s">
        <v>17</v>
      </c>
      <c r="J2012">
        <v>171</v>
      </c>
      <c r="K2012">
        <v>244.53</v>
      </c>
    </row>
    <row r="2013" spans="1:11" x14ac:dyDescent="0.3">
      <c r="A2013" s="2">
        <v>2725077</v>
      </c>
      <c r="B2013">
        <v>2022</v>
      </c>
      <c r="C2013" t="s">
        <v>29</v>
      </c>
      <c r="D2013" t="s">
        <v>31</v>
      </c>
      <c r="E2013" t="s">
        <v>13</v>
      </c>
      <c r="F2013" t="s">
        <v>14</v>
      </c>
      <c r="G2013" t="s">
        <v>15</v>
      </c>
      <c r="H2013" t="s">
        <v>16</v>
      </c>
      <c r="I2013" t="s">
        <v>17</v>
      </c>
      <c r="J2013">
        <v>331</v>
      </c>
      <c r="K2013">
        <v>473.33</v>
      </c>
    </row>
    <row r="2014" spans="1:11" x14ac:dyDescent="0.3">
      <c r="A2014" s="2">
        <v>2725077</v>
      </c>
      <c r="B2014">
        <v>2022</v>
      </c>
      <c r="C2014" t="s">
        <v>29</v>
      </c>
      <c r="D2014" t="s">
        <v>31</v>
      </c>
      <c r="E2014" t="s">
        <v>13</v>
      </c>
      <c r="F2014" t="s">
        <v>14</v>
      </c>
      <c r="G2014" t="s">
        <v>15</v>
      </c>
      <c r="H2014" t="s">
        <v>16</v>
      </c>
      <c r="I2014" t="s">
        <v>17</v>
      </c>
      <c r="J2014">
        <v>325</v>
      </c>
      <c r="K2014">
        <v>464.75</v>
      </c>
    </row>
    <row r="2015" spans="1:11" x14ac:dyDescent="0.3">
      <c r="A2015" s="2">
        <v>2725442</v>
      </c>
      <c r="B2015">
        <v>2022</v>
      </c>
      <c r="C2015" t="s">
        <v>29</v>
      </c>
      <c r="D2015" t="s">
        <v>31</v>
      </c>
      <c r="E2015" t="s">
        <v>13</v>
      </c>
      <c r="F2015" t="s">
        <v>14</v>
      </c>
      <c r="G2015" t="s">
        <v>15</v>
      </c>
      <c r="H2015" t="s">
        <v>16</v>
      </c>
      <c r="I2015" t="s">
        <v>17</v>
      </c>
      <c r="J2015">
        <v>241</v>
      </c>
      <c r="K2015">
        <v>344.63</v>
      </c>
    </row>
    <row r="2016" spans="1:11" x14ac:dyDescent="0.3">
      <c r="A2016" s="2">
        <v>2725807</v>
      </c>
      <c r="B2016">
        <v>2022</v>
      </c>
      <c r="C2016" t="s">
        <v>29</v>
      </c>
      <c r="D2016" t="s">
        <v>31</v>
      </c>
      <c r="E2016" t="s">
        <v>13</v>
      </c>
      <c r="F2016" t="s">
        <v>14</v>
      </c>
      <c r="G2016" t="s">
        <v>15</v>
      </c>
      <c r="H2016" t="s">
        <v>16</v>
      </c>
      <c r="I2016" t="s">
        <v>17</v>
      </c>
      <c r="J2016">
        <v>797</v>
      </c>
      <c r="K2016">
        <v>1139.71</v>
      </c>
    </row>
    <row r="2017" spans="1:11" x14ac:dyDescent="0.3">
      <c r="A2017" s="2">
        <v>2725442</v>
      </c>
      <c r="B2017">
        <v>2022</v>
      </c>
      <c r="C2017" t="s">
        <v>29</v>
      </c>
      <c r="D2017" t="s">
        <v>31</v>
      </c>
      <c r="E2017" t="s">
        <v>13</v>
      </c>
      <c r="F2017" t="s">
        <v>14</v>
      </c>
      <c r="G2017" t="s">
        <v>15</v>
      </c>
      <c r="H2017" t="s">
        <v>16</v>
      </c>
      <c r="I2017" t="s">
        <v>17</v>
      </c>
      <c r="J2017">
        <v>830</v>
      </c>
      <c r="K2017">
        <v>1186.9000000000001</v>
      </c>
    </row>
    <row r="2018" spans="1:11" x14ac:dyDescent="0.3">
      <c r="A2018" s="2">
        <v>2726172</v>
      </c>
      <c r="B2018">
        <v>2022</v>
      </c>
      <c r="C2018" t="s">
        <v>29</v>
      </c>
      <c r="D2018" t="s">
        <v>31</v>
      </c>
      <c r="E2018" t="s">
        <v>13</v>
      </c>
      <c r="F2018" t="s">
        <v>14</v>
      </c>
      <c r="G2018" t="s">
        <v>15</v>
      </c>
      <c r="H2018" t="s">
        <v>16</v>
      </c>
      <c r="I2018" t="s">
        <v>18</v>
      </c>
      <c r="J2018">
        <v>335</v>
      </c>
      <c r="K2018">
        <v>479.05</v>
      </c>
    </row>
    <row r="2019" spans="1:11" x14ac:dyDescent="0.3">
      <c r="A2019" s="2">
        <v>2725077</v>
      </c>
      <c r="B2019">
        <v>2022</v>
      </c>
      <c r="C2019" t="s">
        <v>29</v>
      </c>
      <c r="D2019" t="s">
        <v>31</v>
      </c>
      <c r="E2019" t="s">
        <v>13</v>
      </c>
      <c r="F2019" t="s">
        <v>14</v>
      </c>
      <c r="G2019" t="s">
        <v>15</v>
      </c>
      <c r="H2019" t="s">
        <v>16</v>
      </c>
      <c r="I2019" t="s">
        <v>18</v>
      </c>
      <c r="J2019">
        <v>329</v>
      </c>
      <c r="K2019">
        <v>470.47</v>
      </c>
    </row>
    <row r="2020" spans="1:11" x14ac:dyDescent="0.3">
      <c r="A2020" s="2">
        <v>2725807</v>
      </c>
      <c r="B2020">
        <v>2022</v>
      </c>
      <c r="C2020" t="s">
        <v>29</v>
      </c>
      <c r="D2020" t="s">
        <v>31</v>
      </c>
      <c r="E2020" t="s">
        <v>13</v>
      </c>
      <c r="F2020" t="s">
        <v>14</v>
      </c>
      <c r="G2020" t="s">
        <v>15</v>
      </c>
      <c r="H2020" t="s">
        <v>16</v>
      </c>
      <c r="I2020" t="s">
        <v>18</v>
      </c>
      <c r="J2020">
        <v>323</v>
      </c>
      <c r="K2020">
        <v>461.89</v>
      </c>
    </row>
    <row r="2021" spans="1:11" x14ac:dyDescent="0.3">
      <c r="A2021" s="2">
        <v>2725077</v>
      </c>
      <c r="B2021">
        <v>2022</v>
      </c>
      <c r="C2021" t="s">
        <v>29</v>
      </c>
      <c r="D2021" t="s">
        <v>31</v>
      </c>
      <c r="E2021" t="s">
        <v>13</v>
      </c>
      <c r="F2021" t="s">
        <v>14</v>
      </c>
      <c r="G2021" t="s">
        <v>15</v>
      </c>
      <c r="H2021" t="s">
        <v>16</v>
      </c>
      <c r="I2021" t="s">
        <v>17</v>
      </c>
      <c r="J2021">
        <v>245</v>
      </c>
      <c r="K2021">
        <v>350.35</v>
      </c>
    </row>
    <row r="2022" spans="1:11" x14ac:dyDescent="0.3">
      <c r="A2022" s="2">
        <v>2725442</v>
      </c>
      <c r="B2022">
        <v>2022</v>
      </c>
      <c r="C2022" t="s">
        <v>29</v>
      </c>
      <c r="D2022" t="s">
        <v>31</v>
      </c>
      <c r="E2022" t="s">
        <v>13</v>
      </c>
      <c r="F2022" t="s">
        <v>14</v>
      </c>
      <c r="G2022" t="s">
        <v>15</v>
      </c>
      <c r="H2022" t="s">
        <v>16</v>
      </c>
      <c r="I2022" t="s">
        <v>17</v>
      </c>
      <c r="J2022">
        <v>167</v>
      </c>
      <c r="K2022">
        <v>238.81</v>
      </c>
    </row>
    <row r="2023" spans="1:11" x14ac:dyDescent="0.3">
      <c r="A2023" s="2">
        <v>2725077</v>
      </c>
      <c r="B2023">
        <v>2022</v>
      </c>
      <c r="C2023" t="s">
        <v>29</v>
      </c>
      <c r="D2023" t="s">
        <v>31</v>
      </c>
      <c r="E2023" t="s">
        <v>13</v>
      </c>
      <c r="F2023" t="s">
        <v>14</v>
      </c>
      <c r="G2023" t="s">
        <v>15</v>
      </c>
      <c r="H2023" t="s">
        <v>16</v>
      </c>
      <c r="I2023" t="s">
        <v>17</v>
      </c>
      <c r="J2023">
        <v>215</v>
      </c>
      <c r="K2023">
        <v>307.45</v>
      </c>
    </row>
    <row r="2024" spans="1:11" x14ac:dyDescent="0.3">
      <c r="A2024" s="2">
        <v>2725077</v>
      </c>
      <c r="B2024">
        <v>2022</v>
      </c>
      <c r="C2024" t="s">
        <v>30</v>
      </c>
      <c r="D2024" t="s">
        <v>31</v>
      </c>
      <c r="E2024" t="s">
        <v>13</v>
      </c>
      <c r="F2024" t="s">
        <v>14</v>
      </c>
      <c r="G2024" t="s">
        <v>15</v>
      </c>
      <c r="H2024" t="s">
        <v>16</v>
      </c>
      <c r="I2024" t="s">
        <v>18</v>
      </c>
      <c r="J2024">
        <v>350</v>
      </c>
      <c r="K2024">
        <v>500.5</v>
      </c>
    </row>
    <row r="2025" spans="1:11" x14ac:dyDescent="0.3">
      <c r="A2025" s="2">
        <v>2725077</v>
      </c>
      <c r="B2025">
        <v>2022</v>
      </c>
      <c r="C2025" t="s">
        <v>30</v>
      </c>
      <c r="D2025" t="s">
        <v>31</v>
      </c>
      <c r="E2025" t="s">
        <v>13</v>
      </c>
      <c r="F2025" t="s">
        <v>14</v>
      </c>
      <c r="G2025" t="s">
        <v>15</v>
      </c>
      <c r="H2025" t="s">
        <v>16</v>
      </c>
      <c r="I2025" t="s">
        <v>18</v>
      </c>
      <c r="J2025">
        <v>344</v>
      </c>
      <c r="K2025">
        <v>491.91999999999996</v>
      </c>
    </row>
    <row r="2026" spans="1:11" x14ac:dyDescent="0.3">
      <c r="A2026" s="2">
        <v>2725442</v>
      </c>
      <c r="B2026">
        <v>2022</v>
      </c>
      <c r="C2026" t="s">
        <v>30</v>
      </c>
      <c r="D2026" t="s">
        <v>31</v>
      </c>
      <c r="E2026" t="s">
        <v>13</v>
      </c>
      <c r="F2026" t="s">
        <v>14</v>
      </c>
      <c r="G2026" t="s">
        <v>15</v>
      </c>
      <c r="H2026" t="s">
        <v>16</v>
      </c>
      <c r="I2026" t="s">
        <v>18</v>
      </c>
      <c r="J2026">
        <v>338</v>
      </c>
      <c r="K2026">
        <v>483.34000000000003</v>
      </c>
    </row>
    <row r="2027" spans="1:11" x14ac:dyDescent="0.3">
      <c r="A2027" s="2">
        <v>2725077</v>
      </c>
      <c r="B2027">
        <v>2022</v>
      </c>
      <c r="C2027" t="s">
        <v>30</v>
      </c>
      <c r="D2027" t="s">
        <v>31</v>
      </c>
      <c r="E2027" t="s">
        <v>13</v>
      </c>
      <c r="F2027" t="s">
        <v>14</v>
      </c>
      <c r="G2027" t="s">
        <v>15</v>
      </c>
      <c r="H2027" t="s">
        <v>16</v>
      </c>
      <c r="I2027" t="s">
        <v>17</v>
      </c>
      <c r="J2027">
        <v>176</v>
      </c>
      <c r="K2027">
        <v>251.68</v>
      </c>
    </row>
    <row r="2028" spans="1:11" x14ac:dyDescent="0.3">
      <c r="A2028" s="2">
        <v>2725442</v>
      </c>
      <c r="B2028">
        <v>2022</v>
      </c>
      <c r="C2028" t="s">
        <v>30</v>
      </c>
      <c r="D2028" t="s">
        <v>31</v>
      </c>
      <c r="E2028" t="s">
        <v>13</v>
      </c>
      <c r="F2028" t="s">
        <v>14</v>
      </c>
      <c r="G2028" t="s">
        <v>15</v>
      </c>
      <c r="H2028" t="s">
        <v>16</v>
      </c>
      <c r="I2028" t="s">
        <v>17</v>
      </c>
      <c r="J2028">
        <v>352</v>
      </c>
      <c r="K2028">
        <v>503.36</v>
      </c>
    </row>
    <row r="2029" spans="1:11" x14ac:dyDescent="0.3">
      <c r="A2029" s="2">
        <v>2725442</v>
      </c>
      <c r="B2029">
        <v>2022</v>
      </c>
      <c r="C2029" t="s">
        <v>30</v>
      </c>
      <c r="D2029" t="s">
        <v>31</v>
      </c>
      <c r="E2029" t="s">
        <v>13</v>
      </c>
      <c r="F2029" t="s">
        <v>14</v>
      </c>
      <c r="G2029" t="s">
        <v>15</v>
      </c>
      <c r="H2029" t="s">
        <v>16</v>
      </c>
      <c r="I2029" t="s">
        <v>17</v>
      </c>
      <c r="J2029">
        <v>346</v>
      </c>
      <c r="K2029">
        <v>494.78</v>
      </c>
    </row>
    <row r="2030" spans="1:11" x14ac:dyDescent="0.3">
      <c r="A2030" s="2">
        <v>2725077</v>
      </c>
      <c r="B2030">
        <v>2022</v>
      </c>
      <c r="C2030" t="s">
        <v>30</v>
      </c>
      <c r="D2030" t="s">
        <v>31</v>
      </c>
      <c r="E2030" t="s">
        <v>13</v>
      </c>
      <c r="F2030" t="s">
        <v>14</v>
      </c>
      <c r="G2030" t="s">
        <v>15</v>
      </c>
      <c r="H2030" t="s">
        <v>16</v>
      </c>
      <c r="I2030" t="s">
        <v>17</v>
      </c>
      <c r="J2030">
        <v>340</v>
      </c>
      <c r="K2030">
        <v>486.2</v>
      </c>
    </row>
    <row r="2031" spans="1:11" x14ac:dyDescent="0.3">
      <c r="A2031" s="2">
        <v>2725077</v>
      </c>
      <c r="B2031">
        <v>2022</v>
      </c>
      <c r="C2031" t="s">
        <v>30</v>
      </c>
      <c r="D2031" t="s">
        <v>31</v>
      </c>
      <c r="E2031" t="s">
        <v>13</v>
      </c>
      <c r="F2031" t="s">
        <v>14</v>
      </c>
      <c r="G2031" t="s">
        <v>15</v>
      </c>
      <c r="H2031" t="s">
        <v>16</v>
      </c>
      <c r="I2031" t="s">
        <v>17</v>
      </c>
      <c r="J2031">
        <v>172</v>
      </c>
      <c r="K2031">
        <v>526.24</v>
      </c>
    </row>
    <row r="2032" spans="1:11" x14ac:dyDescent="0.3">
      <c r="A2032" s="2">
        <v>2725077</v>
      </c>
      <c r="B2032">
        <v>2022</v>
      </c>
      <c r="C2032" t="s">
        <v>30</v>
      </c>
      <c r="D2032" t="s">
        <v>31</v>
      </c>
      <c r="E2032" t="s">
        <v>13</v>
      </c>
      <c r="F2032" t="s">
        <v>14</v>
      </c>
      <c r="G2032" t="s">
        <v>15</v>
      </c>
      <c r="H2032" t="s">
        <v>16</v>
      </c>
      <c r="I2032" t="s">
        <v>17</v>
      </c>
      <c r="J2032">
        <v>220</v>
      </c>
      <c r="K2032">
        <v>526.24</v>
      </c>
    </row>
    <row r="2033" spans="1:11" x14ac:dyDescent="0.3">
      <c r="A2033" s="2">
        <v>2725442</v>
      </c>
      <c r="B2033">
        <v>2022</v>
      </c>
      <c r="C2033" t="s">
        <v>30</v>
      </c>
      <c r="D2033" t="s">
        <v>31</v>
      </c>
      <c r="E2033" t="s">
        <v>13</v>
      </c>
      <c r="F2033" t="s">
        <v>14</v>
      </c>
      <c r="G2033" t="s">
        <v>15</v>
      </c>
      <c r="H2033" t="s">
        <v>16</v>
      </c>
      <c r="I2033" t="s">
        <v>17</v>
      </c>
      <c r="J2033">
        <v>962</v>
      </c>
      <c r="K2033">
        <v>1375.6599999999999</v>
      </c>
    </row>
    <row r="2034" spans="1:11" x14ac:dyDescent="0.3">
      <c r="A2034" s="2">
        <v>2725442</v>
      </c>
      <c r="B2034">
        <v>2022</v>
      </c>
      <c r="C2034" t="s">
        <v>30</v>
      </c>
      <c r="D2034" t="s">
        <v>31</v>
      </c>
      <c r="E2034" t="s">
        <v>13</v>
      </c>
      <c r="F2034" t="s">
        <v>14</v>
      </c>
      <c r="G2034" t="s">
        <v>15</v>
      </c>
      <c r="H2034" t="s">
        <v>16</v>
      </c>
      <c r="I2034" t="s">
        <v>17</v>
      </c>
      <c r="J2034">
        <v>1015</v>
      </c>
      <c r="K2034">
        <v>1451.45</v>
      </c>
    </row>
    <row r="2035" spans="1:11" x14ac:dyDescent="0.3">
      <c r="A2035" s="2">
        <v>2725442</v>
      </c>
      <c r="B2035">
        <v>2022</v>
      </c>
      <c r="C2035" t="s">
        <v>30</v>
      </c>
      <c r="D2035" t="s">
        <v>31</v>
      </c>
      <c r="E2035" t="s">
        <v>13</v>
      </c>
      <c r="F2035" t="s">
        <v>14</v>
      </c>
      <c r="G2035" t="s">
        <v>15</v>
      </c>
      <c r="H2035" t="s">
        <v>16</v>
      </c>
      <c r="I2035" t="s">
        <v>17</v>
      </c>
      <c r="J2035">
        <v>222</v>
      </c>
      <c r="K2035">
        <v>317.45999999999998</v>
      </c>
    </row>
    <row r="2036" spans="1:11" x14ac:dyDescent="0.3">
      <c r="A2036" s="2">
        <v>2725442</v>
      </c>
      <c r="B2036">
        <v>2022</v>
      </c>
      <c r="C2036" t="s">
        <v>30</v>
      </c>
      <c r="D2036" t="s">
        <v>31</v>
      </c>
      <c r="E2036" t="s">
        <v>13</v>
      </c>
      <c r="F2036" t="s">
        <v>14</v>
      </c>
      <c r="G2036" t="s">
        <v>15</v>
      </c>
      <c r="H2036" t="s">
        <v>16</v>
      </c>
      <c r="I2036" t="s">
        <v>17</v>
      </c>
      <c r="J2036">
        <v>177</v>
      </c>
      <c r="K2036">
        <v>253.11</v>
      </c>
    </row>
    <row r="2037" spans="1:11" x14ac:dyDescent="0.3">
      <c r="A2037" s="2">
        <v>2725442</v>
      </c>
      <c r="B2037">
        <v>2022</v>
      </c>
      <c r="C2037" t="s">
        <v>30</v>
      </c>
      <c r="D2037" t="s">
        <v>31</v>
      </c>
      <c r="E2037" t="s">
        <v>13</v>
      </c>
      <c r="F2037" t="s">
        <v>14</v>
      </c>
      <c r="G2037" t="s">
        <v>15</v>
      </c>
      <c r="H2037" t="s">
        <v>16</v>
      </c>
      <c r="I2037" t="s">
        <v>17</v>
      </c>
      <c r="J2037">
        <v>219</v>
      </c>
      <c r="K2037">
        <v>313.17</v>
      </c>
    </row>
    <row r="2038" spans="1:11" x14ac:dyDescent="0.3">
      <c r="A2038" s="2">
        <v>2725077</v>
      </c>
      <c r="B2038">
        <v>2022</v>
      </c>
      <c r="C2038" t="s">
        <v>30</v>
      </c>
      <c r="D2038" t="s">
        <v>31</v>
      </c>
      <c r="E2038" t="s">
        <v>13</v>
      </c>
      <c r="F2038" t="s">
        <v>14</v>
      </c>
      <c r="G2038" t="s">
        <v>15</v>
      </c>
      <c r="H2038" t="s">
        <v>16</v>
      </c>
      <c r="I2038" t="s">
        <v>17</v>
      </c>
      <c r="J2038">
        <v>349</v>
      </c>
      <c r="K2038">
        <v>499.07</v>
      </c>
    </row>
    <row r="2039" spans="1:11" x14ac:dyDescent="0.3">
      <c r="A2039" s="2">
        <v>2725442</v>
      </c>
      <c r="B2039">
        <v>2022</v>
      </c>
      <c r="C2039" t="s">
        <v>30</v>
      </c>
      <c r="D2039" t="s">
        <v>31</v>
      </c>
      <c r="E2039" t="s">
        <v>13</v>
      </c>
      <c r="F2039" t="s">
        <v>14</v>
      </c>
      <c r="G2039" t="s">
        <v>15</v>
      </c>
      <c r="H2039" t="s">
        <v>16</v>
      </c>
      <c r="I2039" t="s">
        <v>17</v>
      </c>
      <c r="J2039">
        <v>343</v>
      </c>
      <c r="K2039">
        <v>490.49</v>
      </c>
    </row>
    <row r="2040" spans="1:11" x14ac:dyDescent="0.3">
      <c r="A2040" s="2">
        <v>2725077</v>
      </c>
      <c r="B2040">
        <v>2022</v>
      </c>
      <c r="C2040" t="s">
        <v>30</v>
      </c>
      <c r="D2040" t="s">
        <v>31</v>
      </c>
      <c r="E2040" t="s">
        <v>13</v>
      </c>
      <c r="F2040" t="s">
        <v>14</v>
      </c>
      <c r="G2040" t="s">
        <v>15</v>
      </c>
      <c r="H2040" t="s">
        <v>16</v>
      </c>
      <c r="I2040" t="s">
        <v>17</v>
      </c>
      <c r="J2040">
        <v>337</v>
      </c>
      <c r="K2040">
        <v>481.90999999999997</v>
      </c>
    </row>
    <row r="2041" spans="1:11" x14ac:dyDescent="0.3">
      <c r="A2041" s="2">
        <v>2725442</v>
      </c>
      <c r="B2041">
        <v>2022</v>
      </c>
      <c r="C2041" t="s">
        <v>30</v>
      </c>
      <c r="D2041" t="s">
        <v>31</v>
      </c>
      <c r="E2041" t="s">
        <v>13</v>
      </c>
      <c r="F2041" t="s">
        <v>14</v>
      </c>
      <c r="G2041" t="s">
        <v>15</v>
      </c>
      <c r="H2041" t="s">
        <v>16</v>
      </c>
      <c r="I2041" t="s">
        <v>17</v>
      </c>
      <c r="J2041">
        <v>796</v>
      </c>
      <c r="K2041">
        <v>1138.28</v>
      </c>
    </row>
    <row r="2042" spans="1:11" x14ac:dyDescent="0.3">
      <c r="A2042" s="2">
        <v>2726172</v>
      </c>
      <c r="B2042">
        <v>2022</v>
      </c>
      <c r="C2042" t="s">
        <v>30</v>
      </c>
      <c r="D2042" t="s">
        <v>31</v>
      </c>
      <c r="E2042" t="s">
        <v>13</v>
      </c>
      <c r="F2042" t="s">
        <v>14</v>
      </c>
      <c r="G2042" t="s">
        <v>15</v>
      </c>
      <c r="H2042" t="s">
        <v>16</v>
      </c>
      <c r="I2042" t="s">
        <v>17</v>
      </c>
      <c r="J2042">
        <v>829</v>
      </c>
      <c r="K2042">
        <v>1185.47</v>
      </c>
    </row>
    <row r="2043" spans="1:11" x14ac:dyDescent="0.3">
      <c r="A2043" s="2">
        <v>2725077</v>
      </c>
      <c r="B2043">
        <v>2022</v>
      </c>
      <c r="C2043" t="s">
        <v>30</v>
      </c>
      <c r="D2043" t="s">
        <v>31</v>
      </c>
      <c r="E2043" t="s">
        <v>13</v>
      </c>
      <c r="F2043" t="s">
        <v>14</v>
      </c>
      <c r="G2043" t="s">
        <v>15</v>
      </c>
      <c r="H2043" t="s">
        <v>16</v>
      </c>
      <c r="I2043" t="s">
        <v>18</v>
      </c>
      <c r="J2043">
        <v>347</v>
      </c>
      <c r="K2043">
        <v>496.21000000000004</v>
      </c>
    </row>
    <row r="2044" spans="1:11" x14ac:dyDescent="0.3">
      <c r="A2044" s="2">
        <v>2725077</v>
      </c>
      <c r="B2044">
        <v>2022</v>
      </c>
      <c r="C2044" t="s">
        <v>30</v>
      </c>
      <c r="D2044" t="s">
        <v>31</v>
      </c>
      <c r="E2044" t="s">
        <v>13</v>
      </c>
      <c r="F2044" t="s">
        <v>14</v>
      </c>
      <c r="G2044" t="s">
        <v>15</v>
      </c>
      <c r="H2044" t="s">
        <v>16</v>
      </c>
      <c r="I2044" t="s">
        <v>18</v>
      </c>
      <c r="J2044">
        <v>341</v>
      </c>
      <c r="K2044">
        <v>487.63</v>
      </c>
    </row>
    <row r="2045" spans="1:11" x14ac:dyDescent="0.3">
      <c r="A2045" s="2">
        <v>2725077</v>
      </c>
      <c r="B2045">
        <v>2022</v>
      </c>
      <c r="C2045" t="s">
        <v>30</v>
      </c>
      <c r="D2045" t="s">
        <v>31</v>
      </c>
      <c r="E2045" t="s">
        <v>13</v>
      </c>
      <c r="F2045" t="s">
        <v>14</v>
      </c>
      <c r="G2045" t="s">
        <v>15</v>
      </c>
      <c r="H2045" t="s">
        <v>16</v>
      </c>
      <c r="I2045" t="s">
        <v>17</v>
      </c>
      <c r="J2045">
        <v>173</v>
      </c>
      <c r="K2045">
        <v>247.39</v>
      </c>
    </row>
    <row r="2046" spans="1:11" x14ac:dyDescent="0.3">
      <c r="A2046" s="2">
        <v>2725077</v>
      </c>
      <c r="B2046">
        <v>2022</v>
      </c>
      <c r="C2046" t="s">
        <v>30</v>
      </c>
      <c r="D2046" t="s">
        <v>31</v>
      </c>
      <c r="E2046" t="s">
        <v>13</v>
      </c>
      <c r="F2046" t="s">
        <v>14</v>
      </c>
      <c r="G2046" t="s">
        <v>15</v>
      </c>
      <c r="H2046" t="s">
        <v>16</v>
      </c>
      <c r="I2046" t="s">
        <v>17</v>
      </c>
      <c r="J2046">
        <v>221</v>
      </c>
      <c r="K2046">
        <v>316.02999999999997</v>
      </c>
    </row>
    <row r="2047" spans="1:11" x14ac:dyDescent="0.3">
      <c r="A2047" s="2">
        <v>2725077</v>
      </c>
      <c r="B2047">
        <v>2022</v>
      </c>
      <c r="C2047" t="s">
        <v>11</v>
      </c>
      <c r="D2047" t="s">
        <v>12</v>
      </c>
      <c r="E2047" t="s">
        <v>33</v>
      </c>
      <c r="F2047" t="s">
        <v>34</v>
      </c>
      <c r="G2047" t="s">
        <v>20</v>
      </c>
      <c r="H2047" t="s">
        <v>16</v>
      </c>
      <c r="I2047" t="s">
        <v>35</v>
      </c>
      <c r="J2047">
        <v>214</v>
      </c>
      <c r="K2047">
        <v>306.02</v>
      </c>
    </row>
    <row r="2048" spans="1:11" x14ac:dyDescent="0.3">
      <c r="A2048" s="2">
        <v>2726172</v>
      </c>
      <c r="B2048">
        <v>2022</v>
      </c>
      <c r="C2048" t="s">
        <v>11</v>
      </c>
      <c r="D2048" t="s">
        <v>12</v>
      </c>
      <c r="E2048" t="s">
        <v>33</v>
      </c>
      <c r="F2048" t="s">
        <v>34</v>
      </c>
      <c r="G2048" t="s">
        <v>20</v>
      </c>
      <c r="H2048" t="s">
        <v>16</v>
      </c>
      <c r="I2048" t="s">
        <v>35</v>
      </c>
      <c r="J2048">
        <v>208</v>
      </c>
      <c r="K2048">
        <v>297.44</v>
      </c>
    </row>
    <row r="2049" spans="1:11" x14ac:dyDescent="0.3">
      <c r="A2049" s="2">
        <v>2725442</v>
      </c>
      <c r="B2049">
        <v>2022</v>
      </c>
      <c r="C2049" t="s">
        <v>11</v>
      </c>
      <c r="D2049" t="s">
        <v>12</v>
      </c>
      <c r="E2049" t="s">
        <v>33</v>
      </c>
      <c r="F2049" t="s">
        <v>34</v>
      </c>
      <c r="G2049" t="s">
        <v>20</v>
      </c>
      <c r="H2049" t="s">
        <v>16</v>
      </c>
      <c r="I2049" t="s">
        <v>35</v>
      </c>
      <c r="J2049">
        <v>202</v>
      </c>
      <c r="K2049">
        <v>288.86</v>
      </c>
    </row>
    <row r="2050" spans="1:11" x14ac:dyDescent="0.3">
      <c r="A2050" s="2">
        <v>2726538</v>
      </c>
      <c r="B2050">
        <v>2022</v>
      </c>
      <c r="C2050" t="s">
        <v>11</v>
      </c>
      <c r="D2050" t="s">
        <v>12</v>
      </c>
      <c r="E2050" t="s">
        <v>33</v>
      </c>
      <c r="F2050" t="s">
        <v>34</v>
      </c>
      <c r="G2050" t="s">
        <v>20</v>
      </c>
      <c r="H2050" t="s">
        <v>16</v>
      </c>
      <c r="I2050" t="s">
        <v>35</v>
      </c>
      <c r="J2050">
        <v>211</v>
      </c>
      <c r="K2050">
        <v>301.73</v>
      </c>
    </row>
    <row r="2051" spans="1:11" x14ac:dyDescent="0.3">
      <c r="A2051" s="2">
        <v>2725077</v>
      </c>
      <c r="B2051">
        <v>2022</v>
      </c>
      <c r="C2051" t="s">
        <v>11</v>
      </c>
      <c r="D2051" t="s">
        <v>12</v>
      </c>
      <c r="E2051" t="s">
        <v>33</v>
      </c>
      <c r="F2051" t="s">
        <v>34</v>
      </c>
      <c r="G2051" t="s">
        <v>20</v>
      </c>
      <c r="H2051" t="s">
        <v>16</v>
      </c>
      <c r="I2051" t="s">
        <v>35</v>
      </c>
      <c r="J2051">
        <v>205</v>
      </c>
      <c r="K2051">
        <v>293.14999999999998</v>
      </c>
    </row>
    <row r="2052" spans="1:11" x14ac:dyDescent="0.3">
      <c r="A2052" s="2">
        <v>2725442</v>
      </c>
      <c r="B2052">
        <v>2022</v>
      </c>
      <c r="C2052" t="s">
        <v>22</v>
      </c>
      <c r="D2052" t="s">
        <v>12</v>
      </c>
      <c r="E2052" t="s">
        <v>33</v>
      </c>
      <c r="F2052" t="s">
        <v>34</v>
      </c>
      <c r="G2052" t="s">
        <v>20</v>
      </c>
      <c r="H2052" t="s">
        <v>16</v>
      </c>
      <c r="I2052" t="s">
        <v>35</v>
      </c>
      <c r="J2052">
        <v>244</v>
      </c>
      <c r="K2052">
        <v>348.92</v>
      </c>
    </row>
    <row r="2053" spans="1:11" x14ac:dyDescent="0.3">
      <c r="A2053" s="2">
        <v>2725077</v>
      </c>
      <c r="B2053">
        <v>2022</v>
      </c>
      <c r="C2053" t="s">
        <v>22</v>
      </c>
      <c r="D2053" t="s">
        <v>12</v>
      </c>
      <c r="E2053" t="s">
        <v>33</v>
      </c>
      <c r="F2053" t="s">
        <v>34</v>
      </c>
      <c r="G2053" t="s">
        <v>20</v>
      </c>
      <c r="H2053" t="s">
        <v>16</v>
      </c>
      <c r="I2053" t="s">
        <v>35</v>
      </c>
      <c r="J2053">
        <v>238</v>
      </c>
      <c r="K2053">
        <v>340.34000000000003</v>
      </c>
    </row>
    <row r="2054" spans="1:11" x14ac:dyDescent="0.3">
      <c r="A2054" s="2">
        <v>2725077</v>
      </c>
      <c r="B2054">
        <v>2022</v>
      </c>
      <c r="C2054" t="s">
        <v>22</v>
      </c>
      <c r="D2054" t="s">
        <v>12</v>
      </c>
      <c r="E2054" t="s">
        <v>33</v>
      </c>
      <c r="F2054" t="s">
        <v>34</v>
      </c>
      <c r="G2054" t="s">
        <v>20</v>
      </c>
      <c r="H2054" t="s">
        <v>16</v>
      </c>
      <c r="I2054" t="s">
        <v>35</v>
      </c>
      <c r="J2054">
        <v>247</v>
      </c>
      <c r="K2054">
        <v>353.21</v>
      </c>
    </row>
    <row r="2055" spans="1:11" x14ac:dyDescent="0.3">
      <c r="A2055" s="2">
        <v>2725442</v>
      </c>
      <c r="B2055">
        <v>2022</v>
      </c>
      <c r="C2055" t="s">
        <v>22</v>
      </c>
      <c r="D2055" t="s">
        <v>12</v>
      </c>
      <c r="E2055" t="s">
        <v>33</v>
      </c>
      <c r="F2055" t="s">
        <v>34</v>
      </c>
      <c r="G2055" t="s">
        <v>20</v>
      </c>
      <c r="H2055" t="s">
        <v>16</v>
      </c>
      <c r="I2055" t="s">
        <v>35</v>
      </c>
      <c r="J2055">
        <v>241</v>
      </c>
      <c r="K2055">
        <v>344.63</v>
      </c>
    </row>
    <row r="2056" spans="1:11" x14ac:dyDescent="0.3">
      <c r="A2056" s="2">
        <v>2726172</v>
      </c>
      <c r="B2056">
        <v>2022</v>
      </c>
      <c r="C2056" t="s">
        <v>22</v>
      </c>
      <c r="D2056" t="s">
        <v>12</v>
      </c>
      <c r="E2056" t="s">
        <v>33</v>
      </c>
      <c r="F2056" t="s">
        <v>34</v>
      </c>
      <c r="G2056" t="s">
        <v>20</v>
      </c>
      <c r="H2056" t="s">
        <v>16</v>
      </c>
      <c r="I2056" t="s">
        <v>35</v>
      </c>
      <c r="J2056">
        <v>235</v>
      </c>
      <c r="K2056">
        <v>336.05</v>
      </c>
    </row>
    <row r="2057" spans="1:11" x14ac:dyDescent="0.3">
      <c r="A2057" s="2">
        <v>2725442</v>
      </c>
      <c r="B2057">
        <v>2022</v>
      </c>
      <c r="C2057" t="s">
        <v>23</v>
      </c>
      <c r="D2057" t="s">
        <v>12</v>
      </c>
      <c r="E2057" t="s">
        <v>33</v>
      </c>
      <c r="F2057" t="s">
        <v>34</v>
      </c>
      <c r="G2057" t="s">
        <v>20</v>
      </c>
      <c r="H2057" t="s">
        <v>16</v>
      </c>
      <c r="I2057" t="s">
        <v>17</v>
      </c>
      <c r="J2057">
        <v>262</v>
      </c>
      <c r="K2057">
        <v>374.65999999999997</v>
      </c>
    </row>
    <row r="2058" spans="1:11" x14ac:dyDescent="0.3">
      <c r="A2058" s="2">
        <v>2725442</v>
      </c>
      <c r="B2058">
        <v>2022</v>
      </c>
      <c r="C2058" t="s">
        <v>23</v>
      </c>
      <c r="D2058" t="s">
        <v>12</v>
      </c>
      <c r="E2058" t="s">
        <v>33</v>
      </c>
      <c r="F2058" t="s">
        <v>34</v>
      </c>
      <c r="G2058" t="s">
        <v>20</v>
      </c>
      <c r="H2058" t="s">
        <v>16</v>
      </c>
      <c r="I2058" t="s">
        <v>35</v>
      </c>
      <c r="J2058">
        <v>256</v>
      </c>
      <c r="K2058">
        <v>366.08</v>
      </c>
    </row>
    <row r="2059" spans="1:11" x14ac:dyDescent="0.3">
      <c r="A2059" s="2">
        <v>2725442</v>
      </c>
      <c r="B2059">
        <v>2022</v>
      </c>
      <c r="C2059" t="s">
        <v>23</v>
      </c>
      <c r="D2059" t="s">
        <v>12</v>
      </c>
      <c r="E2059" t="s">
        <v>33</v>
      </c>
      <c r="F2059" t="s">
        <v>34</v>
      </c>
      <c r="G2059" t="s">
        <v>20</v>
      </c>
      <c r="H2059" t="s">
        <v>16</v>
      </c>
      <c r="I2059" t="s">
        <v>35</v>
      </c>
      <c r="J2059">
        <v>250</v>
      </c>
      <c r="K2059">
        <v>357.5</v>
      </c>
    </row>
    <row r="2060" spans="1:11" x14ac:dyDescent="0.3">
      <c r="A2060" s="2">
        <v>2725442</v>
      </c>
      <c r="B2060">
        <v>2022</v>
      </c>
      <c r="C2060" t="s">
        <v>23</v>
      </c>
      <c r="D2060" t="s">
        <v>12</v>
      </c>
      <c r="E2060" t="s">
        <v>33</v>
      </c>
      <c r="F2060" t="s">
        <v>34</v>
      </c>
      <c r="G2060" t="s">
        <v>20</v>
      </c>
      <c r="H2060" t="s">
        <v>16</v>
      </c>
      <c r="I2060" t="s">
        <v>35</v>
      </c>
      <c r="J2060">
        <v>259</v>
      </c>
      <c r="K2060">
        <v>370.37</v>
      </c>
    </row>
    <row r="2061" spans="1:11" x14ac:dyDescent="0.3">
      <c r="A2061" s="2">
        <v>2726172</v>
      </c>
      <c r="B2061">
        <v>2022</v>
      </c>
      <c r="C2061" t="s">
        <v>23</v>
      </c>
      <c r="D2061" t="s">
        <v>12</v>
      </c>
      <c r="E2061" t="s">
        <v>33</v>
      </c>
      <c r="F2061" t="s">
        <v>34</v>
      </c>
      <c r="G2061" t="s">
        <v>20</v>
      </c>
      <c r="H2061" t="s">
        <v>16</v>
      </c>
      <c r="I2061" t="s">
        <v>35</v>
      </c>
      <c r="J2061">
        <v>253</v>
      </c>
      <c r="K2061">
        <v>361.78999999999996</v>
      </c>
    </row>
    <row r="2062" spans="1:11" x14ac:dyDescent="0.3">
      <c r="A2062" s="2">
        <v>2725442</v>
      </c>
      <c r="B2062">
        <v>2022</v>
      </c>
      <c r="C2062" t="s">
        <v>25</v>
      </c>
      <c r="D2062" t="s">
        <v>12</v>
      </c>
      <c r="E2062" t="s">
        <v>33</v>
      </c>
      <c r="F2062" t="s">
        <v>34</v>
      </c>
      <c r="G2062" t="s">
        <v>20</v>
      </c>
      <c r="H2062" t="s">
        <v>16</v>
      </c>
      <c r="I2062" t="s">
        <v>35</v>
      </c>
      <c r="J2062">
        <v>184</v>
      </c>
      <c r="K2062">
        <v>263.12</v>
      </c>
    </row>
    <row r="2063" spans="1:11" x14ac:dyDescent="0.3">
      <c r="A2063" s="2">
        <v>2725807</v>
      </c>
      <c r="B2063">
        <v>2022</v>
      </c>
      <c r="C2063" t="s">
        <v>25</v>
      </c>
      <c r="D2063" t="s">
        <v>12</v>
      </c>
      <c r="E2063" t="s">
        <v>33</v>
      </c>
      <c r="F2063" t="s">
        <v>34</v>
      </c>
      <c r="G2063" t="s">
        <v>20</v>
      </c>
      <c r="H2063" t="s">
        <v>16</v>
      </c>
      <c r="I2063" t="s">
        <v>35</v>
      </c>
      <c r="J2063">
        <v>178</v>
      </c>
      <c r="K2063">
        <v>254.54</v>
      </c>
    </row>
    <row r="2064" spans="1:11" x14ac:dyDescent="0.3">
      <c r="A2064" s="2">
        <v>2726172</v>
      </c>
      <c r="B2064">
        <v>2022</v>
      </c>
      <c r="C2064" t="s">
        <v>25</v>
      </c>
      <c r="D2064" t="s">
        <v>12</v>
      </c>
      <c r="E2064" t="s">
        <v>33</v>
      </c>
      <c r="F2064" t="s">
        <v>34</v>
      </c>
      <c r="G2064" t="s">
        <v>20</v>
      </c>
      <c r="H2064" t="s">
        <v>16</v>
      </c>
      <c r="I2064" t="s">
        <v>35</v>
      </c>
      <c r="J2064">
        <v>172</v>
      </c>
      <c r="K2064">
        <v>245.95999999999998</v>
      </c>
    </row>
    <row r="2065" spans="1:11" x14ac:dyDescent="0.3">
      <c r="A2065" s="2">
        <v>2725077</v>
      </c>
      <c r="B2065">
        <v>2022</v>
      </c>
      <c r="C2065" t="s">
        <v>25</v>
      </c>
      <c r="D2065" t="s">
        <v>12</v>
      </c>
      <c r="E2065" t="s">
        <v>33</v>
      </c>
      <c r="F2065" t="s">
        <v>34</v>
      </c>
      <c r="G2065" t="s">
        <v>20</v>
      </c>
      <c r="H2065" t="s">
        <v>16</v>
      </c>
      <c r="I2065" t="s">
        <v>35</v>
      </c>
      <c r="J2065">
        <v>181</v>
      </c>
      <c r="K2065">
        <v>258.83</v>
      </c>
    </row>
    <row r="2066" spans="1:11" x14ac:dyDescent="0.3">
      <c r="A2066" s="2">
        <v>2725807</v>
      </c>
      <c r="B2066">
        <v>2022</v>
      </c>
      <c r="C2066" t="s">
        <v>25</v>
      </c>
      <c r="D2066" t="s">
        <v>12</v>
      </c>
      <c r="E2066" t="s">
        <v>33</v>
      </c>
      <c r="F2066" t="s">
        <v>34</v>
      </c>
      <c r="G2066" t="s">
        <v>20</v>
      </c>
      <c r="H2066" t="s">
        <v>16</v>
      </c>
      <c r="I2066" t="s">
        <v>35</v>
      </c>
      <c r="J2066">
        <v>175</v>
      </c>
      <c r="K2066">
        <v>250.25</v>
      </c>
    </row>
    <row r="2067" spans="1:11" x14ac:dyDescent="0.3">
      <c r="A2067" s="2">
        <v>2725442</v>
      </c>
      <c r="B2067">
        <v>2022</v>
      </c>
      <c r="C2067" t="s">
        <v>25</v>
      </c>
      <c r="D2067" t="s">
        <v>12</v>
      </c>
      <c r="E2067" t="s">
        <v>33</v>
      </c>
      <c r="F2067" t="s">
        <v>34</v>
      </c>
      <c r="G2067" t="s">
        <v>20</v>
      </c>
      <c r="H2067" t="s">
        <v>16</v>
      </c>
      <c r="I2067" t="s">
        <v>35</v>
      </c>
      <c r="J2067">
        <v>169</v>
      </c>
      <c r="K2067">
        <v>241.67000000000002</v>
      </c>
    </row>
    <row r="2068" spans="1:11" x14ac:dyDescent="0.3">
      <c r="A2068" s="2">
        <v>2725077</v>
      </c>
      <c r="B2068">
        <v>2022</v>
      </c>
      <c r="C2068" t="s">
        <v>26</v>
      </c>
      <c r="D2068" t="s">
        <v>12</v>
      </c>
      <c r="E2068" t="s">
        <v>33</v>
      </c>
      <c r="F2068" t="s">
        <v>34</v>
      </c>
      <c r="G2068" t="s">
        <v>20</v>
      </c>
      <c r="H2068" t="s">
        <v>16</v>
      </c>
      <c r="I2068" t="s">
        <v>35</v>
      </c>
      <c r="J2068">
        <v>232</v>
      </c>
      <c r="K2068">
        <v>331.76</v>
      </c>
    </row>
    <row r="2069" spans="1:11" x14ac:dyDescent="0.3">
      <c r="A2069" s="2">
        <v>2725442</v>
      </c>
      <c r="B2069">
        <v>2022</v>
      </c>
      <c r="C2069" t="s">
        <v>26</v>
      </c>
      <c r="D2069" t="s">
        <v>12</v>
      </c>
      <c r="E2069" t="s">
        <v>33</v>
      </c>
      <c r="F2069" t="s">
        <v>34</v>
      </c>
      <c r="G2069" t="s">
        <v>20</v>
      </c>
      <c r="H2069" t="s">
        <v>16</v>
      </c>
      <c r="I2069" t="s">
        <v>35</v>
      </c>
      <c r="J2069">
        <v>226</v>
      </c>
      <c r="K2069">
        <v>323.18</v>
      </c>
    </row>
    <row r="2070" spans="1:11" x14ac:dyDescent="0.3">
      <c r="A2070" s="2">
        <v>2725442</v>
      </c>
      <c r="B2070">
        <v>2022</v>
      </c>
      <c r="C2070" t="s">
        <v>26</v>
      </c>
      <c r="D2070" t="s">
        <v>12</v>
      </c>
      <c r="E2070" t="s">
        <v>33</v>
      </c>
      <c r="F2070" t="s">
        <v>34</v>
      </c>
      <c r="G2070" t="s">
        <v>20</v>
      </c>
      <c r="H2070" t="s">
        <v>16</v>
      </c>
      <c r="I2070" t="s">
        <v>35</v>
      </c>
      <c r="J2070">
        <v>220</v>
      </c>
      <c r="K2070">
        <v>314.60000000000002</v>
      </c>
    </row>
    <row r="2071" spans="1:11" x14ac:dyDescent="0.3">
      <c r="A2071" s="2">
        <v>2726172</v>
      </c>
      <c r="B2071">
        <v>2022</v>
      </c>
      <c r="C2071" t="s">
        <v>26</v>
      </c>
      <c r="D2071" t="s">
        <v>12</v>
      </c>
      <c r="E2071" t="s">
        <v>33</v>
      </c>
      <c r="F2071" t="s">
        <v>34</v>
      </c>
      <c r="G2071" t="s">
        <v>20</v>
      </c>
      <c r="H2071" t="s">
        <v>16</v>
      </c>
      <c r="I2071" t="s">
        <v>35</v>
      </c>
      <c r="J2071">
        <v>229</v>
      </c>
      <c r="K2071">
        <v>327.47000000000003</v>
      </c>
    </row>
    <row r="2072" spans="1:11" x14ac:dyDescent="0.3">
      <c r="A2072" s="2">
        <v>2725077</v>
      </c>
      <c r="B2072">
        <v>2022</v>
      </c>
      <c r="C2072" t="s">
        <v>26</v>
      </c>
      <c r="D2072" t="s">
        <v>12</v>
      </c>
      <c r="E2072" t="s">
        <v>33</v>
      </c>
      <c r="F2072" t="s">
        <v>34</v>
      </c>
      <c r="G2072" t="s">
        <v>20</v>
      </c>
      <c r="H2072" t="s">
        <v>16</v>
      </c>
      <c r="I2072" t="s">
        <v>35</v>
      </c>
      <c r="J2072">
        <v>223</v>
      </c>
      <c r="K2072">
        <v>318.89</v>
      </c>
    </row>
    <row r="2073" spans="1:11" x14ac:dyDescent="0.3">
      <c r="A2073" s="2">
        <v>2725077</v>
      </c>
      <c r="B2073">
        <v>2022</v>
      </c>
      <c r="C2073" t="s">
        <v>26</v>
      </c>
      <c r="D2073" t="s">
        <v>12</v>
      </c>
      <c r="E2073" t="s">
        <v>33</v>
      </c>
      <c r="F2073" t="s">
        <v>34</v>
      </c>
      <c r="G2073" t="s">
        <v>20</v>
      </c>
      <c r="H2073" t="s">
        <v>16</v>
      </c>
      <c r="I2073" t="s">
        <v>35</v>
      </c>
      <c r="J2073">
        <v>217</v>
      </c>
      <c r="K2073">
        <v>310.31</v>
      </c>
    </row>
    <row r="2074" spans="1:11" x14ac:dyDescent="0.3">
      <c r="A2074" s="2">
        <v>2725442</v>
      </c>
      <c r="B2074">
        <v>2022</v>
      </c>
      <c r="C2074" t="s">
        <v>27</v>
      </c>
      <c r="D2074" t="s">
        <v>12</v>
      </c>
      <c r="E2074" t="s">
        <v>33</v>
      </c>
      <c r="F2074" t="s">
        <v>34</v>
      </c>
      <c r="G2074" t="s">
        <v>20</v>
      </c>
      <c r="H2074" t="s">
        <v>16</v>
      </c>
      <c r="I2074" t="s">
        <v>35</v>
      </c>
      <c r="J2074">
        <v>196</v>
      </c>
      <c r="K2074">
        <v>280.27999999999997</v>
      </c>
    </row>
    <row r="2075" spans="1:11" x14ac:dyDescent="0.3">
      <c r="A2075" s="2">
        <v>2725077</v>
      </c>
      <c r="B2075">
        <v>2022</v>
      </c>
      <c r="C2075" t="s">
        <v>27</v>
      </c>
      <c r="D2075" t="s">
        <v>12</v>
      </c>
      <c r="E2075" t="s">
        <v>33</v>
      </c>
      <c r="F2075" t="s">
        <v>34</v>
      </c>
      <c r="G2075" t="s">
        <v>20</v>
      </c>
      <c r="H2075" t="s">
        <v>16</v>
      </c>
      <c r="I2075" t="s">
        <v>35</v>
      </c>
      <c r="J2075">
        <v>190</v>
      </c>
      <c r="K2075">
        <v>271.7</v>
      </c>
    </row>
    <row r="2076" spans="1:11" x14ac:dyDescent="0.3">
      <c r="A2076" s="2">
        <v>2725077</v>
      </c>
      <c r="B2076">
        <v>2022</v>
      </c>
      <c r="C2076" t="s">
        <v>27</v>
      </c>
      <c r="D2076" t="s">
        <v>12</v>
      </c>
      <c r="E2076" t="s">
        <v>33</v>
      </c>
      <c r="F2076" t="s">
        <v>34</v>
      </c>
      <c r="G2076" t="s">
        <v>20</v>
      </c>
      <c r="H2076" t="s">
        <v>16</v>
      </c>
      <c r="I2076" t="s">
        <v>35</v>
      </c>
      <c r="J2076">
        <v>199</v>
      </c>
      <c r="K2076">
        <v>284.57</v>
      </c>
    </row>
    <row r="2077" spans="1:11" x14ac:dyDescent="0.3">
      <c r="A2077" s="2">
        <v>2725077</v>
      </c>
      <c r="B2077">
        <v>2022</v>
      </c>
      <c r="C2077" t="s">
        <v>27</v>
      </c>
      <c r="D2077" t="s">
        <v>12</v>
      </c>
      <c r="E2077" t="s">
        <v>33</v>
      </c>
      <c r="F2077" t="s">
        <v>34</v>
      </c>
      <c r="G2077" t="s">
        <v>20</v>
      </c>
      <c r="H2077" t="s">
        <v>16</v>
      </c>
      <c r="I2077" t="s">
        <v>35</v>
      </c>
      <c r="J2077">
        <v>193</v>
      </c>
      <c r="K2077">
        <v>275.99</v>
      </c>
    </row>
    <row r="2078" spans="1:11" x14ac:dyDescent="0.3">
      <c r="A2078" s="2">
        <v>2725077</v>
      </c>
      <c r="B2078">
        <v>2022</v>
      </c>
      <c r="C2078" t="s">
        <v>27</v>
      </c>
      <c r="D2078" t="s">
        <v>12</v>
      </c>
      <c r="E2078" t="s">
        <v>33</v>
      </c>
      <c r="F2078" t="s">
        <v>34</v>
      </c>
      <c r="G2078" t="s">
        <v>20</v>
      </c>
      <c r="H2078" t="s">
        <v>16</v>
      </c>
      <c r="I2078" t="s">
        <v>35</v>
      </c>
      <c r="J2078">
        <v>187</v>
      </c>
      <c r="K2078">
        <v>267.40999999999997</v>
      </c>
    </row>
    <row r="2079" spans="1:11" x14ac:dyDescent="0.3">
      <c r="A2079" s="2">
        <v>2725442</v>
      </c>
      <c r="B2079">
        <v>2022</v>
      </c>
      <c r="C2079" t="s">
        <v>11</v>
      </c>
      <c r="D2079" t="s">
        <v>31</v>
      </c>
      <c r="E2079" t="s">
        <v>33</v>
      </c>
      <c r="F2079" t="s">
        <v>34</v>
      </c>
      <c r="G2079" t="s">
        <v>20</v>
      </c>
      <c r="H2079" t="s">
        <v>16</v>
      </c>
      <c r="I2079" t="s">
        <v>35</v>
      </c>
      <c r="J2079">
        <v>278</v>
      </c>
      <c r="K2079">
        <v>397.53999999999996</v>
      </c>
    </row>
    <row r="2080" spans="1:11" x14ac:dyDescent="0.3">
      <c r="A2080" s="2">
        <v>2726538</v>
      </c>
      <c r="B2080">
        <v>2022</v>
      </c>
      <c r="C2080" t="s">
        <v>11</v>
      </c>
      <c r="D2080" t="s">
        <v>31</v>
      </c>
      <c r="E2080" t="s">
        <v>33</v>
      </c>
      <c r="F2080" t="s">
        <v>34</v>
      </c>
      <c r="G2080" t="s">
        <v>20</v>
      </c>
      <c r="H2080" t="s">
        <v>16</v>
      </c>
      <c r="I2080" t="s">
        <v>35</v>
      </c>
      <c r="J2080">
        <v>326</v>
      </c>
      <c r="K2080">
        <v>466.18</v>
      </c>
    </row>
    <row r="2081" spans="1:11" x14ac:dyDescent="0.3">
      <c r="A2081" s="2">
        <v>2725077</v>
      </c>
      <c r="B2081">
        <v>2022</v>
      </c>
      <c r="C2081" t="s">
        <v>11</v>
      </c>
      <c r="D2081" t="s">
        <v>31</v>
      </c>
      <c r="E2081" t="s">
        <v>33</v>
      </c>
      <c r="F2081" t="s">
        <v>34</v>
      </c>
      <c r="G2081" t="s">
        <v>20</v>
      </c>
      <c r="H2081" t="s">
        <v>16</v>
      </c>
      <c r="I2081" t="s">
        <v>35</v>
      </c>
      <c r="J2081">
        <v>280</v>
      </c>
      <c r="K2081">
        <v>400.4</v>
      </c>
    </row>
    <row r="2082" spans="1:11" x14ac:dyDescent="0.3">
      <c r="A2082" s="2">
        <v>2725077</v>
      </c>
      <c r="B2082">
        <v>2022</v>
      </c>
      <c r="C2082" t="s">
        <v>11</v>
      </c>
      <c r="D2082" t="s">
        <v>31</v>
      </c>
      <c r="E2082" t="s">
        <v>33</v>
      </c>
      <c r="F2082" t="s">
        <v>34</v>
      </c>
      <c r="G2082" t="s">
        <v>20</v>
      </c>
      <c r="H2082" t="s">
        <v>16</v>
      </c>
      <c r="I2082" t="s">
        <v>35</v>
      </c>
      <c r="J2082">
        <v>834</v>
      </c>
      <c r="K2082">
        <v>1192.6199999999999</v>
      </c>
    </row>
    <row r="2083" spans="1:11" x14ac:dyDescent="0.3">
      <c r="A2083" s="2">
        <v>2725077</v>
      </c>
      <c r="B2083">
        <v>2022</v>
      </c>
      <c r="C2083" t="s">
        <v>11</v>
      </c>
      <c r="D2083" t="s">
        <v>31</v>
      </c>
      <c r="E2083" t="s">
        <v>33</v>
      </c>
      <c r="F2083" t="s">
        <v>34</v>
      </c>
      <c r="G2083" t="s">
        <v>20</v>
      </c>
      <c r="H2083" t="s">
        <v>16</v>
      </c>
      <c r="I2083" t="s">
        <v>35</v>
      </c>
      <c r="J2083">
        <v>867</v>
      </c>
      <c r="K2083">
        <v>1239.81</v>
      </c>
    </row>
    <row r="2084" spans="1:11" x14ac:dyDescent="0.3">
      <c r="A2084" s="2">
        <v>2725442</v>
      </c>
      <c r="B2084">
        <v>2022</v>
      </c>
      <c r="C2084" t="s">
        <v>11</v>
      </c>
      <c r="D2084" t="s">
        <v>31</v>
      </c>
      <c r="E2084" t="s">
        <v>33</v>
      </c>
      <c r="F2084" t="s">
        <v>34</v>
      </c>
      <c r="G2084" t="s">
        <v>20</v>
      </c>
      <c r="H2084" t="s">
        <v>16</v>
      </c>
      <c r="I2084" t="s">
        <v>35</v>
      </c>
      <c r="J2084">
        <v>931</v>
      </c>
      <c r="K2084">
        <v>1331.33</v>
      </c>
    </row>
    <row r="2085" spans="1:11" x14ac:dyDescent="0.3">
      <c r="A2085" s="2">
        <v>2725442</v>
      </c>
      <c r="B2085">
        <v>2022</v>
      </c>
      <c r="C2085" t="s">
        <v>11</v>
      </c>
      <c r="D2085" t="s">
        <v>31</v>
      </c>
      <c r="E2085" t="s">
        <v>33</v>
      </c>
      <c r="F2085" t="s">
        <v>34</v>
      </c>
      <c r="G2085" t="s">
        <v>20</v>
      </c>
      <c r="H2085" t="s">
        <v>16</v>
      </c>
      <c r="I2085" t="s">
        <v>35</v>
      </c>
      <c r="J2085">
        <v>932</v>
      </c>
      <c r="K2085">
        <v>1332.76</v>
      </c>
    </row>
    <row r="2086" spans="1:11" x14ac:dyDescent="0.3">
      <c r="A2086" s="2">
        <v>2725077</v>
      </c>
      <c r="B2086">
        <v>2022</v>
      </c>
      <c r="C2086" t="s">
        <v>11</v>
      </c>
      <c r="D2086" t="s">
        <v>31</v>
      </c>
      <c r="E2086" t="s">
        <v>33</v>
      </c>
      <c r="F2086" t="s">
        <v>34</v>
      </c>
      <c r="G2086" t="s">
        <v>20</v>
      </c>
      <c r="H2086" t="s">
        <v>16</v>
      </c>
      <c r="I2086" t="s">
        <v>35</v>
      </c>
      <c r="J2086">
        <v>933</v>
      </c>
      <c r="K2086">
        <v>1334.19</v>
      </c>
    </row>
    <row r="2087" spans="1:11" x14ac:dyDescent="0.3">
      <c r="A2087" s="2">
        <v>2725442</v>
      </c>
      <c r="B2087">
        <v>2022</v>
      </c>
      <c r="C2087" t="s">
        <v>11</v>
      </c>
      <c r="D2087" t="s">
        <v>31</v>
      </c>
      <c r="E2087" t="s">
        <v>33</v>
      </c>
      <c r="F2087" t="s">
        <v>34</v>
      </c>
      <c r="G2087" t="s">
        <v>20</v>
      </c>
      <c r="H2087" t="s">
        <v>16</v>
      </c>
      <c r="I2087" t="s">
        <v>35</v>
      </c>
      <c r="J2087">
        <v>873</v>
      </c>
      <c r="K2087">
        <v>526.24</v>
      </c>
    </row>
    <row r="2088" spans="1:11" x14ac:dyDescent="0.3">
      <c r="A2088" s="2">
        <v>2725077</v>
      </c>
      <c r="B2088">
        <v>2022</v>
      </c>
      <c r="C2088" t="s">
        <v>11</v>
      </c>
      <c r="D2088" t="s">
        <v>31</v>
      </c>
      <c r="E2088" t="s">
        <v>33</v>
      </c>
      <c r="F2088" t="s">
        <v>34</v>
      </c>
      <c r="G2088" t="s">
        <v>20</v>
      </c>
      <c r="H2088" t="s">
        <v>16</v>
      </c>
      <c r="I2088" t="s">
        <v>35</v>
      </c>
      <c r="J2088">
        <v>327</v>
      </c>
      <c r="K2088">
        <v>467.61</v>
      </c>
    </row>
    <row r="2089" spans="1:11" x14ac:dyDescent="0.3">
      <c r="A2089" s="2">
        <v>2725077</v>
      </c>
      <c r="B2089">
        <v>2022</v>
      </c>
      <c r="C2089" t="s">
        <v>11</v>
      </c>
      <c r="D2089" t="s">
        <v>31</v>
      </c>
      <c r="E2089" t="s">
        <v>33</v>
      </c>
      <c r="F2089" t="s">
        <v>34</v>
      </c>
      <c r="G2089" t="s">
        <v>20</v>
      </c>
      <c r="H2089" t="s">
        <v>16</v>
      </c>
      <c r="I2089" t="s">
        <v>35</v>
      </c>
      <c r="J2089">
        <v>183</v>
      </c>
      <c r="K2089">
        <v>261.69</v>
      </c>
    </row>
    <row r="2090" spans="1:11" x14ac:dyDescent="0.3">
      <c r="A2090" s="2">
        <v>2725442</v>
      </c>
      <c r="B2090">
        <v>2022</v>
      </c>
      <c r="C2090" t="s">
        <v>11</v>
      </c>
      <c r="D2090" t="s">
        <v>31</v>
      </c>
      <c r="E2090" t="s">
        <v>33</v>
      </c>
      <c r="F2090" t="s">
        <v>34</v>
      </c>
      <c r="G2090" t="s">
        <v>20</v>
      </c>
      <c r="H2090" t="s">
        <v>16</v>
      </c>
      <c r="I2090" t="s">
        <v>35</v>
      </c>
      <c r="J2090">
        <v>177</v>
      </c>
      <c r="K2090">
        <v>253.11</v>
      </c>
    </row>
    <row r="2091" spans="1:11" x14ac:dyDescent="0.3">
      <c r="A2091" s="2">
        <v>2725077</v>
      </c>
      <c r="B2091">
        <v>2022</v>
      </c>
      <c r="C2091" t="s">
        <v>11</v>
      </c>
      <c r="D2091" t="s">
        <v>31</v>
      </c>
      <c r="E2091" t="s">
        <v>33</v>
      </c>
      <c r="F2091" t="s">
        <v>34</v>
      </c>
      <c r="G2091" t="s">
        <v>20</v>
      </c>
      <c r="H2091" t="s">
        <v>16</v>
      </c>
      <c r="I2091" t="s">
        <v>35</v>
      </c>
      <c r="J2091">
        <v>171</v>
      </c>
      <c r="K2091">
        <v>244.53</v>
      </c>
    </row>
    <row r="2092" spans="1:11" x14ac:dyDescent="0.3">
      <c r="A2092" s="2">
        <v>2725077</v>
      </c>
      <c r="B2092">
        <v>2022</v>
      </c>
      <c r="C2092" t="s">
        <v>11</v>
      </c>
      <c r="D2092" t="s">
        <v>31</v>
      </c>
      <c r="E2092" t="s">
        <v>33</v>
      </c>
      <c r="F2092" t="s">
        <v>34</v>
      </c>
      <c r="G2092" t="s">
        <v>20</v>
      </c>
      <c r="H2092" t="s">
        <v>16</v>
      </c>
      <c r="I2092" t="s">
        <v>35</v>
      </c>
      <c r="J2092">
        <v>277</v>
      </c>
      <c r="K2092">
        <v>396.11</v>
      </c>
    </row>
    <row r="2093" spans="1:11" x14ac:dyDescent="0.3">
      <c r="A2093" s="2">
        <v>2726172</v>
      </c>
      <c r="B2093">
        <v>2022</v>
      </c>
      <c r="C2093" t="s">
        <v>11</v>
      </c>
      <c r="D2093" t="s">
        <v>31</v>
      </c>
      <c r="E2093" t="s">
        <v>33</v>
      </c>
      <c r="F2093" t="s">
        <v>34</v>
      </c>
      <c r="G2093" t="s">
        <v>20</v>
      </c>
      <c r="H2093" t="s">
        <v>16</v>
      </c>
      <c r="I2093" t="s">
        <v>35</v>
      </c>
      <c r="J2093">
        <v>325</v>
      </c>
      <c r="K2093">
        <v>464.75</v>
      </c>
    </row>
    <row r="2094" spans="1:11" x14ac:dyDescent="0.3">
      <c r="A2094" s="2">
        <v>2725442</v>
      </c>
      <c r="B2094">
        <v>2022</v>
      </c>
      <c r="C2094" t="s">
        <v>11</v>
      </c>
      <c r="D2094" t="s">
        <v>31</v>
      </c>
      <c r="E2094" t="s">
        <v>33</v>
      </c>
      <c r="F2094" t="s">
        <v>34</v>
      </c>
      <c r="G2094" t="s">
        <v>20</v>
      </c>
      <c r="H2094" t="s">
        <v>16</v>
      </c>
      <c r="I2094" t="s">
        <v>35</v>
      </c>
      <c r="J2094">
        <v>842</v>
      </c>
      <c r="K2094">
        <v>1204.06</v>
      </c>
    </row>
    <row r="2095" spans="1:11" x14ac:dyDescent="0.3">
      <c r="A2095" s="2">
        <v>2725442</v>
      </c>
      <c r="B2095">
        <v>2022</v>
      </c>
      <c r="C2095" t="s">
        <v>11</v>
      </c>
      <c r="D2095" t="s">
        <v>31</v>
      </c>
      <c r="E2095" t="s">
        <v>33</v>
      </c>
      <c r="F2095" t="s">
        <v>34</v>
      </c>
      <c r="G2095" t="s">
        <v>20</v>
      </c>
      <c r="H2095" t="s">
        <v>16</v>
      </c>
      <c r="I2095" t="s">
        <v>35</v>
      </c>
      <c r="J2095">
        <v>876</v>
      </c>
      <c r="K2095">
        <v>1252.68</v>
      </c>
    </row>
    <row r="2096" spans="1:11" x14ac:dyDescent="0.3">
      <c r="A2096" s="2">
        <v>2725442</v>
      </c>
      <c r="B2096">
        <v>2022</v>
      </c>
      <c r="C2096" t="s">
        <v>19</v>
      </c>
      <c r="D2096" t="s">
        <v>31</v>
      </c>
      <c r="E2096" t="s">
        <v>33</v>
      </c>
      <c r="F2096" t="s">
        <v>34</v>
      </c>
      <c r="G2096" t="s">
        <v>20</v>
      </c>
      <c r="H2096" t="s">
        <v>16</v>
      </c>
      <c r="I2096" t="s">
        <v>35</v>
      </c>
      <c r="J2096">
        <v>332</v>
      </c>
      <c r="K2096">
        <v>474.76</v>
      </c>
    </row>
    <row r="2097" spans="1:11" x14ac:dyDescent="0.3">
      <c r="A2097" s="2">
        <v>2725442</v>
      </c>
      <c r="B2097">
        <v>2022</v>
      </c>
      <c r="C2097" t="s">
        <v>19</v>
      </c>
      <c r="D2097" t="s">
        <v>31</v>
      </c>
      <c r="E2097" t="s">
        <v>33</v>
      </c>
      <c r="F2097" t="s">
        <v>34</v>
      </c>
      <c r="G2097" t="s">
        <v>20</v>
      </c>
      <c r="H2097" t="s">
        <v>16</v>
      </c>
      <c r="I2097" t="s">
        <v>35</v>
      </c>
      <c r="J2097">
        <v>302</v>
      </c>
      <c r="K2097">
        <v>431.86</v>
      </c>
    </row>
    <row r="2098" spans="1:11" x14ac:dyDescent="0.3">
      <c r="A2098" s="2">
        <v>2726172</v>
      </c>
      <c r="B2098">
        <v>2022</v>
      </c>
      <c r="C2098" t="s">
        <v>19</v>
      </c>
      <c r="D2098" t="s">
        <v>31</v>
      </c>
      <c r="E2098" t="s">
        <v>33</v>
      </c>
      <c r="F2098" t="s">
        <v>34</v>
      </c>
      <c r="G2098" t="s">
        <v>20</v>
      </c>
      <c r="H2098" t="s">
        <v>16</v>
      </c>
      <c r="I2098" t="s">
        <v>35</v>
      </c>
      <c r="J2098">
        <v>256</v>
      </c>
      <c r="K2098">
        <v>366.08</v>
      </c>
    </row>
    <row r="2099" spans="1:11" x14ac:dyDescent="0.3">
      <c r="A2099" s="2">
        <v>2725807</v>
      </c>
      <c r="B2099">
        <v>2022</v>
      </c>
      <c r="C2099" t="s">
        <v>19</v>
      </c>
      <c r="D2099" t="s">
        <v>31</v>
      </c>
      <c r="E2099" t="s">
        <v>33</v>
      </c>
      <c r="F2099" t="s">
        <v>34</v>
      </c>
      <c r="G2099" t="s">
        <v>20</v>
      </c>
      <c r="H2099" t="s">
        <v>16</v>
      </c>
      <c r="I2099" t="s">
        <v>35</v>
      </c>
      <c r="J2099">
        <v>304</v>
      </c>
      <c r="K2099">
        <v>434.72</v>
      </c>
    </row>
    <row r="2100" spans="1:11" x14ac:dyDescent="0.3">
      <c r="A2100" s="2">
        <v>2725077</v>
      </c>
      <c r="B2100">
        <v>2022</v>
      </c>
      <c r="C2100" t="s">
        <v>19</v>
      </c>
      <c r="D2100" t="s">
        <v>31</v>
      </c>
      <c r="E2100" t="s">
        <v>33</v>
      </c>
      <c r="F2100" t="s">
        <v>34</v>
      </c>
      <c r="G2100" t="s">
        <v>20</v>
      </c>
      <c r="H2100" t="s">
        <v>16</v>
      </c>
      <c r="I2100" t="s">
        <v>35</v>
      </c>
      <c r="J2100">
        <v>784</v>
      </c>
      <c r="K2100">
        <v>1121.1199999999999</v>
      </c>
    </row>
    <row r="2101" spans="1:11" x14ac:dyDescent="0.3">
      <c r="A2101" s="2">
        <v>2725807</v>
      </c>
      <c r="B2101">
        <v>2022</v>
      </c>
      <c r="C2101" t="s">
        <v>19</v>
      </c>
      <c r="D2101" t="s">
        <v>31</v>
      </c>
      <c r="E2101" t="s">
        <v>33</v>
      </c>
      <c r="F2101" t="s">
        <v>34</v>
      </c>
      <c r="G2101" t="s">
        <v>20</v>
      </c>
      <c r="H2101" t="s">
        <v>16</v>
      </c>
      <c r="I2101" t="s">
        <v>35</v>
      </c>
      <c r="J2101">
        <v>837</v>
      </c>
      <c r="K2101">
        <v>1196.9099999999999</v>
      </c>
    </row>
    <row r="2102" spans="1:11" x14ac:dyDescent="0.3">
      <c r="A2102" s="2">
        <v>2725442</v>
      </c>
      <c r="B2102">
        <v>2022</v>
      </c>
      <c r="C2102" t="s">
        <v>19</v>
      </c>
      <c r="D2102" t="s">
        <v>31</v>
      </c>
      <c r="E2102" t="s">
        <v>33</v>
      </c>
      <c r="F2102" t="s">
        <v>34</v>
      </c>
      <c r="G2102" t="s">
        <v>20</v>
      </c>
      <c r="H2102" t="s">
        <v>16</v>
      </c>
      <c r="I2102" t="s">
        <v>35</v>
      </c>
      <c r="J2102">
        <v>870</v>
      </c>
      <c r="K2102">
        <v>1244.0999999999999</v>
      </c>
    </row>
    <row r="2103" spans="1:11" x14ac:dyDescent="0.3">
      <c r="A2103" s="2">
        <v>2725442</v>
      </c>
      <c r="B2103">
        <v>2022</v>
      </c>
      <c r="C2103" t="s">
        <v>19</v>
      </c>
      <c r="D2103" t="s">
        <v>31</v>
      </c>
      <c r="E2103" t="s">
        <v>33</v>
      </c>
      <c r="F2103" t="s">
        <v>34</v>
      </c>
      <c r="G2103" t="s">
        <v>20</v>
      </c>
      <c r="H2103" t="s">
        <v>16</v>
      </c>
      <c r="I2103" t="s">
        <v>35</v>
      </c>
      <c r="J2103">
        <v>942</v>
      </c>
      <c r="K2103">
        <v>1347.06</v>
      </c>
    </row>
    <row r="2104" spans="1:11" x14ac:dyDescent="0.3">
      <c r="A2104" s="2">
        <v>2725442</v>
      </c>
      <c r="B2104">
        <v>2022</v>
      </c>
      <c r="C2104" t="s">
        <v>19</v>
      </c>
      <c r="D2104" t="s">
        <v>31</v>
      </c>
      <c r="E2104" t="s">
        <v>33</v>
      </c>
      <c r="F2104" t="s">
        <v>34</v>
      </c>
      <c r="G2104" t="s">
        <v>20</v>
      </c>
      <c r="H2104" t="s">
        <v>16</v>
      </c>
      <c r="I2104" t="s">
        <v>35</v>
      </c>
      <c r="J2104">
        <v>943</v>
      </c>
      <c r="K2104">
        <v>1348.49</v>
      </c>
    </row>
    <row r="2105" spans="1:11" x14ac:dyDescent="0.3">
      <c r="A2105" s="2">
        <v>2725077</v>
      </c>
      <c r="B2105">
        <v>2022</v>
      </c>
      <c r="C2105" t="s">
        <v>19</v>
      </c>
      <c r="D2105" t="s">
        <v>31</v>
      </c>
      <c r="E2105" t="s">
        <v>33</v>
      </c>
      <c r="F2105" t="s">
        <v>34</v>
      </c>
      <c r="G2105" t="s">
        <v>20</v>
      </c>
      <c r="H2105" t="s">
        <v>16</v>
      </c>
      <c r="I2105" t="s">
        <v>35</v>
      </c>
      <c r="J2105">
        <v>944</v>
      </c>
      <c r="K2105">
        <v>1349.92</v>
      </c>
    </row>
    <row r="2106" spans="1:11" x14ac:dyDescent="0.3">
      <c r="A2106" s="2">
        <v>2725442</v>
      </c>
      <c r="B2106">
        <v>2022</v>
      </c>
      <c r="C2106" t="s">
        <v>19</v>
      </c>
      <c r="D2106" t="s">
        <v>31</v>
      </c>
      <c r="E2106" t="s">
        <v>33</v>
      </c>
      <c r="F2106" t="s">
        <v>34</v>
      </c>
      <c r="G2106" t="s">
        <v>20</v>
      </c>
      <c r="H2106" t="s">
        <v>16</v>
      </c>
      <c r="I2106" t="s">
        <v>35</v>
      </c>
      <c r="J2106">
        <v>823</v>
      </c>
      <c r="K2106">
        <v>526.24</v>
      </c>
    </row>
    <row r="2107" spans="1:11" x14ac:dyDescent="0.3">
      <c r="A2107" s="2">
        <v>2725077</v>
      </c>
      <c r="B2107">
        <v>2022</v>
      </c>
      <c r="C2107" t="s">
        <v>19</v>
      </c>
      <c r="D2107" t="s">
        <v>31</v>
      </c>
      <c r="E2107" t="s">
        <v>33</v>
      </c>
      <c r="F2107" t="s">
        <v>34</v>
      </c>
      <c r="G2107" t="s">
        <v>20</v>
      </c>
      <c r="H2107" t="s">
        <v>16</v>
      </c>
      <c r="I2107" t="s">
        <v>35</v>
      </c>
      <c r="J2107">
        <v>877</v>
      </c>
      <c r="K2107">
        <v>526.24</v>
      </c>
    </row>
    <row r="2108" spans="1:11" x14ac:dyDescent="0.3">
      <c r="A2108" s="2">
        <v>2725077</v>
      </c>
      <c r="B2108">
        <v>2022</v>
      </c>
      <c r="C2108" t="s">
        <v>19</v>
      </c>
      <c r="D2108" t="s">
        <v>31</v>
      </c>
      <c r="E2108" t="s">
        <v>33</v>
      </c>
      <c r="F2108" t="s">
        <v>34</v>
      </c>
      <c r="G2108" t="s">
        <v>20</v>
      </c>
      <c r="H2108" t="s">
        <v>16</v>
      </c>
      <c r="I2108" t="s">
        <v>35</v>
      </c>
      <c r="J2108">
        <v>303</v>
      </c>
      <c r="K2108">
        <v>433.28999999999996</v>
      </c>
    </row>
    <row r="2109" spans="1:11" x14ac:dyDescent="0.3">
      <c r="A2109" s="2">
        <v>2725807</v>
      </c>
      <c r="B2109">
        <v>2022</v>
      </c>
      <c r="C2109" t="s">
        <v>19</v>
      </c>
      <c r="D2109" t="s">
        <v>31</v>
      </c>
      <c r="E2109" t="s">
        <v>33</v>
      </c>
      <c r="F2109" t="s">
        <v>34</v>
      </c>
      <c r="G2109" t="s">
        <v>20</v>
      </c>
      <c r="H2109" t="s">
        <v>16</v>
      </c>
      <c r="I2109" t="s">
        <v>35</v>
      </c>
      <c r="J2109">
        <v>363</v>
      </c>
      <c r="K2109">
        <v>519.09</v>
      </c>
    </row>
    <row r="2110" spans="1:11" x14ac:dyDescent="0.3">
      <c r="A2110" s="2">
        <v>2726172</v>
      </c>
      <c r="B2110">
        <v>2022</v>
      </c>
      <c r="C2110" t="s">
        <v>19</v>
      </c>
      <c r="D2110" t="s">
        <v>31</v>
      </c>
      <c r="E2110" t="s">
        <v>33</v>
      </c>
      <c r="F2110" t="s">
        <v>34</v>
      </c>
      <c r="G2110" t="s">
        <v>20</v>
      </c>
      <c r="H2110" t="s">
        <v>16</v>
      </c>
      <c r="I2110" t="s">
        <v>35</v>
      </c>
      <c r="J2110">
        <v>357</v>
      </c>
      <c r="K2110">
        <v>510.51</v>
      </c>
    </row>
    <row r="2111" spans="1:11" x14ac:dyDescent="0.3">
      <c r="A2111" s="2">
        <v>2725807</v>
      </c>
      <c r="B2111">
        <v>2022</v>
      </c>
      <c r="C2111" t="s">
        <v>19</v>
      </c>
      <c r="D2111" t="s">
        <v>31</v>
      </c>
      <c r="E2111" t="s">
        <v>33</v>
      </c>
      <c r="F2111" t="s">
        <v>34</v>
      </c>
      <c r="G2111" t="s">
        <v>20</v>
      </c>
      <c r="H2111" t="s">
        <v>16</v>
      </c>
      <c r="I2111" t="s">
        <v>35</v>
      </c>
      <c r="J2111">
        <v>331</v>
      </c>
      <c r="K2111">
        <v>473.33</v>
      </c>
    </row>
    <row r="2112" spans="1:11" x14ac:dyDescent="0.3">
      <c r="A2112" s="2">
        <v>2725442</v>
      </c>
      <c r="B2112">
        <v>2022</v>
      </c>
      <c r="C2112" t="s">
        <v>19</v>
      </c>
      <c r="D2112" t="s">
        <v>31</v>
      </c>
      <c r="E2112" t="s">
        <v>33</v>
      </c>
      <c r="F2112" t="s">
        <v>34</v>
      </c>
      <c r="G2112" t="s">
        <v>20</v>
      </c>
      <c r="H2112" t="s">
        <v>16</v>
      </c>
      <c r="I2112" t="s">
        <v>35</v>
      </c>
      <c r="J2112">
        <v>259</v>
      </c>
      <c r="K2112">
        <v>370.37</v>
      </c>
    </row>
    <row r="2113" spans="1:11" x14ac:dyDescent="0.3">
      <c r="A2113" s="2">
        <v>2725442</v>
      </c>
      <c r="B2113">
        <v>2022</v>
      </c>
      <c r="C2113" t="s">
        <v>19</v>
      </c>
      <c r="D2113" t="s">
        <v>31</v>
      </c>
      <c r="E2113" t="s">
        <v>33</v>
      </c>
      <c r="F2113" t="s">
        <v>34</v>
      </c>
      <c r="G2113" t="s">
        <v>20</v>
      </c>
      <c r="H2113" t="s">
        <v>16</v>
      </c>
      <c r="I2113" t="s">
        <v>35</v>
      </c>
      <c r="J2113">
        <v>793</v>
      </c>
      <c r="K2113">
        <v>1133.99</v>
      </c>
    </row>
    <row r="2114" spans="1:11" x14ac:dyDescent="0.3">
      <c r="A2114" s="2">
        <v>2725442</v>
      </c>
      <c r="B2114">
        <v>2022</v>
      </c>
      <c r="C2114" t="s">
        <v>19</v>
      </c>
      <c r="D2114" t="s">
        <v>31</v>
      </c>
      <c r="E2114" t="s">
        <v>33</v>
      </c>
      <c r="F2114" t="s">
        <v>34</v>
      </c>
      <c r="G2114" t="s">
        <v>20</v>
      </c>
      <c r="H2114" t="s">
        <v>16</v>
      </c>
      <c r="I2114" t="s">
        <v>35</v>
      </c>
      <c r="J2114">
        <v>846</v>
      </c>
      <c r="K2114">
        <v>1209.78</v>
      </c>
    </row>
    <row r="2115" spans="1:11" x14ac:dyDescent="0.3">
      <c r="A2115" s="2">
        <v>2725442</v>
      </c>
      <c r="B2115">
        <v>2022</v>
      </c>
      <c r="C2115" t="s">
        <v>19</v>
      </c>
      <c r="D2115" t="s">
        <v>31</v>
      </c>
      <c r="E2115" t="s">
        <v>33</v>
      </c>
      <c r="F2115" t="s">
        <v>34</v>
      </c>
      <c r="G2115" t="s">
        <v>20</v>
      </c>
      <c r="H2115" t="s">
        <v>16</v>
      </c>
      <c r="I2115" t="s">
        <v>35</v>
      </c>
      <c r="J2115">
        <v>879</v>
      </c>
      <c r="K2115">
        <v>1256.97</v>
      </c>
    </row>
    <row r="2116" spans="1:11" x14ac:dyDescent="0.3">
      <c r="A2116" s="2">
        <v>2725442</v>
      </c>
      <c r="B2116">
        <v>2022</v>
      </c>
      <c r="C2116" t="s">
        <v>21</v>
      </c>
      <c r="D2116" t="s">
        <v>31</v>
      </c>
      <c r="E2116" t="s">
        <v>33</v>
      </c>
      <c r="F2116" t="s">
        <v>34</v>
      </c>
      <c r="G2116" t="s">
        <v>20</v>
      </c>
      <c r="H2116" t="s">
        <v>16</v>
      </c>
      <c r="I2116" t="s">
        <v>35</v>
      </c>
      <c r="J2116">
        <v>308</v>
      </c>
      <c r="K2116">
        <v>440.44</v>
      </c>
    </row>
    <row r="2117" spans="1:11" x14ac:dyDescent="0.3">
      <c r="A2117" s="2">
        <v>2725077</v>
      </c>
      <c r="B2117">
        <v>2022</v>
      </c>
      <c r="C2117" t="s">
        <v>21</v>
      </c>
      <c r="D2117" t="s">
        <v>31</v>
      </c>
      <c r="E2117" t="s">
        <v>33</v>
      </c>
      <c r="F2117" t="s">
        <v>34</v>
      </c>
      <c r="G2117" t="s">
        <v>20</v>
      </c>
      <c r="H2117" t="s">
        <v>16</v>
      </c>
      <c r="I2117" t="s">
        <v>35</v>
      </c>
      <c r="J2117">
        <v>236</v>
      </c>
      <c r="K2117">
        <v>337.48</v>
      </c>
    </row>
    <row r="2118" spans="1:11" x14ac:dyDescent="0.3">
      <c r="A2118" s="2">
        <v>2725442</v>
      </c>
      <c r="B2118">
        <v>2022</v>
      </c>
      <c r="C2118" t="s">
        <v>21</v>
      </c>
      <c r="D2118" t="s">
        <v>31</v>
      </c>
      <c r="E2118" t="s">
        <v>33</v>
      </c>
      <c r="F2118" t="s">
        <v>34</v>
      </c>
      <c r="G2118" t="s">
        <v>20</v>
      </c>
      <c r="H2118" t="s">
        <v>16</v>
      </c>
      <c r="I2118" t="s">
        <v>35</v>
      </c>
      <c r="J2118">
        <v>284</v>
      </c>
      <c r="K2118">
        <v>406.12</v>
      </c>
    </row>
    <row r="2119" spans="1:11" x14ac:dyDescent="0.3">
      <c r="A2119" s="2">
        <v>2725442</v>
      </c>
      <c r="B2119">
        <v>2022</v>
      </c>
      <c r="C2119" t="s">
        <v>21</v>
      </c>
      <c r="D2119" t="s">
        <v>31</v>
      </c>
      <c r="E2119" t="s">
        <v>33</v>
      </c>
      <c r="F2119" t="s">
        <v>34</v>
      </c>
      <c r="G2119" t="s">
        <v>20</v>
      </c>
      <c r="H2119" t="s">
        <v>16</v>
      </c>
      <c r="I2119" t="s">
        <v>35</v>
      </c>
      <c r="J2119">
        <v>310</v>
      </c>
      <c r="K2119">
        <v>443.3</v>
      </c>
    </row>
    <row r="2120" spans="1:11" x14ac:dyDescent="0.3">
      <c r="A2120" s="2">
        <v>2725442</v>
      </c>
      <c r="B2120">
        <v>2022</v>
      </c>
      <c r="C2120" t="s">
        <v>21</v>
      </c>
      <c r="D2120" t="s">
        <v>31</v>
      </c>
      <c r="E2120" t="s">
        <v>33</v>
      </c>
      <c r="F2120" t="s">
        <v>34</v>
      </c>
      <c r="G2120" t="s">
        <v>20</v>
      </c>
      <c r="H2120" t="s">
        <v>16</v>
      </c>
      <c r="I2120" t="s">
        <v>35</v>
      </c>
      <c r="J2120">
        <v>238</v>
      </c>
      <c r="K2120">
        <v>340.34000000000003</v>
      </c>
    </row>
    <row r="2121" spans="1:11" x14ac:dyDescent="0.3">
      <c r="A2121" s="2">
        <v>2725442</v>
      </c>
      <c r="B2121">
        <v>2022</v>
      </c>
      <c r="C2121" t="s">
        <v>21</v>
      </c>
      <c r="D2121" t="s">
        <v>31</v>
      </c>
      <c r="E2121" t="s">
        <v>33</v>
      </c>
      <c r="F2121" t="s">
        <v>34</v>
      </c>
      <c r="G2121" t="s">
        <v>20</v>
      </c>
      <c r="H2121" t="s">
        <v>16</v>
      </c>
      <c r="I2121" t="s">
        <v>35</v>
      </c>
      <c r="J2121">
        <v>280</v>
      </c>
      <c r="K2121">
        <v>400.4</v>
      </c>
    </row>
    <row r="2122" spans="1:11" x14ac:dyDescent="0.3">
      <c r="A2122" s="2">
        <v>2725077</v>
      </c>
      <c r="B2122">
        <v>2022</v>
      </c>
      <c r="C2122" t="s">
        <v>21</v>
      </c>
      <c r="D2122" t="s">
        <v>31</v>
      </c>
      <c r="E2122" t="s">
        <v>33</v>
      </c>
      <c r="F2122" t="s">
        <v>34</v>
      </c>
      <c r="G2122" t="s">
        <v>20</v>
      </c>
      <c r="H2122" t="s">
        <v>16</v>
      </c>
      <c r="I2122" t="s">
        <v>35</v>
      </c>
      <c r="J2122">
        <v>787</v>
      </c>
      <c r="K2122">
        <v>1125.4099999999999</v>
      </c>
    </row>
    <row r="2123" spans="1:11" x14ac:dyDescent="0.3">
      <c r="A2123" s="2">
        <v>2725077</v>
      </c>
      <c r="B2123">
        <v>2022</v>
      </c>
      <c r="C2123" t="s">
        <v>21</v>
      </c>
      <c r="D2123" t="s">
        <v>31</v>
      </c>
      <c r="E2123" t="s">
        <v>33</v>
      </c>
      <c r="F2123" t="s">
        <v>34</v>
      </c>
      <c r="G2123" t="s">
        <v>20</v>
      </c>
      <c r="H2123" t="s">
        <v>16</v>
      </c>
      <c r="I2123" t="s">
        <v>35</v>
      </c>
      <c r="J2123">
        <v>841</v>
      </c>
      <c r="K2123">
        <v>1202.6300000000001</v>
      </c>
    </row>
    <row r="2124" spans="1:11" x14ac:dyDescent="0.3">
      <c r="A2124" s="2">
        <v>2726172</v>
      </c>
      <c r="B2124">
        <v>2022</v>
      </c>
      <c r="C2124" t="s">
        <v>21</v>
      </c>
      <c r="D2124" t="s">
        <v>31</v>
      </c>
      <c r="E2124" t="s">
        <v>33</v>
      </c>
      <c r="F2124" t="s">
        <v>34</v>
      </c>
      <c r="G2124" t="s">
        <v>20</v>
      </c>
      <c r="H2124" t="s">
        <v>16</v>
      </c>
      <c r="I2124" t="s">
        <v>35</v>
      </c>
      <c r="J2124">
        <v>874</v>
      </c>
      <c r="K2124">
        <v>1249.82</v>
      </c>
    </row>
    <row r="2125" spans="1:11" x14ac:dyDescent="0.3">
      <c r="A2125" s="2">
        <v>2725077</v>
      </c>
      <c r="B2125">
        <v>2022</v>
      </c>
      <c r="C2125" t="s">
        <v>21</v>
      </c>
      <c r="D2125" t="s">
        <v>31</v>
      </c>
      <c r="E2125" t="s">
        <v>33</v>
      </c>
      <c r="F2125" t="s">
        <v>34</v>
      </c>
      <c r="G2125" t="s">
        <v>20</v>
      </c>
      <c r="H2125" t="s">
        <v>16</v>
      </c>
      <c r="I2125" t="s">
        <v>35</v>
      </c>
      <c r="J2125">
        <v>953</v>
      </c>
      <c r="K2125">
        <v>1362.79</v>
      </c>
    </row>
    <row r="2126" spans="1:11" x14ac:dyDescent="0.3">
      <c r="A2126" s="2">
        <v>2725077</v>
      </c>
      <c r="B2126">
        <v>2022</v>
      </c>
      <c r="C2126" t="s">
        <v>21</v>
      </c>
      <c r="D2126" t="s">
        <v>31</v>
      </c>
      <c r="E2126" t="s">
        <v>33</v>
      </c>
      <c r="F2126" t="s">
        <v>34</v>
      </c>
      <c r="G2126" t="s">
        <v>20</v>
      </c>
      <c r="H2126" t="s">
        <v>16</v>
      </c>
      <c r="I2126" t="s">
        <v>35</v>
      </c>
      <c r="J2126">
        <v>954</v>
      </c>
      <c r="K2126">
        <v>1364.22</v>
      </c>
    </row>
    <row r="2127" spans="1:11" x14ac:dyDescent="0.3">
      <c r="A2127" s="2">
        <v>2726172</v>
      </c>
      <c r="B2127">
        <v>2022</v>
      </c>
      <c r="C2127" t="s">
        <v>21</v>
      </c>
      <c r="D2127" t="s">
        <v>31</v>
      </c>
      <c r="E2127" t="s">
        <v>33</v>
      </c>
      <c r="F2127" t="s">
        <v>34</v>
      </c>
      <c r="G2127" t="s">
        <v>20</v>
      </c>
      <c r="H2127" t="s">
        <v>16</v>
      </c>
      <c r="I2127" t="s">
        <v>35</v>
      </c>
      <c r="J2127">
        <v>827</v>
      </c>
      <c r="K2127">
        <v>526.24</v>
      </c>
    </row>
    <row r="2128" spans="1:11" x14ac:dyDescent="0.3">
      <c r="A2128" s="2">
        <v>2725077</v>
      </c>
      <c r="B2128">
        <v>2022</v>
      </c>
      <c r="C2128" t="s">
        <v>21</v>
      </c>
      <c r="D2128" t="s">
        <v>31</v>
      </c>
      <c r="E2128" t="s">
        <v>33</v>
      </c>
      <c r="F2128" t="s">
        <v>34</v>
      </c>
      <c r="G2128" t="s">
        <v>20</v>
      </c>
      <c r="H2128" t="s">
        <v>16</v>
      </c>
      <c r="I2128" t="s">
        <v>35</v>
      </c>
      <c r="J2128">
        <v>880</v>
      </c>
      <c r="K2128">
        <v>526.24</v>
      </c>
    </row>
    <row r="2129" spans="1:11" x14ac:dyDescent="0.3">
      <c r="A2129" s="2">
        <v>2725077</v>
      </c>
      <c r="B2129">
        <v>2022</v>
      </c>
      <c r="C2129" t="s">
        <v>21</v>
      </c>
      <c r="D2129" t="s">
        <v>31</v>
      </c>
      <c r="E2129" t="s">
        <v>33</v>
      </c>
      <c r="F2129" t="s">
        <v>34</v>
      </c>
      <c r="G2129" t="s">
        <v>20</v>
      </c>
      <c r="H2129" t="s">
        <v>16</v>
      </c>
      <c r="I2129" t="s">
        <v>35</v>
      </c>
      <c r="J2129">
        <v>285</v>
      </c>
      <c r="K2129">
        <v>407.55</v>
      </c>
    </row>
    <row r="2130" spans="1:11" x14ac:dyDescent="0.3">
      <c r="A2130" s="2">
        <v>2725442</v>
      </c>
      <c r="B2130">
        <v>2022</v>
      </c>
      <c r="C2130" t="s">
        <v>21</v>
      </c>
      <c r="D2130" t="s">
        <v>31</v>
      </c>
      <c r="E2130" t="s">
        <v>33</v>
      </c>
      <c r="F2130" t="s">
        <v>34</v>
      </c>
      <c r="G2130" t="s">
        <v>20</v>
      </c>
      <c r="H2130" t="s">
        <v>16</v>
      </c>
      <c r="I2130" t="s">
        <v>35</v>
      </c>
      <c r="J2130">
        <v>303</v>
      </c>
      <c r="K2130">
        <v>433.28999999999996</v>
      </c>
    </row>
    <row r="2131" spans="1:11" x14ac:dyDescent="0.3">
      <c r="A2131" s="2">
        <v>2725077</v>
      </c>
      <c r="B2131">
        <v>2022</v>
      </c>
      <c r="C2131" t="s">
        <v>21</v>
      </c>
      <c r="D2131" t="s">
        <v>31</v>
      </c>
      <c r="E2131" t="s">
        <v>33</v>
      </c>
      <c r="F2131" t="s">
        <v>34</v>
      </c>
      <c r="G2131" t="s">
        <v>20</v>
      </c>
      <c r="H2131" t="s">
        <v>16</v>
      </c>
      <c r="I2131" t="s">
        <v>35</v>
      </c>
      <c r="J2131">
        <v>297</v>
      </c>
      <c r="K2131">
        <v>424.71</v>
      </c>
    </row>
    <row r="2132" spans="1:11" x14ac:dyDescent="0.3">
      <c r="A2132" s="2">
        <v>2725077</v>
      </c>
      <c r="B2132">
        <v>2022</v>
      </c>
      <c r="C2132" t="s">
        <v>21</v>
      </c>
      <c r="D2132" t="s">
        <v>31</v>
      </c>
      <c r="E2132" t="s">
        <v>33</v>
      </c>
      <c r="F2132" t="s">
        <v>34</v>
      </c>
      <c r="G2132" t="s">
        <v>20</v>
      </c>
      <c r="H2132" t="s">
        <v>16</v>
      </c>
      <c r="I2132" t="s">
        <v>35</v>
      </c>
      <c r="J2132">
        <v>291</v>
      </c>
      <c r="K2132">
        <v>416.13</v>
      </c>
    </row>
    <row r="2133" spans="1:11" x14ac:dyDescent="0.3">
      <c r="A2133" s="2">
        <v>2725442</v>
      </c>
      <c r="B2133">
        <v>2022</v>
      </c>
      <c r="C2133" t="s">
        <v>21</v>
      </c>
      <c r="D2133" t="s">
        <v>31</v>
      </c>
      <c r="E2133" t="s">
        <v>33</v>
      </c>
      <c r="F2133" t="s">
        <v>34</v>
      </c>
      <c r="G2133" t="s">
        <v>20</v>
      </c>
      <c r="H2133" t="s">
        <v>16</v>
      </c>
      <c r="I2133" t="s">
        <v>35</v>
      </c>
      <c r="J2133">
        <v>307</v>
      </c>
      <c r="K2133">
        <v>439.01</v>
      </c>
    </row>
    <row r="2134" spans="1:11" x14ac:dyDescent="0.3">
      <c r="A2134" s="2">
        <v>2725077</v>
      </c>
      <c r="B2134">
        <v>2022</v>
      </c>
      <c r="C2134" t="s">
        <v>21</v>
      </c>
      <c r="D2134" t="s">
        <v>31</v>
      </c>
      <c r="E2134" t="s">
        <v>33</v>
      </c>
      <c r="F2134" t="s">
        <v>34</v>
      </c>
      <c r="G2134" t="s">
        <v>20</v>
      </c>
      <c r="H2134" t="s">
        <v>16</v>
      </c>
      <c r="I2134" t="s">
        <v>35</v>
      </c>
      <c r="J2134">
        <v>235</v>
      </c>
      <c r="K2134">
        <v>336.05</v>
      </c>
    </row>
    <row r="2135" spans="1:11" x14ac:dyDescent="0.3">
      <c r="A2135" s="2">
        <v>2725442</v>
      </c>
      <c r="B2135">
        <v>2022</v>
      </c>
      <c r="C2135" t="s">
        <v>21</v>
      </c>
      <c r="D2135" t="s">
        <v>31</v>
      </c>
      <c r="E2135" t="s">
        <v>33</v>
      </c>
      <c r="F2135" t="s">
        <v>34</v>
      </c>
      <c r="G2135" t="s">
        <v>20</v>
      </c>
      <c r="H2135" t="s">
        <v>16</v>
      </c>
      <c r="I2135" t="s">
        <v>35</v>
      </c>
      <c r="J2135">
        <v>283</v>
      </c>
      <c r="K2135">
        <v>404.69</v>
      </c>
    </row>
    <row r="2136" spans="1:11" x14ac:dyDescent="0.3">
      <c r="A2136" s="2">
        <v>2725442</v>
      </c>
      <c r="B2136">
        <v>2022</v>
      </c>
      <c r="C2136" t="s">
        <v>21</v>
      </c>
      <c r="D2136" t="s">
        <v>31</v>
      </c>
      <c r="E2136" t="s">
        <v>33</v>
      </c>
      <c r="F2136" t="s">
        <v>34</v>
      </c>
      <c r="G2136" t="s">
        <v>20</v>
      </c>
      <c r="H2136" t="s">
        <v>16</v>
      </c>
      <c r="I2136" t="s">
        <v>35</v>
      </c>
      <c r="J2136">
        <v>796</v>
      </c>
      <c r="K2136">
        <v>1138.28</v>
      </c>
    </row>
    <row r="2137" spans="1:11" x14ac:dyDescent="0.3">
      <c r="A2137" s="2">
        <v>2725442</v>
      </c>
      <c r="B2137">
        <v>2022</v>
      </c>
      <c r="C2137" t="s">
        <v>21</v>
      </c>
      <c r="D2137" t="s">
        <v>31</v>
      </c>
      <c r="E2137" t="s">
        <v>33</v>
      </c>
      <c r="F2137" t="s">
        <v>34</v>
      </c>
      <c r="G2137" t="s">
        <v>20</v>
      </c>
      <c r="H2137" t="s">
        <v>16</v>
      </c>
      <c r="I2137" t="s">
        <v>35</v>
      </c>
      <c r="J2137">
        <v>883</v>
      </c>
      <c r="K2137">
        <v>1262.69</v>
      </c>
    </row>
    <row r="2138" spans="1:11" x14ac:dyDescent="0.3">
      <c r="A2138" s="2">
        <v>2726172</v>
      </c>
      <c r="B2138">
        <v>2022</v>
      </c>
      <c r="C2138" t="s">
        <v>22</v>
      </c>
      <c r="D2138" t="s">
        <v>31</v>
      </c>
      <c r="E2138" t="s">
        <v>33</v>
      </c>
      <c r="F2138" t="s">
        <v>34</v>
      </c>
      <c r="G2138" t="s">
        <v>20</v>
      </c>
      <c r="H2138" t="s">
        <v>16</v>
      </c>
      <c r="I2138" t="s">
        <v>35</v>
      </c>
      <c r="J2138">
        <v>290</v>
      </c>
      <c r="K2138">
        <v>414.7</v>
      </c>
    </row>
    <row r="2139" spans="1:11" x14ac:dyDescent="0.3">
      <c r="A2139" s="2">
        <v>2725077</v>
      </c>
      <c r="B2139">
        <v>2022</v>
      </c>
      <c r="C2139" t="s">
        <v>22</v>
      </c>
      <c r="D2139" t="s">
        <v>31</v>
      </c>
      <c r="E2139" t="s">
        <v>33</v>
      </c>
      <c r="F2139" t="s">
        <v>34</v>
      </c>
      <c r="G2139" t="s">
        <v>20</v>
      </c>
      <c r="H2139" t="s">
        <v>16</v>
      </c>
      <c r="I2139" t="s">
        <v>35</v>
      </c>
      <c r="J2139">
        <v>338</v>
      </c>
      <c r="K2139">
        <v>483.34000000000003</v>
      </c>
    </row>
    <row r="2140" spans="1:11" x14ac:dyDescent="0.3">
      <c r="A2140" s="2">
        <v>2726172</v>
      </c>
      <c r="B2140">
        <v>2022</v>
      </c>
      <c r="C2140" t="s">
        <v>22</v>
      </c>
      <c r="D2140" t="s">
        <v>31</v>
      </c>
      <c r="E2140" t="s">
        <v>33</v>
      </c>
      <c r="F2140" t="s">
        <v>34</v>
      </c>
      <c r="G2140" t="s">
        <v>20</v>
      </c>
      <c r="H2140" t="s">
        <v>16</v>
      </c>
      <c r="I2140" t="s">
        <v>35</v>
      </c>
      <c r="J2140">
        <v>334</v>
      </c>
      <c r="K2140">
        <v>477.62</v>
      </c>
    </row>
    <row r="2141" spans="1:11" x14ac:dyDescent="0.3">
      <c r="A2141" s="2">
        <v>2725442</v>
      </c>
      <c r="B2141">
        <v>2022</v>
      </c>
      <c r="C2141" t="s">
        <v>22</v>
      </c>
      <c r="D2141" t="s">
        <v>31</v>
      </c>
      <c r="E2141" t="s">
        <v>33</v>
      </c>
      <c r="F2141" t="s">
        <v>34</v>
      </c>
      <c r="G2141" t="s">
        <v>20</v>
      </c>
      <c r="H2141" t="s">
        <v>16</v>
      </c>
      <c r="I2141" t="s">
        <v>35</v>
      </c>
      <c r="J2141">
        <v>832</v>
      </c>
      <c r="K2141">
        <v>1189.76</v>
      </c>
    </row>
    <row r="2142" spans="1:11" x14ac:dyDescent="0.3">
      <c r="A2142" s="2">
        <v>2725442</v>
      </c>
      <c r="B2142">
        <v>2022</v>
      </c>
      <c r="C2142" t="s">
        <v>22</v>
      </c>
      <c r="D2142" t="s">
        <v>31</v>
      </c>
      <c r="E2142" t="s">
        <v>33</v>
      </c>
      <c r="F2142" t="s">
        <v>34</v>
      </c>
      <c r="G2142" t="s">
        <v>20</v>
      </c>
      <c r="H2142" t="s">
        <v>16</v>
      </c>
      <c r="I2142" t="s">
        <v>35</v>
      </c>
      <c r="J2142">
        <v>865</v>
      </c>
      <c r="K2142">
        <v>1236.95</v>
      </c>
    </row>
    <row r="2143" spans="1:11" x14ac:dyDescent="0.3">
      <c r="A2143" s="2">
        <v>2725442</v>
      </c>
      <c r="B2143">
        <v>2022</v>
      </c>
      <c r="C2143" t="s">
        <v>22</v>
      </c>
      <c r="D2143" t="s">
        <v>31</v>
      </c>
      <c r="E2143" t="s">
        <v>33</v>
      </c>
      <c r="F2143" t="s">
        <v>34</v>
      </c>
      <c r="G2143" t="s">
        <v>20</v>
      </c>
      <c r="H2143" t="s">
        <v>16</v>
      </c>
      <c r="I2143" t="s">
        <v>35</v>
      </c>
      <c r="J2143">
        <v>926</v>
      </c>
      <c r="K2143">
        <v>1324.18</v>
      </c>
    </row>
    <row r="2144" spans="1:11" x14ac:dyDescent="0.3">
      <c r="A2144" s="2">
        <v>2725077</v>
      </c>
      <c r="B2144">
        <v>2022</v>
      </c>
      <c r="C2144" t="s">
        <v>22</v>
      </c>
      <c r="D2144" t="s">
        <v>31</v>
      </c>
      <c r="E2144" t="s">
        <v>33</v>
      </c>
      <c r="F2144" t="s">
        <v>34</v>
      </c>
      <c r="G2144" t="s">
        <v>20</v>
      </c>
      <c r="H2144" t="s">
        <v>16</v>
      </c>
      <c r="I2144" t="s">
        <v>35</v>
      </c>
      <c r="J2144">
        <v>927</v>
      </c>
      <c r="K2144">
        <v>1325.6100000000001</v>
      </c>
    </row>
    <row r="2145" spans="1:11" x14ac:dyDescent="0.3">
      <c r="A2145" s="2">
        <v>2726172</v>
      </c>
      <c r="B2145">
        <v>2022</v>
      </c>
      <c r="C2145" t="s">
        <v>22</v>
      </c>
      <c r="D2145" t="s">
        <v>31</v>
      </c>
      <c r="E2145" t="s">
        <v>33</v>
      </c>
      <c r="F2145" t="s">
        <v>34</v>
      </c>
      <c r="G2145" t="s">
        <v>20</v>
      </c>
      <c r="H2145" t="s">
        <v>16</v>
      </c>
      <c r="I2145" t="s">
        <v>35</v>
      </c>
      <c r="J2145">
        <v>928</v>
      </c>
      <c r="K2145">
        <v>1327.04</v>
      </c>
    </row>
    <row r="2146" spans="1:11" x14ac:dyDescent="0.3">
      <c r="A2146" s="2">
        <v>2725442</v>
      </c>
      <c r="B2146">
        <v>2022</v>
      </c>
      <c r="C2146" t="s">
        <v>22</v>
      </c>
      <c r="D2146" t="s">
        <v>31</v>
      </c>
      <c r="E2146" t="s">
        <v>33</v>
      </c>
      <c r="F2146" t="s">
        <v>34</v>
      </c>
      <c r="G2146" t="s">
        <v>20</v>
      </c>
      <c r="H2146" t="s">
        <v>16</v>
      </c>
      <c r="I2146" t="s">
        <v>35</v>
      </c>
      <c r="J2146">
        <v>871</v>
      </c>
      <c r="K2146">
        <v>526.24</v>
      </c>
    </row>
    <row r="2147" spans="1:11" x14ac:dyDescent="0.3">
      <c r="A2147" s="2">
        <v>2726172</v>
      </c>
      <c r="B2147">
        <v>2022</v>
      </c>
      <c r="C2147" t="s">
        <v>22</v>
      </c>
      <c r="D2147" t="s">
        <v>31</v>
      </c>
      <c r="E2147" t="s">
        <v>33</v>
      </c>
      <c r="F2147" t="s">
        <v>34</v>
      </c>
      <c r="G2147" t="s">
        <v>20</v>
      </c>
      <c r="H2147" t="s">
        <v>16</v>
      </c>
      <c r="I2147" t="s">
        <v>35</v>
      </c>
      <c r="J2147">
        <v>213</v>
      </c>
      <c r="K2147">
        <v>304.59000000000003</v>
      </c>
    </row>
    <row r="2148" spans="1:11" x14ac:dyDescent="0.3">
      <c r="A2148" s="2">
        <v>2725442</v>
      </c>
      <c r="B2148">
        <v>2022</v>
      </c>
      <c r="C2148" t="s">
        <v>22</v>
      </c>
      <c r="D2148" t="s">
        <v>31</v>
      </c>
      <c r="E2148" t="s">
        <v>33</v>
      </c>
      <c r="F2148" t="s">
        <v>34</v>
      </c>
      <c r="G2148" t="s">
        <v>20</v>
      </c>
      <c r="H2148" t="s">
        <v>16</v>
      </c>
      <c r="I2148" t="s">
        <v>35</v>
      </c>
      <c r="J2148">
        <v>207</v>
      </c>
      <c r="K2148">
        <v>296.01</v>
      </c>
    </row>
    <row r="2149" spans="1:11" x14ac:dyDescent="0.3">
      <c r="A2149" s="2">
        <v>2725077</v>
      </c>
      <c r="B2149">
        <v>2022</v>
      </c>
      <c r="C2149" t="s">
        <v>22</v>
      </c>
      <c r="D2149" t="s">
        <v>31</v>
      </c>
      <c r="E2149" t="s">
        <v>33</v>
      </c>
      <c r="F2149" t="s">
        <v>34</v>
      </c>
      <c r="G2149" t="s">
        <v>20</v>
      </c>
      <c r="H2149" t="s">
        <v>16</v>
      </c>
      <c r="I2149" t="s">
        <v>35</v>
      </c>
      <c r="J2149">
        <v>289</v>
      </c>
      <c r="K2149">
        <v>413.27</v>
      </c>
    </row>
    <row r="2150" spans="1:11" x14ac:dyDescent="0.3">
      <c r="A2150" s="2">
        <v>2725442</v>
      </c>
      <c r="B2150">
        <v>2022</v>
      </c>
      <c r="C2150" t="s">
        <v>22</v>
      </c>
      <c r="D2150" t="s">
        <v>31</v>
      </c>
      <c r="E2150" t="s">
        <v>33</v>
      </c>
      <c r="F2150" t="s">
        <v>34</v>
      </c>
      <c r="G2150" t="s">
        <v>20</v>
      </c>
      <c r="H2150" t="s">
        <v>16</v>
      </c>
      <c r="I2150" t="s">
        <v>35</v>
      </c>
      <c r="J2150">
        <v>337</v>
      </c>
      <c r="K2150">
        <v>481.90999999999997</v>
      </c>
    </row>
    <row r="2151" spans="1:11" x14ac:dyDescent="0.3">
      <c r="A2151" s="2">
        <v>2726172</v>
      </c>
      <c r="B2151">
        <v>2022</v>
      </c>
      <c r="C2151" t="s">
        <v>22</v>
      </c>
      <c r="D2151" t="s">
        <v>31</v>
      </c>
      <c r="E2151" t="s">
        <v>33</v>
      </c>
      <c r="F2151" t="s">
        <v>34</v>
      </c>
      <c r="G2151" t="s">
        <v>20</v>
      </c>
      <c r="H2151" t="s">
        <v>16</v>
      </c>
      <c r="I2151" t="s">
        <v>35</v>
      </c>
      <c r="J2151">
        <v>841</v>
      </c>
      <c r="K2151">
        <v>1202.6300000000001</v>
      </c>
    </row>
    <row r="2152" spans="1:11" x14ac:dyDescent="0.3">
      <c r="A2152" s="2">
        <v>2725077</v>
      </c>
      <c r="B2152">
        <v>2022</v>
      </c>
      <c r="C2152" t="s">
        <v>22</v>
      </c>
      <c r="D2152" t="s">
        <v>31</v>
      </c>
      <c r="E2152" t="s">
        <v>33</v>
      </c>
      <c r="F2152" t="s">
        <v>34</v>
      </c>
      <c r="G2152" t="s">
        <v>20</v>
      </c>
      <c r="H2152" t="s">
        <v>16</v>
      </c>
      <c r="I2152" t="s">
        <v>35</v>
      </c>
      <c r="J2152">
        <v>874</v>
      </c>
      <c r="K2152">
        <v>1249.82</v>
      </c>
    </row>
    <row r="2153" spans="1:11" x14ac:dyDescent="0.3">
      <c r="A2153" s="2">
        <v>2726172</v>
      </c>
      <c r="B2153">
        <v>2022</v>
      </c>
      <c r="C2153" t="s">
        <v>23</v>
      </c>
      <c r="D2153" t="s">
        <v>31</v>
      </c>
      <c r="E2153" t="s">
        <v>33</v>
      </c>
      <c r="F2153" t="s">
        <v>34</v>
      </c>
      <c r="G2153" t="s">
        <v>20</v>
      </c>
      <c r="H2153" t="s">
        <v>16</v>
      </c>
      <c r="I2153" t="s">
        <v>35</v>
      </c>
      <c r="J2153">
        <v>296</v>
      </c>
      <c r="K2153">
        <v>423.28</v>
      </c>
    </row>
    <row r="2154" spans="1:11" x14ac:dyDescent="0.3">
      <c r="A2154" s="2">
        <v>2726538</v>
      </c>
      <c r="B2154">
        <v>2022</v>
      </c>
      <c r="C2154" t="s">
        <v>23</v>
      </c>
      <c r="D2154" t="s">
        <v>31</v>
      </c>
      <c r="E2154" t="s">
        <v>33</v>
      </c>
      <c r="F2154" t="s">
        <v>34</v>
      </c>
      <c r="G2154" t="s">
        <v>20</v>
      </c>
      <c r="H2154" t="s">
        <v>16</v>
      </c>
      <c r="I2154" t="s">
        <v>35</v>
      </c>
      <c r="J2154">
        <v>292</v>
      </c>
      <c r="K2154">
        <v>417.56</v>
      </c>
    </row>
    <row r="2155" spans="1:11" x14ac:dyDescent="0.3">
      <c r="A2155" s="2">
        <v>2726172</v>
      </c>
      <c r="B2155">
        <v>2022</v>
      </c>
      <c r="C2155" t="s">
        <v>23</v>
      </c>
      <c r="D2155" t="s">
        <v>31</v>
      </c>
      <c r="E2155" t="s">
        <v>33</v>
      </c>
      <c r="F2155" t="s">
        <v>34</v>
      </c>
      <c r="G2155" t="s">
        <v>20</v>
      </c>
      <c r="H2155" t="s">
        <v>16</v>
      </c>
      <c r="I2155" t="s">
        <v>35</v>
      </c>
      <c r="J2155">
        <v>340</v>
      </c>
      <c r="K2155">
        <v>486.2</v>
      </c>
    </row>
    <row r="2156" spans="1:11" x14ac:dyDescent="0.3">
      <c r="A2156" s="2">
        <v>2725077</v>
      </c>
      <c r="B2156">
        <v>2022</v>
      </c>
      <c r="C2156" t="s">
        <v>23</v>
      </c>
      <c r="D2156" t="s">
        <v>31</v>
      </c>
      <c r="E2156" t="s">
        <v>33</v>
      </c>
      <c r="F2156" t="s">
        <v>34</v>
      </c>
      <c r="G2156" t="s">
        <v>20</v>
      </c>
      <c r="H2156" t="s">
        <v>16</v>
      </c>
      <c r="I2156" t="s">
        <v>35</v>
      </c>
      <c r="J2156">
        <v>831</v>
      </c>
      <c r="K2156">
        <v>1188.33</v>
      </c>
    </row>
    <row r="2157" spans="1:11" x14ac:dyDescent="0.3">
      <c r="A2157" s="2">
        <v>2725442</v>
      </c>
      <c r="B2157">
        <v>2022</v>
      </c>
      <c r="C2157" t="s">
        <v>23</v>
      </c>
      <c r="D2157" t="s">
        <v>31</v>
      </c>
      <c r="E2157" t="s">
        <v>33</v>
      </c>
      <c r="F2157" t="s">
        <v>34</v>
      </c>
      <c r="G2157" t="s">
        <v>20</v>
      </c>
      <c r="H2157" t="s">
        <v>16</v>
      </c>
      <c r="I2157" t="s">
        <v>35</v>
      </c>
      <c r="J2157">
        <v>864</v>
      </c>
      <c r="K2157">
        <v>1235.52</v>
      </c>
    </row>
    <row r="2158" spans="1:11" x14ac:dyDescent="0.3">
      <c r="A2158" s="2">
        <v>2725442</v>
      </c>
      <c r="B2158">
        <v>2022</v>
      </c>
      <c r="C2158" t="s">
        <v>23</v>
      </c>
      <c r="D2158" t="s">
        <v>31</v>
      </c>
      <c r="E2158" t="s">
        <v>33</v>
      </c>
      <c r="F2158" t="s">
        <v>34</v>
      </c>
      <c r="G2158" t="s">
        <v>20</v>
      </c>
      <c r="H2158" t="s">
        <v>16</v>
      </c>
      <c r="I2158" t="s">
        <v>35</v>
      </c>
      <c r="J2158">
        <v>923</v>
      </c>
      <c r="K2158">
        <v>1319.8899999999999</v>
      </c>
    </row>
    <row r="2159" spans="1:11" x14ac:dyDescent="0.3">
      <c r="A2159" s="2">
        <v>2725077</v>
      </c>
      <c r="B2159">
        <v>2022</v>
      </c>
      <c r="C2159" t="s">
        <v>23</v>
      </c>
      <c r="D2159" t="s">
        <v>31</v>
      </c>
      <c r="E2159" t="s">
        <v>33</v>
      </c>
      <c r="F2159" t="s">
        <v>34</v>
      </c>
      <c r="G2159" t="s">
        <v>20</v>
      </c>
      <c r="H2159" t="s">
        <v>16</v>
      </c>
      <c r="I2159" t="s">
        <v>35</v>
      </c>
      <c r="J2159">
        <v>924</v>
      </c>
      <c r="K2159">
        <v>1321.32</v>
      </c>
    </row>
    <row r="2160" spans="1:11" x14ac:dyDescent="0.3">
      <c r="A2160" s="2">
        <v>2726172</v>
      </c>
      <c r="B2160">
        <v>2022</v>
      </c>
      <c r="C2160" t="s">
        <v>23</v>
      </c>
      <c r="D2160" t="s">
        <v>31</v>
      </c>
      <c r="E2160" t="s">
        <v>33</v>
      </c>
      <c r="F2160" t="s">
        <v>34</v>
      </c>
      <c r="G2160" t="s">
        <v>20</v>
      </c>
      <c r="H2160" t="s">
        <v>16</v>
      </c>
      <c r="I2160" t="s">
        <v>35</v>
      </c>
      <c r="J2160">
        <v>925</v>
      </c>
      <c r="K2160">
        <v>1322.75</v>
      </c>
    </row>
    <row r="2161" spans="1:11" x14ac:dyDescent="0.3">
      <c r="A2161" s="2">
        <v>2725442</v>
      </c>
      <c r="B2161">
        <v>2022</v>
      </c>
      <c r="C2161" t="s">
        <v>23</v>
      </c>
      <c r="D2161" t="s">
        <v>31</v>
      </c>
      <c r="E2161" t="s">
        <v>33</v>
      </c>
      <c r="F2161" t="s">
        <v>34</v>
      </c>
      <c r="G2161" t="s">
        <v>20</v>
      </c>
      <c r="H2161" t="s">
        <v>16</v>
      </c>
      <c r="I2161" t="s">
        <v>35</v>
      </c>
      <c r="J2161">
        <v>870</v>
      </c>
      <c r="K2161">
        <v>526.24</v>
      </c>
    </row>
    <row r="2162" spans="1:11" x14ac:dyDescent="0.3">
      <c r="A2162" s="2">
        <v>2725442</v>
      </c>
      <c r="B2162">
        <v>2022</v>
      </c>
      <c r="C2162" t="s">
        <v>23</v>
      </c>
      <c r="D2162" t="s">
        <v>31</v>
      </c>
      <c r="E2162" t="s">
        <v>33</v>
      </c>
      <c r="F2162" t="s">
        <v>34</v>
      </c>
      <c r="G2162" t="s">
        <v>20</v>
      </c>
      <c r="H2162" t="s">
        <v>16</v>
      </c>
      <c r="I2162" t="s">
        <v>35</v>
      </c>
      <c r="J2162">
        <v>339</v>
      </c>
      <c r="K2162">
        <v>484.77</v>
      </c>
    </row>
    <row r="2163" spans="1:11" x14ac:dyDescent="0.3">
      <c r="A2163" s="2">
        <v>2726172</v>
      </c>
      <c r="B2163">
        <v>2022</v>
      </c>
      <c r="C2163" t="s">
        <v>23</v>
      </c>
      <c r="D2163" t="s">
        <v>31</v>
      </c>
      <c r="E2163" t="s">
        <v>33</v>
      </c>
      <c r="F2163" t="s">
        <v>34</v>
      </c>
      <c r="G2163" t="s">
        <v>20</v>
      </c>
      <c r="H2163" t="s">
        <v>16</v>
      </c>
      <c r="I2163" t="s">
        <v>35</v>
      </c>
      <c r="J2163">
        <v>231</v>
      </c>
      <c r="K2163">
        <v>330.33</v>
      </c>
    </row>
    <row r="2164" spans="1:11" x14ac:dyDescent="0.3">
      <c r="A2164" s="2">
        <v>2725077</v>
      </c>
      <c r="B2164">
        <v>2022</v>
      </c>
      <c r="C2164" t="s">
        <v>23</v>
      </c>
      <c r="D2164" t="s">
        <v>31</v>
      </c>
      <c r="E2164" t="s">
        <v>33</v>
      </c>
      <c r="F2164" t="s">
        <v>34</v>
      </c>
      <c r="G2164" t="s">
        <v>20</v>
      </c>
      <c r="H2164" t="s">
        <v>16</v>
      </c>
      <c r="I2164" t="s">
        <v>35</v>
      </c>
      <c r="J2164">
        <v>225</v>
      </c>
      <c r="K2164">
        <v>321.75</v>
      </c>
    </row>
    <row r="2165" spans="1:11" x14ac:dyDescent="0.3">
      <c r="A2165" s="2">
        <v>2726538</v>
      </c>
      <c r="B2165">
        <v>2022</v>
      </c>
      <c r="C2165" t="s">
        <v>23</v>
      </c>
      <c r="D2165" t="s">
        <v>31</v>
      </c>
      <c r="E2165" t="s">
        <v>33</v>
      </c>
      <c r="F2165" t="s">
        <v>34</v>
      </c>
      <c r="G2165" t="s">
        <v>20</v>
      </c>
      <c r="H2165" t="s">
        <v>16</v>
      </c>
      <c r="I2165" t="s">
        <v>35</v>
      </c>
      <c r="J2165">
        <v>219</v>
      </c>
      <c r="K2165">
        <v>313.17</v>
      </c>
    </row>
    <row r="2166" spans="1:11" x14ac:dyDescent="0.3">
      <c r="A2166" s="2">
        <v>2725077</v>
      </c>
      <c r="B2166">
        <v>2022</v>
      </c>
      <c r="C2166" t="s">
        <v>23</v>
      </c>
      <c r="D2166" t="s">
        <v>31</v>
      </c>
      <c r="E2166" t="s">
        <v>33</v>
      </c>
      <c r="F2166" t="s">
        <v>34</v>
      </c>
      <c r="G2166" t="s">
        <v>20</v>
      </c>
      <c r="H2166" t="s">
        <v>16</v>
      </c>
      <c r="I2166" t="s">
        <v>35</v>
      </c>
      <c r="J2166">
        <v>295</v>
      </c>
      <c r="K2166">
        <v>421.85</v>
      </c>
    </row>
    <row r="2167" spans="1:11" x14ac:dyDescent="0.3">
      <c r="A2167" s="2">
        <v>2725442</v>
      </c>
      <c r="B2167">
        <v>2022</v>
      </c>
      <c r="C2167" t="s">
        <v>23</v>
      </c>
      <c r="D2167" t="s">
        <v>31</v>
      </c>
      <c r="E2167" t="s">
        <v>33</v>
      </c>
      <c r="F2167" t="s">
        <v>34</v>
      </c>
      <c r="G2167" t="s">
        <v>20</v>
      </c>
      <c r="H2167" t="s">
        <v>16</v>
      </c>
      <c r="I2167" t="s">
        <v>35</v>
      </c>
      <c r="J2167">
        <v>343</v>
      </c>
      <c r="K2167">
        <v>490.49</v>
      </c>
    </row>
    <row r="2168" spans="1:11" x14ac:dyDescent="0.3">
      <c r="A2168" s="2">
        <v>2726172</v>
      </c>
      <c r="B2168">
        <v>2022</v>
      </c>
      <c r="C2168" t="s">
        <v>23</v>
      </c>
      <c r="D2168" t="s">
        <v>31</v>
      </c>
      <c r="E2168" t="s">
        <v>33</v>
      </c>
      <c r="F2168" t="s">
        <v>34</v>
      </c>
      <c r="G2168" t="s">
        <v>20</v>
      </c>
      <c r="H2168" t="s">
        <v>16</v>
      </c>
      <c r="I2168" t="s">
        <v>35</v>
      </c>
      <c r="J2168">
        <v>840</v>
      </c>
      <c r="K2168">
        <v>1201.2</v>
      </c>
    </row>
    <row r="2169" spans="1:11" x14ac:dyDescent="0.3">
      <c r="A2169" s="2">
        <v>2725442</v>
      </c>
      <c r="B2169">
        <v>2022</v>
      </c>
      <c r="C2169" t="s">
        <v>23</v>
      </c>
      <c r="D2169" t="s">
        <v>31</v>
      </c>
      <c r="E2169" t="s">
        <v>33</v>
      </c>
      <c r="F2169" t="s">
        <v>34</v>
      </c>
      <c r="G2169" t="s">
        <v>20</v>
      </c>
      <c r="H2169" t="s">
        <v>32</v>
      </c>
      <c r="I2169" t="s">
        <v>35</v>
      </c>
      <c r="J2169">
        <v>873</v>
      </c>
      <c r="K2169">
        <v>1248.3899999999999</v>
      </c>
    </row>
    <row r="2170" spans="1:11" x14ac:dyDescent="0.3">
      <c r="A2170" s="2">
        <v>2725807</v>
      </c>
      <c r="B2170">
        <v>2022</v>
      </c>
      <c r="C2170" t="s">
        <v>24</v>
      </c>
      <c r="D2170" t="s">
        <v>31</v>
      </c>
      <c r="E2170" t="s">
        <v>33</v>
      </c>
      <c r="F2170" t="s">
        <v>34</v>
      </c>
      <c r="G2170" t="s">
        <v>20</v>
      </c>
      <c r="H2170" t="s">
        <v>32</v>
      </c>
      <c r="I2170" t="s">
        <v>35</v>
      </c>
      <c r="J2170">
        <v>338</v>
      </c>
      <c r="K2170">
        <v>483.34000000000003</v>
      </c>
    </row>
    <row r="2171" spans="1:11" x14ac:dyDescent="0.3">
      <c r="A2171" s="2">
        <v>2725077</v>
      </c>
      <c r="B2171">
        <v>2022</v>
      </c>
      <c r="C2171" t="s">
        <v>24</v>
      </c>
      <c r="D2171" t="s">
        <v>31</v>
      </c>
      <c r="E2171" t="s">
        <v>33</v>
      </c>
      <c r="F2171" t="s">
        <v>34</v>
      </c>
      <c r="G2171" t="s">
        <v>20</v>
      </c>
      <c r="H2171" t="s">
        <v>32</v>
      </c>
      <c r="I2171" t="s">
        <v>35</v>
      </c>
      <c r="J2171">
        <v>260</v>
      </c>
      <c r="K2171">
        <v>371.8</v>
      </c>
    </row>
    <row r="2172" spans="1:11" x14ac:dyDescent="0.3">
      <c r="A2172" s="2">
        <v>2726172</v>
      </c>
      <c r="B2172">
        <v>2022</v>
      </c>
      <c r="C2172" t="s">
        <v>24</v>
      </c>
      <c r="D2172" t="s">
        <v>31</v>
      </c>
      <c r="E2172" t="s">
        <v>33</v>
      </c>
      <c r="F2172" t="s">
        <v>34</v>
      </c>
      <c r="G2172" t="s">
        <v>20</v>
      </c>
      <c r="H2172" t="s">
        <v>32</v>
      </c>
      <c r="I2172" t="s">
        <v>35</v>
      </c>
      <c r="J2172">
        <v>308</v>
      </c>
      <c r="K2172">
        <v>440.44</v>
      </c>
    </row>
    <row r="2173" spans="1:11" x14ac:dyDescent="0.3">
      <c r="A2173" s="2">
        <v>2726538</v>
      </c>
      <c r="B2173">
        <v>2022</v>
      </c>
      <c r="C2173" t="s">
        <v>24</v>
      </c>
      <c r="D2173" t="s">
        <v>31</v>
      </c>
      <c r="E2173" t="s">
        <v>33</v>
      </c>
      <c r="F2173" t="s">
        <v>34</v>
      </c>
      <c r="G2173" t="s">
        <v>20</v>
      </c>
      <c r="H2173" t="s">
        <v>32</v>
      </c>
      <c r="I2173" t="s">
        <v>35</v>
      </c>
      <c r="J2173">
        <v>334</v>
      </c>
      <c r="K2173">
        <v>477.62</v>
      </c>
    </row>
    <row r="2174" spans="1:11" x14ac:dyDescent="0.3">
      <c r="A2174" s="2">
        <v>2726172</v>
      </c>
      <c r="B2174">
        <v>2022</v>
      </c>
      <c r="C2174" t="s">
        <v>24</v>
      </c>
      <c r="D2174" t="s">
        <v>31</v>
      </c>
      <c r="E2174" t="s">
        <v>33</v>
      </c>
      <c r="F2174" t="s">
        <v>34</v>
      </c>
      <c r="G2174" t="s">
        <v>20</v>
      </c>
      <c r="H2174" t="s">
        <v>32</v>
      </c>
      <c r="I2174" t="s">
        <v>35</v>
      </c>
      <c r="J2174">
        <v>262</v>
      </c>
      <c r="K2174">
        <v>374.65999999999997</v>
      </c>
    </row>
    <row r="2175" spans="1:11" x14ac:dyDescent="0.3">
      <c r="A2175" s="2">
        <v>2725442</v>
      </c>
      <c r="B2175">
        <v>2022</v>
      </c>
      <c r="C2175" t="s">
        <v>24</v>
      </c>
      <c r="D2175" t="s">
        <v>31</v>
      </c>
      <c r="E2175" t="s">
        <v>33</v>
      </c>
      <c r="F2175" t="s">
        <v>34</v>
      </c>
      <c r="G2175" t="s">
        <v>20</v>
      </c>
      <c r="H2175" t="s">
        <v>32</v>
      </c>
      <c r="I2175" t="s">
        <v>35</v>
      </c>
      <c r="J2175">
        <v>310</v>
      </c>
      <c r="K2175">
        <v>443.3</v>
      </c>
    </row>
    <row r="2176" spans="1:11" x14ac:dyDescent="0.3">
      <c r="A2176" s="2">
        <v>2725442</v>
      </c>
      <c r="B2176">
        <v>2022</v>
      </c>
      <c r="C2176" t="s">
        <v>24</v>
      </c>
      <c r="D2176" t="s">
        <v>31</v>
      </c>
      <c r="E2176" t="s">
        <v>33</v>
      </c>
      <c r="F2176" t="s">
        <v>34</v>
      </c>
      <c r="G2176" t="s">
        <v>20</v>
      </c>
      <c r="H2176" t="s">
        <v>32</v>
      </c>
      <c r="I2176" t="s">
        <v>35</v>
      </c>
      <c r="J2176">
        <v>783</v>
      </c>
      <c r="K2176">
        <v>1119.69</v>
      </c>
    </row>
    <row r="2177" spans="1:11" x14ac:dyDescent="0.3">
      <c r="A2177" s="2">
        <v>2725077</v>
      </c>
      <c r="B2177">
        <v>2022</v>
      </c>
      <c r="C2177" t="s">
        <v>24</v>
      </c>
      <c r="D2177" t="s">
        <v>31</v>
      </c>
      <c r="E2177" t="s">
        <v>33</v>
      </c>
      <c r="F2177" t="s">
        <v>34</v>
      </c>
      <c r="G2177" t="s">
        <v>20</v>
      </c>
      <c r="H2177" t="s">
        <v>32</v>
      </c>
      <c r="I2177" t="s">
        <v>35</v>
      </c>
      <c r="J2177">
        <v>836</v>
      </c>
      <c r="K2177">
        <v>1195.48</v>
      </c>
    </row>
    <row r="2178" spans="1:11" x14ac:dyDescent="0.3">
      <c r="A2178" s="2">
        <v>2725077</v>
      </c>
      <c r="B2178">
        <v>2022</v>
      </c>
      <c r="C2178" t="s">
        <v>24</v>
      </c>
      <c r="D2178" t="s">
        <v>31</v>
      </c>
      <c r="E2178" t="s">
        <v>33</v>
      </c>
      <c r="F2178" t="s">
        <v>34</v>
      </c>
      <c r="G2178" t="s">
        <v>20</v>
      </c>
      <c r="H2178" t="s">
        <v>32</v>
      </c>
      <c r="I2178" t="s">
        <v>35</v>
      </c>
      <c r="J2178">
        <v>939</v>
      </c>
      <c r="K2178">
        <v>1342.77</v>
      </c>
    </row>
    <row r="2179" spans="1:11" x14ac:dyDescent="0.3">
      <c r="A2179" s="2">
        <v>2725442</v>
      </c>
      <c r="B2179">
        <v>2022</v>
      </c>
      <c r="C2179" t="s">
        <v>24</v>
      </c>
      <c r="D2179" t="s">
        <v>31</v>
      </c>
      <c r="E2179" t="s">
        <v>33</v>
      </c>
      <c r="F2179" t="s">
        <v>34</v>
      </c>
      <c r="G2179" t="s">
        <v>20</v>
      </c>
      <c r="H2179" t="s">
        <v>32</v>
      </c>
      <c r="I2179" t="s">
        <v>35</v>
      </c>
      <c r="J2179">
        <v>940</v>
      </c>
      <c r="K2179">
        <v>1344.2</v>
      </c>
    </row>
    <row r="2180" spans="1:11" x14ac:dyDescent="0.3">
      <c r="A2180" s="2">
        <v>2726172</v>
      </c>
      <c r="B2180">
        <v>2022</v>
      </c>
      <c r="C2180" t="s">
        <v>24</v>
      </c>
      <c r="D2180" t="s">
        <v>31</v>
      </c>
      <c r="E2180" t="s">
        <v>33</v>
      </c>
      <c r="F2180" t="s">
        <v>34</v>
      </c>
      <c r="G2180" t="s">
        <v>20</v>
      </c>
      <c r="H2180" t="s">
        <v>32</v>
      </c>
      <c r="I2180" t="s">
        <v>35</v>
      </c>
      <c r="J2180">
        <v>941</v>
      </c>
      <c r="K2180">
        <v>1345.63</v>
      </c>
    </row>
    <row r="2181" spans="1:11" x14ac:dyDescent="0.3">
      <c r="A2181" s="2">
        <v>2726172</v>
      </c>
      <c r="B2181">
        <v>2022</v>
      </c>
      <c r="C2181" t="s">
        <v>24</v>
      </c>
      <c r="D2181" t="s">
        <v>31</v>
      </c>
      <c r="E2181" t="s">
        <v>33</v>
      </c>
      <c r="F2181" t="s">
        <v>34</v>
      </c>
      <c r="G2181" t="s">
        <v>20</v>
      </c>
      <c r="H2181" t="s">
        <v>32</v>
      </c>
      <c r="I2181" t="s">
        <v>35</v>
      </c>
      <c r="J2181">
        <v>876</v>
      </c>
      <c r="K2181">
        <v>526.24</v>
      </c>
    </row>
    <row r="2182" spans="1:11" x14ac:dyDescent="0.3">
      <c r="A2182" s="2">
        <v>2725442</v>
      </c>
      <c r="B2182">
        <v>2022</v>
      </c>
      <c r="C2182" t="s">
        <v>24</v>
      </c>
      <c r="D2182" t="s">
        <v>31</v>
      </c>
      <c r="E2182" t="s">
        <v>33</v>
      </c>
      <c r="F2182" t="s">
        <v>34</v>
      </c>
      <c r="G2182" t="s">
        <v>20</v>
      </c>
      <c r="H2182" t="s">
        <v>32</v>
      </c>
      <c r="I2182" t="s">
        <v>35</v>
      </c>
      <c r="J2182">
        <v>309</v>
      </c>
      <c r="K2182">
        <v>441.87</v>
      </c>
    </row>
    <row r="2183" spans="1:11" x14ac:dyDescent="0.3">
      <c r="A2183" s="2">
        <v>2725077</v>
      </c>
      <c r="B2183">
        <v>2022</v>
      </c>
      <c r="C2183" t="s">
        <v>24</v>
      </c>
      <c r="D2183" t="s">
        <v>31</v>
      </c>
      <c r="E2183" t="s">
        <v>33</v>
      </c>
      <c r="F2183" t="s">
        <v>34</v>
      </c>
      <c r="G2183" t="s">
        <v>20</v>
      </c>
      <c r="H2183" t="s">
        <v>32</v>
      </c>
      <c r="I2183" t="s">
        <v>35</v>
      </c>
      <c r="J2183">
        <v>135</v>
      </c>
      <c r="K2183">
        <v>193.05</v>
      </c>
    </row>
    <row r="2184" spans="1:11" x14ac:dyDescent="0.3">
      <c r="A2184" s="2">
        <v>2726172</v>
      </c>
      <c r="B2184">
        <v>2022</v>
      </c>
      <c r="C2184" t="s">
        <v>24</v>
      </c>
      <c r="D2184" t="s">
        <v>31</v>
      </c>
      <c r="E2184" t="s">
        <v>33</v>
      </c>
      <c r="F2184" t="s">
        <v>34</v>
      </c>
      <c r="G2184" t="s">
        <v>20</v>
      </c>
      <c r="H2184" t="s">
        <v>32</v>
      </c>
      <c r="I2184" t="s">
        <v>35</v>
      </c>
      <c r="J2184">
        <v>129</v>
      </c>
      <c r="K2184">
        <v>184.47</v>
      </c>
    </row>
    <row r="2185" spans="1:11" x14ac:dyDescent="0.3">
      <c r="A2185" s="2">
        <v>2725077</v>
      </c>
      <c r="B2185">
        <v>2022</v>
      </c>
      <c r="C2185" t="s">
        <v>24</v>
      </c>
      <c r="D2185" t="s">
        <v>31</v>
      </c>
      <c r="E2185" t="s">
        <v>33</v>
      </c>
      <c r="F2185" t="s">
        <v>34</v>
      </c>
      <c r="G2185" t="s">
        <v>20</v>
      </c>
      <c r="H2185" t="s">
        <v>32</v>
      </c>
      <c r="I2185" t="s">
        <v>35</v>
      </c>
      <c r="J2185">
        <v>369</v>
      </c>
      <c r="K2185">
        <v>527.66999999999996</v>
      </c>
    </row>
    <row r="2186" spans="1:11" x14ac:dyDescent="0.3">
      <c r="A2186" s="2">
        <v>2725442</v>
      </c>
      <c r="B2186">
        <v>2022</v>
      </c>
      <c r="C2186" t="s">
        <v>24</v>
      </c>
      <c r="D2186" t="s">
        <v>31</v>
      </c>
      <c r="E2186" t="s">
        <v>33</v>
      </c>
      <c r="F2186" t="s">
        <v>34</v>
      </c>
      <c r="G2186" t="s">
        <v>20</v>
      </c>
      <c r="H2186" t="s">
        <v>32</v>
      </c>
      <c r="I2186" t="s">
        <v>35</v>
      </c>
      <c r="J2186">
        <v>337</v>
      </c>
      <c r="K2186">
        <v>481.90999999999997</v>
      </c>
    </row>
    <row r="2187" spans="1:11" x14ac:dyDescent="0.3">
      <c r="A2187" s="2">
        <v>2725077</v>
      </c>
      <c r="B2187">
        <v>2022</v>
      </c>
      <c r="C2187" t="s">
        <v>24</v>
      </c>
      <c r="D2187" t="s">
        <v>31</v>
      </c>
      <c r="E2187" t="s">
        <v>33</v>
      </c>
      <c r="F2187" t="s">
        <v>34</v>
      </c>
      <c r="G2187" t="s">
        <v>20</v>
      </c>
      <c r="H2187" t="s">
        <v>32</v>
      </c>
      <c r="I2187" t="s">
        <v>35</v>
      </c>
      <c r="J2187">
        <v>265</v>
      </c>
      <c r="K2187">
        <v>378.95</v>
      </c>
    </row>
    <row r="2188" spans="1:11" x14ac:dyDescent="0.3">
      <c r="A2188" s="2">
        <v>2726538</v>
      </c>
      <c r="B2188">
        <v>2022</v>
      </c>
      <c r="C2188" t="s">
        <v>24</v>
      </c>
      <c r="D2188" t="s">
        <v>31</v>
      </c>
      <c r="E2188" t="s">
        <v>33</v>
      </c>
      <c r="F2188" t="s">
        <v>34</v>
      </c>
      <c r="G2188" t="s">
        <v>20</v>
      </c>
      <c r="H2188" t="s">
        <v>32</v>
      </c>
      <c r="I2188" t="s">
        <v>35</v>
      </c>
      <c r="J2188">
        <v>307</v>
      </c>
      <c r="K2188">
        <v>439.01</v>
      </c>
    </row>
    <row r="2189" spans="1:11" x14ac:dyDescent="0.3">
      <c r="A2189" s="2">
        <v>2726172</v>
      </c>
      <c r="B2189">
        <v>2022</v>
      </c>
      <c r="C2189" t="s">
        <v>24</v>
      </c>
      <c r="D2189" t="s">
        <v>31</v>
      </c>
      <c r="E2189" t="s">
        <v>33</v>
      </c>
      <c r="F2189" t="s">
        <v>34</v>
      </c>
      <c r="G2189" t="s">
        <v>20</v>
      </c>
      <c r="H2189" t="s">
        <v>32</v>
      </c>
      <c r="I2189" t="s">
        <v>35</v>
      </c>
      <c r="J2189">
        <v>792</v>
      </c>
      <c r="K2189">
        <v>1132.56</v>
      </c>
    </row>
    <row r="2190" spans="1:11" x14ac:dyDescent="0.3">
      <c r="A2190" s="2">
        <v>2725442</v>
      </c>
      <c r="B2190">
        <v>2022</v>
      </c>
      <c r="C2190" t="s">
        <v>24</v>
      </c>
      <c r="D2190" t="s">
        <v>31</v>
      </c>
      <c r="E2190" t="s">
        <v>33</v>
      </c>
      <c r="F2190" t="s">
        <v>34</v>
      </c>
      <c r="G2190" t="s">
        <v>20</v>
      </c>
      <c r="H2190" t="s">
        <v>32</v>
      </c>
      <c r="I2190" t="s">
        <v>35</v>
      </c>
      <c r="J2190">
        <v>845</v>
      </c>
      <c r="K2190">
        <v>1208.3499999999999</v>
      </c>
    </row>
    <row r="2191" spans="1:11" x14ac:dyDescent="0.3">
      <c r="A2191" s="2">
        <v>2725807</v>
      </c>
      <c r="B2191">
        <v>2022</v>
      </c>
      <c r="C2191" t="s">
        <v>24</v>
      </c>
      <c r="D2191" t="s">
        <v>31</v>
      </c>
      <c r="E2191" t="s">
        <v>33</v>
      </c>
      <c r="F2191" t="s">
        <v>34</v>
      </c>
      <c r="G2191" t="s">
        <v>20</v>
      </c>
      <c r="H2191" t="s">
        <v>32</v>
      </c>
      <c r="I2191" t="s">
        <v>35</v>
      </c>
      <c r="J2191">
        <v>878</v>
      </c>
      <c r="K2191">
        <v>1255.54</v>
      </c>
    </row>
    <row r="2192" spans="1:11" x14ac:dyDescent="0.3">
      <c r="A2192" s="2">
        <v>2725077</v>
      </c>
      <c r="B2192">
        <v>2022</v>
      </c>
      <c r="C2192" t="s">
        <v>25</v>
      </c>
      <c r="D2192" t="s">
        <v>31</v>
      </c>
      <c r="E2192" t="s">
        <v>33</v>
      </c>
      <c r="F2192" t="s">
        <v>34</v>
      </c>
      <c r="G2192" t="s">
        <v>20</v>
      </c>
      <c r="H2192" t="s">
        <v>32</v>
      </c>
      <c r="I2192" t="s">
        <v>35</v>
      </c>
      <c r="J2192">
        <v>266</v>
      </c>
      <c r="K2192">
        <v>380.38</v>
      </c>
    </row>
    <row r="2193" spans="1:11" x14ac:dyDescent="0.3">
      <c r="A2193" s="2">
        <v>2725807</v>
      </c>
      <c r="B2193">
        <v>2022</v>
      </c>
      <c r="C2193" t="s">
        <v>25</v>
      </c>
      <c r="D2193" t="s">
        <v>31</v>
      </c>
      <c r="E2193" t="s">
        <v>33</v>
      </c>
      <c r="F2193" t="s">
        <v>34</v>
      </c>
      <c r="G2193" t="s">
        <v>20</v>
      </c>
      <c r="H2193" t="s">
        <v>32</v>
      </c>
      <c r="I2193" t="s">
        <v>35</v>
      </c>
      <c r="J2193">
        <v>314</v>
      </c>
      <c r="K2193">
        <v>449.02</v>
      </c>
    </row>
    <row r="2194" spans="1:11" x14ac:dyDescent="0.3">
      <c r="A2194" s="2">
        <v>2725442</v>
      </c>
      <c r="B2194">
        <v>2022</v>
      </c>
      <c r="C2194" t="s">
        <v>25</v>
      </c>
      <c r="D2194" t="s">
        <v>31</v>
      </c>
      <c r="E2194" t="s">
        <v>33</v>
      </c>
      <c r="F2194" t="s">
        <v>34</v>
      </c>
      <c r="G2194" t="s">
        <v>20</v>
      </c>
      <c r="H2194" t="s">
        <v>32</v>
      </c>
      <c r="I2194" t="s">
        <v>35</v>
      </c>
      <c r="J2194">
        <v>268</v>
      </c>
      <c r="K2194">
        <v>383.24</v>
      </c>
    </row>
    <row r="2195" spans="1:11" x14ac:dyDescent="0.3">
      <c r="A2195" s="2">
        <v>2725077</v>
      </c>
      <c r="B2195">
        <v>2022</v>
      </c>
      <c r="C2195" t="s">
        <v>25</v>
      </c>
      <c r="D2195" t="s">
        <v>31</v>
      </c>
      <c r="E2195" t="s">
        <v>33</v>
      </c>
      <c r="F2195" t="s">
        <v>34</v>
      </c>
      <c r="G2195" t="s">
        <v>20</v>
      </c>
      <c r="H2195" t="s">
        <v>32</v>
      </c>
      <c r="I2195" t="s">
        <v>35</v>
      </c>
      <c r="J2195">
        <v>316</v>
      </c>
      <c r="K2195">
        <v>451.88</v>
      </c>
    </row>
    <row r="2196" spans="1:11" x14ac:dyDescent="0.3">
      <c r="A2196" s="2">
        <v>2725442</v>
      </c>
      <c r="B2196">
        <v>2022</v>
      </c>
      <c r="C2196" t="s">
        <v>25</v>
      </c>
      <c r="D2196" t="s">
        <v>31</v>
      </c>
      <c r="E2196" t="s">
        <v>33</v>
      </c>
      <c r="F2196" t="s">
        <v>34</v>
      </c>
      <c r="G2196" t="s">
        <v>20</v>
      </c>
      <c r="H2196" t="s">
        <v>32</v>
      </c>
      <c r="I2196" t="s">
        <v>35</v>
      </c>
      <c r="J2196">
        <v>835</v>
      </c>
      <c r="K2196">
        <v>1194.05</v>
      </c>
    </row>
    <row r="2197" spans="1:11" x14ac:dyDescent="0.3">
      <c r="A2197" s="2">
        <v>2725442</v>
      </c>
      <c r="B2197">
        <v>2022</v>
      </c>
      <c r="C2197" t="s">
        <v>25</v>
      </c>
      <c r="D2197" t="s">
        <v>31</v>
      </c>
      <c r="E2197" t="s">
        <v>33</v>
      </c>
      <c r="F2197" t="s">
        <v>34</v>
      </c>
      <c r="G2197" t="s">
        <v>20</v>
      </c>
      <c r="H2197" t="s">
        <v>32</v>
      </c>
      <c r="I2197" t="s">
        <v>35</v>
      </c>
      <c r="J2197">
        <v>869</v>
      </c>
      <c r="K2197">
        <v>1242.67</v>
      </c>
    </row>
    <row r="2198" spans="1:11" x14ac:dyDescent="0.3">
      <c r="A2198" s="2">
        <v>2725442</v>
      </c>
      <c r="B2198">
        <v>2022</v>
      </c>
      <c r="C2198" t="s">
        <v>25</v>
      </c>
      <c r="D2198" t="s">
        <v>31</v>
      </c>
      <c r="E2198" t="s">
        <v>33</v>
      </c>
      <c r="F2198" t="s">
        <v>34</v>
      </c>
      <c r="G2198" t="s">
        <v>20</v>
      </c>
      <c r="H2198" t="s">
        <v>32</v>
      </c>
      <c r="I2198" t="s">
        <v>35</v>
      </c>
      <c r="J2198">
        <v>937</v>
      </c>
      <c r="K2198">
        <v>1339.9099999999999</v>
      </c>
    </row>
    <row r="2199" spans="1:11" x14ac:dyDescent="0.3">
      <c r="A2199" s="2">
        <v>2725077</v>
      </c>
      <c r="B2199">
        <v>2022</v>
      </c>
      <c r="C2199" t="s">
        <v>25</v>
      </c>
      <c r="D2199" t="s">
        <v>31</v>
      </c>
      <c r="E2199" t="s">
        <v>33</v>
      </c>
      <c r="F2199" t="s">
        <v>34</v>
      </c>
      <c r="G2199" t="s">
        <v>20</v>
      </c>
      <c r="H2199" t="s">
        <v>32</v>
      </c>
      <c r="I2199" t="s">
        <v>35</v>
      </c>
      <c r="J2199">
        <v>938</v>
      </c>
      <c r="K2199">
        <v>1341.34</v>
      </c>
    </row>
    <row r="2200" spans="1:11" x14ac:dyDescent="0.3">
      <c r="A2200" s="2">
        <v>2725077</v>
      </c>
      <c r="B2200">
        <v>2022</v>
      </c>
      <c r="C2200" t="s">
        <v>25</v>
      </c>
      <c r="D2200" t="s">
        <v>31</v>
      </c>
      <c r="E2200" t="s">
        <v>33</v>
      </c>
      <c r="F2200" t="s">
        <v>34</v>
      </c>
      <c r="G2200" t="s">
        <v>20</v>
      </c>
      <c r="H2200" t="s">
        <v>32</v>
      </c>
      <c r="I2200" t="s">
        <v>35</v>
      </c>
      <c r="J2200">
        <v>875</v>
      </c>
      <c r="K2200">
        <v>526.24</v>
      </c>
    </row>
    <row r="2201" spans="1:11" x14ac:dyDescent="0.3">
      <c r="A2201" s="2">
        <v>2725807</v>
      </c>
      <c r="B2201">
        <v>2022</v>
      </c>
      <c r="C2201" t="s">
        <v>25</v>
      </c>
      <c r="D2201" t="s">
        <v>31</v>
      </c>
      <c r="E2201" t="s">
        <v>33</v>
      </c>
      <c r="F2201" t="s">
        <v>34</v>
      </c>
      <c r="G2201" t="s">
        <v>20</v>
      </c>
      <c r="H2201" t="s">
        <v>32</v>
      </c>
      <c r="I2201" t="s">
        <v>35</v>
      </c>
      <c r="J2201">
        <v>315</v>
      </c>
      <c r="K2201">
        <v>450.45</v>
      </c>
    </row>
    <row r="2202" spans="1:11" x14ac:dyDescent="0.3">
      <c r="A2202" s="2">
        <v>2725442</v>
      </c>
      <c r="B2202">
        <v>2022</v>
      </c>
      <c r="C2202" t="s">
        <v>25</v>
      </c>
      <c r="D2202" t="s">
        <v>31</v>
      </c>
      <c r="E2202" t="s">
        <v>33</v>
      </c>
      <c r="F2202" t="s">
        <v>34</v>
      </c>
      <c r="G2202" t="s">
        <v>20</v>
      </c>
      <c r="H2202" t="s">
        <v>32</v>
      </c>
      <c r="I2202" t="s">
        <v>35</v>
      </c>
      <c r="J2202">
        <v>153</v>
      </c>
      <c r="K2202">
        <v>218.79</v>
      </c>
    </row>
    <row r="2203" spans="1:11" x14ac:dyDescent="0.3">
      <c r="A2203" s="2">
        <v>2725442</v>
      </c>
      <c r="B2203">
        <v>2022</v>
      </c>
      <c r="C2203" t="s">
        <v>25</v>
      </c>
      <c r="D2203" t="s">
        <v>31</v>
      </c>
      <c r="E2203" t="s">
        <v>33</v>
      </c>
      <c r="F2203" t="s">
        <v>34</v>
      </c>
      <c r="G2203" t="s">
        <v>20</v>
      </c>
      <c r="H2203" t="s">
        <v>32</v>
      </c>
      <c r="I2203" t="s">
        <v>35</v>
      </c>
      <c r="J2203">
        <v>147</v>
      </c>
      <c r="K2203">
        <v>210.21</v>
      </c>
    </row>
    <row r="2204" spans="1:11" x14ac:dyDescent="0.3">
      <c r="A2204" s="2">
        <v>2725077</v>
      </c>
      <c r="B2204">
        <v>2022</v>
      </c>
      <c r="C2204" t="s">
        <v>25</v>
      </c>
      <c r="D2204" t="s">
        <v>31</v>
      </c>
      <c r="E2204" t="s">
        <v>33</v>
      </c>
      <c r="F2204" t="s">
        <v>34</v>
      </c>
      <c r="G2204" t="s">
        <v>20</v>
      </c>
      <c r="H2204" t="s">
        <v>32</v>
      </c>
      <c r="I2204" t="s">
        <v>35</v>
      </c>
      <c r="J2204">
        <v>141</v>
      </c>
      <c r="K2204">
        <v>201.63</v>
      </c>
    </row>
    <row r="2205" spans="1:11" x14ac:dyDescent="0.3">
      <c r="A2205" s="2">
        <v>2726172</v>
      </c>
      <c r="B2205">
        <v>2022</v>
      </c>
      <c r="C2205" t="s">
        <v>25</v>
      </c>
      <c r="D2205" t="s">
        <v>31</v>
      </c>
      <c r="E2205" t="s">
        <v>33</v>
      </c>
      <c r="F2205" t="s">
        <v>34</v>
      </c>
      <c r="G2205" t="s">
        <v>20</v>
      </c>
      <c r="H2205" t="s">
        <v>32</v>
      </c>
      <c r="I2205" t="s">
        <v>35</v>
      </c>
      <c r="J2205">
        <v>313</v>
      </c>
      <c r="K2205">
        <v>447.59000000000003</v>
      </c>
    </row>
    <row r="2206" spans="1:11" x14ac:dyDescent="0.3">
      <c r="A2206" s="2">
        <v>2725442</v>
      </c>
      <c r="B2206">
        <v>2022</v>
      </c>
      <c r="C2206" t="s">
        <v>25</v>
      </c>
      <c r="D2206" t="s">
        <v>31</v>
      </c>
      <c r="E2206" t="s">
        <v>33</v>
      </c>
      <c r="F2206" t="s">
        <v>34</v>
      </c>
      <c r="G2206" t="s">
        <v>20</v>
      </c>
      <c r="H2206" t="s">
        <v>32</v>
      </c>
      <c r="I2206" t="s">
        <v>35</v>
      </c>
      <c r="J2206">
        <v>844</v>
      </c>
      <c r="K2206">
        <v>1206.92</v>
      </c>
    </row>
    <row r="2207" spans="1:11" x14ac:dyDescent="0.3">
      <c r="A2207" s="2">
        <v>2725442</v>
      </c>
      <c r="B2207">
        <v>2022</v>
      </c>
      <c r="C2207" t="s">
        <v>25</v>
      </c>
      <c r="D2207" t="s">
        <v>31</v>
      </c>
      <c r="E2207" t="s">
        <v>33</v>
      </c>
      <c r="F2207" t="s">
        <v>34</v>
      </c>
      <c r="G2207" t="s">
        <v>20</v>
      </c>
      <c r="H2207" t="s">
        <v>32</v>
      </c>
      <c r="I2207" t="s">
        <v>35</v>
      </c>
      <c r="J2207">
        <v>877</v>
      </c>
      <c r="K2207">
        <v>1254.1100000000001</v>
      </c>
    </row>
    <row r="2208" spans="1:11" x14ac:dyDescent="0.3">
      <c r="A2208" s="2">
        <v>2725442</v>
      </c>
      <c r="B2208">
        <v>2022</v>
      </c>
      <c r="C2208" t="s">
        <v>26</v>
      </c>
      <c r="D2208" t="s">
        <v>31</v>
      </c>
      <c r="E2208" t="s">
        <v>33</v>
      </c>
      <c r="F2208" t="s">
        <v>34</v>
      </c>
      <c r="G2208" t="s">
        <v>20</v>
      </c>
      <c r="H2208" t="s">
        <v>32</v>
      </c>
      <c r="I2208" t="s">
        <v>35</v>
      </c>
      <c r="J2208">
        <v>284</v>
      </c>
      <c r="K2208">
        <v>406.12</v>
      </c>
    </row>
    <row r="2209" spans="1:11" x14ac:dyDescent="0.3">
      <c r="A2209" s="2">
        <v>2726172</v>
      </c>
      <c r="B2209">
        <v>2022</v>
      </c>
      <c r="C2209" t="s">
        <v>26</v>
      </c>
      <c r="D2209" t="s">
        <v>31</v>
      </c>
      <c r="E2209" t="s">
        <v>33</v>
      </c>
      <c r="F2209" t="s">
        <v>34</v>
      </c>
      <c r="G2209" t="s">
        <v>20</v>
      </c>
      <c r="H2209" t="s">
        <v>32</v>
      </c>
      <c r="I2209" t="s">
        <v>35</v>
      </c>
      <c r="J2209">
        <v>332</v>
      </c>
      <c r="K2209">
        <v>474.76</v>
      </c>
    </row>
    <row r="2210" spans="1:11" x14ac:dyDescent="0.3">
      <c r="A2210" s="2">
        <v>2725442</v>
      </c>
      <c r="B2210">
        <v>2022</v>
      </c>
      <c r="C2210" t="s">
        <v>26</v>
      </c>
      <c r="D2210" t="s">
        <v>31</v>
      </c>
      <c r="E2210" t="s">
        <v>33</v>
      </c>
      <c r="F2210" t="s">
        <v>34</v>
      </c>
      <c r="G2210" t="s">
        <v>20</v>
      </c>
      <c r="H2210" t="s">
        <v>32</v>
      </c>
      <c r="I2210" t="s">
        <v>35</v>
      </c>
      <c r="J2210">
        <v>286</v>
      </c>
      <c r="K2210">
        <v>408.98</v>
      </c>
    </row>
    <row r="2211" spans="1:11" x14ac:dyDescent="0.3">
      <c r="A2211" s="2">
        <v>2725077</v>
      </c>
      <c r="B2211">
        <v>2022</v>
      </c>
      <c r="C2211" t="s">
        <v>26</v>
      </c>
      <c r="D2211" t="s">
        <v>31</v>
      </c>
      <c r="E2211" t="s">
        <v>33</v>
      </c>
      <c r="F2211" t="s">
        <v>34</v>
      </c>
      <c r="G2211" t="s">
        <v>20</v>
      </c>
      <c r="H2211" t="s">
        <v>32</v>
      </c>
      <c r="I2211" t="s">
        <v>35</v>
      </c>
      <c r="J2211">
        <v>328</v>
      </c>
      <c r="K2211">
        <v>469.03999999999996</v>
      </c>
    </row>
    <row r="2212" spans="1:11" x14ac:dyDescent="0.3">
      <c r="A2212" s="2">
        <v>2726538</v>
      </c>
      <c r="B2212">
        <v>2022</v>
      </c>
      <c r="C2212" t="s">
        <v>26</v>
      </c>
      <c r="D2212" t="s">
        <v>31</v>
      </c>
      <c r="E2212" t="s">
        <v>33</v>
      </c>
      <c r="F2212" t="s">
        <v>34</v>
      </c>
      <c r="G2212" t="s">
        <v>20</v>
      </c>
      <c r="H2212" t="s">
        <v>32</v>
      </c>
      <c r="I2212" t="s">
        <v>35</v>
      </c>
      <c r="J2212">
        <v>833</v>
      </c>
      <c r="K2212">
        <v>1191.19</v>
      </c>
    </row>
    <row r="2213" spans="1:11" x14ac:dyDescent="0.3">
      <c r="A2213" s="2">
        <v>2725077</v>
      </c>
      <c r="B2213">
        <v>2022</v>
      </c>
      <c r="C2213" t="s">
        <v>26</v>
      </c>
      <c r="D2213" t="s">
        <v>31</v>
      </c>
      <c r="E2213" t="s">
        <v>33</v>
      </c>
      <c r="F2213" t="s">
        <v>34</v>
      </c>
      <c r="G2213" t="s">
        <v>20</v>
      </c>
      <c r="H2213" t="s">
        <v>32</v>
      </c>
      <c r="I2213" t="s">
        <v>35</v>
      </c>
      <c r="J2213">
        <v>866</v>
      </c>
      <c r="K2213">
        <v>1238.3800000000001</v>
      </c>
    </row>
    <row r="2214" spans="1:11" x14ac:dyDescent="0.3">
      <c r="A2214" s="2">
        <v>2726172</v>
      </c>
      <c r="B2214">
        <v>2022</v>
      </c>
      <c r="C2214" t="s">
        <v>26</v>
      </c>
      <c r="D2214" t="s">
        <v>31</v>
      </c>
      <c r="E2214" t="s">
        <v>33</v>
      </c>
      <c r="F2214" t="s">
        <v>34</v>
      </c>
      <c r="G2214" t="s">
        <v>20</v>
      </c>
      <c r="H2214" t="s">
        <v>32</v>
      </c>
      <c r="I2214" t="s">
        <v>35</v>
      </c>
      <c r="J2214">
        <v>929</v>
      </c>
      <c r="K2214">
        <v>1328.47</v>
      </c>
    </row>
    <row r="2215" spans="1:11" x14ac:dyDescent="0.3">
      <c r="A2215" s="2">
        <v>2725442</v>
      </c>
      <c r="B2215">
        <v>2022</v>
      </c>
      <c r="C2215" t="s">
        <v>26</v>
      </c>
      <c r="D2215" t="s">
        <v>31</v>
      </c>
      <c r="E2215" t="s">
        <v>33</v>
      </c>
      <c r="F2215" t="s">
        <v>34</v>
      </c>
      <c r="G2215" t="s">
        <v>20</v>
      </c>
      <c r="H2215" t="s">
        <v>32</v>
      </c>
      <c r="I2215" t="s">
        <v>35</v>
      </c>
      <c r="J2215">
        <v>930</v>
      </c>
      <c r="K2215">
        <v>1329.9</v>
      </c>
    </row>
    <row r="2216" spans="1:11" x14ac:dyDescent="0.3">
      <c r="A2216" s="2">
        <v>2726172</v>
      </c>
      <c r="B2216">
        <v>2022</v>
      </c>
      <c r="C2216" t="s">
        <v>26</v>
      </c>
      <c r="D2216" t="s">
        <v>31</v>
      </c>
      <c r="E2216" t="s">
        <v>33</v>
      </c>
      <c r="F2216" t="s">
        <v>34</v>
      </c>
      <c r="G2216" t="s">
        <v>20</v>
      </c>
      <c r="H2216" t="s">
        <v>32</v>
      </c>
      <c r="I2216" t="s">
        <v>35</v>
      </c>
      <c r="J2216">
        <v>872</v>
      </c>
      <c r="K2216">
        <v>526.24</v>
      </c>
    </row>
    <row r="2217" spans="1:11" x14ac:dyDescent="0.3">
      <c r="A2217" s="2">
        <v>2725077</v>
      </c>
      <c r="B2217">
        <v>2022</v>
      </c>
      <c r="C2217" t="s">
        <v>26</v>
      </c>
      <c r="D2217" t="s">
        <v>31</v>
      </c>
      <c r="E2217" t="s">
        <v>33</v>
      </c>
      <c r="F2217" t="s">
        <v>34</v>
      </c>
      <c r="G2217" t="s">
        <v>20</v>
      </c>
      <c r="H2217" t="s">
        <v>32</v>
      </c>
      <c r="I2217" t="s">
        <v>35</v>
      </c>
      <c r="J2217">
        <v>333</v>
      </c>
      <c r="K2217">
        <v>476.19</v>
      </c>
    </row>
    <row r="2218" spans="1:11" x14ac:dyDescent="0.3">
      <c r="A2218" s="2">
        <v>2725442</v>
      </c>
      <c r="B2218">
        <v>2022</v>
      </c>
      <c r="C2218" t="s">
        <v>26</v>
      </c>
      <c r="D2218" t="s">
        <v>31</v>
      </c>
      <c r="E2218" t="s">
        <v>33</v>
      </c>
      <c r="F2218" t="s">
        <v>34</v>
      </c>
      <c r="G2218" t="s">
        <v>20</v>
      </c>
      <c r="H2218" t="s">
        <v>32</v>
      </c>
      <c r="I2218" t="s">
        <v>35</v>
      </c>
      <c r="J2218">
        <v>201</v>
      </c>
      <c r="K2218">
        <v>287.43</v>
      </c>
    </row>
    <row r="2219" spans="1:11" x14ac:dyDescent="0.3">
      <c r="A2219" s="2">
        <v>2725442</v>
      </c>
      <c r="B2219">
        <v>2022</v>
      </c>
      <c r="C2219" t="s">
        <v>26</v>
      </c>
      <c r="D2219" t="s">
        <v>31</v>
      </c>
      <c r="E2219" t="s">
        <v>33</v>
      </c>
      <c r="F2219" t="s">
        <v>34</v>
      </c>
      <c r="G2219" t="s">
        <v>20</v>
      </c>
      <c r="H2219" t="s">
        <v>32</v>
      </c>
      <c r="I2219" t="s">
        <v>35</v>
      </c>
      <c r="J2219">
        <v>195</v>
      </c>
      <c r="K2219">
        <v>278.85000000000002</v>
      </c>
    </row>
    <row r="2220" spans="1:11" x14ac:dyDescent="0.3">
      <c r="A2220" s="2">
        <v>2726538</v>
      </c>
      <c r="B2220">
        <v>2022</v>
      </c>
      <c r="C2220" t="s">
        <v>26</v>
      </c>
      <c r="D2220" t="s">
        <v>31</v>
      </c>
      <c r="E2220" t="s">
        <v>33</v>
      </c>
      <c r="F2220" t="s">
        <v>34</v>
      </c>
      <c r="G2220" t="s">
        <v>20</v>
      </c>
      <c r="H2220" t="s">
        <v>32</v>
      </c>
      <c r="I2220" t="s">
        <v>35</v>
      </c>
      <c r="J2220">
        <v>189</v>
      </c>
      <c r="K2220">
        <v>270.27</v>
      </c>
    </row>
    <row r="2221" spans="1:11" x14ac:dyDescent="0.3">
      <c r="A2221" s="2">
        <v>2725442</v>
      </c>
      <c r="B2221">
        <v>2022</v>
      </c>
      <c r="C2221" t="s">
        <v>26</v>
      </c>
      <c r="D2221" t="s">
        <v>31</v>
      </c>
      <c r="E2221" t="s">
        <v>33</v>
      </c>
      <c r="F2221" t="s">
        <v>34</v>
      </c>
      <c r="G2221" t="s">
        <v>20</v>
      </c>
      <c r="H2221" t="s">
        <v>32</v>
      </c>
      <c r="I2221" t="s">
        <v>35</v>
      </c>
      <c r="J2221">
        <v>283</v>
      </c>
      <c r="K2221">
        <v>404.69</v>
      </c>
    </row>
    <row r="2222" spans="1:11" x14ac:dyDescent="0.3">
      <c r="A2222" s="2">
        <v>2725442</v>
      </c>
      <c r="B2222">
        <v>2022</v>
      </c>
      <c r="C2222" t="s">
        <v>26</v>
      </c>
      <c r="D2222" t="s">
        <v>31</v>
      </c>
      <c r="E2222" t="s">
        <v>33</v>
      </c>
      <c r="F2222" t="s">
        <v>34</v>
      </c>
      <c r="G2222" t="s">
        <v>20</v>
      </c>
      <c r="H2222" t="s">
        <v>32</v>
      </c>
      <c r="I2222" t="s">
        <v>35</v>
      </c>
      <c r="J2222">
        <v>331</v>
      </c>
      <c r="K2222">
        <v>473.33</v>
      </c>
    </row>
    <row r="2223" spans="1:11" x14ac:dyDescent="0.3">
      <c r="A2223" s="2">
        <v>2725442</v>
      </c>
      <c r="B2223">
        <v>2022</v>
      </c>
      <c r="C2223" t="s">
        <v>26</v>
      </c>
      <c r="D2223" t="s">
        <v>31</v>
      </c>
      <c r="E2223" t="s">
        <v>33</v>
      </c>
      <c r="F2223" t="s">
        <v>34</v>
      </c>
      <c r="G2223" t="s">
        <v>20</v>
      </c>
      <c r="H2223" t="s">
        <v>32</v>
      </c>
      <c r="I2223" t="s">
        <v>35</v>
      </c>
      <c r="J2223">
        <v>875</v>
      </c>
      <c r="K2223">
        <v>1251.25</v>
      </c>
    </row>
    <row r="2224" spans="1:11" x14ac:dyDescent="0.3">
      <c r="A2224" s="2">
        <v>2725077</v>
      </c>
      <c r="B2224">
        <v>2022</v>
      </c>
      <c r="C2224" t="s">
        <v>27</v>
      </c>
      <c r="D2224" t="s">
        <v>31</v>
      </c>
      <c r="E2224" t="s">
        <v>33</v>
      </c>
      <c r="F2224" t="s">
        <v>34</v>
      </c>
      <c r="G2224" t="s">
        <v>20</v>
      </c>
      <c r="H2224" t="s">
        <v>32</v>
      </c>
      <c r="I2224" t="s">
        <v>35</v>
      </c>
      <c r="J2224">
        <v>272</v>
      </c>
      <c r="K2224">
        <v>388.96</v>
      </c>
    </row>
    <row r="2225" spans="1:11" x14ac:dyDescent="0.3">
      <c r="A2225" s="2">
        <v>2725077</v>
      </c>
      <c r="B2225">
        <v>2022</v>
      </c>
      <c r="C2225" t="s">
        <v>27</v>
      </c>
      <c r="D2225" t="s">
        <v>31</v>
      </c>
      <c r="E2225" t="s">
        <v>33</v>
      </c>
      <c r="F2225" t="s">
        <v>34</v>
      </c>
      <c r="G2225" t="s">
        <v>20</v>
      </c>
      <c r="H2225" t="s">
        <v>32</v>
      </c>
      <c r="I2225" t="s">
        <v>35</v>
      </c>
      <c r="J2225">
        <v>320</v>
      </c>
      <c r="K2225">
        <v>457.6</v>
      </c>
    </row>
    <row r="2226" spans="1:11" x14ac:dyDescent="0.3">
      <c r="A2226" s="2">
        <v>2725077</v>
      </c>
      <c r="B2226">
        <v>2022</v>
      </c>
      <c r="C2226" t="s">
        <v>27</v>
      </c>
      <c r="D2226" t="s">
        <v>31</v>
      </c>
      <c r="E2226" t="s">
        <v>33</v>
      </c>
      <c r="F2226" t="s">
        <v>34</v>
      </c>
      <c r="G2226" t="s">
        <v>20</v>
      </c>
      <c r="H2226" t="s">
        <v>32</v>
      </c>
      <c r="I2226" t="s">
        <v>35</v>
      </c>
      <c r="J2226">
        <v>274</v>
      </c>
      <c r="K2226">
        <v>391.82</v>
      </c>
    </row>
    <row r="2227" spans="1:11" x14ac:dyDescent="0.3">
      <c r="A2227" s="2">
        <v>2725077</v>
      </c>
      <c r="B2227">
        <v>2022</v>
      </c>
      <c r="C2227" t="s">
        <v>27</v>
      </c>
      <c r="D2227" t="s">
        <v>31</v>
      </c>
      <c r="E2227" t="s">
        <v>33</v>
      </c>
      <c r="F2227" t="s">
        <v>34</v>
      </c>
      <c r="G2227" t="s">
        <v>20</v>
      </c>
      <c r="H2227" t="s">
        <v>32</v>
      </c>
      <c r="I2227" t="s">
        <v>35</v>
      </c>
      <c r="J2227">
        <v>322</v>
      </c>
      <c r="K2227">
        <v>460.46000000000004</v>
      </c>
    </row>
    <row r="2228" spans="1:11" x14ac:dyDescent="0.3">
      <c r="A2228" s="2">
        <v>2725077</v>
      </c>
      <c r="B2228">
        <v>2022</v>
      </c>
      <c r="C2228" t="s">
        <v>27</v>
      </c>
      <c r="D2228" t="s">
        <v>31</v>
      </c>
      <c r="E2228" t="s">
        <v>33</v>
      </c>
      <c r="F2228" t="s">
        <v>34</v>
      </c>
      <c r="G2228" t="s">
        <v>20</v>
      </c>
      <c r="H2228" t="s">
        <v>32</v>
      </c>
      <c r="I2228" t="s">
        <v>35</v>
      </c>
      <c r="J2228">
        <v>868</v>
      </c>
      <c r="K2228">
        <v>1241.24</v>
      </c>
    </row>
    <row r="2229" spans="1:11" x14ac:dyDescent="0.3">
      <c r="A2229" s="2">
        <v>2725077</v>
      </c>
      <c r="B2229">
        <v>2022</v>
      </c>
      <c r="C2229" t="s">
        <v>27</v>
      </c>
      <c r="D2229" t="s">
        <v>31</v>
      </c>
      <c r="E2229" t="s">
        <v>33</v>
      </c>
      <c r="F2229" t="s">
        <v>34</v>
      </c>
      <c r="G2229" t="s">
        <v>20</v>
      </c>
      <c r="H2229" t="s">
        <v>32</v>
      </c>
      <c r="I2229" t="s">
        <v>35</v>
      </c>
      <c r="J2229">
        <v>934</v>
      </c>
      <c r="K2229">
        <v>1335.62</v>
      </c>
    </row>
    <row r="2230" spans="1:11" x14ac:dyDescent="0.3">
      <c r="A2230" s="2">
        <v>2725807</v>
      </c>
      <c r="B2230">
        <v>2022</v>
      </c>
      <c r="C2230" t="s">
        <v>27</v>
      </c>
      <c r="D2230" t="s">
        <v>31</v>
      </c>
      <c r="E2230" t="s">
        <v>33</v>
      </c>
      <c r="F2230" t="s">
        <v>34</v>
      </c>
      <c r="G2230" t="s">
        <v>20</v>
      </c>
      <c r="H2230" t="s">
        <v>32</v>
      </c>
      <c r="I2230" t="s">
        <v>35</v>
      </c>
      <c r="J2230">
        <v>935</v>
      </c>
      <c r="K2230">
        <v>1337.05</v>
      </c>
    </row>
    <row r="2231" spans="1:11" x14ac:dyDescent="0.3">
      <c r="A2231" s="2">
        <v>2725442</v>
      </c>
      <c r="B2231">
        <v>2022</v>
      </c>
      <c r="C2231" t="s">
        <v>27</v>
      </c>
      <c r="D2231" t="s">
        <v>31</v>
      </c>
      <c r="E2231" t="s">
        <v>33</v>
      </c>
      <c r="F2231" t="s">
        <v>34</v>
      </c>
      <c r="G2231" t="s">
        <v>20</v>
      </c>
      <c r="H2231" t="s">
        <v>32</v>
      </c>
      <c r="I2231" t="s">
        <v>35</v>
      </c>
      <c r="J2231">
        <v>936</v>
      </c>
      <c r="K2231">
        <v>1338.48</v>
      </c>
    </row>
    <row r="2232" spans="1:11" x14ac:dyDescent="0.3">
      <c r="A2232" s="2">
        <v>2725807</v>
      </c>
      <c r="B2232">
        <v>2022</v>
      </c>
      <c r="C2232" t="s">
        <v>27</v>
      </c>
      <c r="D2232" t="s">
        <v>31</v>
      </c>
      <c r="E2232" t="s">
        <v>33</v>
      </c>
      <c r="F2232" t="s">
        <v>34</v>
      </c>
      <c r="G2232" t="s">
        <v>20</v>
      </c>
      <c r="H2232" t="s">
        <v>32</v>
      </c>
      <c r="I2232" t="s">
        <v>35</v>
      </c>
      <c r="J2232">
        <v>874</v>
      </c>
      <c r="K2232">
        <v>526.24</v>
      </c>
    </row>
    <row r="2233" spans="1:11" x14ac:dyDescent="0.3">
      <c r="A2233" s="2">
        <v>2725442</v>
      </c>
      <c r="B2233">
        <v>2022</v>
      </c>
      <c r="C2233" t="s">
        <v>27</v>
      </c>
      <c r="D2233" t="s">
        <v>31</v>
      </c>
      <c r="E2233" t="s">
        <v>33</v>
      </c>
      <c r="F2233" t="s">
        <v>34</v>
      </c>
      <c r="G2233" t="s">
        <v>20</v>
      </c>
      <c r="H2233" t="s">
        <v>32</v>
      </c>
      <c r="I2233" t="s">
        <v>35</v>
      </c>
      <c r="J2233">
        <v>321</v>
      </c>
      <c r="K2233">
        <v>459.03</v>
      </c>
    </row>
    <row r="2234" spans="1:11" x14ac:dyDescent="0.3">
      <c r="A2234" s="2">
        <v>2725077</v>
      </c>
      <c r="B2234">
        <v>2022</v>
      </c>
      <c r="C2234" t="s">
        <v>27</v>
      </c>
      <c r="D2234" t="s">
        <v>31</v>
      </c>
      <c r="E2234" t="s">
        <v>33</v>
      </c>
      <c r="F2234" t="s">
        <v>34</v>
      </c>
      <c r="G2234" t="s">
        <v>20</v>
      </c>
      <c r="H2234" t="s">
        <v>32</v>
      </c>
      <c r="I2234" t="s">
        <v>35</v>
      </c>
      <c r="J2234">
        <v>165</v>
      </c>
      <c r="K2234">
        <v>235.95</v>
      </c>
    </row>
    <row r="2235" spans="1:11" x14ac:dyDescent="0.3">
      <c r="A2235" s="2">
        <v>2725077</v>
      </c>
      <c r="B2235">
        <v>2022</v>
      </c>
      <c r="C2235" t="s">
        <v>27</v>
      </c>
      <c r="D2235" t="s">
        <v>31</v>
      </c>
      <c r="E2235" t="s">
        <v>33</v>
      </c>
      <c r="F2235" t="s">
        <v>34</v>
      </c>
      <c r="G2235" t="s">
        <v>20</v>
      </c>
      <c r="H2235" t="s">
        <v>32</v>
      </c>
      <c r="I2235" t="s">
        <v>35</v>
      </c>
      <c r="J2235">
        <v>159</v>
      </c>
      <c r="K2235">
        <v>227.37</v>
      </c>
    </row>
    <row r="2236" spans="1:11" x14ac:dyDescent="0.3">
      <c r="A2236" s="2">
        <v>2725442</v>
      </c>
      <c r="B2236">
        <v>2022</v>
      </c>
      <c r="C2236" t="s">
        <v>27</v>
      </c>
      <c r="D2236" t="s">
        <v>31</v>
      </c>
      <c r="E2236" t="s">
        <v>33</v>
      </c>
      <c r="F2236" t="s">
        <v>34</v>
      </c>
      <c r="G2236" t="s">
        <v>20</v>
      </c>
      <c r="H2236" t="s">
        <v>32</v>
      </c>
      <c r="I2236" t="s">
        <v>35</v>
      </c>
      <c r="J2236">
        <v>271</v>
      </c>
      <c r="K2236">
        <v>387.53</v>
      </c>
    </row>
    <row r="2237" spans="1:11" x14ac:dyDescent="0.3">
      <c r="A2237" s="2">
        <v>2725077</v>
      </c>
      <c r="B2237">
        <v>2022</v>
      </c>
      <c r="C2237" t="s">
        <v>27</v>
      </c>
      <c r="D2237" t="s">
        <v>31</v>
      </c>
      <c r="E2237" t="s">
        <v>33</v>
      </c>
      <c r="F2237" t="s">
        <v>34</v>
      </c>
      <c r="G2237" t="s">
        <v>20</v>
      </c>
      <c r="H2237" t="s">
        <v>32</v>
      </c>
      <c r="I2237" t="s">
        <v>35</v>
      </c>
      <c r="J2237">
        <v>319</v>
      </c>
      <c r="K2237">
        <v>456.16999999999996</v>
      </c>
    </row>
    <row r="2238" spans="1:11" x14ac:dyDescent="0.3">
      <c r="A2238" s="2">
        <v>2725077</v>
      </c>
      <c r="B2238">
        <v>2022</v>
      </c>
      <c r="C2238" t="s">
        <v>27</v>
      </c>
      <c r="D2238" t="s">
        <v>31</v>
      </c>
      <c r="E2238" t="s">
        <v>33</v>
      </c>
      <c r="F2238" t="s">
        <v>34</v>
      </c>
      <c r="G2238" t="s">
        <v>20</v>
      </c>
      <c r="H2238" t="s">
        <v>32</v>
      </c>
      <c r="I2238" t="s">
        <v>35</v>
      </c>
      <c r="J2238">
        <v>843</v>
      </c>
      <c r="K2238">
        <v>1205.49</v>
      </c>
    </row>
    <row r="2239" spans="1:11" x14ac:dyDescent="0.3">
      <c r="A2239" s="2">
        <v>2725442</v>
      </c>
      <c r="B2239">
        <v>2022</v>
      </c>
      <c r="C2239" t="s">
        <v>28</v>
      </c>
      <c r="D2239" t="s">
        <v>31</v>
      </c>
      <c r="E2239" t="s">
        <v>33</v>
      </c>
      <c r="F2239" t="s">
        <v>34</v>
      </c>
      <c r="G2239" t="s">
        <v>20</v>
      </c>
      <c r="H2239" t="s">
        <v>32</v>
      </c>
      <c r="I2239" t="s">
        <v>35</v>
      </c>
      <c r="J2239">
        <v>314</v>
      </c>
      <c r="K2239">
        <v>449.02</v>
      </c>
    </row>
    <row r="2240" spans="1:11" x14ac:dyDescent="0.3">
      <c r="A2240" s="2">
        <v>2726538</v>
      </c>
      <c r="B2240">
        <v>2022</v>
      </c>
      <c r="C2240" t="s">
        <v>28</v>
      </c>
      <c r="D2240" t="s">
        <v>31</v>
      </c>
      <c r="E2240" t="s">
        <v>33</v>
      </c>
      <c r="F2240" t="s">
        <v>34</v>
      </c>
      <c r="G2240" t="s">
        <v>20</v>
      </c>
      <c r="H2240" t="s">
        <v>32</v>
      </c>
      <c r="I2240" t="s">
        <v>35</v>
      </c>
      <c r="J2240">
        <v>242</v>
      </c>
      <c r="K2240">
        <v>346.06</v>
      </c>
    </row>
    <row r="2241" spans="1:11" x14ac:dyDescent="0.3">
      <c r="A2241" s="2">
        <v>2725442</v>
      </c>
      <c r="B2241">
        <v>2022</v>
      </c>
      <c r="C2241" t="s">
        <v>28</v>
      </c>
      <c r="D2241" t="s">
        <v>31</v>
      </c>
      <c r="E2241" t="s">
        <v>33</v>
      </c>
      <c r="F2241" t="s">
        <v>34</v>
      </c>
      <c r="G2241" t="s">
        <v>20</v>
      </c>
      <c r="H2241" t="s">
        <v>32</v>
      </c>
      <c r="I2241" t="s">
        <v>35</v>
      </c>
      <c r="J2241">
        <v>290</v>
      </c>
      <c r="K2241">
        <v>414.7</v>
      </c>
    </row>
    <row r="2242" spans="1:11" x14ac:dyDescent="0.3">
      <c r="A2242" s="2">
        <v>2725442</v>
      </c>
      <c r="B2242">
        <v>2022</v>
      </c>
      <c r="C2242" t="s">
        <v>28</v>
      </c>
      <c r="D2242" t="s">
        <v>31</v>
      </c>
      <c r="E2242" t="s">
        <v>33</v>
      </c>
      <c r="F2242" t="s">
        <v>34</v>
      </c>
      <c r="G2242" t="s">
        <v>20</v>
      </c>
      <c r="H2242" t="s">
        <v>32</v>
      </c>
      <c r="I2242" t="s">
        <v>35</v>
      </c>
      <c r="J2242">
        <v>316</v>
      </c>
      <c r="K2242">
        <v>451.88</v>
      </c>
    </row>
    <row r="2243" spans="1:11" x14ac:dyDescent="0.3">
      <c r="A2243" s="2">
        <v>2725442</v>
      </c>
      <c r="B2243">
        <v>2022</v>
      </c>
      <c r="C2243" t="s">
        <v>28</v>
      </c>
      <c r="D2243" t="s">
        <v>31</v>
      </c>
      <c r="E2243" t="s">
        <v>33</v>
      </c>
      <c r="F2243" t="s">
        <v>34</v>
      </c>
      <c r="G2243" t="s">
        <v>20</v>
      </c>
      <c r="H2243" t="s">
        <v>32</v>
      </c>
      <c r="I2243" t="s">
        <v>35</v>
      </c>
      <c r="J2243">
        <v>286</v>
      </c>
      <c r="K2243">
        <v>408.98</v>
      </c>
    </row>
    <row r="2244" spans="1:11" x14ac:dyDescent="0.3">
      <c r="A2244" s="2">
        <v>2725077</v>
      </c>
      <c r="B2244">
        <v>2022</v>
      </c>
      <c r="C2244" t="s">
        <v>28</v>
      </c>
      <c r="D2244" t="s">
        <v>31</v>
      </c>
      <c r="E2244" t="s">
        <v>33</v>
      </c>
      <c r="F2244" t="s">
        <v>34</v>
      </c>
      <c r="G2244" t="s">
        <v>20</v>
      </c>
      <c r="H2244" t="s">
        <v>32</v>
      </c>
      <c r="I2244" t="s">
        <v>35</v>
      </c>
      <c r="J2244">
        <v>840</v>
      </c>
      <c r="K2244">
        <v>1201.2</v>
      </c>
    </row>
    <row r="2245" spans="1:11" x14ac:dyDescent="0.3">
      <c r="A2245" s="2">
        <v>2725077</v>
      </c>
      <c r="B2245">
        <v>2022</v>
      </c>
      <c r="C2245" t="s">
        <v>28</v>
      </c>
      <c r="D2245" t="s">
        <v>31</v>
      </c>
      <c r="E2245" t="s">
        <v>33</v>
      </c>
      <c r="F2245" t="s">
        <v>34</v>
      </c>
      <c r="G2245" t="s">
        <v>20</v>
      </c>
      <c r="H2245" t="s">
        <v>32</v>
      </c>
      <c r="I2245" t="s">
        <v>35</v>
      </c>
      <c r="J2245">
        <v>873</v>
      </c>
      <c r="K2245">
        <v>1248.3899999999999</v>
      </c>
    </row>
    <row r="2246" spans="1:11" x14ac:dyDescent="0.3">
      <c r="A2246" s="2">
        <v>2725442</v>
      </c>
      <c r="B2246">
        <v>2022</v>
      </c>
      <c r="C2246" t="s">
        <v>28</v>
      </c>
      <c r="D2246" t="s">
        <v>31</v>
      </c>
      <c r="E2246" t="s">
        <v>33</v>
      </c>
      <c r="F2246" t="s">
        <v>34</v>
      </c>
      <c r="G2246" t="s">
        <v>20</v>
      </c>
      <c r="H2246" t="s">
        <v>32</v>
      </c>
      <c r="I2246" t="s">
        <v>35</v>
      </c>
      <c r="J2246">
        <v>950</v>
      </c>
      <c r="K2246">
        <v>1358.5</v>
      </c>
    </row>
    <row r="2247" spans="1:11" x14ac:dyDescent="0.3">
      <c r="A2247" s="2">
        <v>2725442</v>
      </c>
      <c r="B2247">
        <v>2022</v>
      </c>
      <c r="C2247" t="s">
        <v>28</v>
      </c>
      <c r="D2247" t="s">
        <v>31</v>
      </c>
      <c r="E2247" t="s">
        <v>33</v>
      </c>
      <c r="F2247" t="s">
        <v>34</v>
      </c>
      <c r="G2247" t="s">
        <v>20</v>
      </c>
      <c r="H2247" t="s">
        <v>32</v>
      </c>
      <c r="I2247" t="s">
        <v>35</v>
      </c>
      <c r="J2247">
        <v>951</v>
      </c>
      <c r="K2247">
        <v>1359.93</v>
      </c>
    </row>
    <row r="2248" spans="1:11" x14ac:dyDescent="0.3">
      <c r="A2248" s="2">
        <v>2725442</v>
      </c>
      <c r="B2248">
        <v>2022</v>
      </c>
      <c r="C2248" t="s">
        <v>28</v>
      </c>
      <c r="D2248" t="s">
        <v>31</v>
      </c>
      <c r="E2248" t="s">
        <v>33</v>
      </c>
      <c r="F2248" t="s">
        <v>34</v>
      </c>
      <c r="G2248" t="s">
        <v>20</v>
      </c>
      <c r="H2248" t="s">
        <v>32</v>
      </c>
      <c r="I2248" t="s">
        <v>35</v>
      </c>
      <c r="J2248">
        <v>952</v>
      </c>
      <c r="K2248">
        <v>1361.3600000000001</v>
      </c>
    </row>
    <row r="2249" spans="1:11" x14ac:dyDescent="0.3">
      <c r="A2249" s="2">
        <v>2725077</v>
      </c>
      <c r="B2249">
        <v>2022</v>
      </c>
      <c r="C2249" t="s">
        <v>28</v>
      </c>
      <c r="D2249" t="s">
        <v>31</v>
      </c>
      <c r="E2249" t="s">
        <v>33</v>
      </c>
      <c r="F2249" t="s">
        <v>34</v>
      </c>
      <c r="G2249" t="s">
        <v>20</v>
      </c>
      <c r="H2249" t="s">
        <v>32</v>
      </c>
      <c r="I2249" t="s">
        <v>35</v>
      </c>
      <c r="J2249">
        <v>826</v>
      </c>
      <c r="K2249">
        <v>526.24</v>
      </c>
    </row>
    <row r="2250" spans="1:11" x14ac:dyDescent="0.3">
      <c r="A2250" s="2">
        <v>2725442</v>
      </c>
      <c r="B2250">
        <v>2022</v>
      </c>
      <c r="C2250" t="s">
        <v>28</v>
      </c>
      <c r="D2250" t="s">
        <v>31</v>
      </c>
      <c r="E2250" t="s">
        <v>33</v>
      </c>
      <c r="F2250" t="s">
        <v>34</v>
      </c>
      <c r="G2250" t="s">
        <v>20</v>
      </c>
      <c r="H2250" t="s">
        <v>32</v>
      </c>
      <c r="I2250" t="s">
        <v>35</v>
      </c>
      <c r="J2250">
        <v>879</v>
      </c>
      <c r="K2250">
        <v>526.24</v>
      </c>
    </row>
    <row r="2251" spans="1:11" x14ac:dyDescent="0.3">
      <c r="A2251" s="2">
        <v>2726538</v>
      </c>
      <c r="B2251">
        <v>2022</v>
      </c>
      <c r="C2251" t="s">
        <v>28</v>
      </c>
      <c r="D2251" t="s">
        <v>31</v>
      </c>
      <c r="E2251" t="s">
        <v>33</v>
      </c>
      <c r="F2251" t="s">
        <v>34</v>
      </c>
      <c r="G2251" t="s">
        <v>20</v>
      </c>
      <c r="H2251" t="s">
        <v>32</v>
      </c>
      <c r="I2251" t="s">
        <v>35</v>
      </c>
      <c r="J2251">
        <v>315</v>
      </c>
      <c r="K2251">
        <v>450.45</v>
      </c>
    </row>
    <row r="2252" spans="1:11" x14ac:dyDescent="0.3">
      <c r="A2252" s="2">
        <v>2725077</v>
      </c>
      <c r="B2252">
        <v>2022</v>
      </c>
      <c r="C2252" t="s">
        <v>28</v>
      </c>
      <c r="D2252" t="s">
        <v>31</v>
      </c>
      <c r="E2252" t="s">
        <v>33</v>
      </c>
      <c r="F2252" t="s">
        <v>34</v>
      </c>
      <c r="G2252" t="s">
        <v>20</v>
      </c>
      <c r="H2252" t="s">
        <v>32</v>
      </c>
      <c r="I2252" t="s">
        <v>35</v>
      </c>
      <c r="J2252">
        <v>309</v>
      </c>
      <c r="K2252">
        <v>441.87</v>
      </c>
    </row>
    <row r="2253" spans="1:11" x14ac:dyDescent="0.3">
      <c r="A2253" s="2">
        <v>2725442</v>
      </c>
      <c r="B2253">
        <v>2022</v>
      </c>
      <c r="C2253" t="s">
        <v>28</v>
      </c>
      <c r="D2253" t="s">
        <v>31</v>
      </c>
      <c r="E2253" t="s">
        <v>33</v>
      </c>
      <c r="F2253" t="s">
        <v>34</v>
      </c>
      <c r="G2253" t="s">
        <v>20</v>
      </c>
      <c r="H2253" t="s">
        <v>32</v>
      </c>
      <c r="I2253" t="s">
        <v>35</v>
      </c>
      <c r="J2253">
        <v>313</v>
      </c>
      <c r="K2253">
        <v>447.59000000000003</v>
      </c>
    </row>
    <row r="2254" spans="1:11" x14ac:dyDescent="0.3">
      <c r="A2254" s="2">
        <v>2725442</v>
      </c>
      <c r="B2254">
        <v>2022</v>
      </c>
      <c r="C2254" t="s">
        <v>28</v>
      </c>
      <c r="D2254" t="s">
        <v>31</v>
      </c>
      <c r="E2254" t="s">
        <v>33</v>
      </c>
      <c r="F2254" t="s">
        <v>34</v>
      </c>
      <c r="G2254" t="s">
        <v>20</v>
      </c>
      <c r="H2254" t="s">
        <v>32</v>
      </c>
      <c r="I2254" t="s">
        <v>35</v>
      </c>
      <c r="J2254">
        <v>241</v>
      </c>
      <c r="K2254">
        <v>344.63</v>
      </c>
    </row>
    <row r="2255" spans="1:11" x14ac:dyDescent="0.3">
      <c r="A2255" s="2">
        <v>2725442</v>
      </c>
      <c r="B2255">
        <v>2022</v>
      </c>
      <c r="C2255" t="s">
        <v>28</v>
      </c>
      <c r="D2255" t="s">
        <v>31</v>
      </c>
      <c r="E2255" t="s">
        <v>33</v>
      </c>
      <c r="F2255" t="s">
        <v>34</v>
      </c>
      <c r="G2255" t="s">
        <v>20</v>
      </c>
      <c r="H2255" t="s">
        <v>32</v>
      </c>
      <c r="I2255" t="s">
        <v>35</v>
      </c>
      <c r="J2255">
        <v>289</v>
      </c>
      <c r="K2255">
        <v>413.27</v>
      </c>
    </row>
    <row r="2256" spans="1:11" x14ac:dyDescent="0.3">
      <c r="A2256" s="2">
        <v>2725442</v>
      </c>
      <c r="B2256">
        <v>2022</v>
      </c>
      <c r="C2256" t="s">
        <v>28</v>
      </c>
      <c r="D2256" t="s">
        <v>31</v>
      </c>
      <c r="E2256" t="s">
        <v>33</v>
      </c>
      <c r="F2256" t="s">
        <v>34</v>
      </c>
      <c r="G2256" t="s">
        <v>20</v>
      </c>
      <c r="H2256" t="s">
        <v>32</v>
      </c>
      <c r="I2256" t="s">
        <v>35</v>
      </c>
      <c r="J2256">
        <v>795</v>
      </c>
      <c r="K2256">
        <v>1136.8499999999999</v>
      </c>
    </row>
    <row r="2257" spans="1:11" x14ac:dyDescent="0.3">
      <c r="A2257" s="2">
        <v>2725442</v>
      </c>
      <c r="B2257">
        <v>2022</v>
      </c>
      <c r="C2257" t="s">
        <v>28</v>
      </c>
      <c r="D2257" t="s">
        <v>31</v>
      </c>
      <c r="E2257" t="s">
        <v>33</v>
      </c>
      <c r="F2257" t="s">
        <v>34</v>
      </c>
      <c r="G2257" t="s">
        <v>20</v>
      </c>
      <c r="H2257" t="s">
        <v>32</v>
      </c>
      <c r="I2257" t="s">
        <v>35</v>
      </c>
      <c r="J2257">
        <v>849</v>
      </c>
      <c r="K2257">
        <v>1214.07</v>
      </c>
    </row>
    <row r="2258" spans="1:11" x14ac:dyDescent="0.3">
      <c r="A2258" s="2">
        <v>2725442</v>
      </c>
      <c r="B2258">
        <v>2022</v>
      </c>
      <c r="C2258" t="s">
        <v>28</v>
      </c>
      <c r="D2258" t="s">
        <v>31</v>
      </c>
      <c r="E2258" t="s">
        <v>33</v>
      </c>
      <c r="F2258" t="s">
        <v>34</v>
      </c>
      <c r="G2258" t="s">
        <v>20</v>
      </c>
      <c r="H2258" t="s">
        <v>32</v>
      </c>
      <c r="I2258" t="s">
        <v>35</v>
      </c>
      <c r="J2258">
        <v>882</v>
      </c>
      <c r="K2258">
        <v>1261.26</v>
      </c>
    </row>
    <row r="2259" spans="1:11" x14ac:dyDescent="0.3">
      <c r="A2259" s="2">
        <v>2725442</v>
      </c>
      <c r="B2259">
        <v>2022</v>
      </c>
      <c r="C2259" t="s">
        <v>29</v>
      </c>
      <c r="D2259" t="s">
        <v>31</v>
      </c>
      <c r="E2259" t="s">
        <v>33</v>
      </c>
      <c r="F2259" t="s">
        <v>34</v>
      </c>
      <c r="G2259" t="s">
        <v>20</v>
      </c>
      <c r="H2259" t="s">
        <v>32</v>
      </c>
      <c r="I2259" t="s">
        <v>35</v>
      </c>
      <c r="J2259">
        <v>320</v>
      </c>
      <c r="K2259">
        <v>457.6</v>
      </c>
    </row>
    <row r="2260" spans="1:11" x14ac:dyDescent="0.3">
      <c r="A2260" s="2">
        <v>2725442</v>
      </c>
      <c r="B2260">
        <v>2022</v>
      </c>
      <c r="C2260" t="s">
        <v>29</v>
      </c>
      <c r="D2260" t="s">
        <v>31</v>
      </c>
      <c r="E2260" t="s">
        <v>33</v>
      </c>
      <c r="F2260" t="s">
        <v>34</v>
      </c>
      <c r="G2260" t="s">
        <v>20</v>
      </c>
      <c r="H2260" t="s">
        <v>32</v>
      </c>
      <c r="I2260" t="s">
        <v>35</v>
      </c>
      <c r="J2260">
        <v>248</v>
      </c>
      <c r="K2260">
        <v>354.64</v>
      </c>
    </row>
    <row r="2261" spans="1:11" x14ac:dyDescent="0.3">
      <c r="A2261" s="2">
        <v>2725442</v>
      </c>
      <c r="B2261">
        <v>2022</v>
      </c>
      <c r="C2261" t="s">
        <v>29</v>
      </c>
      <c r="D2261" t="s">
        <v>31</v>
      </c>
      <c r="E2261" t="s">
        <v>33</v>
      </c>
      <c r="F2261" t="s">
        <v>34</v>
      </c>
      <c r="G2261" t="s">
        <v>20</v>
      </c>
      <c r="H2261" t="s">
        <v>32</v>
      </c>
      <c r="I2261" t="s">
        <v>35</v>
      </c>
      <c r="J2261">
        <v>322</v>
      </c>
      <c r="K2261">
        <v>460.46000000000004</v>
      </c>
    </row>
    <row r="2262" spans="1:11" x14ac:dyDescent="0.3">
      <c r="A2262" s="2">
        <v>2725442</v>
      </c>
      <c r="B2262">
        <v>2022</v>
      </c>
      <c r="C2262" t="s">
        <v>29</v>
      </c>
      <c r="D2262" t="s">
        <v>31</v>
      </c>
      <c r="E2262" t="s">
        <v>33</v>
      </c>
      <c r="F2262" t="s">
        <v>34</v>
      </c>
      <c r="G2262" t="s">
        <v>20</v>
      </c>
      <c r="H2262" t="s">
        <v>32</v>
      </c>
      <c r="I2262" t="s">
        <v>35</v>
      </c>
      <c r="J2262">
        <v>244</v>
      </c>
      <c r="K2262">
        <v>348.92</v>
      </c>
    </row>
    <row r="2263" spans="1:11" x14ac:dyDescent="0.3">
      <c r="A2263" s="2">
        <v>2726172</v>
      </c>
      <c r="B2263">
        <v>2022</v>
      </c>
      <c r="C2263" t="s">
        <v>29</v>
      </c>
      <c r="D2263" t="s">
        <v>31</v>
      </c>
      <c r="E2263" t="s">
        <v>33</v>
      </c>
      <c r="F2263" t="s">
        <v>34</v>
      </c>
      <c r="G2263" t="s">
        <v>20</v>
      </c>
      <c r="H2263" t="s">
        <v>32</v>
      </c>
      <c r="I2263" t="s">
        <v>35</v>
      </c>
      <c r="J2263">
        <v>292</v>
      </c>
      <c r="K2263">
        <v>417.56</v>
      </c>
    </row>
    <row r="2264" spans="1:11" x14ac:dyDescent="0.3">
      <c r="A2264" s="2">
        <v>2725442</v>
      </c>
      <c r="B2264">
        <v>2022</v>
      </c>
      <c r="C2264" t="s">
        <v>29</v>
      </c>
      <c r="D2264" t="s">
        <v>31</v>
      </c>
      <c r="E2264" t="s">
        <v>33</v>
      </c>
      <c r="F2264" t="s">
        <v>34</v>
      </c>
      <c r="G2264" t="s">
        <v>20</v>
      </c>
      <c r="H2264" t="s">
        <v>32</v>
      </c>
      <c r="I2264" t="s">
        <v>35</v>
      </c>
      <c r="J2264">
        <v>786</v>
      </c>
      <c r="K2264">
        <v>1123.98</v>
      </c>
    </row>
    <row r="2265" spans="1:11" x14ac:dyDescent="0.3">
      <c r="A2265" s="2">
        <v>2725442</v>
      </c>
      <c r="B2265">
        <v>2022</v>
      </c>
      <c r="C2265" t="s">
        <v>29</v>
      </c>
      <c r="D2265" t="s">
        <v>31</v>
      </c>
      <c r="E2265" t="s">
        <v>33</v>
      </c>
      <c r="F2265" t="s">
        <v>34</v>
      </c>
      <c r="G2265" t="s">
        <v>20</v>
      </c>
      <c r="H2265" t="s">
        <v>32</v>
      </c>
      <c r="I2265" t="s">
        <v>35</v>
      </c>
      <c r="J2265">
        <v>839</v>
      </c>
      <c r="K2265">
        <v>1199.77</v>
      </c>
    </row>
    <row r="2266" spans="1:11" x14ac:dyDescent="0.3">
      <c r="A2266" s="2">
        <v>2725077</v>
      </c>
      <c r="B2266">
        <v>2022</v>
      </c>
      <c r="C2266" t="s">
        <v>29</v>
      </c>
      <c r="D2266" t="s">
        <v>31</v>
      </c>
      <c r="E2266" t="s">
        <v>33</v>
      </c>
      <c r="F2266" t="s">
        <v>34</v>
      </c>
      <c r="G2266" t="s">
        <v>20</v>
      </c>
      <c r="H2266" t="s">
        <v>32</v>
      </c>
      <c r="I2266" t="s">
        <v>35</v>
      </c>
      <c r="J2266">
        <v>872</v>
      </c>
      <c r="K2266">
        <v>1246.96</v>
      </c>
    </row>
    <row r="2267" spans="1:11" x14ac:dyDescent="0.3">
      <c r="A2267" s="2">
        <v>2725077</v>
      </c>
      <c r="B2267">
        <v>2022</v>
      </c>
      <c r="C2267" t="s">
        <v>29</v>
      </c>
      <c r="D2267" t="s">
        <v>31</v>
      </c>
      <c r="E2267" t="s">
        <v>33</v>
      </c>
      <c r="F2267" t="s">
        <v>34</v>
      </c>
      <c r="G2267" t="s">
        <v>20</v>
      </c>
      <c r="H2267" t="s">
        <v>32</v>
      </c>
      <c r="I2267" t="s">
        <v>35</v>
      </c>
      <c r="J2267">
        <v>947</v>
      </c>
      <c r="K2267">
        <v>1354.21</v>
      </c>
    </row>
    <row r="2268" spans="1:11" x14ac:dyDescent="0.3">
      <c r="A2268" s="2">
        <v>2726172</v>
      </c>
      <c r="B2268">
        <v>2022</v>
      </c>
      <c r="C2268" t="s">
        <v>29</v>
      </c>
      <c r="D2268" t="s">
        <v>31</v>
      </c>
      <c r="E2268" t="s">
        <v>33</v>
      </c>
      <c r="F2268" t="s">
        <v>34</v>
      </c>
      <c r="G2268" t="s">
        <v>20</v>
      </c>
      <c r="H2268" t="s">
        <v>32</v>
      </c>
      <c r="I2268" t="s">
        <v>35</v>
      </c>
      <c r="J2268">
        <v>948</v>
      </c>
      <c r="K2268">
        <v>1355.6399999999999</v>
      </c>
    </row>
    <row r="2269" spans="1:11" x14ac:dyDescent="0.3">
      <c r="A2269" s="2">
        <v>2726172</v>
      </c>
      <c r="B2269">
        <v>2022</v>
      </c>
      <c r="C2269" t="s">
        <v>29</v>
      </c>
      <c r="D2269" t="s">
        <v>31</v>
      </c>
      <c r="E2269" t="s">
        <v>33</v>
      </c>
      <c r="F2269" t="s">
        <v>34</v>
      </c>
      <c r="G2269" t="s">
        <v>20</v>
      </c>
      <c r="H2269" t="s">
        <v>32</v>
      </c>
      <c r="I2269" t="s">
        <v>35</v>
      </c>
      <c r="J2269">
        <v>949</v>
      </c>
      <c r="K2269">
        <v>1357.07</v>
      </c>
    </row>
    <row r="2270" spans="1:11" x14ac:dyDescent="0.3">
      <c r="A2270" s="2">
        <v>2725077</v>
      </c>
      <c r="B2270">
        <v>2022</v>
      </c>
      <c r="C2270" t="s">
        <v>29</v>
      </c>
      <c r="D2270" t="s">
        <v>31</v>
      </c>
      <c r="E2270" t="s">
        <v>33</v>
      </c>
      <c r="F2270" t="s">
        <v>34</v>
      </c>
      <c r="G2270" t="s">
        <v>20</v>
      </c>
      <c r="H2270" t="s">
        <v>32</v>
      </c>
      <c r="I2270" t="s">
        <v>35</v>
      </c>
      <c r="J2270">
        <v>825</v>
      </c>
      <c r="K2270">
        <v>526.24</v>
      </c>
    </row>
    <row r="2271" spans="1:11" x14ac:dyDescent="0.3">
      <c r="A2271" s="2">
        <v>2725077</v>
      </c>
      <c r="B2271">
        <v>2022</v>
      </c>
      <c r="C2271" t="s">
        <v>29</v>
      </c>
      <c r="D2271" t="s">
        <v>31</v>
      </c>
      <c r="E2271" t="s">
        <v>33</v>
      </c>
      <c r="F2271" t="s">
        <v>34</v>
      </c>
      <c r="G2271" t="s">
        <v>20</v>
      </c>
      <c r="H2271" t="s">
        <v>32</v>
      </c>
      <c r="I2271" t="s">
        <v>35</v>
      </c>
      <c r="J2271">
        <v>878</v>
      </c>
      <c r="K2271">
        <v>526.24</v>
      </c>
    </row>
    <row r="2272" spans="1:11" x14ac:dyDescent="0.3">
      <c r="A2272" s="2">
        <v>2725442</v>
      </c>
      <c r="B2272">
        <v>2022</v>
      </c>
      <c r="C2272" t="s">
        <v>29</v>
      </c>
      <c r="D2272" t="s">
        <v>31</v>
      </c>
      <c r="E2272" t="s">
        <v>33</v>
      </c>
      <c r="F2272" t="s">
        <v>34</v>
      </c>
      <c r="G2272" t="s">
        <v>20</v>
      </c>
      <c r="H2272" t="s">
        <v>32</v>
      </c>
      <c r="I2272" t="s">
        <v>35</v>
      </c>
      <c r="J2272">
        <v>291</v>
      </c>
      <c r="K2272">
        <v>416.13</v>
      </c>
    </row>
    <row r="2273" spans="1:11" x14ac:dyDescent="0.3">
      <c r="A2273" s="2">
        <v>2725442</v>
      </c>
      <c r="B2273">
        <v>2022</v>
      </c>
      <c r="C2273" t="s">
        <v>29</v>
      </c>
      <c r="D2273" t="s">
        <v>31</v>
      </c>
      <c r="E2273" t="s">
        <v>33</v>
      </c>
      <c r="F2273" t="s">
        <v>34</v>
      </c>
      <c r="G2273" t="s">
        <v>20</v>
      </c>
      <c r="H2273" t="s">
        <v>32</v>
      </c>
      <c r="I2273" t="s">
        <v>35</v>
      </c>
      <c r="J2273">
        <v>333</v>
      </c>
      <c r="K2273">
        <v>476.19</v>
      </c>
    </row>
    <row r="2274" spans="1:11" x14ac:dyDescent="0.3">
      <c r="A2274" s="2">
        <v>2725442</v>
      </c>
      <c r="B2274">
        <v>2022</v>
      </c>
      <c r="C2274" t="s">
        <v>29</v>
      </c>
      <c r="D2274" t="s">
        <v>31</v>
      </c>
      <c r="E2274" t="s">
        <v>33</v>
      </c>
      <c r="F2274" t="s">
        <v>34</v>
      </c>
      <c r="G2274" t="s">
        <v>20</v>
      </c>
      <c r="H2274" t="s">
        <v>32</v>
      </c>
      <c r="I2274" t="s">
        <v>35</v>
      </c>
      <c r="J2274">
        <v>327</v>
      </c>
      <c r="K2274">
        <v>467.61</v>
      </c>
    </row>
    <row r="2275" spans="1:11" x14ac:dyDescent="0.3">
      <c r="A2275" s="2">
        <v>2725442</v>
      </c>
      <c r="B2275">
        <v>2022</v>
      </c>
      <c r="C2275" t="s">
        <v>29</v>
      </c>
      <c r="D2275" t="s">
        <v>31</v>
      </c>
      <c r="E2275" t="s">
        <v>33</v>
      </c>
      <c r="F2275" t="s">
        <v>34</v>
      </c>
      <c r="G2275" t="s">
        <v>20</v>
      </c>
      <c r="H2275" t="s">
        <v>32</v>
      </c>
      <c r="I2275" t="s">
        <v>35</v>
      </c>
      <c r="J2275">
        <v>321</v>
      </c>
      <c r="K2275">
        <v>459.03</v>
      </c>
    </row>
    <row r="2276" spans="1:11" x14ac:dyDescent="0.3">
      <c r="A2276" s="2">
        <v>2726172</v>
      </c>
      <c r="B2276">
        <v>2022</v>
      </c>
      <c r="C2276" t="s">
        <v>29</v>
      </c>
      <c r="D2276" t="s">
        <v>31</v>
      </c>
      <c r="E2276" t="s">
        <v>33</v>
      </c>
      <c r="F2276" t="s">
        <v>34</v>
      </c>
      <c r="G2276" t="s">
        <v>20</v>
      </c>
      <c r="H2276" t="s">
        <v>32</v>
      </c>
      <c r="I2276" t="s">
        <v>35</v>
      </c>
      <c r="J2276">
        <v>319</v>
      </c>
      <c r="K2276">
        <v>456.16999999999996</v>
      </c>
    </row>
    <row r="2277" spans="1:11" x14ac:dyDescent="0.3">
      <c r="A2277" s="2">
        <v>2726172</v>
      </c>
      <c r="B2277">
        <v>2022</v>
      </c>
      <c r="C2277" t="s">
        <v>29</v>
      </c>
      <c r="D2277" t="s">
        <v>31</v>
      </c>
      <c r="E2277" t="s">
        <v>33</v>
      </c>
      <c r="F2277" t="s">
        <v>34</v>
      </c>
      <c r="G2277" t="s">
        <v>20</v>
      </c>
      <c r="H2277" t="s">
        <v>32</v>
      </c>
      <c r="I2277" t="s">
        <v>35</v>
      </c>
      <c r="J2277">
        <v>247</v>
      </c>
      <c r="K2277">
        <v>353.21</v>
      </c>
    </row>
    <row r="2278" spans="1:11" x14ac:dyDescent="0.3">
      <c r="A2278" s="2">
        <v>2725442</v>
      </c>
      <c r="B2278">
        <v>2022</v>
      </c>
      <c r="C2278" t="s">
        <v>29</v>
      </c>
      <c r="D2278" t="s">
        <v>31</v>
      </c>
      <c r="E2278" t="s">
        <v>33</v>
      </c>
      <c r="F2278" t="s">
        <v>34</v>
      </c>
      <c r="G2278" t="s">
        <v>20</v>
      </c>
      <c r="H2278" t="s">
        <v>32</v>
      </c>
      <c r="I2278" t="s">
        <v>35</v>
      </c>
      <c r="J2278">
        <v>295</v>
      </c>
      <c r="K2278">
        <v>421.85</v>
      </c>
    </row>
    <row r="2279" spans="1:11" x14ac:dyDescent="0.3">
      <c r="A2279" s="2">
        <v>2726172</v>
      </c>
      <c r="B2279">
        <v>2022</v>
      </c>
      <c r="C2279" t="s">
        <v>29</v>
      </c>
      <c r="D2279" t="s">
        <v>31</v>
      </c>
      <c r="E2279" t="s">
        <v>33</v>
      </c>
      <c r="F2279" t="s">
        <v>34</v>
      </c>
      <c r="G2279" t="s">
        <v>20</v>
      </c>
      <c r="H2279" t="s">
        <v>32</v>
      </c>
      <c r="I2279" t="s">
        <v>35</v>
      </c>
      <c r="J2279">
        <v>848</v>
      </c>
      <c r="K2279">
        <v>1212.6399999999999</v>
      </c>
    </row>
    <row r="2280" spans="1:11" x14ac:dyDescent="0.3">
      <c r="A2280" s="2">
        <v>2725442</v>
      </c>
      <c r="B2280">
        <v>2022</v>
      </c>
      <c r="C2280" t="s">
        <v>29</v>
      </c>
      <c r="D2280" t="s">
        <v>31</v>
      </c>
      <c r="E2280" t="s">
        <v>33</v>
      </c>
      <c r="F2280" t="s">
        <v>34</v>
      </c>
      <c r="G2280" t="s">
        <v>20</v>
      </c>
      <c r="H2280" t="s">
        <v>32</v>
      </c>
      <c r="I2280" t="s">
        <v>35</v>
      </c>
      <c r="J2280">
        <v>881</v>
      </c>
      <c r="K2280">
        <v>1259.83</v>
      </c>
    </row>
    <row r="2281" spans="1:11" x14ac:dyDescent="0.3">
      <c r="A2281" s="2">
        <v>2725077</v>
      </c>
      <c r="B2281">
        <v>2022</v>
      </c>
      <c r="C2281" t="s">
        <v>30</v>
      </c>
      <c r="D2281" t="s">
        <v>31</v>
      </c>
      <c r="E2281" t="s">
        <v>33</v>
      </c>
      <c r="F2281" t="s">
        <v>34</v>
      </c>
      <c r="G2281" t="s">
        <v>20</v>
      </c>
      <c r="H2281" t="s">
        <v>32</v>
      </c>
      <c r="I2281" t="s">
        <v>35</v>
      </c>
      <c r="J2281">
        <v>326</v>
      </c>
      <c r="K2281">
        <v>466.18</v>
      </c>
    </row>
    <row r="2282" spans="1:11" x14ac:dyDescent="0.3">
      <c r="A2282" s="2">
        <v>2725077</v>
      </c>
      <c r="B2282">
        <v>2022</v>
      </c>
      <c r="C2282" t="s">
        <v>30</v>
      </c>
      <c r="D2282" t="s">
        <v>31</v>
      </c>
      <c r="E2282" t="s">
        <v>33</v>
      </c>
      <c r="F2282" t="s">
        <v>34</v>
      </c>
      <c r="G2282" t="s">
        <v>20</v>
      </c>
      <c r="H2282" t="s">
        <v>32</v>
      </c>
      <c r="I2282" t="s">
        <v>35</v>
      </c>
      <c r="J2282">
        <v>254</v>
      </c>
      <c r="K2282">
        <v>363.22</v>
      </c>
    </row>
    <row r="2283" spans="1:11" x14ac:dyDescent="0.3">
      <c r="A2283" s="2">
        <v>2725442</v>
      </c>
      <c r="B2283">
        <v>2022</v>
      </c>
      <c r="C2283" t="s">
        <v>30</v>
      </c>
      <c r="D2283" t="s">
        <v>31</v>
      </c>
      <c r="E2283" t="s">
        <v>33</v>
      </c>
      <c r="F2283" t="s">
        <v>34</v>
      </c>
      <c r="G2283" t="s">
        <v>20</v>
      </c>
      <c r="H2283" t="s">
        <v>32</v>
      </c>
      <c r="I2283" t="s">
        <v>35</v>
      </c>
      <c r="J2283">
        <v>296</v>
      </c>
      <c r="K2283">
        <v>423.28</v>
      </c>
    </row>
    <row r="2284" spans="1:11" x14ac:dyDescent="0.3">
      <c r="A2284" s="2">
        <v>2725077</v>
      </c>
      <c r="B2284">
        <v>2022</v>
      </c>
      <c r="C2284" t="s">
        <v>30</v>
      </c>
      <c r="D2284" t="s">
        <v>31</v>
      </c>
      <c r="E2284" t="s">
        <v>33</v>
      </c>
      <c r="F2284" t="s">
        <v>34</v>
      </c>
      <c r="G2284" t="s">
        <v>20</v>
      </c>
      <c r="H2284" t="s">
        <v>32</v>
      </c>
      <c r="I2284" t="s">
        <v>35</v>
      </c>
      <c r="J2284">
        <v>328</v>
      </c>
      <c r="K2284">
        <v>469.03999999999996</v>
      </c>
    </row>
    <row r="2285" spans="1:11" x14ac:dyDescent="0.3">
      <c r="A2285" s="2">
        <v>2726172</v>
      </c>
      <c r="B2285">
        <v>2022</v>
      </c>
      <c r="C2285" t="s">
        <v>30</v>
      </c>
      <c r="D2285" t="s">
        <v>31</v>
      </c>
      <c r="E2285" t="s">
        <v>33</v>
      </c>
      <c r="F2285" t="s">
        <v>34</v>
      </c>
      <c r="G2285" t="s">
        <v>20</v>
      </c>
      <c r="H2285" t="s">
        <v>32</v>
      </c>
      <c r="I2285" t="s">
        <v>35</v>
      </c>
      <c r="J2285">
        <v>250</v>
      </c>
      <c r="K2285">
        <v>357.5</v>
      </c>
    </row>
    <row r="2286" spans="1:11" x14ac:dyDescent="0.3">
      <c r="A2286" s="2">
        <v>2725442</v>
      </c>
      <c r="B2286">
        <v>2022</v>
      </c>
      <c r="C2286" t="s">
        <v>30</v>
      </c>
      <c r="D2286" t="s">
        <v>31</v>
      </c>
      <c r="E2286" t="s">
        <v>33</v>
      </c>
      <c r="F2286" t="s">
        <v>34</v>
      </c>
      <c r="G2286" t="s">
        <v>20</v>
      </c>
      <c r="H2286" t="s">
        <v>32</v>
      </c>
      <c r="I2286" t="s">
        <v>35</v>
      </c>
      <c r="J2286">
        <v>298</v>
      </c>
      <c r="K2286">
        <v>426.14</v>
      </c>
    </row>
    <row r="2287" spans="1:11" x14ac:dyDescent="0.3">
      <c r="A2287" s="2">
        <v>2725077</v>
      </c>
      <c r="B2287">
        <v>2022</v>
      </c>
      <c r="C2287" t="s">
        <v>30</v>
      </c>
      <c r="D2287" t="s">
        <v>31</v>
      </c>
      <c r="E2287" t="s">
        <v>33</v>
      </c>
      <c r="F2287" t="s">
        <v>34</v>
      </c>
      <c r="G2287" t="s">
        <v>20</v>
      </c>
      <c r="H2287" t="s">
        <v>32</v>
      </c>
      <c r="I2287" t="s">
        <v>35</v>
      </c>
      <c r="J2287">
        <v>785</v>
      </c>
      <c r="K2287">
        <v>1122.55</v>
      </c>
    </row>
    <row r="2288" spans="1:11" x14ac:dyDescent="0.3">
      <c r="A2288" s="2">
        <v>2726538</v>
      </c>
      <c r="B2288">
        <v>2022</v>
      </c>
      <c r="C2288" t="s">
        <v>30</v>
      </c>
      <c r="D2288" t="s">
        <v>31</v>
      </c>
      <c r="E2288" t="s">
        <v>33</v>
      </c>
      <c r="F2288" t="s">
        <v>34</v>
      </c>
      <c r="G2288" t="s">
        <v>20</v>
      </c>
      <c r="H2288" t="s">
        <v>32</v>
      </c>
      <c r="I2288" t="s">
        <v>35</v>
      </c>
      <c r="J2288">
        <v>838</v>
      </c>
      <c r="K2288">
        <v>1198.3399999999999</v>
      </c>
    </row>
    <row r="2289" spans="1:11" x14ac:dyDescent="0.3">
      <c r="A2289" s="2">
        <v>2726538</v>
      </c>
      <c r="B2289">
        <v>2022</v>
      </c>
      <c r="C2289" t="s">
        <v>30</v>
      </c>
      <c r="D2289" t="s">
        <v>31</v>
      </c>
      <c r="E2289" t="s">
        <v>33</v>
      </c>
      <c r="F2289" t="s">
        <v>34</v>
      </c>
      <c r="G2289" t="s">
        <v>20</v>
      </c>
      <c r="H2289" t="s">
        <v>32</v>
      </c>
      <c r="I2289" t="s">
        <v>35</v>
      </c>
      <c r="J2289">
        <v>871</v>
      </c>
      <c r="K2289">
        <v>1245.53</v>
      </c>
    </row>
    <row r="2290" spans="1:11" x14ac:dyDescent="0.3">
      <c r="A2290" s="2">
        <v>2726172</v>
      </c>
      <c r="B2290">
        <v>2022</v>
      </c>
      <c r="C2290" t="s">
        <v>30</v>
      </c>
      <c r="D2290" t="s">
        <v>31</v>
      </c>
      <c r="E2290" t="s">
        <v>33</v>
      </c>
      <c r="F2290" t="s">
        <v>34</v>
      </c>
      <c r="G2290" t="s">
        <v>20</v>
      </c>
      <c r="H2290" t="s">
        <v>32</v>
      </c>
      <c r="I2290" t="s">
        <v>35</v>
      </c>
      <c r="J2290">
        <v>945</v>
      </c>
      <c r="K2290">
        <v>1351.35</v>
      </c>
    </row>
    <row r="2291" spans="1:11" x14ac:dyDescent="0.3">
      <c r="A2291" s="2">
        <v>2725442</v>
      </c>
      <c r="B2291">
        <v>2022</v>
      </c>
      <c r="C2291" t="s">
        <v>30</v>
      </c>
      <c r="D2291" t="s">
        <v>31</v>
      </c>
      <c r="E2291" t="s">
        <v>33</v>
      </c>
      <c r="F2291" t="s">
        <v>34</v>
      </c>
      <c r="G2291" t="s">
        <v>20</v>
      </c>
      <c r="H2291" t="s">
        <v>32</v>
      </c>
      <c r="I2291" t="s">
        <v>35</v>
      </c>
      <c r="J2291">
        <v>946</v>
      </c>
      <c r="K2291">
        <v>1352.78</v>
      </c>
    </row>
    <row r="2292" spans="1:11" x14ac:dyDescent="0.3">
      <c r="A2292" s="2">
        <v>2726538</v>
      </c>
      <c r="B2292">
        <v>2022</v>
      </c>
      <c r="C2292" t="s">
        <v>30</v>
      </c>
      <c r="D2292" t="s">
        <v>31</v>
      </c>
      <c r="E2292" t="s">
        <v>33</v>
      </c>
      <c r="F2292" t="s">
        <v>34</v>
      </c>
      <c r="G2292" t="s">
        <v>20</v>
      </c>
      <c r="H2292" t="s">
        <v>32</v>
      </c>
      <c r="I2292" t="s">
        <v>35</v>
      </c>
      <c r="J2292">
        <v>824</v>
      </c>
      <c r="K2292">
        <v>526.24</v>
      </c>
    </row>
    <row r="2293" spans="1:11" x14ac:dyDescent="0.3">
      <c r="A2293" s="2">
        <v>2725077</v>
      </c>
      <c r="B2293">
        <v>2022</v>
      </c>
      <c r="C2293" t="s">
        <v>30</v>
      </c>
      <c r="D2293" t="s">
        <v>31</v>
      </c>
      <c r="E2293" t="s">
        <v>33</v>
      </c>
      <c r="F2293" t="s">
        <v>34</v>
      </c>
      <c r="G2293" t="s">
        <v>20</v>
      </c>
      <c r="H2293" t="s">
        <v>32</v>
      </c>
      <c r="I2293" t="s">
        <v>35</v>
      </c>
      <c r="J2293">
        <v>297</v>
      </c>
      <c r="K2293">
        <v>424.71</v>
      </c>
    </row>
    <row r="2294" spans="1:11" x14ac:dyDescent="0.3">
      <c r="A2294" s="2">
        <v>2725077</v>
      </c>
      <c r="B2294">
        <v>2022</v>
      </c>
      <c r="C2294" t="s">
        <v>30</v>
      </c>
      <c r="D2294" t="s">
        <v>31</v>
      </c>
      <c r="E2294" t="s">
        <v>33</v>
      </c>
      <c r="F2294" t="s">
        <v>34</v>
      </c>
      <c r="G2294" t="s">
        <v>20</v>
      </c>
      <c r="H2294" t="s">
        <v>32</v>
      </c>
      <c r="I2294" t="s">
        <v>35</v>
      </c>
      <c r="J2294">
        <v>351</v>
      </c>
      <c r="K2294">
        <v>501.93</v>
      </c>
    </row>
    <row r="2295" spans="1:11" x14ac:dyDescent="0.3">
      <c r="A2295" s="2">
        <v>2726538</v>
      </c>
      <c r="B2295">
        <v>2022</v>
      </c>
      <c r="C2295" t="s">
        <v>30</v>
      </c>
      <c r="D2295" t="s">
        <v>31</v>
      </c>
      <c r="E2295" t="s">
        <v>33</v>
      </c>
      <c r="F2295" t="s">
        <v>34</v>
      </c>
      <c r="G2295" t="s">
        <v>20</v>
      </c>
      <c r="H2295" t="s">
        <v>32</v>
      </c>
      <c r="I2295" t="s">
        <v>35</v>
      </c>
      <c r="J2295">
        <v>345</v>
      </c>
      <c r="K2295">
        <v>493.35</v>
      </c>
    </row>
    <row r="2296" spans="1:11" x14ac:dyDescent="0.3">
      <c r="A2296" s="2">
        <v>2726172</v>
      </c>
      <c r="B2296">
        <v>2022</v>
      </c>
      <c r="C2296" t="s">
        <v>30</v>
      </c>
      <c r="D2296" t="s">
        <v>31</v>
      </c>
      <c r="E2296" t="s">
        <v>33</v>
      </c>
      <c r="F2296" t="s">
        <v>34</v>
      </c>
      <c r="G2296" t="s">
        <v>20</v>
      </c>
      <c r="H2296" t="s">
        <v>32</v>
      </c>
      <c r="I2296" t="s">
        <v>35</v>
      </c>
      <c r="J2296">
        <v>339</v>
      </c>
      <c r="K2296">
        <v>484.77</v>
      </c>
    </row>
    <row r="2297" spans="1:11" x14ac:dyDescent="0.3">
      <c r="A2297" s="2">
        <v>2725442</v>
      </c>
      <c r="B2297">
        <v>2022</v>
      </c>
      <c r="C2297" t="s">
        <v>30</v>
      </c>
      <c r="D2297" t="s">
        <v>31</v>
      </c>
      <c r="E2297" t="s">
        <v>33</v>
      </c>
      <c r="F2297" t="s">
        <v>34</v>
      </c>
      <c r="G2297" t="s">
        <v>20</v>
      </c>
      <c r="H2297" t="s">
        <v>32</v>
      </c>
      <c r="I2297" t="s">
        <v>35</v>
      </c>
      <c r="J2297">
        <v>325</v>
      </c>
      <c r="K2297">
        <v>464.75</v>
      </c>
    </row>
    <row r="2298" spans="1:11" x14ac:dyDescent="0.3">
      <c r="A2298" s="2">
        <v>2726172</v>
      </c>
      <c r="B2298">
        <v>2022</v>
      </c>
      <c r="C2298" t="s">
        <v>30</v>
      </c>
      <c r="D2298" t="s">
        <v>31</v>
      </c>
      <c r="E2298" t="s">
        <v>33</v>
      </c>
      <c r="F2298" t="s">
        <v>34</v>
      </c>
      <c r="G2298" t="s">
        <v>20</v>
      </c>
      <c r="H2298" t="s">
        <v>32</v>
      </c>
      <c r="I2298" t="s">
        <v>35</v>
      </c>
      <c r="J2298">
        <v>253</v>
      </c>
      <c r="K2298">
        <v>361.78999999999996</v>
      </c>
    </row>
    <row r="2299" spans="1:11" x14ac:dyDescent="0.3">
      <c r="A2299" s="2">
        <v>2725077</v>
      </c>
      <c r="B2299">
        <v>2022</v>
      </c>
      <c r="C2299" t="s">
        <v>30</v>
      </c>
      <c r="D2299" t="s">
        <v>31</v>
      </c>
      <c r="E2299" t="s">
        <v>33</v>
      </c>
      <c r="F2299" t="s">
        <v>34</v>
      </c>
      <c r="G2299" t="s">
        <v>20</v>
      </c>
      <c r="H2299" t="s">
        <v>32</v>
      </c>
      <c r="I2299" t="s">
        <v>35</v>
      </c>
      <c r="J2299">
        <v>301</v>
      </c>
      <c r="K2299">
        <v>430.43</v>
      </c>
    </row>
    <row r="2300" spans="1:11" x14ac:dyDescent="0.3">
      <c r="A2300" s="2">
        <v>2725442</v>
      </c>
      <c r="B2300">
        <v>2022</v>
      </c>
      <c r="C2300" t="s">
        <v>30</v>
      </c>
      <c r="D2300" t="s">
        <v>31</v>
      </c>
      <c r="E2300" t="s">
        <v>33</v>
      </c>
      <c r="F2300" t="s">
        <v>34</v>
      </c>
      <c r="G2300" t="s">
        <v>20</v>
      </c>
      <c r="H2300" t="s">
        <v>32</v>
      </c>
      <c r="I2300" t="s">
        <v>35</v>
      </c>
      <c r="J2300">
        <v>794</v>
      </c>
      <c r="K2300">
        <v>1135.42</v>
      </c>
    </row>
    <row r="2301" spans="1:11" x14ac:dyDescent="0.3">
      <c r="A2301" s="2">
        <v>2725442</v>
      </c>
      <c r="B2301">
        <v>2022</v>
      </c>
      <c r="C2301" t="s">
        <v>30</v>
      </c>
      <c r="D2301" t="s">
        <v>31</v>
      </c>
      <c r="E2301" t="s">
        <v>33</v>
      </c>
      <c r="F2301" t="s">
        <v>34</v>
      </c>
      <c r="G2301" t="s">
        <v>20</v>
      </c>
      <c r="H2301" t="s">
        <v>32</v>
      </c>
      <c r="I2301" t="s">
        <v>35</v>
      </c>
      <c r="J2301">
        <v>847</v>
      </c>
      <c r="K2301">
        <v>1211.21</v>
      </c>
    </row>
    <row r="2302" spans="1:11" x14ac:dyDescent="0.3">
      <c r="A2302" s="2">
        <v>2725077</v>
      </c>
      <c r="B2302">
        <v>2022</v>
      </c>
      <c r="C2302" t="s">
        <v>30</v>
      </c>
      <c r="D2302" t="s">
        <v>31</v>
      </c>
      <c r="E2302" t="s">
        <v>33</v>
      </c>
      <c r="F2302" t="s">
        <v>34</v>
      </c>
      <c r="G2302" t="s">
        <v>20</v>
      </c>
      <c r="H2302" t="s">
        <v>32</v>
      </c>
      <c r="I2302" t="s">
        <v>35</v>
      </c>
      <c r="J2302">
        <v>880</v>
      </c>
      <c r="K2302">
        <v>1258.4000000000001</v>
      </c>
    </row>
    <row r="2303" spans="1:11" x14ac:dyDescent="0.3">
      <c r="A2303" s="2">
        <v>2725077</v>
      </c>
      <c r="B2303">
        <v>2023</v>
      </c>
      <c r="C2303" t="s">
        <v>11</v>
      </c>
      <c r="D2303" t="s">
        <v>12</v>
      </c>
      <c r="E2303" t="s">
        <v>33</v>
      </c>
      <c r="F2303" t="s">
        <v>14</v>
      </c>
      <c r="G2303" t="s">
        <v>15</v>
      </c>
      <c r="H2303" t="s">
        <v>16</v>
      </c>
      <c r="I2303" t="s">
        <v>18</v>
      </c>
      <c r="J2303">
        <v>362</v>
      </c>
      <c r="K2303">
        <v>553.86</v>
      </c>
    </row>
    <row r="2304" spans="1:11" x14ac:dyDescent="0.3">
      <c r="A2304" s="2">
        <v>2725442</v>
      </c>
      <c r="B2304">
        <v>2023</v>
      </c>
      <c r="C2304" t="s">
        <v>11</v>
      </c>
      <c r="D2304" t="s">
        <v>12</v>
      </c>
      <c r="E2304" t="s">
        <v>33</v>
      </c>
      <c r="F2304" t="s">
        <v>14</v>
      </c>
      <c r="G2304" t="s">
        <v>15</v>
      </c>
      <c r="H2304" t="s">
        <v>16</v>
      </c>
      <c r="I2304" t="s">
        <v>18</v>
      </c>
      <c r="J2304">
        <v>338</v>
      </c>
      <c r="K2304">
        <v>483.34000000000003</v>
      </c>
    </row>
    <row r="2305" spans="1:11" x14ac:dyDescent="0.3">
      <c r="A2305" s="2">
        <v>2725807</v>
      </c>
      <c r="B2305">
        <v>2023</v>
      </c>
      <c r="C2305" t="s">
        <v>11</v>
      </c>
      <c r="D2305" t="s">
        <v>12</v>
      </c>
      <c r="E2305" t="s">
        <v>33</v>
      </c>
      <c r="F2305" t="s">
        <v>14</v>
      </c>
      <c r="G2305" t="s">
        <v>15</v>
      </c>
      <c r="H2305" t="s">
        <v>16</v>
      </c>
      <c r="I2305" t="s">
        <v>18</v>
      </c>
      <c r="J2305">
        <v>364</v>
      </c>
      <c r="K2305">
        <v>520.52</v>
      </c>
    </row>
    <row r="2306" spans="1:11" x14ac:dyDescent="0.3">
      <c r="A2306" s="2">
        <v>2725442</v>
      </c>
      <c r="B2306">
        <v>2023</v>
      </c>
      <c r="C2306" t="s">
        <v>11</v>
      </c>
      <c r="D2306" t="s">
        <v>12</v>
      </c>
      <c r="E2306" t="s">
        <v>33</v>
      </c>
      <c r="F2306" t="s">
        <v>14</v>
      </c>
      <c r="G2306" t="s">
        <v>15</v>
      </c>
      <c r="H2306" t="s">
        <v>16</v>
      </c>
      <c r="I2306" t="s">
        <v>18</v>
      </c>
      <c r="J2306">
        <v>334</v>
      </c>
      <c r="K2306">
        <v>477.62</v>
      </c>
    </row>
    <row r="2307" spans="1:11" x14ac:dyDescent="0.3">
      <c r="A2307" s="2">
        <v>2725442</v>
      </c>
      <c r="B2307">
        <v>2023</v>
      </c>
      <c r="C2307" t="s">
        <v>11</v>
      </c>
      <c r="D2307" t="s">
        <v>12</v>
      </c>
      <c r="E2307" t="s">
        <v>33</v>
      </c>
      <c r="F2307" t="s">
        <v>14</v>
      </c>
      <c r="G2307" t="s">
        <v>15</v>
      </c>
      <c r="H2307" t="s">
        <v>16</v>
      </c>
      <c r="I2307" t="s">
        <v>18</v>
      </c>
      <c r="J2307">
        <v>655</v>
      </c>
      <c r="K2307">
        <v>936.65</v>
      </c>
    </row>
    <row r="2308" spans="1:11" x14ac:dyDescent="0.3">
      <c r="A2308" s="2">
        <v>2725077</v>
      </c>
      <c r="B2308">
        <v>2023</v>
      </c>
      <c r="C2308" t="s">
        <v>11</v>
      </c>
      <c r="D2308" t="s">
        <v>12</v>
      </c>
      <c r="E2308" t="s">
        <v>33</v>
      </c>
      <c r="F2308" t="s">
        <v>14</v>
      </c>
      <c r="G2308" t="s">
        <v>15</v>
      </c>
      <c r="H2308" t="s">
        <v>16</v>
      </c>
      <c r="I2308" t="s">
        <v>18</v>
      </c>
      <c r="J2308">
        <v>742</v>
      </c>
      <c r="K2308">
        <v>1061.06</v>
      </c>
    </row>
    <row r="2309" spans="1:11" x14ac:dyDescent="0.3">
      <c r="A2309" s="2">
        <v>2725077</v>
      </c>
      <c r="B2309">
        <v>2023</v>
      </c>
      <c r="C2309" t="s">
        <v>11</v>
      </c>
      <c r="D2309" t="s">
        <v>12</v>
      </c>
      <c r="E2309" t="s">
        <v>33</v>
      </c>
      <c r="F2309" t="s">
        <v>14</v>
      </c>
      <c r="G2309" t="s">
        <v>15</v>
      </c>
      <c r="H2309" t="s">
        <v>16</v>
      </c>
      <c r="I2309" t="s">
        <v>18</v>
      </c>
      <c r="J2309">
        <v>363</v>
      </c>
      <c r="K2309">
        <v>519.09</v>
      </c>
    </row>
    <row r="2310" spans="1:11" x14ac:dyDescent="0.3">
      <c r="A2310" s="2">
        <v>2725442</v>
      </c>
      <c r="B2310">
        <v>2023</v>
      </c>
      <c r="C2310" t="s">
        <v>11</v>
      </c>
      <c r="D2310" t="s">
        <v>12</v>
      </c>
      <c r="E2310" t="s">
        <v>33</v>
      </c>
      <c r="F2310" t="s">
        <v>14</v>
      </c>
      <c r="G2310" t="s">
        <v>15</v>
      </c>
      <c r="H2310" t="s">
        <v>16</v>
      </c>
      <c r="I2310" t="s">
        <v>18</v>
      </c>
      <c r="J2310">
        <v>781</v>
      </c>
      <c r="K2310">
        <v>526.24</v>
      </c>
    </row>
    <row r="2311" spans="1:11" x14ac:dyDescent="0.3">
      <c r="A2311" s="2">
        <v>2725442</v>
      </c>
      <c r="B2311">
        <v>2023</v>
      </c>
      <c r="C2311" t="s">
        <v>11</v>
      </c>
      <c r="D2311" t="s">
        <v>12</v>
      </c>
      <c r="E2311" t="s">
        <v>33</v>
      </c>
      <c r="F2311" t="s">
        <v>14</v>
      </c>
      <c r="G2311" t="s">
        <v>15</v>
      </c>
      <c r="H2311" t="s">
        <v>16</v>
      </c>
      <c r="I2311" t="s">
        <v>18</v>
      </c>
      <c r="J2311">
        <v>361</v>
      </c>
      <c r="K2311">
        <v>516.23</v>
      </c>
    </row>
    <row r="2312" spans="1:11" x14ac:dyDescent="0.3">
      <c r="A2312" s="2">
        <v>2725807</v>
      </c>
      <c r="B2312">
        <v>2023</v>
      </c>
      <c r="C2312" t="s">
        <v>11</v>
      </c>
      <c r="D2312" t="s">
        <v>12</v>
      </c>
      <c r="E2312" t="s">
        <v>33</v>
      </c>
      <c r="F2312" t="s">
        <v>14</v>
      </c>
      <c r="G2312" t="s">
        <v>15</v>
      </c>
      <c r="H2312" t="s">
        <v>16</v>
      </c>
      <c r="I2312" t="s">
        <v>18</v>
      </c>
      <c r="J2312">
        <v>337</v>
      </c>
      <c r="K2312">
        <v>481.90999999999997</v>
      </c>
    </row>
    <row r="2313" spans="1:11" x14ac:dyDescent="0.3">
      <c r="A2313" s="2">
        <v>2725442</v>
      </c>
      <c r="B2313">
        <v>2023</v>
      </c>
      <c r="C2313" t="s">
        <v>11</v>
      </c>
      <c r="D2313" t="s">
        <v>12</v>
      </c>
      <c r="E2313" t="s">
        <v>33</v>
      </c>
      <c r="F2313" t="s">
        <v>14</v>
      </c>
      <c r="G2313" t="s">
        <v>15</v>
      </c>
      <c r="H2313" t="s">
        <v>16</v>
      </c>
      <c r="I2313" t="s">
        <v>18</v>
      </c>
      <c r="J2313">
        <v>365</v>
      </c>
      <c r="K2313">
        <v>521.95000000000005</v>
      </c>
    </row>
    <row r="2314" spans="1:11" x14ac:dyDescent="0.3">
      <c r="A2314" s="2">
        <v>2725077</v>
      </c>
      <c r="B2314">
        <v>2023</v>
      </c>
      <c r="C2314" t="s">
        <v>11</v>
      </c>
      <c r="D2314" t="s">
        <v>12</v>
      </c>
      <c r="E2314" t="s">
        <v>33</v>
      </c>
      <c r="F2314" t="s">
        <v>14</v>
      </c>
      <c r="G2314" t="s">
        <v>15</v>
      </c>
      <c r="H2314" t="s">
        <v>16</v>
      </c>
      <c r="I2314" t="s">
        <v>18</v>
      </c>
      <c r="J2314">
        <v>751</v>
      </c>
      <c r="K2314">
        <v>1073.93</v>
      </c>
    </row>
    <row r="2315" spans="1:11" x14ac:dyDescent="0.3">
      <c r="A2315" s="2">
        <v>2725807</v>
      </c>
      <c r="B2315">
        <v>2023</v>
      </c>
      <c r="C2315" t="s">
        <v>19</v>
      </c>
      <c r="D2315" t="s">
        <v>12</v>
      </c>
      <c r="E2315" t="s">
        <v>33</v>
      </c>
      <c r="F2315" t="s">
        <v>14</v>
      </c>
      <c r="G2315" t="s">
        <v>15</v>
      </c>
      <c r="H2315" t="s">
        <v>16</v>
      </c>
      <c r="I2315" t="s">
        <v>18</v>
      </c>
      <c r="J2315">
        <v>344</v>
      </c>
      <c r="K2315">
        <v>526.32000000000005</v>
      </c>
    </row>
    <row r="2316" spans="1:11" x14ac:dyDescent="0.3">
      <c r="A2316" s="2">
        <v>2725077</v>
      </c>
      <c r="B2316">
        <v>2023</v>
      </c>
      <c r="C2316" t="s">
        <v>19</v>
      </c>
      <c r="D2316" t="s">
        <v>12</v>
      </c>
      <c r="E2316" t="s">
        <v>33</v>
      </c>
      <c r="F2316" t="s">
        <v>14</v>
      </c>
      <c r="G2316" t="s">
        <v>15</v>
      </c>
      <c r="H2316" t="s">
        <v>16</v>
      </c>
      <c r="I2316" t="s">
        <v>18</v>
      </c>
      <c r="J2316">
        <v>314</v>
      </c>
      <c r="K2316">
        <v>449.02</v>
      </c>
    </row>
    <row r="2317" spans="1:11" x14ac:dyDescent="0.3">
      <c r="A2317" s="2">
        <v>2725442</v>
      </c>
      <c r="B2317">
        <v>2023</v>
      </c>
      <c r="C2317" t="s">
        <v>19</v>
      </c>
      <c r="D2317" t="s">
        <v>12</v>
      </c>
      <c r="E2317" t="s">
        <v>13</v>
      </c>
      <c r="F2317" t="s">
        <v>14</v>
      </c>
      <c r="G2317" t="s">
        <v>15</v>
      </c>
      <c r="H2317" t="s">
        <v>16</v>
      </c>
      <c r="I2317" t="s">
        <v>18</v>
      </c>
      <c r="J2317">
        <v>340</v>
      </c>
      <c r="K2317">
        <v>486.2</v>
      </c>
    </row>
    <row r="2318" spans="1:11" x14ac:dyDescent="0.3">
      <c r="A2318" s="2">
        <v>2725077</v>
      </c>
      <c r="B2318">
        <v>2023</v>
      </c>
      <c r="C2318" t="s">
        <v>19</v>
      </c>
      <c r="D2318" t="s">
        <v>12</v>
      </c>
      <c r="E2318" t="s">
        <v>13</v>
      </c>
      <c r="F2318" t="s">
        <v>14</v>
      </c>
      <c r="G2318" t="s">
        <v>15</v>
      </c>
      <c r="H2318" t="s">
        <v>16</v>
      </c>
      <c r="I2318" t="s">
        <v>18</v>
      </c>
      <c r="J2318">
        <v>316</v>
      </c>
      <c r="K2318">
        <v>451.88</v>
      </c>
    </row>
    <row r="2319" spans="1:11" x14ac:dyDescent="0.3">
      <c r="A2319" s="2">
        <v>2725442</v>
      </c>
      <c r="B2319">
        <v>2023</v>
      </c>
      <c r="C2319" t="s">
        <v>19</v>
      </c>
      <c r="D2319" t="s">
        <v>12</v>
      </c>
      <c r="E2319" t="s">
        <v>13</v>
      </c>
      <c r="F2319" t="s">
        <v>14</v>
      </c>
      <c r="G2319" t="s">
        <v>15</v>
      </c>
      <c r="H2319" t="s">
        <v>16</v>
      </c>
      <c r="I2319" t="s">
        <v>18</v>
      </c>
      <c r="J2319">
        <v>659</v>
      </c>
      <c r="K2319">
        <v>942.37</v>
      </c>
    </row>
    <row r="2320" spans="1:11" x14ac:dyDescent="0.3">
      <c r="A2320" s="2">
        <v>2725442</v>
      </c>
      <c r="B2320">
        <v>2023</v>
      </c>
      <c r="C2320" t="s">
        <v>19</v>
      </c>
      <c r="D2320" t="s">
        <v>12</v>
      </c>
      <c r="E2320" t="s">
        <v>13</v>
      </c>
      <c r="F2320" t="s">
        <v>14</v>
      </c>
      <c r="G2320" t="s">
        <v>15</v>
      </c>
      <c r="H2320" t="s">
        <v>16</v>
      </c>
      <c r="I2320" t="s">
        <v>18</v>
      </c>
      <c r="J2320">
        <v>785</v>
      </c>
      <c r="K2320">
        <v>526.24</v>
      </c>
    </row>
    <row r="2321" spans="1:11" x14ac:dyDescent="0.3">
      <c r="A2321" s="2">
        <v>2725077</v>
      </c>
      <c r="B2321">
        <v>2023</v>
      </c>
      <c r="C2321" t="s">
        <v>19</v>
      </c>
      <c r="D2321" t="s">
        <v>12</v>
      </c>
      <c r="E2321" t="s">
        <v>13</v>
      </c>
      <c r="F2321" t="s">
        <v>14</v>
      </c>
      <c r="G2321" t="s">
        <v>15</v>
      </c>
      <c r="H2321" t="s">
        <v>16</v>
      </c>
      <c r="I2321" t="s">
        <v>18</v>
      </c>
      <c r="J2321">
        <v>343</v>
      </c>
      <c r="K2321">
        <v>490.49</v>
      </c>
    </row>
    <row r="2322" spans="1:11" x14ac:dyDescent="0.3">
      <c r="A2322" s="2">
        <v>2725442</v>
      </c>
      <c r="B2322">
        <v>2023</v>
      </c>
      <c r="C2322" t="s">
        <v>19</v>
      </c>
      <c r="D2322" t="s">
        <v>12</v>
      </c>
      <c r="E2322" t="s">
        <v>13</v>
      </c>
      <c r="F2322" t="s">
        <v>14</v>
      </c>
      <c r="G2322" t="s">
        <v>15</v>
      </c>
      <c r="H2322" t="s">
        <v>16</v>
      </c>
      <c r="I2322" t="s">
        <v>18</v>
      </c>
      <c r="J2322">
        <v>313</v>
      </c>
      <c r="K2322">
        <v>447.59000000000003</v>
      </c>
    </row>
    <row r="2323" spans="1:11" x14ac:dyDescent="0.3">
      <c r="A2323" s="2">
        <v>2725077</v>
      </c>
      <c r="B2323">
        <v>2023</v>
      </c>
      <c r="C2323" t="s">
        <v>19</v>
      </c>
      <c r="D2323" t="s">
        <v>12</v>
      </c>
      <c r="E2323" t="s">
        <v>13</v>
      </c>
      <c r="F2323" t="s">
        <v>14</v>
      </c>
      <c r="G2323" t="s">
        <v>15</v>
      </c>
      <c r="H2323" t="s">
        <v>16</v>
      </c>
      <c r="I2323" t="s">
        <v>18</v>
      </c>
      <c r="J2323">
        <v>341</v>
      </c>
      <c r="K2323">
        <v>487.63</v>
      </c>
    </row>
    <row r="2324" spans="1:11" x14ac:dyDescent="0.3">
      <c r="A2324" s="2">
        <v>2725807</v>
      </c>
      <c r="B2324">
        <v>2023</v>
      </c>
      <c r="C2324" t="s">
        <v>19</v>
      </c>
      <c r="D2324" t="s">
        <v>12</v>
      </c>
      <c r="E2324" t="s">
        <v>13</v>
      </c>
      <c r="F2324" t="s">
        <v>14</v>
      </c>
      <c r="G2324" t="s">
        <v>15</v>
      </c>
      <c r="H2324" t="s">
        <v>16</v>
      </c>
      <c r="I2324" t="s">
        <v>18</v>
      </c>
      <c r="J2324">
        <v>754</v>
      </c>
      <c r="K2324">
        <v>1078.22</v>
      </c>
    </row>
    <row r="2325" spans="1:11" x14ac:dyDescent="0.3">
      <c r="A2325" s="2">
        <v>2725807</v>
      </c>
      <c r="B2325">
        <v>2023</v>
      </c>
      <c r="C2325" t="s">
        <v>21</v>
      </c>
      <c r="D2325" t="s">
        <v>12</v>
      </c>
      <c r="E2325" t="s">
        <v>13</v>
      </c>
      <c r="F2325" t="s">
        <v>14</v>
      </c>
      <c r="G2325" t="s">
        <v>15</v>
      </c>
      <c r="H2325" t="s">
        <v>16</v>
      </c>
      <c r="I2325" t="s">
        <v>18</v>
      </c>
      <c r="J2325">
        <v>320</v>
      </c>
      <c r="K2325">
        <v>489.6</v>
      </c>
    </row>
    <row r="2326" spans="1:11" x14ac:dyDescent="0.3">
      <c r="A2326" s="2">
        <v>2725077</v>
      </c>
      <c r="B2326">
        <v>2023</v>
      </c>
      <c r="C2326" t="s">
        <v>21</v>
      </c>
      <c r="D2326" t="s">
        <v>12</v>
      </c>
      <c r="E2326" t="s">
        <v>13</v>
      </c>
      <c r="F2326" t="s">
        <v>14</v>
      </c>
      <c r="G2326" t="s">
        <v>15</v>
      </c>
      <c r="H2326" t="s">
        <v>16</v>
      </c>
      <c r="I2326" t="s">
        <v>18</v>
      </c>
      <c r="J2326">
        <v>296</v>
      </c>
      <c r="K2326">
        <v>423.28</v>
      </c>
    </row>
    <row r="2327" spans="1:11" x14ac:dyDescent="0.3">
      <c r="A2327" s="2">
        <v>2725442</v>
      </c>
      <c r="B2327">
        <v>2023</v>
      </c>
      <c r="C2327" t="s">
        <v>21</v>
      </c>
      <c r="D2327" t="s">
        <v>12</v>
      </c>
      <c r="E2327" t="s">
        <v>13</v>
      </c>
      <c r="F2327" t="s">
        <v>14</v>
      </c>
      <c r="G2327" t="s">
        <v>15</v>
      </c>
      <c r="H2327" t="s">
        <v>16</v>
      </c>
      <c r="I2327" t="s">
        <v>18</v>
      </c>
      <c r="J2327">
        <v>322</v>
      </c>
      <c r="K2327">
        <v>460.46000000000004</v>
      </c>
    </row>
    <row r="2328" spans="1:11" x14ac:dyDescent="0.3">
      <c r="A2328" s="2">
        <v>2725442</v>
      </c>
      <c r="B2328">
        <v>2023</v>
      </c>
      <c r="C2328" t="s">
        <v>21</v>
      </c>
      <c r="D2328" t="s">
        <v>12</v>
      </c>
      <c r="E2328" t="s">
        <v>13</v>
      </c>
      <c r="F2328" t="s">
        <v>14</v>
      </c>
      <c r="G2328" t="s">
        <v>15</v>
      </c>
      <c r="H2328" t="s">
        <v>16</v>
      </c>
      <c r="I2328" t="s">
        <v>18</v>
      </c>
      <c r="J2328">
        <v>292</v>
      </c>
      <c r="K2328">
        <v>417.56</v>
      </c>
    </row>
    <row r="2329" spans="1:11" x14ac:dyDescent="0.3">
      <c r="A2329" s="2">
        <v>2725442</v>
      </c>
      <c r="B2329">
        <v>2023</v>
      </c>
      <c r="C2329" t="s">
        <v>21</v>
      </c>
      <c r="D2329" t="s">
        <v>12</v>
      </c>
      <c r="E2329" t="s">
        <v>13</v>
      </c>
      <c r="F2329" t="s">
        <v>14</v>
      </c>
      <c r="G2329" t="s">
        <v>15</v>
      </c>
      <c r="H2329" t="s">
        <v>16</v>
      </c>
      <c r="I2329" t="s">
        <v>18</v>
      </c>
      <c r="J2329">
        <v>749</v>
      </c>
      <c r="K2329">
        <v>1071.07</v>
      </c>
    </row>
    <row r="2330" spans="1:11" x14ac:dyDescent="0.3">
      <c r="A2330" s="2">
        <v>2725442</v>
      </c>
      <c r="B2330">
        <v>2023</v>
      </c>
      <c r="C2330" t="s">
        <v>21</v>
      </c>
      <c r="D2330" t="s">
        <v>12</v>
      </c>
      <c r="E2330" t="s">
        <v>13</v>
      </c>
      <c r="F2330" t="s">
        <v>14</v>
      </c>
      <c r="G2330" t="s">
        <v>15</v>
      </c>
      <c r="H2330" t="s">
        <v>16</v>
      </c>
      <c r="I2330" t="s">
        <v>18</v>
      </c>
      <c r="J2330">
        <v>321</v>
      </c>
      <c r="K2330">
        <v>459.03</v>
      </c>
    </row>
    <row r="2331" spans="1:11" x14ac:dyDescent="0.3">
      <c r="A2331" s="2">
        <v>2725442</v>
      </c>
      <c r="B2331">
        <v>2023</v>
      </c>
      <c r="C2331" t="s">
        <v>21</v>
      </c>
      <c r="D2331" t="s">
        <v>12</v>
      </c>
      <c r="E2331" t="s">
        <v>13</v>
      </c>
      <c r="F2331" t="s">
        <v>14</v>
      </c>
      <c r="G2331" t="s">
        <v>15</v>
      </c>
      <c r="H2331" t="s">
        <v>16</v>
      </c>
      <c r="I2331" t="s">
        <v>18</v>
      </c>
      <c r="J2331">
        <v>319</v>
      </c>
      <c r="K2331">
        <v>456.16999999999996</v>
      </c>
    </row>
    <row r="2332" spans="1:11" x14ac:dyDescent="0.3">
      <c r="A2332" s="2">
        <v>2725442</v>
      </c>
      <c r="B2332">
        <v>2023</v>
      </c>
      <c r="C2332" t="s">
        <v>21</v>
      </c>
      <c r="D2332" t="s">
        <v>12</v>
      </c>
      <c r="E2332" t="s">
        <v>13</v>
      </c>
      <c r="F2332" t="s">
        <v>14</v>
      </c>
      <c r="G2332" t="s">
        <v>15</v>
      </c>
      <c r="H2332" t="s">
        <v>16</v>
      </c>
      <c r="I2332" t="s">
        <v>18</v>
      </c>
      <c r="J2332">
        <v>295</v>
      </c>
      <c r="K2332">
        <v>421.85</v>
      </c>
    </row>
    <row r="2333" spans="1:11" x14ac:dyDescent="0.3">
      <c r="A2333" s="2">
        <v>2725077</v>
      </c>
      <c r="B2333">
        <v>2023</v>
      </c>
      <c r="C2333" t="s">
        <v>21</v>
      </c>
      <c r="D2333" t="s">
        <v>12</v>
      </c>
      <c r="E2333" t="s">
        <v>13</v>
      </c>
      <c r="F2333" t="s">
        <v>14</v>
      </c>
      <c r="G2333" t="s">
        <v>15</v>
      </c>
      <c r="H2333" t="s">
        <v>16</v>
      </c>
      <c r="I2333" t="s">
        <v>18</v>
      </c>
      <c r="J2333">
        <v>323</v>
      </c>
      <c r="K2333">
        <v>461.89</v>
      </c>
    </row>
    <row r="2334" spans="1:11" x14ac:dyDescent="0.3">
      <c r="A2334" s="2">
        <v>2725807</v>
      </c>
      <c r="B2334">
        <v>2023</v>
      </c>
      <c r="C2334" t="s">
        <v>21</v>
      </c>
      <c r="D2334" t="s">
        <v>12</v>
      </c>
      <c r="E2334" t="s">
        <v>13</v>
      </c>
      <c r="F2334" t="s">
        <v>14</v>
      </c>
      <c r="G2334" t="s">
        <v>15</v>
      </c>
      <c r="H2334" t="s">
        <v>16</v>
      </c>
      <c r="I2334" t="s">
        <v>18</v>
      </c>
      <c r="J2334">
        <v>758</v>
      </c>
      <c r="K2334">
        <v>1083.94</v>
      </c>
    </row>
    <row r="2335" spans="1:11" x14ac:dyDescent="0.3">
      <c r="A2335" s="2">
        <v>2726538</v>
      </c>
      <c r="B2335">
        <v>2023</v>
      </c>
      <c r="C2335" t="s">
        <v>22</v>
      </c>
      <c r="D2335" t="s">
        <v>12</v>
      </c>
      <c r="E2335" t="s">
        <v>13</v>
      </c>
      <c r="F2335" t="s">
        <v>14</v>
      </c>
      <c r="G2335" t="s">
        <v>15</v>
      </c>
      <c r="H2335" t="s">
        <v>16</v>
      </c>
      <c r="I2335" t="s">
        <v>18</v>
      </c>
      <c r="J2335">
        <v>128</v>
      </c>
      <c r="K2335">
        <v>195.84</v>
      </c>
    </row>
    <row r="2336" spans="1:11" x14ac:dyDescent="0.3">
      <c r="A2336" s="2">
        <v>2725077</v>
      </c>
      <c r="B2336">
        <v>2023</v>
      </c>
      <c r="C2336" t="s">
        <v>22</v>
      </c>
      <c r="D2336" t="s">
        <v>12</v>
      </c>
      <c r="E2336" t="s">
        <v>13</v>
      </c>
      <c r="F2336" t="s">
        <v>14</v>
      </c>
      <c r="G2336" t="s">
        <v>15</v>
      </c>
      <c r="H2336" t="s">
        <v>16</v>
      </c>
      <c r="I2336" t="s">
        <v>18</v>
      </c>
      <c r="J2336">
        <v>302</v>
      </c>
      <c r="K2336">
        <v>431.86</v>
      </c>
    </row>
    <row r="2337" spans="1:11" x14ac:dyDescent="0.3">
      <c r="A2337" s="2">
        <v>2725077</v>
      </c>
      <c r="B2337">
        <v>2023</v>
      </c>
      <c r="C2337" t="s">
        <v>22</v>
      </c>
      <c r="D2337" t="s">
        <v>12</v>
      </c>
      <c r="E2337" t="s">
        <v>13</v>
      </c>
      <c r="F2337" t="s">
        <v>14</v>
      </c>
      <c r="G2337" t="s">
        <v>15</v>
      </c>
      <c r="H2337" t="s">
        <v>16</v>
      </c>
      <c r="I2337" t="s">
        <v>18</v>
      </c>
      <c r="J2337">
        <v>130</v>
      </c>
      <c r="K2337">
        <v>185.9</v>
      </c>
    </row>
    <row r="2338" spans="1:11" x14ac:dyDescent="0.3">
      <c r="A2338" s="2">
        <v>2725077</v>
      </c>
      <c r="B2338">
        <v>2023</v>
      </c>
      <c r="C2338" t="s">
        <v>22</v>
      </c>
      <c r="D2338" t="s">
        <v>12</v>
      </c>
      <c r="E2338" t="s">
        <v>13</v>
      </c>
      <c r="F2338" t="s">
        <v>14</v>
      </c>
      <c r="G2338" t="s">
        <v>15</v>
      </c>
      <c r="H2338" t="s">
        <v>16</v>
      </c>
      <c r="I2338" t="s">
        <v>18</v>
      </c>
      <c r="J2338">
        <v>346</v>
      </c>
      <c r="K2338">
        <v>494.78</v>
      </c>
    </row>
    <row r="2339" spans="1:11" x14ac:dyDescent="0.3">
      <c r="A2339" s="2">
        <v>2725442</v>
      </c>
      <c r="B2339">
        <v>2023</v>
      </c>
      <c r="C2339" t="s">
        <v>22</v>
      </c>
      <c r="D2339" t="s">
        <v>12</v>
      </c>
      <c r="E2339" t="s">
        <v>13</v>
      </c>
      <c r="F2339" t="s">
        <v>14</v>
      </c>
      <c r="G2339" t="s">
        <v>15</v>
      </c>
      <c r="H2339" t="s">
        <v>16</v>
      </c>
      <c r="I2339" t="s">
        <v>18</v>
      </c>
      <c r="J2339">
        <v>372</v>
      </c>
      <c r="K2339">
        <v>531.96</v>
      </c>
    </row>
    <row r="2340" spans="1:11" x14ac:dyDescent="0.3">
      <c r="A2340" s="2">
        <v>2726172</v>
      </c>
      <c r="B2340">
        <v>2023</v>
      </c>
      <c r="C2340" t="s">
        <v>22</v>
      </c>
      <c r="D2340" t="s">
        <v>12</v>
      </c>
      <c r="E2340" t="s">
        <v>13</v>
      </c>
      <c r="F2340" t="s">
        <v>14</v>
      </c>
      <c r="G2340" t="s">
        <v>15</v>
      </c>
      <c r="H2340" t="s">
        <v>16</v>
      </c>
      <c r="I2340" t="s">
        <v>18</v>
      </c>
      <c r="J2340">
        <v>740</v>
      </c>
      <c r="K2340">
        <v>1058.2</v>
      </c>
    </row>
    <row r="2341" spans="1:11" x14ac:dyDescent="0.3">
      <c r="A2341" s="2">
        <v>2726172</v>
      </c>
      <c r="B2341">
        <v>2023</v>
      </c>
      <c r="C2341" t="s">
        <v>22</v>
      </c>
      <c r="D2341" t="s">
        <v>12</v>
      </c>
      <c r="E2341" t="s">
        <v>13</v>
      </c>
      <c r="F2341" t="s">
        <v>14</v>
      </c>
      <c r="G2341" t="s">
        <v>15</v>
      </c>
      <c r="H2341" t="s">
        <v>16</v>
      </c>
      <c r="I2341" t="s">
        <v>18</v>
      </c>
      <c r="J2341">
        <v>129</v>
      </c>
      <c r="K2341">
        <v>184.47</v>
      </c>
    </row>
    <row r="2342" spans="1:11" x14ac:dyDescent="0.3">
      <c r="A2342" s="2">
        <v>2725442</v>
      </c>
      <c r="B2342">
        <v>2023</v>
      </c>
      <c r="C2342" t="s">
        <v>22</v>
      </c>
      <c r="D2342" t="s">
        <v>12</v>
      </c>
      <c r="E2342" t="s">
        <v>13</v>
      </c>
      <c r="F2342" t="s">
        <v>14</v>
      </c>
      <c r="G2342" t="s">
        <v>15</v>
      </c>
      <c r="H2342" t="s">
        <v>16</v>
      </c>
      <c r="I2342" t="s">
        <v>18</v>
      </c>
      <c r="J2342">
        <v>746</v>
      </c>
      <c r="K2342">
        <v>526.24</v>
      </c>
    </row>
    <row r="2343" spans="1:11" x14ac:dyDescent="0.3">
      <c r="A2343" s="2">
        <v>2725442</v>
      </c>
      <c r="B2343">
        <v>2023</v>
      </c>
      <c r="C2343" t="s">
        <v>22</v>
      </c>
      <c r="D2343" t="s">
        <v>12</v>
      </c>
      <c r="E2343" t="s">
        <v>13</v>
      </c>
      <c r="F2343" t="s">
        <v>14</v>
      </c>
      <c r="G2343" t="s">
        <v>15</v>
      </c>
      <c r="H2343" t="s">
        <v>16</v>
      </c>
      <c r="I2343" t="s">
        <v>18</v>
      </c>
      <c r="J2343">
        <v>780</v>
      </c>
      <c r="K2343">
        <v>526.24</v>
      </c>
    </row>
    <row r="2344" spans="1:11" x14ac:dyDescent="0.3">
      <c r="A2344" s="2">
        <v>2725077</v>
      </c>
      <c r="B2344">
        <v>2023</v>
      </c>
      <c r="C2344" t="s">
        <v>22</v>
      </c>
      <c r="D2344" t="s">
        <v>12</v>
      </c>
      <c r="E2344" t="s">
        <v>13</v>
      </c>
      <c r="F2344" t="s">
        <v>14</v>
      </c>
      <c r="G2344" t="s">
        <v>15</v>
      </c>
      <c r="H2344" t="s">
        <v>16</v>
      </c>
      <c r="I2344" t="s">
        <v>18</v>
      </c>
      <c r="J2344">
        <v>127</v>
      </c>
      <c r="K2344">
        <v>181.61</v>
      </c>
    </row>
    <row r="2345" spans="1:11" x14ac:dyDescent="0.3">
      <c r="A2345" s="2">
        <v>2725442</v>
      </c>
      <c r="B2345">
        <v>2023</v>
      </c>
      <c r="C2345" t="s">
        <v>22</v>
      </c>
      <c r="D2345" t="s">
        <v>12</v>
      </c>
      <c r="E2345" t="s">
        <v>13</v>
      </c>
      <c r="F2345" t="s">
        <v>14</v>
      </c>
      <c r="G2345" t="s">
        <v>15</v>
      </c>
      <c r="H2345" t="s">
        <v>16</v>
      </c>
      <c r="I2345" t="s">
        <v>18</v>
      </c>
      <c r="J2345">
        <v>301</v>
      </c>
      <c r="K2345">
        <v>430.43</v>
      </c>
    </row>
    <row r="2346" spans="1:11" x14ac:dyDescent="0.3">
      <c r="A2346" s="2">
        <v>2725077</v>
      </c>
      <c r="B2346">
        <v>2023</v>
      </c>
      <c r="C2346" t="s">
        <v>22</v>
      </c>
      <c r="D2346" t="s">
        <v>12</v>
      </c>
      <c r="E2346" t="s">
        <v>13</v>
      </c>
      <c r="F2346" t="s">
        <v>14</v>
      </c>
      <c r="G2346" t="s">
        <v>15</v>
      </c>
      <c r="H2346" t="s">
        <v>16</v>
      </c>
      <c r="I2346" t="s">
        <v>18</v>
      </c>
      <c r="J2346">
        <v>349</v>
      </c>
      <c r="K2346">
        <v>499.07</v>
      </c>
    </row>
    <row r="2347" spans="1:11" x14ac:dyDescent="0.3">
      <c r="A2347" s="2">
        <v>2726538</v>
      </c>
      <c r="B2347">
        <v>2023</v>
      </c>
      <c r="C2347" t="s">
        <v>22</v>
      </c>
      <c r="D2347" t="s">
        <v>12</v>
      </c>
      <c r="E2347" t="s">
        <v>13</v>
      </c>
      <c r="F2347" t="s">
        <v>14</v>
      </c>
      <c r="G2347" t="s">
        <v>15</v>
      </c>
      <c r="H2347" t="s">
        <v>16</v>
      </c>
      <c r="I2347" t="s">
        <v>18</v>
      </c>
      <c r="J2347">
        <v>749</v>
      </c>
      <c r="K2347">
        <v>1071.07</v>
      </c>
    </row>
    <row r="2348" spans="1:11" x14ac:dyDescent="0.3">
      <c r="A2348" s="2">
        <v>2726172</v>
      </c>
      <c r="B2348">
        <v>2023</v>
      </c>
      <c r="C2348" t="s">
        <v>23</v>
      </c>
      <c r="D2348" t="s">
        <v>12</v>
      </c>
      <c r="E2348" t="s">
        <v>13</v>
      </c>
      <c r="F2348" t="s">
        <v>14</v>
      </c>
      <c r="G2348" t="s">
        <v>15</v>
      </c>
      <c r="H2348" t="s">
        <v>16</v>
      </c>
      <c r="I2348" t="s">
        <v>18</v>
      </c>
      <c r="J2348">
        <v>134</v>
      </c>
      <c r="K2348">
        <v>191.62</v>
      </c>
    </row>
    <row r="2349" spans="1:11" x14ac:dyDescent="0.3">
      <c r="A2349" s="2">
        <v>2725442</v>
      </c>
      <c r="B2349">
        <v>2023</v>
      </c>
      <c r="C2349" t="s">
        <v>23</v>
      </c>
      <c r="D2349" t="s">
        <v>12</v>
      </c>
      <c r="E2349" t="s">
        <v>13</v>
      </c>
      <c r="F2349" t="s">
        <v>14</v>
      </c>
      <c r="G2349" t="s">
        <v>15</v>
      </c>
      <c r="H2349" t="s">
        <v>16</v>
      </c>
      <c r="I2349" t="s">
        <v>18</v>
      </c>
      <c r="J2349">
        <v>308</v>
      </c>
      <c r="K2349">
        <v>440.44</v>
      </c>
    </row>
    <row r="2350" spans="1:11" x14ac:dyDescent="0.3">
      <c r="A2350" s="2">
        <v>2725077</v>
      </c>
      <c r="B2350">
        <v>2023</v>
      </c>
      <c r="C2350" t="s">
        <v>23</v>
      </c>
      <c r="D2350" t="s">
        <v>12</v>
      </c>
      <c r="E2350" t="s">
        <v>13</v>
      </c>
      <c r="F2350" t="s">
        <v>14</v>
      </c>
      <c r="G2350" t="s">
        <v>15</v>
      </c>
      <c r="H2350" t="s">
        <v>16</v>
      </c>
      <c r="I2350" t="s">
        <v>18</v>
      </c>
      <c r="J2350">
        <v>350</v>
      </c>
      <c r="K2350">
        <v>500.5</v>
      </c>
    </row>
    <row r="2351" spans="1:11" x14ac:dyDescent="0.3">
      <c r="A2351" s="2">
        <v>2725077</v>
      </c>
      <c r="B2351">
        <v>2023</v>
      </c>
      <c r="C2351" t="s">
        <v>23</v>
      </c>
      <c r="D2351" t="s">
        <v>12</v>
      </c>
      <c r="E2351" t="s">
        <v>13</v>
      </c>
      <c r="F2351" t="s">
        <v>14</v>
      </c>
      <c r="G2351" t="s">
        <v>15</v>
      </c>
      <c r="H2351" t="s">
        <v>16</v>
      </c>
      <c r="I2351" t="s">
        <v>18</v>
      </c>
      <c r="J2351">
        <v>136</v>
      </c>
      <c r="K2351">
        <v>194.48</v>
      </c>
    </row>
    <row r="2352" spans="1:11" x14ac:dyDescent="0.3">
      <c r="A2352" s="2">
        <v>2726538</v>
      </c>
      <c r="B2352">
        <v>2023</v>
      </c>
      <c r="C2352" t="s">
        <v>23</v>
      </c>
      <c r="D2352" t="s">
        <v>12</v>
      </c>
      <c r="E2352" t="s">
        <v>13</v>
      </c>
      <c r="F2352" t="s">
        <v>14</v>
      </c>
      <c r="G2352" t="s">
        <v>15</v>
      </c>
      <c r="H2352" t="s">
        <v>16</v>
      </c>
      <c r="I2352" t="s">
        <v>18</v>
      </c>
      <c r="J2352">
        <v>304</v>
      </c>
      <c r="K2352">
        <v>434.72</v>
      </c>
    </row>
    <row r="2353" spans="1:11" x14ac:dyDescent="0.3">
      <c r="A2353" s="2">
        <v>2725077</v>
      </c>
      <c r="B2353">
        <v>2023</v>
      </c>
      <c r="C2353" t="s">
        <v>23</v>
      </c>
      <c r="D2353" t="s">
        <v>12</v>
      </c>
      <c r="E2353" t="s">
        <v>13</v>
      </c>
      <c r="F2353" t="s">
        <v>14</v>
      </c>
      <c r="G2353" t="s">
        <v>15</v>
      </c>
      <c r="H2353" t="s">
        <v>16</v>
      </c>
      <c r="I2353" t="s">
        <v>18</v>
      </c>
      <c r="J2353">
        <v>352</v>
      </c>
      <c r="K2353">
        <v>503.36</v>
      </c>
    </row>
    <row r="2354" spans="1:11" x14ac:dyDescent="0.3">
      <c r="A2354" s="2">
        <v>2725077</v>
      </c>
      <c r="B2354">
        <v>2023</v>
      </c>
      <c r="C2354" t="s">
        <v>23</v>
      </c>
      <c r="D2354" t="s">
        <v>12</v>
      </c>
      <c r="E2354" t="s">
        <v>13</v>
      </c>
      <c r="F2354" t="s">
        <v>14</v>
      </c>
      <c r="G2354" t="s">
        <v>15</v>
      </c>
      <c r="H2354" t="s">
        <v>16</v>
      </c>
      <c r="I2354" t="s">
        <v>18</v>
      </c>
      <c r="J2354">
        <v>132</v>
      </c>
      <c r="K2354">
        <v>188.76</v>
      </c>
    </row>
    <row r="2355" spans="1:11" x14ac:dyDescent="0.3">
      <c r="A2355" s="2">
        <v>2725442</v>
      </c>
      <c r="B2355">
        <v>2023</v>
      </c>
      <c r="C2355" t="s">
        <v>23</v>
      </c>
      <c r="D2355" t="s">
        <v>12</v>
      </c>
      <c r="E2355" t="s">
        <v>13</v>
      </c>
      <c r="F2355" t="s">
        <v>14</v>
      </c>
      <c r="G2355" t="s">
        <v>15</v>
      </c>
      <c r="H2355" t="s">
        <v>16</v>
      </c>
      <c r="I2355" t="s">
        <v>18</v>
      </c>
      <c r="J2355">
        <v>706</v>
      </c>
      <c r="K2355">
        <v>1009.5799999999999</v>
      </c>
    </row>
    <row r="2356" spans="1:11" x14ac:dyDescent="0.3">
      <c r="A2356" s="2">
        <v>2725077</v>
      </c>
      <c r="B2356">
        <v>2023</v>
      </c>
      <c r="C2356" t="s">
        <v>23</v>
      </c>
      <c r="D2356" t="s">
        <v>12</v>
      </c>
      <c r="E2356" t="s">
        <v>13</v>
      </c>
      <c r="F2356" t="s">
        <v>14</v>
      </c>
      <c r="G2356" t="s">
        <v>15</v>
      </c>
      <c r="H2356" t="s">
        <v>16</v>
      </c>
      <c r="I2356" t="s">
        <v>18</v>
      </c>
      <c r="J2356">
        <v>739</v>
      </c>
      <c r="K2356">
        <v>1056.77</v>
      </c>
    </row>
    <row r="2357" spans="1:11" x14ac:dyDescent="0.3">
      <c r="A2357" s="2">
        <v>2725077</v>
      </c>
      <c r="B2357">
        <v>2023</v>
      </c>
      <c r="C2357" t="s">
        <v>23</v>
      </c>
      <c r="D2357" t="s">
        <v>12</v>
      </c>
      <c r="E2357" t="s">
        <v>13</v>
      </c>
      <c r="F2357" t="s">
        <v>14</v>
      </c>
      <c r="G2357" t="s">
        <v>15</v>
      </c>
      <c r="H2357" t="s">
        <v>16</v>
      </c>
      <c r="I2357" t="s">
        <v>18</v>
      </c>
      <c r="J2357">
        <v>135</v>
      </c>
      <c r="K2357">
        <v>193.05</v>
      </c>
    </row>
    <row r="2358" spans="1:11" x14ac:dyDescent="0.3">
      <c r="A2358" s="2">
        <v>2725077</v>
      </c>
      <c r="B2358">
        <v>2023</v>
      </c>
      <c r="C2358" t="s">
        <v>23</v>
      </c>
      <c r="D2358" t="s">
        <v>12</v>
      </c>
      <c r="E2358" t="s">
        <v>13</v>
      </c>
      <c r="F2358" t="s">
        <v>14</v>
      </c>
      <c r="G2358" t="s">
        <v>15</v>
      </c>
      <c r="H2358" t="s">
        <v>16</v>
      </c>
      <c r="I2358" t="s">
        <v>18</v>
      </c>
      <c r="J2358">
        <v>779</v>
      </c>
      <c r="K2358">
        <v>526.24</v>
      </c>
    </row>
    <row r="2359" spans="1:11" x14ac:dyDescent="0.3">
      <c r="A2359" s="2">
        <v>2725077</v>
      </c>
      <c r="B2359">
        <v>2023</v>
      </c>
      <c r="C2359" t="s">
        <v>23</v>
      </c>
      <c r="D2359" t="s">
        <v>12</v>
      </c>
      <c r="E2359" t="s">
        <v>13</v>
      </c>
      <c r="F2359" t="s">
        <v>14</v>
      </c>
      <c r="G2359" t="s">
        <v>15</v>
      </c>
      <c r="H2359" t="s">
        <v>16</v>
      </c>
      <c r="I2359" t="s">
        <v>18</v>
      </c>
      <c r="J2359">
        <v>133</v>
      </c>
      <c r="K2359">
        <v>190.19</v>
      </c>
    </row>
    <row r="2360" spans="1:11" x14ac:dyDescent="0.3">
      <c r="A2360" s="2">
        <v>2726172</v>
      </c>
      <c r="B2360">
        <v>2023</v>
      </c>
      <c r="C2360" t="s">
        <v>23</v>
      </c>
      <c r="D2360" t="s">
        <v>12</v>
      </c>
      <c r="E2360" t="s">
        <v>13</v>
      </c>
      <c r="F2360" t="s">
        <v>14</v>
      </c>
      <c r="G2360" t="s">
        <v>15</v>
      </c>
      <c r="H2360" t="s">
        <v>16</v>
      </c>
      <c r="I2360" t="s">
        <v>18</v>
      </c>
      <c r="J2360">
        <v>307</v>
      </c>
      <c r="K2360">
        <v>439.01</v>
      </c>
    </row>
    <row r="2361" spans="1:11" x14ac:dyDescent="0.3">
      <c r="A2361" s="2">
        <v>2725077</v>
      </c>
      <c r="B2361">
        <v>2023</v>
      </c>
      <c r="C2361" t="s">
        <v>23</v>
      </c>
      <c r="D2361" t="s">
        <v>12</v>
      </c>
      <c r="E2361" t="s">
        <v>13</v>
      </c>
      <c r="F2361" t="s">
        <v>14</v>
      </c>
      <c r="G2361" t="s">
        <v>15</v>
      </c>
      <c r="H2361" t="s">
        <v>16</v>
      </c>
      <c r="I2361" t="s">
        <v>18</v>
      </c>
      <c r="J2361">
        <v>355</v>
      </c>
      <c r="K2361">
        <v>507.65</v>
      </c>
    </row>
    <row r="2362" spans="1:11" x14ac:dyDescent="0.3">
      <c r="A2362" s="2">
        <v>2725077</v>
      </c>
      <c r="B2362">
        <v>2023</v>
      </c>
      <c r="C2362" t="s">
        <v>23</v>
      </c>
      <c r="D2362" t="s">
        <v>12</v>
      </c>
      <c r="E2362" t="s">
        <v>13</v>
      </c>
      <c r="F2362" t="s">
        <v>14</v>
      </c>
      <c r="G2362" t="s">
        <v>15</v>
      </c>
      <c r="H2362" t="s">
        <v>16</v>
      </c>
      <c r="I2362" t="s">
        <v>18</v>
      </c>
      <c r="J2362">
        <v>131</v>
      </c>
      <c r="K2362">
        <v>187.32999999999998</v>
      </c>
    </row>
    <row r="2363" spans="1:11" x14ac:dyDescent="0.3">
      <c r="A2363" s="2">
        <v>2725442</v>
      </c>
      <c r="B2363">
        <v>2023</v>
      </c>
      <c r="C2363" t="s">
        <v>23</v>
      </c>
      <c r="D2363" t="s">
        <v>12</v>
      </c>
      <c r="E2363" t="s">
        <v>13</v>
      </c>
      <c r="F2363" t="s">
        <v>14</v>
      </c>
      <c r="G2363" t="s">
        <v>15</v>
      </c>
      <c r="H2363" t="s">
        <v>16</v>
      </c>
      <c r="I2363" t="s">
        <v>18</v>
      </c>
      <c r="J2363">
        <v>305</v>
      </c>
      <c r="K2363">
        <v>436.15</v>
      </c>
    </row>
    <row r="2364" spans="1:11" x14ac:dyDescent="0.3">
      <c r="A2364" s="2">
        <v>2726172</v>
      </c>
      <c r="B2364">
        <v>2023</v>
      </c>
      <c r="C2364" t="s">
        <v>23</v>
      </c>
      <c r="D2364" t="s">
        <v>12</v>
      </c>
      <c r="E2364" t="s">
        <v>13</v>
      </c>
      <c r="F2364" t="s">
        <v>14</v>
      </c>
      <c r="G2364" t="s">
        <v>15</v>
      </c>
      <c r="H2364" t="s">
        <v>16</v>
      </c>
      <c r="I2364" t="s">
        <v>18</v>
      </c>
      <c r="J2364">
        <v>748</v>
      </c>
      <c r="K2364">
        <v>1069.6399999999999</v>
      </c>
    </row>
    <row r="2365" spans="1:11" x14ac:dyDescent="0.3">
      <c r="A2365" s="2">
        <v>2725077</v>
      </c>
      <c r="B2365">
        <v>2023</v>
      </c>
      <c r="C2365" t="s">
        <v>24</v>
      </c>
      <c r="D2365" t="s">
        <v>12</v>
      </c>
      <c r="E2365" t="s">
        <v>13</v>
      </c>
      <c r="F2365" t="s">
        <v>14</v>
      </c>
      <c r="G2365" t="s">
        <v>15</v>
      </c>
      <c r="H2365" t="s">
        <v>16</v>
      </c>
      <c r="I2365" t="s">
        <v>18</v>
      </c>
      <c r="J2365">
        <v>350</v>
      </c>
      <c r="K2365">
        <v>535.5</v>
      </c>
    </row>
    <row r="2366" spans="1:11" x14ac:dyDescent="0.3">
      <c r="A2366" s="2">
        <v>2725077</v>
      </c>
      <c r="B2366">
        <v>2023</v>
      </c>
      <c r="C2366" t="s">
        <v>24</v>
      </c>
      <c r="D2366" t="s">
        <v>12</v>
      </c>
      <c r="E2366" t="s">
        <v>13</v>
      </c>
      <c r="F2366" t="s">
        <v>14</v>
      </c>
      <c r="G2366" t="s">
        <v>15</v>
      </c>
      <c r="H2366" t="s">
        <v>16</v>
      </c>
      <c r="I2366" t="s">
        <v>18</v>
      </c>
      <c r="J2366">
        <v>320</v>
      </c>
      <c r="K2366">
        <v>457.6</v>
      </c>
    </row>
    <row r="2367" spans="1:11" x14ac:dyDescent="0.3">
      <c r="A2367" s="2">
        <v>2726172</v>
      </c>
      <c r="B2367">
        <v>2023</v>
      </c>
      <c r="C2367" t="s">
        <v>24</v>
      </c>
      <c r="D2367" t="s">
        <v>12</v>
      </c>
      <c r="E2367" t="s">
        <v>13</v>
      </c>
      <c r="F2367" t="s">
        <v>14</v>
      </c>
      <c r="G2367" t="s">
        <v>15</v>
      </c>
      <c r="H2367" t="s">
        <v>16</v>
      </c>
      <c r="I2367" t="s">
        <v>18</v>
      </c>
      <c r="J2367">
        <v>346</v>
      </c>
      <c r="K2367">
        <v>494.78</v>
      </c>
    </row>
    <row r="2368" spans="1:11" x14ac:dyDescent="0.3">
      <c r="A2368" s="2">
        <v>2725807</v>
      </c>
      <c r="B2368">
        <v>2023</v>
      </c>
      <c r="C2368" t="s">
        <v>24</v>
      </c>
      <c r="D2368" t="s">
        <v>12</v>
      </c>
      <c r="E2368" t="s">
        <v>13</v>
      </c>
      <c r="F2368" t="s">
        <v>14</v>
      </c>
      <c r="G2368" t="s">
        <v>15</v>
      </c>
      <c r="H2368" t="s">
        <v>16</v>
      </c>
      <c r="I2368" t="s">
        <v>18</v>
      </c>
      <c r="J2368">
        <v>322</v>
      </c>
      <c r="K2368">
        <v>460.46000000000004</v>
      </c>
    </row>
    <row r="2369" spans="1:11" x14ac:dyDescent="0.3">
      <c r="A2369" s="2">
        <v>2725077</v>
      </c>
      <c r="B2369">
        <v>2023</v>
      </c>
      <c r="C2369" t="s">
        <v>24</v>
      </c>
      <c r="D2369" t="s">
        <v>12</v>
      </c>
      <c r="E2369" t="s">
        <v>13</v>
      </c>
      <c r="F2369" t="s">
        <v>14</v>
      </c>
      <c r="G2369" t="s">
        <v>15</v>
      </c>
      <c r="H2369" t="s">
        <v>16</v>
      </c>
      <c r="I2369" t="s">
        <v>18</v>
      </c>
      <c r="J2369">
        <v>658</v>
      </c>
      <c r="K2369">
        <v>940.94</v>
      </c>
    </row>
    <row r="2370" spans="1:11" x14ac:dyDescent="0.3">
      <c r="A2370" s="2">
        <v>2726172</v>
      </c>
      <c r="B2370">
        <v>2023</v>
      </c>
      <c r="C2370" t="s">
        <v>24</v>
      </c>
      <c r="D2370" t="s">
        <v>12</v>
      </c>
      <c r="E2370" t="s">
        <v>13</v>
      </c>
      <c r="F2370" t="s">
        <v>14</v>
      </c>
      <c r="G2370" t="s">
        <v>15</v>
      </c>
      <c r="H2370" t="s">
        <v>16</v>
      </c>
      <c r="I2370" t="s">
        <v>18</v>
      </c>
      <c r="J2370">
        <v>745</v>
      </c>
      <c r="K2370">
        <v>1065.3499999999999</v>
      </c>
    </row>
    <row r="2371" spans="1:11" x14ac:dyDescent="0.3">
      <c r="A2371" s="2">
        <v>2726172</v>
      </c>
      <c r="B2371">
        <v>2023</v>
      </c>
      <c r="C2371" t="s">
        <v>24</v>
      </c>
      <c r="D2371" t="s">
        <v>12</v>
      </c>
      <c r="E2371" t="s">
        <v>13</v>
      </c>
      <c r="F2371" t="s">
        <v>14</v>
      </c>
      <c r="G2371" t="s">
        <v>15</v>
      </c>
      <c r="H2371" t="s">
        <v>16</v>
      </c>
      <c r="I2371" t="s">
        <v>18</v>
      </c>
      <c r="J2371">
        <v>345</v>
      </c>
      <c r="K2371">
        <v>493.35</v>
      </c>
    </row>
    <row r="2372" spans="1:11" x14ac:dyDescent="0.3">
      <c r="A2372" s="2">
        <v>2725077</v>
      </c>
      <c r="B2372">
        <v>2023</v>
      </c>
      <c r="C2372" t="s">
        <v>24</v>
      </c>
      <c r="D2372" t="s">
        <v>12</v>
      </c>
      <c r="E2372" t="s">
        <v>13</v>
      </c>
      <c r="F2372" t="s">
        <v>14</v>
      </c>
      <c r="G2372" t="s">
        <v>15</v>
      </c>
      <c r="H2372" t="s">
        <v>16</v>
      </c>
      <c r="I2372" t="s">
        <v>18</v>
      </c>
      <c r="J2372">
        <v>784</v>
      </c>
      <c r="K2372">
        <v>526.24</v>
      </c>
    </row>
    <row r="2373" spans="1:11" x14ac:dyDescent="0.3">
      <c r="A2373" s="2">
        <v>2725807</v>
      </c>
      <c r="B2373">
        <v>2023</v>
      </c>
      <c r="C2373" t="s">
        <v>24</v>
      </c>
      <c r="D2373" t="s">
        <v>12</v>
      </c>
      <c r="E2373" t="s">
        <v>13</v>
      </c>
      <c r="F2373" t="s">
        <v>14</v>
      </c>
      <c r="G2373" t="s">
        <v>15</v>
      </c>
      <c r="H2373" t="s">
        <v>16</v>
      </c>
      <c r="I2373" t="s">
        <v>18</v>
      </c>
      <c r="J2373">
        <v>349</v>
      </c>
      <c r="K2373">
        <v>499.07</v>
      </c>
    </row>
    <row r="2374" spans="1:11" x14ac:dyDescent="0.3">
      <c r="A2374" s="2">
        <v>2726172</v>
      </c>
      <c r="B2374">
        <v>2023</v>
      </c>
      <c r="C2374" t="s">
        <v>24</v>
      </c>
      <c r="D2374" t="s">
        <v>12</v>
      </c>
      <c r="E2374" t="s">
        <v>13</v>
      </c>
      <c r="F2374" t="s">
        <v>14</v>
      </c>
      <c r="G2374" t="s">
        <v>15</v>
      </c>
      <c r="H2374" t="s">
        <v>16</v>
      </c>
      <c r="I2374" t="s">
        <v>18</v>
      </c>
      <c r="J2374">
        <v>319</v>
      </c>
      <c r="K2374">
        <v>456.16999999999996</v>
      </c>
    </row>
    <row r="2375" spans="1:11" x14ac:dyDescent="0.3">
      <c r="A2375" s="2">
        <v>2725077</v>
      </c>
      <c r="B2375">
        <v>2023</v>
      </c>
      <c r="C2375" t="s">
        <v>24</v>
      </c>
      <c r="D2375" t="s">
        <v>12</v>
      </c>
      <c r="E2375" t="s">
        <v>13</v>
      </c>
      <c r="F2375" t="s">
        <v>14</v>
      </c>
      <c r="G2375" t="s">
        <v>15</v>
      </c>
      <c r="H2375" t="s">
        <v>16</v>
      </c>
      <c r="I2375" t="s">
        <v>18</v>
      </c>
      <c r="J2375">
        <v>347</v>
      </c>
      <c r="K2375">
        <v>496.21000000000004</v>
      </c>
    </row>
    <row r="2376" spans="1:11" x14ac:dyDescent="0.3">
      <c r="A2376" s="2">
        <v>2725077</v>
      </c>
      <c r="B2376">
        <v>2023</v>
      </c>
      <c r="C2376" t="s">
        <v>24</v>
      </c>
      <c r="D2376" t="s">
        <v>12</v>
      </c>
      <c r="E2376" t="s">
        <v>13</v>
      </c>
      <c r="F2376" t="s">
        <v>14</v>
      </c>
      <c r="G2376" t="s">
        <v>15</v>
      </c>
      <c r="H2376" t="s">
        <v>16</v>
      </c>
      <c r="I2376" t="s">
        <v>18</v>
      </c>
      <c r="J2376">
        <v>753</v>
      </c>
      <c r="K2376">
        <v>1076.79</v>
      </c>
    </row>
    <row r="2377" spans="1:11" x14ac:dyDescent="0.3">
      <c r="A2377" s="2">
        <v>2725077</v>
      </c>
      <c r="B2377">
        <v>2023</v>
      </c>
      <c r="C2377" t="s">
        <v>25</v>
      </c>
      <c r="D2377" t="s">
        <v>12</v>
      </c>
      <c r="E2377" t="s">
        <v>13</v>
      </c>
      <c r="F2377" t="s">
        <v>14</v>
      </c>
      <c r="G2377" t="s">
        <v>15</v>
      </c>
      <c r="H2377" t="s">
        <v>16</v>
      </c>
      <c r="I2377" t="s">
        <v>18</v>
      </c>
      <c r="J2377">
        <v>326</v>
      </c>
      <c r="K2377">
        <v>466.18</v>
      </c>
    </row>
    <row r="2378" spans="1:11" x14ac:dyDescent="0.3">
      <c r="A2378" s="2">
        <v>2725442</v>
      </c>
      <c r="B2378">
        <v>2023</v>
      </c>
      <c r="C2378" t="s">
        <v>25</v>
      </c>
      <c r="D2378" t="s">
        <v>12</v>
      </c>
      <c r="E2378" t="s">
        <v>13</v>
      </c>
      <c r="F2378" t="s">
        <v>14</v>
      </c>
      <c r="G2378" t="s">
        <v>15</v>
      </c>
      <c r="H2378" t="s">
        <v>16</v>
      </c>
      <c r="I2378" t="s">
        <v>18</v>
      </c>
      <c r="J2378">
        <v>352</v>
      </c>
      <c r="K2378">
        <v>503.36</v>
      </c>
    </row>
    <row r="2379" spans="1:11" x14ac:dyDescent="0.3">
      <c r="A2379" s="2">
        <v>2725077</v>
      </c>
      <c r="B2379">
        <v>2023</v>
      </c>
      <c r="C2379" t="s">
        <v>25</v>
      </c>
      <c r="D2379" t="s">
        <v>12</v>
      </c>
      <c r="E2379" t="s">
        <v>13</v>
      </c>
      <c r="F2379" t="s">
        <v>14</v>
      </c>
      <c r="G2379" t="s">
        <v>15</v>
      </c>
      <c r="H2379" t="s">
        <v>16</v>
      </c>
      <c r="I2379" t="s">
        <v>18</v>
      </c>
      <c r="J2379">
        <v>328</v>
      </c>
      <c r="K2379">
        <v>469.03999999999996</v>
      </c>
    </row>
    <row r="2380" spans="1:11" x14ac:dyDescent="0.3">
      <c r="A2380" s="2">
        <v>2725442</v>
      </c>
      <c r="B2380">
        <v>2023</v>
      </c>
      <c r="C2380" t="s">
        <v>25</v>
      </c>
      <c r="D2380" t="s">
        <v>12</v>
      </c>
      <c r="E2380" t="s">
        <v>13</v>
      </c>
      <c r="F2380" t="s">
        <v>14</v>
      </c>
      <c r="G2380" t="s">
        <v>15</v>
      </c>
      <c r="H2380" t="s">
        <v>16</v>
      </c>
      <c r="I2380" t="s">
        <v>18</v>
      </c>
      <c r="J2380">
        <v>657</v>
      </c>
      <c r="K2380">
        <v>939.51</v>
      </c>
    </row>
    <row r="2381" spans="1:11" x14ac:dyDescent="0.3">
      <c r="A2381" s="2">
        <v>2725077</v>
      </c>
      <c r="B2381">
        <v>2023</v>
      </c>
      <c r="C2381" t="s">
        <v>25</v>
      </c>
      <c r="D2381" t="s">
        <v>12</v>
      </c>
      <c r="E2381" t="s">
        <v>13</v>
      </c>
      <c r="F2381" t="s">
        <v>14</v>
      </c>
      <c r="G2381" t="s">
        <v>15</v>
      </c>
      <c r="H2381" t="s">
        <v>16</v>
      </c>
      <c r="I2381" t="s">
        <v>18</v>
      </c>
      <c r="J2381">
        <v>744</v>
      </c>
      <c r="K2381">
        <v>1063.92</v>
      </c>
    </row>
    <row r="2382" spans="1:11" x14ac:dyDescent="0.3">
      <c r="A2382" s="2">
        <v>2725077</v>
      </c>
      <c r="B2382">
        <v>2023</v>
      </c>
      <c r="C2382" t="s">
        <v>25</v>
      </c>
      <c r="D2382" t="s">
        <v>12</v>
      </c>
      <c r="E2382" t="s">
        <v>13</v>
      </c>
      <c r="F2382" t="s">
        <v>14</v>
      </c>
      <c r="G2382" t="s">
        <v>15</v>
      </c>
      <c r="H2382" t="s">
        <v>16</v>
      </c>
      <c r="I2382" t="s">
        <v>18</v>
      </c>
      <c r="J2382">
        <v>351</v>
      </c>
      <c r="K2382">
        <v>501.93</v>
      </c>
    </row>
    <row r="2383" spans="1:11" x14ac:dyDescent="0.3">
      <c r="A2383" s="2">
        <v>2725442</v>
      </c>
      <c r="B2383">
        <v>2023</v>
      </c>
      <c r="C2383" t="s">
        <v>25</v>
      </c>
      <c r="D2383" t="s">
        <v>12</v>
      </c>
      <c r="E2383" t="s">
        <v>13</v>
      </c>
      <c r="F2383" t="s">
        <v>14</v>
      </c>
      <c r="G2383" t="s">
        <v>15</v>
      </c>
      <c r="H2383" t="s">
        <v>16</v>
      </c>
      <c r="I2383" t="s">
        <v>18</v>
      </c>
      <c r="J2383">
        <v>783</v>
      </c>
      <c r="K2383">
        <v>526.24</v>
      </c>
    </row>
    <row r="2384" spans="1:11" x14ac:dyDescent="0.3">
      <c r="A2384" s="2">
        <v>2725077</v>
      </c>
      <c r="B2384">
        <v>2023</v>
      </c>
      <c r="C2384" t="s">
        <v>25</v>
      </c>
      <c r="D2384" t="s">
        <v>12</v>
      </c>
      <c r="E2384" t="s">
        <v>13</v>
      </c>
      <c r="F2384" t="s">
        <v>14</v>
      </c>
      <c r="G2384" t="s">
        <v>15</v>
      </c>
      <c r="H2384" t="s">
        <v>16</v>
      </c>
      <c r="I2384" t="s">
        <v>18</v>
      </c>
      <c r="J2384">
        <v>355</v>
      </c>
      <c r="K2384">
        <v>507.65</v>
      </c>
    </row>
    <row r="2385" spans="1:11" x14ac:dyDescent="0.3">
      <c r="A2385" s="2">
        <v>2725442</v>
      </c>
      <c r="B2385">
        <v>2023</v>
      </c>
      <c r="C2385" t="s">
        <v>25</v>
      </c>
      <c r="D2385" t="s">
        <v>12</v>
      </c>
      <c r="E2385" t="s">
        <v>13</v>
      </c>
      <c r="F2385" t="s">
        <v>14</v>
      </c>
      <c r="G2385" t="s">
        <v>15</v>
      </c>
      <c r="H2385" t="s">
        <v>16</v>
      </c>
      <c r="I2385" t="s">
        <v>18</v>
      </c>
      <c r="J2385">
        <v>325</v>
      </c>
      <c r="K2385">
        <v>464.75</v>
      </c>
    </row>
    <row r="2386" spans="1:11" x14ac:dyDescent="0.3">
      <c r="A2386" s="2">
        <v>2725077</v>
      </c>
      <c r="B2386">
        <v>2023</v>
      </c>
      <c r="C2386" t="s">
        <v>25</v>
      </c>
      <c r="D2386" t="s">
        <v>12</v>
      </c>
      <c r="E2386" t="s">
        <v>13</v>
      </c>
      <c r="F2386" t="s">
        <v>14</v>
      </c>
      <c r="G2386" t="s">
        <v>15</v>
      </c>
      <c r="H2386" t="s">
        <v>16</v>
      </c>
      <c r="I2386" t="s">
        <v>18</v>
      </c>
      <c r="J2386">
        <v>353</v>
      </c>
      <c r="K2386">
        <v>504.78999999999996</v>
      </c>
    </row>
    <row r="2387" spans="1:11" x14ac:dyDescent="0.3">
      <c r="A2387" s="2">
        <v>2725442</v>
      </c>
      <c r="B2387">
        <v>2023</v>
      </c>
      <c r="C2387" t="s">
        <v>26</v>
      </c>
      <c r="D2387" t="s">
        <v>12</v>
      </c>
      <c r="E2387" t="s">
        <v>13</v>
      </c>
      <c r="F2387" t="s">
        <v>14</v>
      </c>
      <c r="G2387" t="s">
        <v>15</v>
      </c>
      <c r="H2387" t="s">
        <v>16</v>
      </c>
      <c r="I2387" t="s">
        <v>18</v>
      </c>
      <c r="J2387">
        <v>368</v>
      </c>
      <c r="K2387">
        <v>563.04</v>
      </c>
    </row>
    <row r="2388" spans="1:11" x14ac:dyDescent="0.3">
      <c r="A2388" s="2">
        <v>2725442</v>
      </c>
      <c r="B2388">
        <v>2023</v>
      </c>
      <c r="C2388" t="s">
        <v>26</v>
      </c>
      <c r="D2388" t="s">
        <v>12</v>
      </c>
      <c r="E2388" t="s">
        <v>13</v>
      </c>
      <c r="F2388" t="s">
        <v>14</v>
      </c>
      <c r="G2388" t="s">
        <v>15</v>
      </c>
      <c r="H2388" t="s">
        <v>16</v>
      </c>
      <c r="I2388" t="s">
        <v>18</v>
      </c>
      <c r="J2388">
        <v>344</v>
      </c>
      <c r="K2388">
        <v>491.91999999999996</v>
      </c>
    </row>
    <row r="2389" spans="1:11" x14ac:dyDescent="0.3">
      <c r="A2389" s="2">
        <v>2725442</v>
      </c>
      <c r="B2389">
        <v>2023</v>
      </c>
      <c r="C2389" t="s">
        <v>26</v>
      </c>
      <c r="D2389" t="s">
        <v>12</v>
      </c>
      <c r="E2389" t="s">
        <v>13</v>
      </c>
      <c r="F2389" t="s">
        <v>14</v>
      </c>
      <c r="G2389" t="s">
        <v>15</v>
      </c>
      <c r="H2389" t="s">
        <v>16</v>
      </c>
      <c r="I2389" t="s">
        <v>18</v>
      </c>
      <c r="J2389">
        <v>370</v>
      </c>
      <c r="K2389">
        <v>529.1</v>
      </c>
    </row>
    <row r="2390" spans="1:11" x14ac:dyDescent="0.3">
      <c r="A2390" s="2">
        <v>2725442</v>
      </c>
      <c r="B2390">
        <v>2023</v>
      </c>
      <c r="C2390" t="s">
        <v>26</v>
      </c>
      <c r="D2390" t="s">
        <v>12</v>
      </c>
      <c r="E2390" t="s">
        <v>13</v>
      </c>
      <c r="F2390" t="s">
        <v>14</v>
      </c>
      <c r="G2390" t="s">
        <v>15</v>
      </c>
      <c r="H2390" t="s">
        <v>16</v>
      </c>
      <c r="I2390" t="s">
        <v>18</v>
      </c>
      <c r="J2390">
        <v>340</v>
      </c>
      <c r="K2390">
        <v>486.2</v>
      </c>
    </row>
    <row r="2391" spans="1:11" x14ac:dyDescent="0.3">
      <c r="A2391" s="2">
        <v>2725077</v>
      </c>
      <c r="B2391">
        <v>2023</v>
      </c>
      <c r="C2391" t="s">
        <v>26</v>
      </c>
      <c r="D2391" t="s">
        <v>12</v>
      </c>
      <c r="E2391" t="s">
        <v>13</v>
      </c>
      <c r="F2391" t="s">
        <v>14</v>
      </c>
      <c r="G2391" t="s">
        <v>15</v>
      </c>
      <c r="H2391" t="s">
        <v>16</v>
      </c>
      <c r="I2391" t="s">
        <v>18</v>
      </c>
      <c r="J2391">
        <v>741</v>
      </c>
      <c r="K2391">
        <v>1059.6300000000001</v>
      </c>
    </row>
    <row r="2392" spans="1:11" x14ac:dyDescent="0.3">
      <c r="A2392" s="2">
        <v>2725077</v>
      </c>
      <c r="B2392">
        <v>2023</v>
      </c>
      <c r="C2392" t="s">
        <v>26</v>
      </c>
      <c r="D2392" t="s">
        <v>12</v>
      </c>
      <c r="E2392" t="s">
        <v>13</v>
      </c>
      <c r="F2392" t="s">
        <v>14</v>
      </c>
      <c r="G2392" t="s">
        <v>15</v>
      </c>
      <c r="H2392" t="s">
        <v>16</v>
      </c>
      <c r="I2392" t="s">
        <v>18</v>
      </c>
      <c r="J2392">
        <v>369</v>
      </c>
      <c r="K2392">
        <v>527.66999999999996</v>
      </c>
    </row>
    <row r="2393" spans="1:11" x14ac:dyDescent="0.3">
      <c r="A2393" s="2">
        <v>2725442</v>
      </c>
      <c r="B2393">
        <v>2023</v>
      </c>
      <c r="C2393" t="s">
        <v>26</v>
      </c>
      <c r="D2393" t="s">
        <v>12</v>
      </c>
      <c r="E2393" t="s">
        <v>13</v>
      </c>
      <c r="F2393" t="s">
        <v>14</v>
      </c>
      <c r="G2393" t="s">
        <v>15</v>
      </c>
      <c r="H2393" t="s">
        <v>16</v>
      </c>
      <c r="I2393" t="s">
        <v>18</v>
      </c>
      <c r="J2393">
        <v>367</v>
      </c>
      <c r="K2393">
        <v>524.80999999999995</v>
      </c>
    </row>
    <row r="2394" spans="1:11" x14ac:dyDescent="0.3">
      <c r="A2394" s="2">
        <v>2725442</v>
      </c>
      <c r="B2394">
        <v>2023</v>
      </c>
      <c r="C2394" t="s">
        <v>26</v>
      </c>
      <c r="D2394" t="s">
        <v>12</v>
      </c>
      <c r="E2394" t="s">
        <v>13</v>
      </c>
      <c r="F2394" t="s">
        <v>14</v>
      </c>
      <c r="G2394" t="s">
        <v>15</v>
      </c>
      <c r="H2394" t="s">
        <v>16</v>
      </c>
      <c r="I2394" t="s">
        <v>18</v>
      </c>
      <c r="J2394">
        <v>343</v>
      </c>
      <c r="K2394">
        <v>490.49</v>
      </c>
    </row>
    <row r="2395" spans="1:11" x14ac:dyDescent="0.3">
      <c r="A2395" s="2">
        <v>2725442</v>
      </c>
      <c r="B2395">
        <v>2023</v>
      </c>
      <c r="C2395" t="s">
        <v>26</v>
      </c>
      <c r="D2395" t="s">
        <v>12</v>
      </c>
      <c r="E2395" t="s">
        <v>13</v>
      </c>
      <c r="F2395" t="s">
        <v>14</v>
      </c>
      <c r="G2395" t="s">
        <v>15</v>
      </c>
      <c r="H2395" t="s">
        <v>16</v>
      </c>
      <c r="I2395" t="s">
        <v>18</v>
      </c>
      <c r="J2395">
        <v>371</v>
      </c>
      <c r="K2395">
        <v>530.53</v>
      </c>
    </row>
    <row r="2396" spans="1:11" x14ac:dyDescent="0.3">
      <c r="A2396" s="2">
        <v>2725442</v>
      </c>
      <c r="B2396">
        <v>2023</v>
      </c>
      <c r="C2396" t="s">
        <v>26</v>
      </c>
      <c r="D2396" t="s">
        <v>12</v>
      </c>
      <c r="E2396" t="s">
        <v>13</v>
      </c>
      <c r="F2396" t="s">
        <v>14</v>
      </c>
      <c r="G2396" t="s">
        <v>15</v>
      </c>
      <c r="H2396" t="s">
        <v>16</v>
      </c>
      <c r="I2396" t="s">
        <v>18</v>
      </c>
      <c r="J2396">
        <v>750</v>
      </c>
      <c r="K2396">
        <v>1072.5</v>
      </c>
    </row>
    <row r="2397" spans="1:11" x14ac:dyDescent="0.3">
      <c r="A2397" s="2">
        <v>2725442</v>
      </c>
      <c r="B2397">
        <v>2023</v>
      </c>
      <c r="C2397" t="s">
        <v>27</v>
      </c>
      <c r="D2397" t="s">
        <v>12</v>
      </c>
      <c r="E2397" t="s">
        <v>13</v>
      </c>
      <c r="F2397" t="s">
        <v>14</v>
      </c>
      <c r="G2397" t="s">
        <v>15</v>
      </c>
      <c r="H2397" t="s">
        <v>16</v>
      </c>
      <c r="I2397" t="s">
        <v>18</v>
      </c>
      <c r="J2397">
        <v>356</v>
      </c>
      <c r="K2397">
        <v>544.68000000000006</v>
      </c>
    </row>
    <row r="2398" spans="1:11" x14ac:dyDescent="0.3">
      <c r="A2398" s="2">
        <v>2725077</v>
      </c>
      <c r="B2398">
        <v>2023</v>
      </c>
      <c r="C2398" t="s">
        <v>27</v>
      </c>
      <c r="D2398" t="s">
        <v>12</v>
      </c>
      <c r="E2398" t="s">
        <v>13</v>
      </c>
      <c r="F2398" t="s">
        <v>14</v>
      </c>
      <c r="G2398" t="s">
        <v>15</v>
      </c>
      <c r="H2398" t="s">
        <v>16</v>
      </c>
      <c r="I2398" t="s">
        <v>18</v>
      </c>
      <c r="J2398">
        <v>332</v>
      </c>
      <c r="K2398">
        <v>474.76</v>
      </c>
    </row>
    <row r="2399" spans="1:11" x14ac:dyDescent="0.3">
      <c r="A2399" s="2">
        <v>2725442</v>
      </c>
      <c r="B2399">
        <v>2023</v>
      </c>
      <c r="C2399" t="s">
        <v>27</v>
      </c>
      <c r="D2399" t="s">
        <v>12</v>
      </c>
      <c r="E2399" t="s">
        <v>13</v>
      </c>
      <c r="F2399" t="s">
        <v>14</v>
      </c>
      <c r="G2399" t="s">
        <v>15</v>
      </c>
      <c r="H2399" t="s">
        <v>16</v>
      </c>
      <c r="I2399" t="s">
        <v>18</v>
      </c>
      <c r="J2399">
        <v>358</v>
      </c>
      <c r="K2399">
        <v>511.94</v>
      </c>
    </row>
    <row r="2400" spans="1:11" x14ac:dyDescent="0.3">
      <c r="A2400" s="2">
        <v>2725077</v>
      </c>
      <c r="B2400">
        <v>2023</v>
      </c>
      <c r="C2400" t="s">
        <v>27</v>
      </c>
      <c r="D2400" t="s">
        <v>12</v>
      </c>
      <c r="E2400" t="s">
        <v>13</v>
      </c>
      <c r="F2400" t="s">
        <v>14</v>
      </c>
      <c r="G2400" t="s">
        <v>15</v>
      </c>
      <c r="H2400" t="s">
        <v>16</v>
      </c>
      <c r="I2400" t="s">
        <v>18</v>
      </c>
      <c r="J2400">
        <v>656</v>
      </c>
      <c r="K2400">
        <v>938.07999999999993</v>
      </c>
    </row>
    <row r="2401" spans="1:11" x14ac:dyDescent="0.3">
      <c r="A2401" s="2">
        <v>2726172</v>
      </c>
      <c r="B2401">
        <v>2023</v>
      </c>
      <c r="C2401" t="s">
        <v>27</v>
      </c>
      <c r="D2401" t="s">
        <v>12</v>
      </c>
      <c r="E2401" t="s">
        <v>13</v>
      </c>
      <c r="F2401" t="s">
        <v>14</v>
      </c>
      <c r="G2401" t="s">
        <v>15</v>
      </c>
      <c r="H2401" t="s">
        <v>16</v>
      </c>
      <c r="I2401" t="s">
        <v>18</v>
      </c>
      <c r="J2401">
        <v>743</v>
      </c>
      <c r="K2401">
        <v>1062.49</v>
      </c>
    </row>
    <row r="2402" spans="1:11" x14ac:dyDescent="0.3">
      <c r="A2402" s="2">
        <v>2726172</v>
      </c>
      <c r="B2402">
        <v>2023</v>
      </c>
      <c r="C2402" t="s">
        <v>27</v>
      </c>
      <c r="D2402" t="s">
        <v>12</v>
      </c>
      <c r="E2402" t="s">
        <v>13</v>
      </c>
      <c r="F2402" t="s">
        <v>14</v>
      </c>
      <c r="G2402" t="s">
        <v>15</v>
      </c>
      <c r="H2402" t="s">
        <v>16</v>
      </c>
      <c r="I2402" t="s">
        <v>18</v>
      </c>
      <c r="J2402">
        <v>357</v>
      </c>
      <c r="K2402">
        <v>510.51</v>
      </c>
    </row>
    <row r="2403" spans="1:11" x14ac:dyDescent="0.3">
      <c r="A2403" s="2">
        <v>2725077</v>
      </c>
      <c r="B2403">
        <v>2023</v>
      </c>
      <c r="C2403" t="s">
        <v>27</v>
      </c>
      <c r="D2403" t="s">
        <v>12</v>
      </c>
      <c r="E2403" t="s">
        <v>13</v>
      </c>
      <c r="F2403" t="s">
        <v>14</v>
      </c>
      <c r="G2403" t="s">
        <v>15</v>
      </c>
      <c r="H2403" t="s">
        <v>16</v>
      </c>
      <c r="I2403" t="s">
        <v>18</v>
      </c>
      <c r="J2403">
        <v>782</v>
      </c>
      <c r="K2403">
        <v>526.24</v>
      </c>
    </row>
    <row r="2404" spans="1:11" x14ac:dyDescent="0.3">
      <c r="A2404" s="2">
        <v>2725442</v>
      </c>
      <c r="B2404">
        <v>2023</v>
      </c>
      <c r="C2404" t="s">
        <v>27</v>
      </c>
      <c r="D2404" t="s">
        <v>12</v>
      </c>
      <c r="E2404" t="s">
        <v>13</v>
      </c>
      <c r="F2404" t="s">
        <v>14</v>
      </c>
      <c r="G2404" t="s">
        <v>15</v>
      </c>
      <c r="H2404" t="s">
        <v>16</v>
      </c>
      <c r="I2404" t="s">
        <v>18</v>
      </c>
      <c r="J2404">
        <v>331</v>
      </c>
      <c r="K2404">
        <v>473.33</v>
      </c>
    </row>
    <row r="2405" spans="1:11" x14ac:dyDescent="0.3">
      <c r="A2405" s="2">
        <v>2725077</v>
      </c>
      <c r="B2405">
        <v>2023</v>
      </c>
      <c r="C2405" t="s">
        <v>27</v>
      </c>
      <c r="D2405" t="s">
        <v>12</v>
      </c>
      <c r="E2405" t="s">
        <v>13</v>
      </c>
      <c r="F2405" t="s">
        <v>14</v>
      </c>
      <c r="G2405" t="s">
        <v>15</v>
      </c>
      <c r="H2405" t="s">
        <v>16</v>
      </c>
      <c r="I2405" t="s">
        <v>18</v>
      </c>
      <c r="J2405">
        <v>359</v>
      </c>
      <c r="K2405">
        <v>513.37</v>
      </c>
    </row>
    <row r="2406" spans="1:11" x14ac:dyDescent="0.3">
      <c r="A2406" s="2">
        <v>2725442</v>
      </c>
      <c r="B2406">
        <v>2023</v>
      </c>
      <c r="C2406" t="s">
        <v>27</v>
      </c>
      <c r="D2406" t="s">
        <v>12</v>
      </c>
      <c r="E2406" t="s">
        <v>13</v>
      </c>
      <c r="F2406" t="s">
        <v>14</v>
      </c>
      <c r="G2406" t="s">
        <v>15</v>
      </c>
      <c r="H2406" t="s">
        <v>16</v>
      </c>
      <c r="I2406" t="s">
        <v>18</v>
      </c>
      <c r="J2406">
        <v>752</v>
      </c>
      <c r="K2406">
        <v>1075.3600000000001</v>
      </c>
    </row>
    <row r="2407" spans="1:11" x14ac:dyDescent="0.3">
      <c r="A2407" s="2">
        <v>2725077</v>
      </c>
      <c r="B2407">
        <v>2023</v>
      </c>
      <c r="C2407" t="s">
        <v>28</v>
      </c>
      <c r="D2407" t="s">
        <v>12</v>
      </c>
      <c r="E2407" t="s">
        <v>13</v>
      </c>
      <c r="F2407" t="s">
        <v>14</v>
      </c>
      <c r="G2407" t="s">
        <v>15</v>
      </c>
      <c r="H2407" t="s">
        <v>16</v>
      </c>
      <c r="I2407" t="s">
        <v>18</v>
      </c>
      <c r="J2407">
        <v>326</v>
      </c>
      <c r="K2407">
        <v>498.78</v>
      </c>
    </row>
    <row r="2408" spans="1:11" x14ac:dyDescent="0.3">
      <c r="A2408" s="2">
        <v>2726172</v>
      </c>
      <c r="B2408">
        <v>2023</v>
      </c>
      <c r="C2408" t="s">
        <v>28</v>
      </c>
      <c r="D2408" t="s">
        <v>12</v>
      </c>
      <c r="E2408" t="s">
        <v>13</v>
      </c>
      <c r="F2408" t="s">
        <v>14</v>
      </c>
      <c r="G2408" t="s">
        <v>15</v>
      </c>
      <c r="H2408" t="s">
        <v>16</v>
      </c>
      <c r="I2408" t="s">
        <v>18</v>
      </c>
      <c r="J2408">
        <v>328</v>
      </c>
      <c r="K2408">
        <v>469.03999999999996</v>
      </c>
    </row>
    <row r="2409" spans="1:11" x14ac:dyDescent="0.3">
      <c r="A2409" s="2">
        <v>2725442</v>
      </c>
      <c r="B2409">
        <v>2023</v>
      </c>
      <c r="C2409" t="s">
        <v>28</v>
      </c>
      <c r="D2409" t="s">
        <v>12</v>
      </c>
      <c r="E2409" t="s">
        <v>13</v>
      </c>
      <c r="F2409" t="s">
        <v>14</v>
      </c>
      <c r="G2409" t="s">
        <v>15</v>
      </c>
      <c r="H2409" t="s">
        <v>16</v>
      </c>
      <c r="I2409" t="s">
        <v>18</v>
      </c>
      <c r="J2409">
        <v>298</v>
      </c>
      <c r="K2409">
        <v>426.14</v>
      </c>
    </row>
    <row r="2410" spans="1:11" x14ac:dyDescent="0.3">
      <c r="A2410" s="2">
        <v>2726172</v>
      </c>
      <c r="B2410">
        <v>2023</v>
      </c>
      <c r="C2410" t="s">
        <v>28</v>
      </c>
      <c r="D2410" t="s">
        <v>12</v>
      </c>
      <c r="E2410" t="s">
        <v>13</v>
      </c>
      <c r="F2410" t="s">
        <v>14</v>
      </c>
      <c r="G2410" t="s">
        <v>15</v>
      </c>
      <c r="H2410" t="s">
        <v>16</v>
      </c>
      <c r="I2410" t="s">
        <v>18</v>
      </c>
      <c r="J2410">
        <v>662</v>
      </c>
      <c r="K2410">
        <v>946.66</v>
      </c>
    </row>
    <row r="2411" spans="1:11" x14ac:dyDescent="0.3">
      <c r="A2411" s="2">
        <v>2726172</v>
      </c>
      <c r="B2411">
        <v>2023</v>
      </c>
      <c r="C2411" t="s">
        <v>28</v>
      </c>
      <c r="D2411" t="s">
        <v>12</v>
      </c>
      <c r="E2411" t="s">
        <v>13</v>
      </c>
      <c r="F2411" t="s">
        <v>14</v>
      </c>
      <c r="G2411" t="s">
        <v>15</v>
      </c>
      <c r="H2411" t="s">
        <v>16</v>
      </c>
      <c r="I2411" t="s">
        <v>18</v>
      </c>
      <c r="J2411">
        <v>748</v>
      </c>
      <c r="K2411">
        <v>1069.6399999999999</v>
      </c>
    </row>
    <row r="2412" spans="1:11" x14ac:dyDescent="0.3">
      <c r="A2412" s="2">
        <v>2726172</v>
      </c>
      <c r="B2412">
        <v>2023</v>
      </c>
      <c r="C2412" t="s">
        <v>28</v>
      </c>
      <c r="D2412" t="s">
        <v>12</v>
      </c>
      <c r="E2412" t="s">
        <v>13</v>
      </c>
      <c r="F2412" t="s">
        <v>14</v>
      </c>
      <c r="G2412" t="s">
        <v>15</v>
      </c>
      <c r="H2412" t="s">
        <v>16</v>
      </c>
      <c r="I2412" t="s">
        <v>18</v>
      </c>
      <c r="J2412">
        <v>327</v>
      </c>
      <c r="K2412">
        <v>467.61</v>
      </c>
    </row>
    <row r="2413" spans="1:11" x14ac:dyDescent="0.3">
      <c r="A2413" s="2">
        <v>2726172</v>
      </c>
      <c r="B2413">
        <v>2023</v>
      </c>
      <c r="C2413" t="s">
        <v>28</v>
      </c>
      <c r="D2413" t="s">
        <v>12</v>
      </c>
      <c r="E2413" t="s">
        <v>13</v>
      </c>
      <c r="F2413" t="s">
        <v>14</v>
      </c>
      <c r="G2413" t="s">
        <v>15</v>
      </c>
      <c r="H2413" t="s">
        <v>16</v>
      </c>
      <c r="I2413" t="s">
        <v>18</v>
      </c>
      <c r="J2413">
        <v>788</v>
      </c>
      <c r="K2413">
        <v>526.24</v>
      </c>
    </row>
    <row r="2414" spans="1:11" x14ac:dyDescent="0.3">
      <c r="A2414" s="2">
        <v>2725442</v>
      </c>
      <c r="B2414">
        <v>2023</v>
      </c>
      <c r="C2414" t="s">
        <v>28</v>
      </c>
      <c r="D2414" t="s">
        <v>12</v>
      </c>
      <c r="E2414" t="s">
        <v>13</v>
      </c>
      <c r="F2414" t="s">
        <v>14</v>
      </c>
      <c r="G2414" t="s">
        <v>15</v>
      </c>
      <c r="H2414" t="s">
        <v>16</v>
      </c>
      <c r="I2414" t="s">
        <v>18</v>
      </c>
      <c r="J2414">
        <v>325</v>
      </c>
      <c r="K2414">
        <v>464.75</v>
      </c>
    </row>
    <row r="2415" spans="1:11" x14ac:dyDescent="0.3">
      <c r="A2415" s="2">
        <v>2726172</v>
      </c>
      <c r="B2415">
        <v>2023</v>
      </c>
      <c r="C2415" t="s">
        <v>28</v>
      </c>
      <c r="D2415" t="s">
        <v>12</v>
      </c>
      <c r="E2415" t="s">
        <v>13</v>
      </c>
      <c r="F2415" t="s">
        <v>14</v>
      </c>
      <c r="G2415" t="s">
        <v>15</v>
      </c>
      <c r="H2415" t="s">
        <v>16</v>
      </c>
      <c r="I2415" t="s">
        <v>18</v>
      </c>
      <c r="J2415">
        <v>301</v>
      </c>
      <c r="K2415">
        <v>430.43</v>
      </c>
    </row>
    <row r="2416" spans="1:11" x14ac:dyDescent="0.3">
      <c r="A2416" s="2">
        <v>2725077</v>
      </c>
      <c r="B2416">
        <v>2023</v>
      </c>
      <c r="C2416" t="s">
        <v>28</v>
      </c>
      <c r="D2416" t="s">
        <v>12</v>
      </c>
      <c r="E2416" t="s">
        <v>13</v>
      </c>
      <c r="F2416" t="s">
        <v>14</v>
      </c>
      <c r="G2416" t="s">
        <v>15</v>
      </c>
      <c r="H2416" t="s">
        <v>16</v>
      </c>
      <c r="I2416" t="s">
        <v>18</v>
      </c>
      <c r="J2416">
        <v>757</v>
      </c>
      <c r="K2416">
        <v>1082.51</v>
      </c>
    </row>
    <row r="2417" spans="1:11" x14ac:dyDescent="0.3">
      <c r="A2417" s="2">
        <v>2726172</v>
      </c>
      <c r="B2417">
        <v>2023</v>
      </c>
      <c r="C2417" t="s">
        <v>29</v>
      </c>
      <c r="D2417" t="s">
        <v>12</v>
      </c>
      <c r="E2417" t="s">
        <v>13</v>
      </c>
      <c r="F2417" t="s">
        <v>14</v>
      </c>
      <c r="G2417" t="s">
        <v>15</v>
      </c>
      <c r="H2417" t="s">
        <v>16</v>
      </c>
      <c r="I2417" t="s">
        <v>18</v>
      </c>
      <c r="J2417">
        <v>332</v>
      </c>
      <c r="K2417">
        <v>507.96000000000004</v>
      </c>
    </row>
    <row r="2418" spans="1:11" x14ac:dyDescent="0.3">
      <c r="A2418" s="2">
        <v>2725442</v>
      </c>
      <c r="B2418">
        <v>2023</v>
      </c>
      <c r="C2418" t="s">
        <v>29</v>
      </c>
      <c r="D2418" t="s">
        <v>12</v>
      </c>
      <c r="E2418" t="s">
        <v>13</v>
      </c>
      <c r="F2418" t="s">
        <v>14</v>
      </c>
      <c r="G2418" t="s">
        <v>15</v>
      </c>
      <c r="H2418" t="s">
        <v>16</v>
      </c>
      <c r="I2418" t="s">
        <v>18</v>
      </c>
      <c r="J2418">
        <v>302</v>
      </c>
      <c r="K2418">
        <v>431.86</v>
      </c>
    </row>
    <row r="2419" spans="1:11" x14ac:dyDescent="0.3">
      <c r="A2419" s="2">
        <v>2725077</v>
      </c>
      <c r="B2419">
        <v>2023</v>
      </c>
      <c r="C2419" t="s">
        <v>29</v>
      </c>
      <c r="D2419" t="s">
        <v>12</v>
      </c>
      <c r="E2419" t="s">
        <v>13</v>
      </c>
      <c r="F2419" t="s">
        <v>14</v>
      </c>
      <c r="G2419" t="s">
        <v>15</v>
      </c>
      <c r="H2419" t="s">
        <v>16</v>
      </c>
      <c r="I2419" t="s">
        <v>18</v>
      </c>
      <c r="J2419">
        <v>334</v>
      </c>
      <c r="K2419">
        <v>477.62</v>
      </c>
    </row>
    <row r="2420" spans="1:11" x14ac:dyDescent="0.3">
      <c r="A2420" s="2">
        <v>2726538</v>
      </c>
      <c r="B2420">
        <v>2023</v>
      </c>
      <c r="C2420" t="s">
        <v>29</v>
      </c>
      <c r="D2420" t="s">
        <v>12</v>
      </c>
      <c r="E2420" t="s">
        <v>13</v>
      </c>
      <c r="F2420" t="s">
        <v>14</v>
      </c>
      <c r="G2420" t="s">
        <v>15</v>
      </c>
      <c r="H2420" t="s">
        <v>16</v>
      </c>
      <c r="I2420" t="s">
        <v>18</v>
      </c>
      <c r="J2420">
        <v>304</v>
      </c>
      <c r="K2420">
        <v>434.72</v>
      </c>
    </row>
    <row r="2421" spans="1:11" x14ac:dyDescent="0.3">
      <c r="A2421" s="2">
        <v>2725442</v>
      </c>
      <c r="B2421">
        <v>2023</v>
      </c>
      <c r="C2421" t="s">
        <v>29</v>
      </c>
      <c r="D2421" t="s">
        <v>12</v>
      </c>
      <c r="E2421" t="s">
        <v>13</v>
      </c>
      <c r="F2421" t="s">
        <v>14</v>
      </c>
      <c r="G2421" t="s">
        <v>15</v>
      </c>
      <c r="H2421" t="s">
        <v>16</v>
      </c>
      <c r="I2421" t="s">
        <v>18</v>
      </c>
      <c r="J2421">
        <v>661</v>
      </c>
      <c r="K2421">
        <v>945.23</v>
      </c>
    </row>
    <row r="2422" spans="1:11" x14ac:dyDescent="0.3">
      <c r="A2422" s="2">
        <v>2725077</v>
      </c>
      <c r="B2422">
        <v>2023</v>
      </c>
      <c r="C2422" t="s">
        <v>29</v>
      </c>
      <c r="D2422" t="s">
        <v>12</v>
      </c>
      <c r="E2422" t="s">
        <v>13</v>
      </c>
      <c r="F2422" t="s">
        <v>14</v>
      </c>
      <c r="G2422" t="s">
        <v>15</v>
      </c>
      <c r="H2422" t="s">
        <v>16</v>
      </c>
      <c r="I2422" t="s">
        <v>18</v>
      </c>
      <c r="J2422">
        <v>747</v>
      </c>
      <c r="K2422">
        <v>1068.21</v>
      </c>
    </row>
    <row r="2423" spans="1:11" x14ac:dyDescent="0.3">
      <c r="A2423" s="2">
        <v>2725077</v>
      </c>
      <c r="B2423">
        <v>2023</v>
      </c>
      <c r="C2423" t="s">
        <v>29</v>
      </c>
      <c r="D2423" t="s">
        <v>12</v>
      </c>
      <c r="E2423" t="s">
        <v>13</v>
      </c>
      <c r="F2423" t="s">
        <v>14</v>
      </c>
      <c r="G2423" t="s">
        <v>15</v>
      </c>
      <c r="H2423" t="s">
        <v>16</v>
      </c>
      <c r="I2423" t="s">
        <v>18</v>
      </c>
      <c r="J2423">
        <v>333</v>
      </c>
      <c r="K2423">
        <v>476.19</v>
      </c>
    </row>
    <row r="2424" spans="1:11" x14ac:dyDescent="0.3">
      <c r="A2424" s="2">
        <v>2725442</v>
      </c>
      <c r="B2424">
        <v>2023</v>
      </c>
      <c r="C2424" t="s">
        <v>29</v>
      </c>
      <c r="D2424" t="s">
        <v>12</v>
      </c>
      <c r="E2424" t="s">
        <v>13</v>
      </c>
      <c r="F2424" t="s">
        <v>14</v>
      </c>
      <c r="G2424" t="s">
        <v>15</v>
      </c>
      <c r="H2424" t="s">
        <v>16</v>
      </c>
      <c r="I2424" t="s">
        <v>18</v>
      </c>
      <c r="J2424">
        <v>787</v>
      </c>
      <c r="K2424">
        <v>526.24</v>
      </c>
    </row>
    <row r="2425" spans="1:11" x14ac:dyDescent="0.3">
      <c r="A2425" s="2">
        <v>2726538</v>
      </c>
      <c r="B2425">
        <v>2023</v>
      </c>
      <c r="C2425" t="s">
        <v>29</v>
      </c>
      <c r="D2425" t="s">
        <v>12</v>
      </c>
      <c r="E2425" t="s">
        <v>13</v>
      </c>
      <c r="F2425" t="s">
        <v>14</v>
      </c>
      <c r="G2425" t="s">
        <v>15</v>
      </c>
      <c r="H2425" t="s">
        <v>16</v>
      </c>
      <c r="I2425" t="s">
        <v>18</v>
      </c>
      <c r="J2425">
        <v>331</v>
      </c>
      <c r="K2425">
        <v>473.33</v>
      </c>
    </row>
    <row r="2426" spans="1:11" x14ac:dyDescent="0.3">
      <c r="A2426" s="2">
        <v>2725077</v>
      </c>
      <c r="B2426">
        <v>2023</v>
      </c>
      <c r="C2426" t="s">
        <v>29</v>
      </c>
      <c r="D2426" t="s">
        <v>12</v>
      </c>
      <c r="E2426" t="s">
        <v>13</v>
      </c>
      <c r="F2426" t="s">
        <v>14</v>
      </c>
      <c r="G2426" t="s">
        <v>15</v>
      </c>
      <c r="H2426" t="s">
        <v>16</v>
      </c>
      <c r="I2426" t="s">
        <v>18</v>
      </c>
      <c r="J2426">
        <v>307</v>
      </c>
      <c r="K2426">
        <v>439.01</v>
      </c>
    </row>
    <row r="2427" spans="1:11" x14ac:dyDescent="0.3">
      <c r="A2427" s="2">
        <v>2725442</v>
      </c>
      <c r="B2427">
        <v>2023</v>
      </c>
      <c r="C2427" t="s">
        <v>29</v>
      </c>
      <c r="D2427" t="s">
        <v>12</v>
      </c>
      <c r="E2427" t="s">
        <v>13</v>
      </c>
      <c r="F2427" t="s">
        <v>14</v>
      </c>
      <c r="G2427" t="s">
        <v>15</v>
      </c>
      <c r="H2427" t="s">
        <v>16</v>
      </c>
      <c r="I2427" t="s">
        <v>18</v>
      </c>
      <c r="J2427">
        <v>329</v>
      </c>
      <c r="K2427">
        <v>470.47</v>
      </c>
    </row>
    <row r="2428" spans="1:11" x14ac:dyDescent="0.3">
      <c r="A2428" s="2">
        <v>2726172</v>
      </c>
      <c r="B2428">
        <v>2023</v>
      </c>
      <c r="C2428" t="s">
        <v>29</v>
      </c>
      <c r="D2428" t="s">
        <v>12</v>
      </c>
      <c r="E2428" t="s">
        <v>13</v>
      </c>
      <c r="F2428" t="s">
        <v>14</v>
      </c>
      <c r="G2428" t="s">
        <v>15</v>
      </c>
      <c r="H2428" t="s">
        <v>16</v>
      </c>
      <c r="I2428" t="s">
        <v>18</v>
      </c>
      <c r="J2428">
        <v>756</v>
      </c>
      <c r="K2428">
        <v>1081.08</v>
      </c>
    </row>
    <row r="2429" spans="1:11" x14ac:dyDescent="0.3">
      <c r="A2429" s="2">
        <v>2725442</v>
      </c>
      <c r="B2429">
        <v>2023</v>
      </c>
      <c r="C2429" t="s">
        <v>30</v>
      </c>
      <c r="D2429" t="s">
        <v>12</v>
      </c>
      <c r="E2429" t="s">
        <v>13</v>
      </c>
      <c r="F2429" t="s">
        <v>14</v>
      </c>
      <c r="G2429" t="s">
        <v>15</v>
      </c>
      <c r="H2429" t="s">
        <v>16</v>
      </c>
      <c r="I2429" t="s">
        <v>18</v>
      </c>
      <c r="J2429">
        <v>338</v>
      </c>
      <c r="K2429">
        <v>517.14</v>
      </c>
    </row>
    <row r="2430" spans="1:11" x14ac:dyDescent="0.3">
      <c r="A2430" s="2">
        <v>2725442</v>
      </c>
      <c r="B2430">
        <v>2023</v>
      </c>
      <c r="C2430" t="s">
        <v>30</v>
      </c>
      <c r="D2430" t="s">
        <v>12</v>
      </c>
      <c r="E2430" t="s">
        <v>13</v>
      </c>
      <c r="F2430" t="s">
        <v>14</v>
      </c>
      <c r="G2430" t="s">
        <v>15</v>
      </c>
      <c r="H2430" t="s">
        <v>16</v>
      </c>
      <c r="I2430" t="s">
        <v>18</v>
      </c>
      <c r="J2430">
        <v>308</v>
      </c>
      <c r="K2430">
        <v>440.44</v>
      </c>
    </row>
    <row r="2431" spans="1:11" x14ac:dyDescent="0.3">
      <c r="A2431" s="2">
        <v>2726538</v>
      </c>
      <c r="B2431">
        <v>2023</v>
      </c>
      <c r="C2431" t="s">
        <v>30</v>
      </c>
      <c r="D2431" t="s">
        <v>12</v>
      </c>
      <c r="E2431" t="s">
        <v>13</v>
      </c>
      <c r="F2431" t="s">
        <v>14</v>
      </c>
      <c r="G2431" t="s">
        <v>15</v>
      </c>
      <c r="H2431" t="s">
        <v>16</v>
      </c>
      <c r="I2431" t="s">
        <v>18</v>
      </c>
      <c r="J2431">
        <v>310</v>
      </c>
      <c r="K2431">
        <v>443.3</v>
      </c>
    </row>
    <row r="2432" spans="1:11" x14ac:dyDescent="0.3">
      <c r="A2432" s="2">
        <v>2725077</v>
      </c>
      <c r="B2432">
        <v>2023</v>
      </c>
      <c r="C2432" t="s">
        <v>30</v>
      </c>
      <c r="D2432" t="s">
        <v>12</v>
      </c>
      <c r="E2432" t="s">
        <v>13</v>
      </c>
      <c r="F2432" t="s">
        <v>14</v>
      </c>
      <c r="G2432" t="s">
        <v>15</v>
      </c>
      <c r="H2432" t="s">
        <v>16</v>
      </c>
      <c r="I2432" t="s">
        <v>18</v>
      </c>
      <c r="J2432">
        <v>660</v>
      </c>
      <c r="K2432">
        <v>943.8</v>
      </c>
    </row>
    <row r="2433" spans="1:11" x14ac:dyDescent="0.3">
      <c r="A2433" s="2">
        <v>2726172</v>
      </c>
      <c r="B2433">
        <v>2023</v>
      </c>
      <c r="C2433" t="s">
        <v>30</v>
      </c>
      <c r="D2433" t="s">
        <v>12</v>
      </c>
      <c r="E2433" t="s">
        <v>13</v>
      </c>
      <c r="F2433" t="s">
        <v>14</v>
      </c>
      <c r="G2433" t="s">
        <v>15</v>
      </c>
      <c r="H2433" t="s">
        <v>16</v>
      </c>
      <c r="I2433" t="s">
        <v>18</v>
      </c>
      <c r="J2433">
        <v>746</v>
      </c>
      <c r="K2433">
        <v>1066.78</v>
      </c>
    </row>
    <row r="2434" spans="1:11" x14ac:dyDescent="0.3">
      <c r="A2434" s="2">
        <v>2726172</v>
      </c>
      <c r="B2434">
        <v>2023</v>
      </c>
      <c r="C2434" t="s">
        <v>30</v>
      </c>
      <c r="D2434" t="s">
        <v>12</v>
      </c>
      <c r="E2434" t="s">
        <v>13</v>
      </c>
      <c r="F2434" t="s">
        <v>14</v>
      </c>
      <c r="G2434" t="s">
        <v>15</v>
      </c>
      <c r="H2434" t="s">
        <v>16</v>
      </c>
      <c r="I2434" t="s">
        <v>18</v>
      </c>
      <c r="J2434">
        <v>339</v>
      </c>
      <c r="K2434">
        <v>484.77</v>
      </c>
    </row>
    <row r="2435" spans="1:11" x14ac:dyDescent="0.3">
      <c r="A2435" s="2">
        <v>2725077</v>
      </c>
      <c r="B2435">
        <v>2023</v>
      </c>
      <c r="C2435" t="s">
        <v>30</v>
      </c>
      <c r="D2435" t="s">
        <v>12</v>
      </c>
      <c r="E2435" t="s">
        <v>13</v>
      </c>
      <c r="F2435" t="s">
        <v>14</v>
      </c>
      <c r="G2435" t="s">
        <v>15</v>
      </c>
      <c r="H2435" t="s">
        <v>16</v>
      </c>
      <c r="I2435" t="s">
        <v>18</v>
      </c>
      <c r="J2435">
        <v>786</v>
      </c>
      <c r="K2435">
        <v>526.24</v>
      </c>
    </row>
    <row r="2436" spans="1:11" x14ac:dyDescent="0.3">
      <c r="A2436" s="2">
        <v>2726538</v>
      </c>
      <c r="B2436">
        <v>2023</v>
      </c>
      <c r="C2436" t="s">
        <v>30</v>
      </c>
      <c r="D2436" t="s">
        <v>12</v>
      </c>
      <c r="E2436" t="s">
        <v>13</v>
      </c>
      <c r="F2436" t="s">
        <v>14</v>
      </c>
      <c r="G2436" t="s">
        <v>15</v>
      </c>
      <c r="H2436" t="s">
        <v>16</v>
      </c>
      <c r="I2436" t="s">
        <v>18</v>
      </c>
      <c r="J2436">
        <v>337</v>
      </c>
      <c r="K2436">
        <v>481.90999999999997</v>
      </c>
    </row>
    <row r="2437" spans="1:11" x14ac:dyDescent="0.3">
      <c r="A2437" s="2">
        <v>2725442</v>
      </c>
      <c r="B2437">
        <v>2023</v>
      </c>
      <c r="C2437" t="s">
        <v>30</v>
      </c>
      <c r="D2437" t="s">
        <v>12</v>
      </c>
      <c r="E2437" t="s">
        <v>13</v>
      </c>
      <c r="F2437" t="s">
        <v>14</v>
      </c>
      <c r="G2437" t="s">
        <v>15</v>
      </c>
      <c r="H2437" t="s">
        <v>16</v>
      </c>
      <c r="I2437" t="s">
        <v>18</v>
      </c>
      <c r="J2437">
        <v>335</v>
      </c>
      <c r="K2437">
        <v>479.05</v>
      </c>
    </row>
    <row r="2438" spans="1:11" x14ac:dyDescent="0.3">
      <c r="A2438" s="2">
        <v>2725442</v>
      </c>
      <c r="B2438">
        <v>2023</v>
      </c>
      <c r="C2438" t="s">
        <v>30</v>
      </c>
      <c r="D2438" t="s">
        <v>12</v>
      </c>
      <c r="E2438" t="s">
        <v>13</v>
      </c>
      <c r="F2438" t="s">
        <v>14</v>
      </c>
      <c r="G2438" t="s">
        <v>15</v>
      </c>
      <c r="H2438" t="s">
        <v>16</v>
      </c>
      <c r="I2438" t="s">
        <v>18</v>
      </c>
      <c r="J2438">
        <v>755</v>
      </c>
      <c r="K2438">
        <v>1079.6500000000001</v>
      </c>
    </row>
    <row r="2439" spans="1:11" x14ac:dyDescent="0.3">
      <c r="A2439" s="2">
        <v>2725442</v>
      </c>
      <c r="B2439">
        <v>2023</v>
      </c>
      <c r="C2439" t="s">
        <v>11</v>
      </c>
      <c r="D2439" t="s">
        <v>31</v>
      </c>
      <c r="E2439" t="s">
        <v>13</v>
      </c>
      <c r="F2439" t="s">
        <v>14</v>
      </c>
      <c r="G2439" t="s">
        <v>15</v>
      </c>
      <c r="H2439" t="s">
        <v>16</v>
      </c>
      <c r="I2439" t="s">
        <v>17</v>
      </c>
      <c r="J2439">
        <v>212</v>
      </c>
      <c r="K2439">
        <v>303.15999999999997</v>
      </c>
    </row>
    <row r="2440" spans="1:11" x14ac:dyDescent="0.3">
      <c r="A2440" s="2">
        <v>2725077</v>
      </c>
      <c r="B2440">
        <v>2023</v>
      </c>
      <c r="C2440" t="s">
        <v>11</v>
      </c>
      <c r="D2440" t="s">
        <v>31</v>
      </c>
      <c r="E2440" t="s">
        <v>13</v>
      </c>
      <c r="F2440" t="s">
        <v>14</v>
      </c>
      <c r="G2440" t="s">
        <v>15</v>
      </c>
      <c r="H2440" t="s">
        <v>16</v>
      </c>
      <c r="I2440" t="s">
        <v>17</v>
      </c>
      <c r="J2440">
        <v>182</v>
      </c>
      <c r="K2440">
        <v>260.26</v>
      </c>
    </row>
    <row r="2441" spans="1:11" x14ac:dyDescent="0.3">
      <c r="A2441" s="2">
        <v>2725442</v>
      </c>
      <c r="B2441">
        <v>2023</v>
      </c>
      <c r="C2441" t="s">
        <v>11</v>
      </c>
      <c r="D2441" t="s">
        <v>31</v>
      </c>
      <c r="E2441" t="s">
        <v>13</v>
      </c>
      <c r="F2441" t="s">
        <v>14</v>
      </c>
      <c r="G2441" t="s">
        <v>15</v>
      </c>
      <c r="H2441" t="s">
        <v>16</v>
      </c>
      <c r="I2441" t="s">
        <v>17</v>
      </c>
      <c r="J2441">
        <v>184</v>
      </c>
      <c r="K2441">
        <v>526.24</v>
      </c>
    </row>
    <row r="2442" spans="1:11" x14ac:dyDescent="0.3">
      <c r="A2442" s="2">
        <v>2725442</v>
      </c>
      <c r="B2442">
        <v>2023</v>
      </c>
      <c r="C2442" t="s">
        <v>11</v>
      </c>
      <c r="D2442" t="s">
        <v>31</v>
      </c>
      <c r="E2442" t="s">
        <v>13</v>
      </c>
      <c r="F2442" t="s">
        <v>14</v>
      </c>
      <c r="G2442" t="s">
        <v>15</v>
      </c>
      <c r="H2442" t="s">
        <v>16</v>
      </c>
      <c r="I2442" t="s">
        <v>17</v>
      </c>
      <c r="J2442">
        <v>968</v>
      </c>
      <c r="K2442">
        <v>1384.24</v>
      </c>
    </row>
    <row r="2443" spans="1:11" x14ac:dyDescent="0.3">
      <c r="A2443" s="2">
        <v>2726538</v>
      </c>
      <c r="B2443">
        <v>2023</v>
      </c>
      <c r="C2443" t="s">
        <v>11</v>
      </c>
      <c r="D2443" t="s">
        <v>31</v>
      </c>
      <c r="E2443" t="s">
        <v>13</v>
      </c>
      <c r="F2443" t="s">
        <v>14</v>
      </c>
      <c r="G2443" t="s">
        <v>15</v>
      </c>
      <c r="H2443" t="s">
        <v>16</v>
      </c>
      <c r="I2443" t="s">
        <v>17</v>
      </c>
      <c r="J2443">
        <v>186</v>
      </c>
      <c r="K2443">
        <v>265.98</v>
      </c>
    </row>
    <row r="2444" spans="1:11" x14ac:dyDescent="0.3">
      <c r="A2444" s="2">
        <v>2726538</v>
      </c>
      <c r="B2444">
        <v>2023</v>
      </c>
      <c r="C2444" t="s">
        <v>11</v>
      </c>
      <c r="D2444" t="s">
        <v>31</v>
      </c>
      <c r="E2444" t="s">
        <v>13</v>
      </c>
      <c r="F2444" t="s">
        <v>14</v>
      </c>
      <c r="G2444" t="s">
        <v>15</v>
      </c>
      <c r="H2444" t="s">
        <v>16</v>
      </c>
      <c r="I2444" t="s">
        <v>17</v>
      </c>
      <c r="J2444">
        <v>213</v>
      </c>
      <c r="K2444">
        <v>304.59000000000003</v>
      </c>
    </row>
    <row r="2445" spans="1:11" x14ac:dyDescent="0.3">
      <c r="A2445" s="2">
        <v>2725442</v>
      </c>
      <c r="B2445">
        <v>2023</v>
      </c>
      <c r="C2445" t="s">
        <v>11</v>
      </c>
      <c r="D2445" t="s">
        <v>31</v>
      </c>
      <c r="E2445" t="s">
        <v>13</v>
      </c>
      <c r="F2445" t="s">
        <v>14</v>
      </c>
      <c r="G2445" t="s">
        <v>15</v>
      </c>
      <c r="H2445" t="s">
        <v>16</v>
      </c>
      <c r="I2445" t="s">
        <v>17</v>
      </c>
      <c r="J2445">
        <v>183</v>
      </c>
      <c r="K2445">
        <v>261.69</v>
      </c>
    </row>
    <row r="2446" spans="1:11" x14ac:dyDescent="0.3">
      <c r="A2446" s="2">
        <v>2725442</v>
      </c>
      <c r="B2446">
        <v>2023</v>
      </c>
      <c r="C2446" t="s">
        <v>11</v>
      </c>
      <c r="D2446" t="s">
        <v>31</v>
      </c>
      <c r="E2446" t="s">
        <v>13</v>
      </c>
      <c r="F2446" t="s">
        <v>14</v>
      </c>
      <c r="G2446" t="s">
        <v>15</v>
      </c>
      <c r="H2446" t="s">
        <v>16</v>
      </c>
      <c r="I2446" t="s">
        <v>17</v>
      </c>
      <c r="J2446">
        <v>749</v>
      </c>
      <c r="K2446">
        <v>1071.07</v>
      </c>
    </row>
    <row r="2447" spans="1:11" x14ac:dyDescent="0.3">
      <c r="A2447" s="2">
        <v>2725077</v>
      </c>
      <c r="B2447">
        <v>2023</v>
      </c>
      <c r="C2447" t="s">
        <v>11</v>
      </c>
      <c r="D2447" t="s">
        <v>31</v>
      </c>
      <c r="E2447" t="s">
        <v>13</v>
      </c>
      <c r="F2447" t="s">
        <v>14</v>
      </c>
      <c r="G2447" t="s">
        <v>15</v>
      </c>
      <c r="H2447" t="s">
        <v>16</v>
      </c>
      <c r="I2447" t="s">
        <v>17</v>
      </c>
      <c r="J2447">
        <v>209</v>
      </c>
      <c r="K2447">
        <v>298.87</v>
      </c>
    </row>
    <row r="2448" spans="1:11" x14ac:dyDescent="0.3">
      <c r="A2448" s="2">
        <v>2725442</v>
      </c>
      <c r="B2448">
        <v>2023</v>
      </c>
      <c r="C2448" t="s">
        <v>11</v>
      </c>
      <c r="D2448" t="s">
        <v>31</v>
      </c>
      <c r="E2448" t="s">
        <v>13</v>
      </c>
      <c r="F2448" t="s">
        <v>14</v>
      </c>
      <c r="G2448" t="s">
        <v>15</v>
      </c>
      <c r="H2448" t="s">
        <v>16</v>
      </c>
      <c r="I2448" t="s">
        <v>17</v>
      </c>
      <c r="J2448">
        <v>185</v>
      </c>
      <c r="K2448">
        <v>264.55</v>
      </c>
    </row>
    <row r="2449" spans="1:11" x14ac:dyDescent="0.3">
      <c r="A2449" s="2">
        <v>2725442</v>
      </c>
      <c r="B2449">
        <v>2023</v>
      </c>
      <c r="C2449" t="s">
        <v>19</v>
      </c>
      <c r="D2449" t="s">
        <v>31</v>
      </c>
      <c r="E2449" t="s">
        <v>13</v>
      </c>
      <c r="F2449" t="s">
        <v>14</v>
      </c>
      <c r="G2449" t="s">
        <v>15</v>
      </c>
      <c r="H2449" t="s">
        <v>16</v>
      </c>
      <c r="I2449" t="s">
        <v>17</v>
      </c>
      <c r="J2449">
        <v>188</v>
      </c>
      <c r="K2449">
        <v>268.84000000000003</v>
      </c>
    </row>
    <row r="2450" spans="1:11" x14ac:dyDescent="0.3">
      <c r="A2450" s="2">
        <v>2725077</v>
      </c>
      <c r="B2450">
        <v>2023</v>
      </c>
      <c r="C2450" t="s">
        <v>19</v>
      </c>
      <c r="D2450" t="s">
        <v>31</v>
      </c>
      <c r="E2450" t="s">
        <v>13</v>
      </c>
      <c r="F2450" t="s">
        <v>14</v>
      </c>
      <c r="G2450" t="s">
        <v>15</v>
      </c>
      <c r="H2450" t="s">
        <v>16</v>
      </c>
      <c r="I2450" t="s">
        <v>17</v>
      </c>
      <c r="J2450">
        <v>164</v>
      </c>
      <c r="K2450">
        <v>234.51999999999998</v>
      </c>
    </row>
    <row r="2451" spans="1:11" x14ac:dyDescent="0.3">
      <c r="A2451" s="2">
        <v>2726172</v>
      </c>
      <c r="B2451">
        <v>2023</v>
      </c>
      <c r="C2451" t="s">
        <v>19</v>
      </c>
      <c r="D2451" t="s">
        <v>31</v>
      </c>
      <c r="E2451" t="s">
        <v>13</v>
      </c>
      <c r="F2451" t="s">
        <v>14</v>
      </c>
      <c r="G2451" t="s">
        <v>15</v>
      </c>
      <c r="H2451" t="s">
        <v>16</v>
      </c>
      <c r="I2451" t="s">
        <v>17</v>
      </c>
      <c r="J2451">
        <v>190</v>
      </c>
      <c r="K2451">
        <v>526.24</v>
      </c>
    </row>
    <row r="2452" spans="1:11" x14ac:dyDescent="0.3">
      <c r="A2452" s="2">
        <v>2725077</v>
      </c>
      <c r="B2452">
        <v>2023</v>
      </c>
      <c r="C2452" t="s">
        <v>19</v>
      </c>
      <c r="D2452" t="s">
        <v>31</v>
      </c>
      <c r="E2452" t="s">
        <v>13</v>
      </c>
      <c r="F2452" t="s">
        <v>14</v>
      </c>
      <c r="G2452" t="s">
        <v>15</v>
      </c>
      <c r="H2452" t="s">
        <v>16</v>
      </c>
      <c r="I2452" t="s">
        <v>17</v>
      </c>
      <c r="J2452">
        <v>160</v>
      </c>
      <c r="K2452">
        <v>526.24</v>
      </c>
    </row>
    <row r="2453" spans="1:11" x14ac:dyDescent="0.3">
      <c r="A2453" s="2">
        <v>2725442</v>
      </c>
      <c r="B2453">
        <v>2023</v>
      </c>
      <c r="C2453" t="s">
        <v>19</v>
      </c>
      <c r="D2453" t="s">
        <v>31</v>
      </c>
      <c r="E2453" t="s">
        <v>13</v>
      </c>
      <c r="F2453" t="s">
        <v>14</v>
      </c>
      <c r="G2453" t="s">
        <v>15</v>
      </c>
      <c r="H2453" t="s">
        <v>16</v>
      </c>
      <c r="I2453" t="s">
        <v>17</v>
      </c>
      <c r="J2453">
        <v>971</v>
      </c>
      <c r="K2453">
        <v>1388.53</v>
      </c>
    </row>
    <row r="2454" spans="1:11" x14ac:dyDescent="0.3">
      <c r="A2454" s="2">
        <v>2725077</v>
      </c>
      <c r="B2454">
        <v>2023</v>
      </c>
      <c r="C2454" t="s">
        <v>19</v>
      </c>
      <c r="D2454" t="s">
        <v>31</v>
      </c>
      <c r="E2454" t="s">
        <v>13</v>
      </c>
      <c r="F2454" t="s">
        <v>14</v>
      </c>
      <c r="G2454" t="s">
        <v>15</v>
      </c>
      <c r="H2454" t="s">
        <v>16</v>
      </c>
      <c r="I2454" t="s">
        <v>17</v>
      </c>
      <c r="J2454">
        <v>162</v>
      </c>
      <c r="K2454">
        <v>231.66</v>
      </c>
    </row>
    <row r="2455" spans="1:11" x14ac:dyDescent="0.3">
      <c r="A2455" s="2">
        <v>2725077</v>
      </c>
      <c r="B2455">
        <v>2023</v>
      </c>
      <c r="C2455" t="s">
        <v>19</v>
      </c>
      <c r="D2455" t="s">
        <v>31</v>
      </c>
      <c r="E2455" t="s">
        <v>13</v>
      </c>
      <c r="F2455" t="s">
        <v>14</v>
      </c>
      <c r="G2455" t="s">
        <v>15</v>
      </c>
      <c r="H2455" t="s">
        <v>16</v>
      </c>
      <c r="I2455" t="s">
        <v>17</v>
      </c>
      <c r="J2455">
        <v>189</v>
      </c>
      <c r="K2455">
        <v>270.27</v>
      </c>
    </row>
    <row r="2456" spans="1:11" x14ac:dyDescent="0.3">
      <c r="A2456" s="2">
        <v>2725442</v>
      </c>
      <c r="B2456">
        <v>2023</v>
      </c>
      <c r="C2456" t="s">
        <v>19</v>
      </c>
      <c r="D2456" t="s">
        <v>31</v>
      </c>
      <c r="E2456" t="s">
        <v>13</v>
      </c>
      <c r="F2456" t="s">
        <v>14</v>
      </c>
      <c r="G2456" t="s">
        <v>15</v>
      </c>
      <c r="H2456" t="s">
        <v>16</v>
      </c>
      <c r="I2456" t="s">
        <v>17</v>
      </c>
      <c r="J2456">
        <v>165</v>
      </c>
      <c r="K2456">
        <v>235.95</v>
      </c>
    </row>
    <row r="2457" spans="1:11" x14ac:dyDescent="0.3">
      <c r="A2457" s="2">
        <v>2725077</v>
      </c>
      <c r="B2457">
        <v>2023</v>
      </c>
      <c r="C2457" t="s">
        <v>19</v>
      </c>
      <c r="D2457" t="s">
        <v>31</v>
      </c>
      <c r="E2457" t="s">
        <v>13</v>
      </c>
      <c r="F2457" t="s">
        <v>14</v>
      </c>
      <c r="G2457" t="s">
        <v>15</v>
      </c>
      <c r="H2457" t="s">
        <v>16</v>
      </c>
      <c r="I2457" t="s">
        <v>17</v>
      </c>
      <c r="J2457">
        <v>753</v>
      </c>
      <c r="K2457">
        <v>1076.79</v>
      </c>
    </row>
    <row r="2458" spans="1:11" x14ac:dyDescent="0.3">
      <c r="A2458" s="2">
        <v>2726172</v>
      </c>
      <c r="B2458">
        <v>2023</v>
      </c>
      <c r="C2458" t="s">
        <v>19</v>
      </c>
      <c r="D2458" t="s">
        <v>31</v>
      </c>
      <c r="E2458" t="s">
        <v>13</v>
      </c>
      <c r="F2458" t="s">
        <v>14</v>
      </c>
      <c r="G2458" t="s">
        <v>15</v>
      </c>
      <c r="H2458" t="s">
        <v>16</v>
      </c>
      <c r="I2458" t="s">
        <v>17</v>
      </c>
      <c r="J2458">
        <v>839</v>
      </c>
      <c r="K2458">
        <v>1199.77</v>
      </c>
    </row>
    <row r="2459" spans="1:11" x14ac:dyDescent="0.3">
      <c r="A2459" s="2">
        <v>2725077</v>
      </c>
      <c r="B2459">
        <v>2023</v>
      </c>
      <c r="C2459" t="s">
        <v>19</v>
      </c>
      <c r="D2459" t="s">
        <v>31</v>
      </c>
      <c r="E2459" t="s">
        <v>13</v>
      </c>
      <c r="F2459" t="s">
        <v>14</v>
      </c>
      <c r="G2459" t="s">
        <v>15</v>
      </c>
      <c r="H2459" t="s">
        <v>16</v>
      </c>
      <c r="I2459" t="s">
        <v>17</v>
      </c>
      <c r="J2459">
        <v>191</v>
      </c>
      <c r="K2459">
        <v>273.13</v>
      </c>
    </row>
    <row r="2460" spans="1:11" x14ac:dyDescent="0.3">
      <c r="A2460" s="2">
        <v>2725442</v>
      </c>
      <c r="B2460">
        <v>2023</v>
      </c>
      <c r="C2460" t="s">
        <v>19</v>
      </c>
      <c r="D2460" t="s">
        <v>31</v>
      </c>
      <c r="E2460" t="s">
        <v>13</v>
      </c>
      <c r="F2460" t="s">
        <v>14</v>
      </c>
      <c r="G2460" t="s">
        <v>15</v>
      </c>
      <c r="H2460" t="s">
        <v>16</v>
      </c>
      <c r="I2460" t="s">
        <v>17</v>
      </c>
      <c r="J2460">
        <v>161</v>
      </c>
      <c r="K2460">
        <v>230.23000000000002</v>
      </c>
    </row>
    <row r="2461" spans="1:11" x14ac:dyDescent="0.3">
      <c r="A2461" s="2">
        <v>2725077</v>
      </c>
      <c r="B2461">
        <v>2023</v>
      </c>
      <c r="C2461" t="s">
        <v>21</v>
      </c>
      <c r="D2461" t="s">
        <v>31</v>
      </c>
      <c r="E2461" t="s">
        <v>13</v>
      </c>
      <c r="F2461" t="s">
        <v>14</v>
      </c>
      <c r="G2461" t="s">
        <v>15</v>
      </c>
      <c r="H2461" t="s">
        <v>16</v>
      </c>
      <c r="I2461" t="s">
        <v>17</v>
      </c>
      <c r="J2461">
        <v>170</v>
      </c>
      <c r="K2461">
        <v>243.1</v>
      </c>
    </row>
    <row r="2462" spans="1:11" x14ac:dyDescent="0.3">
      <c r="A2462" s="2">
        <v>2725077</v>
      </c>
      <c r="B2462">
        <v>2023</v>
      </c>
      <c r="C2462" t="s">
        <v>21</v>
      </c>
      <c r="D2462" t="s">
        <v>31</v>
      </c>
      <c r="E2462" t="s">
        <v>13</v>
      </c>
      <c r="F2462" t="s">
        <v>14</v>
      </c>
      <c r="G2462" t="s">
        <v>15</v>
      </c>
      <c r="H2462" t="s">
        <v>16</v>
      </c>
      <c r="I2462" t="s">
        <v>17</v>
      </c>
      <c r="J2462">
        <v>140</v>
      </c>
      <c r="K2462">
        <v>200.2</v>
      </c>
    </row>
    <row r="2463" spans="1:11" x14ac:dyDescent="0.3">
      <c r="A2463" s="2">
        <v>2725077</v>
      </c>
      <c r="B2463">
        <v>2023</v>
      </c>
      <c r="C2463" t="s">
        <v>21</v>
      </c>
      <c r="D2463" t="s">
        <v>31</v>
      </c>
      <c r="E2463" t="s">
        <v>13</v>
      </c>
      <c r="F2463" t="s">
        <v>14</v>
      </c>
      <c r="G2463" t="s">
        <v>15</v>
      </c>
      <c r="H2463" t="s">
        <v>16</v>
      </c>
      <c r="I2463" t="s">
        <v>17</v>
      </c>
      <c r="J2463">
        <v>166</v>
      </c>
      <c r="K2463">
        <v>526.24</v>
      </c>
    </row>
    <row r="2464" spans="1:11" x14ac:dyDescent="0.3">
      <c r="A2464" s="2">
        <v>2725077</v>
      </c>
      <c r="B2464">
        <v>2023</v>
      </c>
      <c r="C2464" t="s">
        <v>21</v>
      </c>
      <c r="D2464" t="s">
        <v>31</v>
      </c>
      <c r="E2464" t="s">
        <v>13</v>
      </c>
      <c r="F2464" t="s">
        <v>14</v>
      </c>
      <c r="G2464" t="s">
        <v>15</v>
      </c>
      <c r="H2464" t="s">
        <v>16</v>
      </c>
      <c r="I2464" t="s">
        <v>17</v>
      </c>
      <c r="J2464">
        <v>142</v>
      </c>
      <c r="K2464">
        <v>526.24</v>
      </c>
    </row>
    <row r="2465" spans="1:11" x14ac:dyDescent="0.3">
      <c r="A2465" s="2">
        <v>2725442</v>
      </c>
      <c r="B2465">
        <v>2023</v>
      </c>
      <c r="C2465" t="s">
        <v>21</v>
      </c>
      <c r="D2465" t="s">
        <v>31</v>
      </c>
      <c r="E2465" t="s">
        <v>13</v>
      </c>
      <c r="F2465" t="s">
        <v>14</v>
      </c>
      <c r="G2465" t="s">
        <v>15</v>
      </c>
      <c r="H2465" t="s">
        <v>16</v>
      </c>
      <c r="I2465" t="s">
        <v>17</v>
      </c>
      <c r="J2465">
        <v>975</v>
      </c>
      <c r="K2465">
        <v>1394.25</v>
      </c>
    </row>
    <row r="2466" spans="1:11" x14ac:dyDescent="0.3">
      <c r="A2466" s="2">
        <v>2725442</v>
      </c>
      <c r="B2466">
        <v>2023</v>
      </c>
      <c r="C2466" t="s">
        <v>21</v>
      </c>
      <c r="D2466" t="s">
        <v>31</v>
      </c>
      <c r="E2466" t="s">
        <v>13</v>
      </c>
      <c r="F2466" t="s">
        <v>14</v>
      </c>
      <c r="G2466" t="s">
        <v>15</v>
      </c>
      <c r="H2466" t="s">
        <v>16</v>
      </c>
      <c r="I2466" t="s">
        <v>17</v>
      </c>
      <c r="J2466">
        <v>141</v>
      </c>
      <c r="K2466">
        <v>201.63</v>
      </c>
    </row>
    <row r="2467" spans="1:11" x14ac:dyDescent="0.3">
      <c r="A2467" s="2">
        <v>2725077</v>
      </c>
      <c r="B2467">
        <v>2023</v>
      </c>
      <c r="C2467" t="s">
        <v>21</v>
      </c>
      <c r="D2467" t="s">
        <v>31</v>
      </c>
      <c r="E2467" t="s">
        <v>13</v>
      </c>
      <c r="F2467" t="s">
        <v>14</v>
      </c>
      <c r="G2467" t="s">
        <v>15</v>
      </c>
      <c r="H2467" t="s">
        <v>16</v>
      </c>
      <c r="I2467" t="s">
        <v>17</v>
      </c>
      <c r="J2467">
        <v>756</v>
      </c>
      <c r="K2467">
        <v>1081.08</v>
      </c>
    </row>
    <row r="2468" spans="1:11" x14ac:dyDescent="0.3">
      <c r="A2468" s="2">
        <v>2725077</v>
      </c>
      <c r="B2468">
        <v>2023</v>
      </c>
      <c r="C2468" t="s">
        <v>21</v>
      </c>
      <c r="D2468" t="s">
        <v>31</v>
      </c>
      <c r="E2468" t="s">
        <v>13</v>
      </c>
      <c r="F2468" t="s">
        <v>14</v>
      </c>
      <c r="G2468" t="s">
        <v>15</v>
      </c>
      <c r="H2468" t="s">
        <v>16</v>
      </c>
      <c r="I2468" t="s">
        <v>17</v>
      </c>
      <c r="J2468">
        <v>843</v>
      </c>
      <c r="K2468">
        <v>1205.49</v>
      </c>
    </row>
    <row r="2469" spans="1:11" x14ac:dyDescent="0.3">
      <c r="A2469" s="2">
        <v>2725077</v>
      </c>
      <c r="B2469">
        <v>2023</v>
      </c>
      <c r="C2469" t="s">
        <v>21</v>
      </c>
      <c r="D2469" t="s">
        <v>31</v>
      </c>
      <c r="E2469" t="s">
        <v>13</v>
      </c>
      <c r="F2469" t="s">
        <v>14</v>
      </c>
      <c r="G2469" t="s">
        <v>15</v>
      </c>
      <c r="H2469" t="s">
        <v>16</v>
      </c>
      <c r="I2469" t="s">
        <v>17</v>
      </c>
      <c r="J2469">
        <v>167</v>
      </c>
      <c r="K2469">
        <v>238.81</v>
      </c>
    </row>
    <row r="2470" spans="1:11" x14ac:dyDescent="0.3">
      <c r="A2470" s="2">
        <v>2725077</v>
      </c>
      <c r="B2470">
        <v>2023</v>
      </c>
      <c r="C2470" t="s">
        <v>21</v>
      </c>
      <c r="D2470" t="s">
        <v>31</v>
      </c>
      <c r="E2470" t="s">
        <v>13</v>
      </c>
      <c r="F2470" t="s">
        <v>14</v>
      </c>
      <c r="G2470" t="s">
        <v>15</v>
      </c>
      <c r="H2470" t="s">
        <v>16</v>
      </c>
      <c r="I2470" t="s">
        <v>17</v>
      </c>
      <c r="J2470">
        <v>143</v>
      </c>
      <c r="K2470">
        <v>204.49</v>
      </c>
    </row>
    <row r="2471" spans="1:11" x14ac:dyDescent="0.3">
      <c r="A2471" s="2">
        <v>2725442</v>
      </c>
      <c r="B2471">
        <v>2023</v>
      </c>
      <c r="C2471" t="s">
        <v>22</v>
      </c>
      <c r="D2471" t="s">
        <v>31</v>
      </c>
      <c r="E2471" t="s">
        <v>13</v>
      </c>
      <c r="F2471" t="s">
        <v>14</v>
      </c>
      <c r="G2471" t="s">
        <v>15</v>
      </c>
      <c r="H2471" t="s">
        <v>16</v>
      </c>
      <c r="I2471" t="s">
        <v>18</v>
      </c>
      <c r="J2471">
        <v>272</v>
      </c>
      <c r="K2471">
        <v>388.96</v>
      </c>
    </row>
    <row r="2472" spans="1:11" x14ac:dyDescent="0.3">
      <c r="A2472" s="2">
        <v>2725442</v>
      </c>
      <c r="B2472">
        <v>2023</v>
      </c>
      <c r="C2472" t="s">
        <v>22</v>
      </c>
      <c r="D2472" t="s">
        <v>31</v>
      </c>
      <c r="E2472" t="s">
        <v>13</v>
      </c>
      <c r="F2472" t="s">
        <v>14</v>
      </c>
      <c r="G2472" t="s">
        <v>15</v>
      </c>
      <c r="H2472" t="s">
        <v>16</v>
      </c>
      <c r="I2472" t="s">
        <v>18</v>
      </c>
      <c r="J2472">
        <v>266</v>
      </c>
      <c r="K2472">
        <v>380.38</v>
      </c>
    </row>
    <row r="2473" spans="1:11" x14ac:dyDescent="0.3">
      <c r="A2473" s="2">
        <v>2725077</v>
      </c>
      <c r="B2473">
        <v>2023</v>
      </c>
      <c r="C2473" t="s">
        <v>22</v>
      </c>
      <c r="D2473" t="s">
        <v>31</v>
      </c>
      <c r="E2473" t="s">
        <v>13</v>
      </c>
      <c r="F2473" t="s">
        <v>14</v>
      </c>
      <c r="G2473" t="s">
        <v>15</v>
      </c>
      <c r="H2473" t="s">
        <v>16</v>
      </c>
      <c r="I2473" t="s">
        <v>17</v>
      </c>
      <c r="J2473">
        <v>224</v>
      </c>
      <c r="K2473">
        <v>320.32</v>
      </c>
    </row>
    <row r="2474" spans="1:11" x14ac:dyDescent="0.3">
      <c r="A2474" s="2">
        <v>2725077</v>
      </c>
      <c r="B2474">
        <v>2023</v>
      </c>
      <c r="C2474" t="s">
        <v>22</v>
      </c>
      <c r="D2474" t="s">
        <v>31</v>
      </c>
      <c r="E2474" t="s">
        <v>13</v>
      </c>
      <c r="F2474" t="s">
        <v>14</v>
      </c>
      <c r="G2474" t="s">
        <v>15</v>
      </c>
      <c r="H2474" t="s">
        <v>16</v>
      </c>
      <c r="I2474" t="s">
        <v>17</v>
      </c>
      <c r="J2474">
        <v>194</v>
      </c>
      <c r="K2474">
        <v>277.42</v>
      </c>
    </row>
    <row r="2475" spans="1:11" x14ac:dyDescent="0.3">
      <c r="A2475" s="2">
        <v>2726172</v>
      </c>
      <c r="B2475">
        <v>2023</v>
      </c>
      <c r="C2475" t="s">
        <v>22</v>
      </c>
      <c r="D2475" t="s">
        <v>31</v>
      </c>
      <c r="E2475" t="s">
        <v>13</v>
      </c>
      <c r="F2475" t="s">
        <v>14</v>
      </c>
      <c r="G2475" t="s">
        <v>15</v>
      </c>
      <c r="H2475" t="s">
        <v>16</v>
      </c>
      <c r="I2475" t="s">
        <v>17</v>
      </c>
      <c r="J2475">
        <v>268</v>
      </c>
      <c r="K2475">
        <v>383.24</v>
      </c>
    </row>
    <row r="2476" spans="1:11" x14ac:dyDescent="0.3">
      <c r="A2476" s="2">
        <v>2726172</v>
      </c>
      <c r="B2476">
        <v>2023</v>
      </c>
      <c r="C2476" t="s">
        <v>22</v>
      </c>
      <c r="D2476" t="s">
        <v>31</v>
      </c>
      <c r="E2476" t="s">
        <v>13</v>
      </c>
      <c r="F2476" t="s">
        <v>14</v>
      </c>
      <c r="G2476" t="s">
        <v>15</v>
      </c>
      <c r="H2476" t="s">
        <v>16</v>
      </c>
      <c r="I2476" t="s">
        <v>17</v>
      </c>
      <c r="J2476">
        <v>220</v>
      </c>
      <c r="K2476">
        <v>526.24</v>
      </c>
    </row>
    <row r="2477" spans="1:11" x14ac:dyDescent="0.3">
      <c r="A2477" s="2">
        <v>2726172</v>
      </c>
      <c r="B2477">
        <v>2023</v>
      </c>
      <c r="C2477" t="s">
        <v>22</v>
      </c>
      <c r="D2477" t="s">
        <v>31</v>
      </c>
      <c r="E2477" t="s">
        <v>13</v>
      </c>
      <c r="F2477" t="s">
        <v>14</v>
      </c>
      <c r="G2477" t="s">
        <v>15</v>
      </c>
      <c r="H2477" t="s">
        <v>16</v>
      </c>
      <c r="I2477" t="s">
        <v>17</v>
      </c>
      <c r="J2477">
        <v>196</v>
      </c>
      <c r="K2477">
        <v>526.24</v>
      </c>
    </row>
    <row r="2478" spans="1:11" x14ac:dyDescent="0.3">
      <c r="A2478" s="2">
        <v>2726538</v>
      </c>
      <c r="B2478">
        <v>2023</v>
      </c>
      <c r="C2478" t="s">
        <v>22</v>
      </c>
      <c r="D2478" t="s">
        <v>31</v>
      </c>
      <c r="E2478" t="s">
        <v>13</v>
      </c>
      <c r="F2478" t="s">
        <v>14</v>
      </c>
      <c r="G2478" t="s">
        <v>15</v>
      </c>
      <c r="H2478" t="s">
        <v>16</v>
      </c>
      <c r="I2478" t="s">
        <v>17</v>
      </c>
      <c r="J2478">
        <v>966</v>
      </c>
      <c r="K2478">
        <v>1381.38</v>
      </c>
    </row>
    <row r="2479" spans="1:11" x14ac:dyDescent="0.3">
      <c r="A2479" s="2">
        <v>2725077</v>
      </c>
      <c r="B2479">
        <v>2023</v>
      </c>
      <c r="C2479" t="s">
        <v>22</v>
      </c>
      <c r="D2479" t="s">
        <v>31</v>
      </c>
      <c r="E2479" t="s">
        <v>13</v>
      </c>
      <c r="F2479" t="s">
        <v>14</v>
      </c>
      <c r="G2479" t="s">
        <v>15</v>
      </c>
      <c r="H2479" t="s">
        <v>16</v>
      </c>
      <c r="I2479" t="s">
        <v>17</v>
      </c>
      <c r="J2479">
        <v>1019</v>
      </c>
      <c r="K2479">
        <v>1457.17</v>
      </c>
    </row>
    <row r="2480" spans="1:11" x14ac:dyDescent="0.3">
      <c r="A2480" s="2">
        <v>2725077</v>
      </c>
      <c r="B2480">
        <v>2023</v>
      </c>
      <c r="C2480" t="s">
        <v>22</v>
      </c>
      <c r="D2480" t="s">
        <v>31</v>
      </c>
      <c r="E2480" t="s">
        <v>13</v>
      </c>
      <c r="F2480" t="s">
        <v>14</v>
      </c>
      <c r="G2480" t="s">
        <v>15</v>
      </c>
      <c r="H2480" t="s">
        <v>16</v>
      </c>
      <c r="I2480" t="s">
        <v>17</v>
      </c>
      <c r="J2480">
        <v>192</v>
      </c>
      <c r="K2480">
        <v>274.56</v>
      </c>
    </row>
    <row r="2481" spans="1:11" x14ac:dyDescent="0.3">
      <c r="A2481" s="2">
        <v>2725077</v>
      </c>
      <c r="B2481">
        <v>2023</v>
      </c>
      <c r="C2481" t="s">
        <v>22</v>
      </c>
      <c r="D2481" t="s">
        <v>31</v>
      </c>
      <c r="E2481" t="s">
        <v>13</v>
      </c>
      <c r="F2481" t="s">
        <v>14</v>
      </c>
      <c r="G2481" t="s">
        <v>15</v>
      </c>
      <c r="H2481" t="s">
        <v>16</v>
      </c>
      <c r="I2481" t="s">
        <v>17</v>
      </c>
      <c r="J2481">
        <v>219</v>
      </c>
      <c r="K2481">
        <v>313.17</v>
      </c>
    </row>
    <row r="2482" spans="1:11" x14ac:dyDescent="0.3">
      <c r="A2482" s="2">
        <v>2726538</v>
      </c>
      <c r="B2482">
        <v>2023</v>
      </c>
      <c r="C2482" t="s">
        <v>22</v>
      </c>
      <c r="D2482" t="s">
        <v>31</v>
      </c>
      <c r="E2482" t="s">
        <v>13</v>
      </c>
      <c r="F2482" t="s">
        <v>14</v>
      </c>
      <c r="G2482" t="s">
        <v>15</v>
      </c>
      <c r="H2482" t="s">
        <v>16</v>
      </c>
      <c r="I2482" t="s">
        <v>17</v>
      </c>
      <c r="J2482">
        <v>195</v>
      </c>
      <c r="K2482">
        <v>278.85000000000002</v>
      </c>
    </row>
    <row r="2483" spans="1:11" x14ac:dyDescent="0.3">
      <c r="A2483" s="2">
        <v>2725077</v>
      </c>
      <c r="B2483">
        <v>2023</v>
      </c>
      <c r="C2483" t="s">
        <v>22</v>
      </c>
      <c r="D2483" t="s">
        <v>31</v>
      </c>
      <c r="E2483" t="s">
        <v>13</v>
      </c>
      <c r="F2483" t="s">
        <v>14</v>
      </c>
      <c r="G2483" t="s">
        <v>15</v>
      </c>
      <c r="H2483" t="s">
        <v>16</v>
      </c>
      <c r="I2483" t="s">
        <v>17</v>
      </c>
      <c r="J2483">
        <v>271</v>
      </c>
      <c r="K2483">
        <v>387.53</v>
      </c>
    </row>
    <row r="2484" spans="1:11" x14ac:dyDescent="0.3">
      <c r="A2484" s="2">
        <v>2726172</v>
      </c>
      <c r="B2484">
        <v>2023</v>
      </c>
      <c r="C2484" t="s">
        <v>22</v>
      </c>
      <c r="D2484" t="s">
        <v>31</v>
      </c>
      <c r="E2484" t="s">
        <v>13</v>
      </c>
      <c r="F2484" t="s">
        <v>14</v>
      </c>
      <c r="G2484" t="s">
        <v>15</v>
      </c>
      <c r="H2484" t="s">
        <v>16</v>
      </c>
      <c r="I2484" t="s">
        <v>17</v>
      </c>
      <c r="J2484">
        <v>747</v>
      </c>
      <c r="K2484">
        <v>1068.21</v>
      </c>
    </row>
    <row r="2485" spans="1:11" x14ac:dyDescent="0.3">
      <c r="A2485" s="2">
        <v>2726172</v>
      </c>
      <c r="B2485">
        <v>2023</v>
      </c>
      <c r="C2485" t="s">
        <v>22</v>
      </c>
      <c r="D2485" t="s">
        <v>31</v>
      </c>
      <c r="E2485" t="s">
        <v>13</v>
      </c>
      <c r="F2485" t="s">
        <v>14</v>
      </c>
      <c r="G2485" t="s">
        <v>15</v>
      </c>
      <c r="H2485" t="s">
        <v>16</v>
      </c>
      <c r="I2485" t="s">
        <v>17</v>
      </c>
      <c r="J2485">
        <v>834</v>
      </c>
      <c r="K2485">
        <v>1192.6199999999999</v>
      </c>
    </row>
    <row r="2486" spans="1:11" x14ac:dyDescent="0.3">
      <c r="A2486" s="2">
        <v>2725077</v>
      </c>
      <c r="B2486">
        <v>2023</v>
      </c>
      <c r="C2486" t="s">
        <v>22</v>
      </c>
      <c r="D2486" t="s">
        <v>31</v>
      </c>
      <c r="E2486" t="s">
        <v>13</v>
      </c>
      <c r="F2486" t="s">
        <v>14</v>
      </c>
      <c r="G2486" t="s">
        <v>15</v>
      </c>
      <c r="H2486" t="s">
        <v>16</v>
      </c>
      <c r="I2486" t="s">
        <v>18</v>
      </c>
      <c r="J2486">
        <v>269</v>
      </c>
      <c r="K2486">
        <v>384.67</v>
      </c>
    </row>
    <row r="2487" spans="1:11" x14ac:dyDescent="0.3">
      <c r="A2487" s="2">
        <v>2725077</v>
      </c>
      <c r="B2487">
        <v>2023</v>
      </c>
      <c r="C2487" t="s">
        <v>22</v>
      </c>
      <c r="D2487" t="s">
        <v>31</v>
      </c>
      <c r="E2487" t="s">
        <v>13</v>
      </c>
      <c r="F2487" t="s">
        <v>14</v>
      </c>
      <c r="G2487" t="s">
        <v>15</v>
      </c>
      <c r="H2487" t="s">
        <v>16</v>
      </c>
      <c r="I2487" t="s">
        <v>17</v>
      </c>
      <c r="J2487">
        <v>221</v>
      </c>
      <c r="K2487">
        <v>316.02999999999997</v>
      </c>
    </row>
    <row r="2488" spans="1:11" x14ac:dyDescent="0.3">
      <c r="A2488" s="2">
        <v>2726172</v>
      </c>
      <c r="B2488">
        <v>2023</v>
      </c>
      <c r="C2488" t="s">
        <v>22</v>
      </c>
      <c r="D2488" t="s">
        <v>31</v>
      </c>
      <c r="E2488" t="s">
        <v>13</v>
      </c>
      <c r="F2488" t="s">
        <v>14</v>
      </c>
      <c r="G2488" t="s">
        <v>15</v>
      </c>
      <c r="H2488" t="s">
        <v>16</v>
      </c>
      <c r="I2488" t="s">
        <v>17</v>
      </c>
      <c r="J2488">
        <v>149</v>
      </c>
      <c r="K2488">
        <v>213.07</v>
      </c>
    </row>
    <row r="2489" spans="1:11" x14ac:dyDescent="0.3">
      <c r="A2489" s="2">
        <v>2725077</v>
      </c>
      <c r="B2489">
        <v>2023</v>
      </c>
      <c r="C2489" t="s">
        <v>22</v>
      </c>
      <c r="D2489" t="s">
        <v>31</v>
      </c>
      <c r="E2489" t="s">
        <v>13</v>
      </c>
      <c r="F2489" t="s">
        <v>14</v>
      </c>
      <c r="G2489" t="s">
        <v>15</v>
      </c>
      <c r="H2489" t="s">
        <v>16</v>
      </c>
      <c r="I2489" t="s">
        <v>17</v>
      </c>
      <c r="J2489">
        <v>197</v>
      </c>
      <c r="K2489">
        <v>281.70999999999998</v>
      </c>
    </row>
    <row r="2490" spans="1:11" x14ac:dyDescent="0.3">
      <c r="A2490" s="2">
        <v>2726172</v>
      </c>
      <c r="B2490">
        <v>2023</v>
      </c>
      <c r="C2490" t="s">
        <v>23</v>
      </c>
      <c r="D2490" t="s">
        <v>31</v>
      </c>
      <c r="E2490" t="s">
        <v>13</v>
      </c>
      <c r="F2490" t="s">
        <v>14</v>
      </c>
      <c r="G2490" t="s">
        <v>15</v>
      </c>
      <c r="H2490" t="s">
        <v>16</v>
      </c>
      <c r="I2490" t="s">
        <v>18</v>
      </c>
      <c r="J2490">
        <v>284</v>
      </c>
      <c r="K2490">
        <v>406.12</v>
      </c>
    </row>
    <row r="2491" spans="1:11" x14ac:dyDescent="0.3">
      <c r="A2491" s="2">
        <v>2725442</v>
      </c>
      <c r="B2491">
        <v>2023</v>
      </c>
      <c r="C2491" t="s">
        <v>23</v>
      </c>
      <c r="D2491" t="s">
        <v>31</v>
      </c>
      <c r="E2491" t="s">
        <v>13</v>
      </c>
      <c r="F2491" t="s">
        <v>14</v>
      </c>
      <c r="G2491" t="s">
        <v>15</v>
      </c>
      <c r="H2491" t="s">
        <v>16</v>
      </c>
      <c r="I2491" t="s">
        <v>18</v>
      </c>
      <c r="J2491">
        <v>278</v>
      </c>
      <c r="K2491">
        <v>397.53999999999996</v>
      </c>
    </row>
    <row r="2492" spans="1:11" x14ac:dyDescent="0.3">
      <c r="A2492" s="2">
        <v>2726172</v>
      </c>
      <c r="B2492">
        <v>2023</v>
      </c>
      <c r="C2492" t="s">
        <v>23</v>
      </c>
      <c r="D2492" t="s">
        <v>31</v>
      </c>
      <c r="E2492" t="s">
        <v>13</v>
      </c>
      <c r="F2492" t="s">
        <v>14</v>
      </c>
      <c r="G2492" t="s">
        <v>15</v>
      </c>
      <c r="H2492" t="s">
        <v>16</v>
      </c>
      <c r="I2492" t="s">
        <v>17</v>
      </c>
      <c r="J2492">
        <v>152</v>
      </c>
      <c r="K2492">
        <v>217.36</v>
      </c>
    </row>
    <row r="2493" spans="1:11" x14ac:dyDescent="0.3">
      <c r="A2493" s="2">
        <v>2725077</v>
      </c>
      <c r="B2493">
        <v>2023</v>
      </c>
      <c r="C2493" t="s">
        <v>23</v>
      </c>
      <c r="D2493" t="s">
        <v>31</v>
      </c>
      <c r="E2493" t="s">
        <v>13</v>
      </c>
      <c r="F2493" t="s">
        <v>14</v>
      </c>
      <c r="G2493" t="s">
        <v>15</v>
      </c>
      <c r="H2493" t="s">
        <v>16</v>
      </c>
      <c r="I2493" t="s">
        <v>17</v>
      </c>
      <c r="J2493">
        <v>200</v>
      </c>
      <c r="K2493">
        <v>286</v>
      </c>
    </row>
    <row r="2494" spans="1:11" x14ac:dyDescent="0.3">
      <c r="A2494" s="2">
        <v>2725442</v>
      </c>
      <c r="B2494">
        <v>2023</v>
      </c>
      <c r="C2494" t="s">
        <v>23</v>
      </c>
      <c r="D2494" t="s">
        <v>31</v>
      </c>
      <c r="E2494" t="s">
        <v>13</v>
      </c>
      <c r="F2494" t="s">
        <v>14</v>
      </c>
      <c r="G2494" t="s">
        <v>15</v>
      </c>
      <c r="H2494" t="s">
        <v>16</v>
      </c>
      <c r="I2494" t="s">
        <v>17</v>
      </c>
      <c r="J2494">
        <v>286</v>
      </c>
      <c r="K2494">
        <v>408.98</v>
      </c>
    </row>
    <row r="2495" spans="1:11" x14ac:dyDescent="0.3">
      <c r="A2495" s="2">
        <v>2725442</v>
      </c>
      <c r="B2495">
        <v>2023</v>
      </c>
      <c r="C2495" t="s">
        <v>23</v>
      </c>
      <c r="D2495" t="s">
        <v>31</v>
      </c>
      <c r="E2495" t="s">
        <v>13</v>
      </c>
      <c r="F2495" t="s">
        <v>14</v>
      </c>
      <c r="G2495" t="s">
        <v>15</v>
      </c>
      <c r="H2495" t="s">
        <v>16</v>
      </c>
      <c r="I2495" t="s">
        <v>17</v>
      </c>
      <c r="J2495">
        <v>280</v>
      </c>
      <c r="K2495">
        <v>400.4</v>
      </c>
    </row>
    <row r="2496" spans="1:11" x14ac:dyDescent="0.3">
      <c r="A2496" s="2">
        <v>2725077</v>
      </c>
      <c r="B2496">
        <v>2023</v>
      </c>
      <c r="C2496" t="s">
        <v>23</v>
      </c>
      <c r="D2496" t="s">
        <v>31</v>
      </c>
      <c r="E2496" t="s">
        <v>13</v>
      </c>
      <c r="F2496" t="s">
        <v>14</v>
      </c>
      <c r="G2496" t="s">
        <v>15</v>
      </c>
      <c r="H2496" t="s">
        <v>16</v>
      </c>
      <c r="I2496" t="s">
        <v>17</v>
      </c>
      <c r="J2496">
        <v>274</v>
      </c>
      <c r="K2496">
        <v>391.82</v>
      </c>
    </row>
    <row r="2497" spans="1:11" x14ac:dyDescent="0.3">
      <c r="A2497" s="2">
        <v>2725442</v>
      </c>
      <c r="B2497">
        <v>2023</v>
      </c>
      <c r="C2497" t="s">
        <v>23</v>
      </c>
      <c r="D2497" t="s">
        <v>31</v>
      </c>
      <c r="E2497" t="s">
        <v>13</v>
      </c>
      <c r="F2497" t="s">
        <v>14</v>
      </c>
      <c r="G2497" t="s">
        <v>15</v>
      </c>
      <c r="H2497" t="s">
        <v>16</v>
      </c>
      <c r="I2497" t="s">
        <v>17</v>
      </c>
      <c r="J2497">
        <v>226</v>
      </c>
      <c r="K2497">
        <v>526.24</v>
      </c>
    </row>
    <row r="2498" spans="1:11" x14ac:dyDescent="0.3">
      <c r="A2498" s="2">
        <v>2725807</v>
      </c>
      <c r="B2498">
        <v>2023</v>
      </c>
      <c r="C2498" t="s">
        <v>23</v>
      </c>
      <c r="D2498" t="s">
        <v>31</v>
      </c>
      <c r="E2498" t="s">
        <v>13</v>
      </c>
      <c r="F2498" t="s">
        <v>14</v>
      </c>
      <c r="G2498" t="s">
        <v>15</v>
      </c>
      <c r="H2498" t="s">
        <v>16</v>
      </c>
      <c r="I2498" t="s">
        <v>17</v>
      </c>
      <c r="J2498">
        <v>154</v>
      </c>
      <c r="K2498">
        <v>526.24</v>
      </c>
    </row>
    <row r="2499" spans="1:11" x14ac:dyDescent="0.3">
      <c r="A2499" s="2">
        <v>2725077</v>
      </c>
      <c r="B2499">
        <v>2023</v>
      </c>
      <c r="C2499" t="s">
        <v>23</v>
      </c>
      <c r="D2499" t="s">
        <v>31</v>
      </c>
      <c r="E2499" t="s">
        <v>13</v>
      </c>
      <c r="F2499" t="s">
        <v>14</v>
      </c>
      <c r="G2499" t="s">
        <v>15</v>
      </c>
      <c r="H2499" t="s">
        <v>16</v>
      </c>
      <c r="I2499" t="s">
        <v>17</v>
      </c>
      <c r="J2499">
        <v>202</v>
      </c>
      <c r="K2499">
        <v>526.24</v>
      </c>
    </row>
    <row r="2500" spans="1:11" x14ac:dyDescent="0.3">
      <c r="A2500" s="2">
        <v>2726172</v>
      </c>
      <c r="B2500">
        <v>2023</v>
      </c>
      <c r="C2500" t="s">
        <v>23</v>
      </c>
      <c r="D2500" t="s">
        <v>31</v>
      </c>
      <c r="E2500" t="s">
        <v>13</v>
      </c>
      <c r="F2500" t="s">
        <v>14</v>
      </c>
      <c r="G2500" t="s">
        <v>15</v>
      </c>
      <c r="H2500" t="s">
        <v>16</v>
      </c>
      <c r="I2500" t="s">
        <v>17</v>
      </c>
      <c r="J2500">
        <v>965</v>
      </c>
      <c r="K2500">
        <v>1379.95</v>
      </c>
    </row>
    <row r="2501" spans="1:11" x14ac:dyDescent="0.3">
      <c r="A2501" s="2">
        <v>2725442</v>
      </c>
      <c r="B2501">
        <v>2023</v>
      </c>
      <c r="C2501" t="s">
        <v>23</v>
      </c>
      <c r="D2501" t="s">
        <v>31</v>
      </c>
      <c r="E2501" t="s">
        <v>13</v>
      </c>
      <c r="F2501" t="s">
        <v>14</v>
      </c>
      <c r="G2501" t="s">
        <v>15</v>
      </c>
      <c r="H2501" t="s">
        <v>16</v>
      </c>
      <c r="I2501" t="s">
        <v>17</v>
      </c>
      <c r="J2501">
        <v>198</v>
      </c>
      <c r="K2501">
        <v>283.14</v>
      </c>
    </row>
    <row r="2502" spans="1:11" x14ac:dyDescent="0.3">
      <c r="A2502" s="2">
        <v>2725442</v>
      </c>
      <c r="B2502">
        <v>2023</v>
      </c>
      <c r="C2502" t="s">
        <v>23</v>
      </c>
      <c r="D2502" t="s">
        <v>31</v>
      </c>
      <c r="E2502" t="s">
        <v>13</v>
      </c>
      <c r="F2502" t="s">
        <v>14</v>
      </c>
      <c r="G2502" t="s">
        <v>15</v>
      </c>
      <c r="H2502" t="s">
        <v>16</v>
      </c>
      <c r="I2502" t="s">
        <v>17</v>
      </c>
      <c r="J2502">
        <v>225</v>
      </c>
      <c r="K2502">
        <v>321.75</v>
      </c>
    </row>
    <row r="2503" spans="1:11" x14ac:dyDescent="0.3">
      <c r="A2503" s="2">
        <v>2725442</v>
      </c>
      <c r="B2503">
        <v>2023</v>
      </c>
      <c r="C2503" t="s">
        <v>23</v>
      </c>
      <c r="D2503" t="s">
        <v>31</v>
      </c>
      <c r="E2503" t="s">
        <v>13</v>
      </c>
      <c r="F2503" t="s">
        <v>14</v>
      </c>
      <c r="G2503" t="s">
        <v>15</v>
      </c>
      <c r="H2503" t="s">
        <v>16</v>
      </c>
      <c r="I2503" t="s">
        <v>17</v>
      </c>
      <c r="J2503">
        <v>153</v>
      </c>
      <c r="K2503">
        <v>218.79</v>
      </c>
    </row>
    <row r="2504" spans="1:11" x14ac:dyDescent="0.3">
      <c r="A2504" s="2">
        <v>2726172</v>
      </c>
      <c r="B2504">
        <v>2023</v>
      </c>
      <c r="C2504" t="s">
        <v>23</v>
      </c>
      <c r="D2504" t="s">
        <v>31</v>
      </c>
      <c r="E2504" t="s">
        <v>13</v>
      </c>
      <c r="F2504" t="s">
        <v>14</v>
      </c>
      <c r="G2504" t="s">
        <v>15</v>
      </c>
      <c r="H2504" t="s">
        <v>16</v>
      </c>
      <c r="I2504" t="s">
        <v>17</v>
      </c>
      <c r="J2504">
        <v>201</v>
      </c>
      <c r="K2504">
        <v>287.43</v>
      </c>
    </row>
    <row r="2505" spans="1:11" x14ac:dyDescent="0.3">
      <c r="A2505" s="2">
        <v>2725807</v>
      </c>
      <c r="B2505">
        <v>2023</v>
      </c>
      <c r="C2505" t="s">
        <v>23</v>
      </c>
      <c r="D2505" t="s">
        <v>31</v>
      </c>
      <c r="E2505" t="s">
        <v>13</v>
      </c>
      <c r="F2505" t="s">
        <v>14</v>
      </c>
      <c r="G2505" t="s">
        <v>15</v>
      </c>
      <c r="H2505" t="s">
        <v>16</v>
      </c>
      <c r="I2505" t="s">
        <v>17</v>
      </c>
      <c r="J2505">
        <v>283</v>
      </c>
      <c r="K2505">
        <v>404.69</v>
      </c>
    </row>
    <row r="2506" spans="1:11" x14ac:dyDescent="0.3">
      <c r="A2506" s="2">
        <v>2726172</v>
      </c>
      <c r="B2506">
        <v>2023</v>
      </c>
      <c r="C2506" t="s">
        <v>23</v>
      </c>
      <c r="D2506" t="s">
        <v>31</v>
      </c>
      <c r="E2506" t="s">
        <v>13</v>
      </c>
      <c r="F2506" t="s">
        <v>14</v>
      </c>
      <c r="G2506" t="s">
        <v>15</v>
      </c>
      <c r="H2506" t="s">
        <v>16</v>
      </c>
      <c r="I2506" t="s">
        <v>17</v>
      </c>
      <c r="J2506">
        <v>277</v>
      </c>
      <c r="K2506">
        <v>396.11</v>
      </c>
    </row>
    <row r="2507" spans="1:11" x14ac:dyDescent="0.3">
      <c r="A2507" s="2">
        <v>2725077</v>
      </c>
      <c r="B2507">
        <v>2023</v>
      </c>
      <c r="C2507" t="s">
        <v>23</v>
      </c>
      <c r="D2507" t="s">
        <v>31</v>
      </c>
      <c r="E2507" t="s">
        <v>13</v>
      </c>
      <c r="F2507" t="s">
        <v>14</v>
      </c>
      <c r="G2507" t="s">
        <v>15</v>
      </c>
      <c r="H2507" t="s">
        <v>16</v>
      </c>
      <c r="I2507" t="s">
        <v>17</v>
      </c>
      <c r="J2507">
        <v>746</v>
      </c>
      <c r="K2507">
        <v>1066.78</v>
      </c>
    </row>
    <row r="2508" spans="1:11" x14ac:dyDescent="0.3">
      <c r="A2508" s="2">
        <v>2725077</v>
      </c>
      <c r="B2508">
        <v>2023</v>
      </c>
      <c r="C2508" t="s">
        <v>23</v>
      </c>
      <c r="D2508" t="s">
        <v>31</v>
      </c>
      <c r="E2508" t="s">
        <v>13</v>
      </c>
      <c r="F2508" t="s">
        <v>14</v>
      </c>
      <c r="G2508" t="s">
        <v>15</v>
      </c>
      <c r="H2508" t="s">
        <v>16</v>
      </c>
      <c r="I2508" t="s">
        <v>17</v>
      </c>
      <c r="J2508">
        <v>800</v>
      </c>
      <c r="K2508">
        <v>1144</v>
      </c>
    </row>
    <row r="2509" spans="1:11" x14ac:dyDescent="0.3">
      <c r="A2509" s="2">
        <v>2725442</v>
      </c>
      <c r="B2509">
        <v>2023</v>
      </c>
      <c r="C2509" t="s">
        <v>23</v>
      </c>
      <c r="D2509" t="s">
        <v>31</v>
      </c>
      <c r="E2509" t="s">
        <v>13</v>
      </c>
      <c r="F2509" t="s">
        <v>14</v>
      </c>
      <c r="G2509" t="s">
        <v>15</v>
      </c>
      <c r="H2509" t="s">
        <v>16</v>
      </c>
      <c r="I2509" t="s">
        <v>17</v>
      </c>
      <c r="J2509">
        <v>833</v>
      </c>
      <c r="K2509">
        <v>1191.19</v>
      </c>
    </row>
    <row r="2510" spans="1:11" x14ac:dyDescent="0.3">
      <c r="A2510" s="2">
        <v>2725442</v>
      </c>
      <c r="B2510">
        <v>2023</v>
      </c>
      <c r="C2510" t="s">
        <v>23</v>
      </c>
      <c r="D2510" t="s">
        <v>31</v>
      </c>
      <c r="E2510" t="s">
        <v>13</v>
      </c>
      <c r="F2510" t="s">
        <v>14</v>
      </c>
      <c r="G2510" t="s">
        <v>15</v>
      </c>
      <c r="H2510" t="s">
        <v>16</v>
      </c>
      <c r="I2510" t="s">
        <v>18</v>
      </c>
      <c r="J2510">
        <v>287</v>
      </c>
      <c r="K2510">
        <v>410.40999999999997</v>
      </c>
    </row>
    <row r="2511" spans="1:11" x14ac:dyDescent="0.3">
      <c r="A2511" s="2">
        <v>2725442</v>
      </c>
      <c r="B2511">
        <v>2023</v>
      </c>
      <c r="C2511" t="s">
        <v>23</v>
      </c>
      <c r="D2511" t="s">
        <v>31</v>
      </c>
      <c r="E2511" t="s">
        <v>13</v>
      </c>
      <c r="F2511" t="s">
        <v>14</v>
      </c>
      <c r="G2511" t="s">
        <v>15</v>
      </c>
      <c r="H2511" t="s">
        <v>16</v>
      </c>
      <c r="I2511" t="s">
        <v>18</v>
      </c>
      <c r="J2511">
        <v>281</v>
      </c>
      <c r="K2511">
        <v>401.83</v>
      </c>
    </row>
    <row r="2512" spans="1:11" x14ac:dyDescent="0.3">
      <c r="A2512" s="2">
        <v>2726538</v>
      </c>
      <c r="B2512">
        <v>2023</v>
      </c>
      <c r="C2512" t="s">
        <v>23</v>
      </c>
      <c r="D2512" t="s">
        <v>31</v>
      </c>
      <c r="E2512" t="s">
        <v>13</v>
      </c>
      <c r="F2512" t="s">
        <v>14</v>
      </c>
      <c r="G2512" t="s">
        <v>15</v>
      </c>
      <c r="H2512" t="s">
        <v>16</v>
      </c>
      <c r="I2512" t="s">
        <v>18</v>
      </c>
      <c r="J2512">
        <v>275</v>
      </c>
      <c r="K2512">
        <v>393.25</v>
      </c>
    </row>
    <row r="2513" spans="1:11" x14ac:dyDescent="0.3">
      <c r="A2513" s="2">
        <v>2725077</v>
      </c>
      <c r="B2513">
        <v>2023</v>
      </c>
      <c r="C2513" t="s">
        <v>23</v>
      </c>
      <c r="D2513" t="s">
        <v>31</v>
      </c>
      <c r="E2513" t="s">
        <v>13</v>
      </c>
      <c r="F2513" t="s">
        <v>14</v>
      </c>
      <c r="G2513" t="s">
        <v>15</v>
      </c>
      <c r="H2513" t="s">
        <v>16</v>
      </c>
      <c r="I2513" t="s">
        <v>17</v>
      </c>
      <c r="J2513">
        <v>227</v>
      </c>
      <c r="K2513">
        <v>324.61</v>
      </c>
    </row>
    <row r="2514" spans="1:11" x14ac:dyDescent="0.3">
      <c r="A2514" s="2">
        <v>2725442</v>
      </c>
      <c r="B2514">
        <v>2023</v>
      </c>
      <c r="C2514" t="s">
        <v>23</v>
      </c>
      <c r="D2514" t="s">
        <v>31</v>
      </c>
      <c r="E2514" t="s">
        <v>13</v>
      </c>
      <c r="F2514" t="s">
        <v>14</v>
      </c>
      <c r="G2514" t="s">
        <v>15</v>
      </c>
      <c r="H2514" t="s">
        <v>16</v>
      </c>
      <c r="I2514" t="s">
        <v>17</v>
      </c>
      <c r="J2514">
        <v>155</v>
      </c>
      <c r="K2514">
        <v>221.65</v>
      </c>
    </row>
    <row r="2515" spans="1:11" x14ac:dyDescent="0.3">
      <c r="A2515" s="2">
        <v>2725077</v>
      </c>
      <c r="B2515">
        <v>2023</v>
      </c>
      <c r="C2515" t="s">
        <v>24</v>
      </c>
      <c r="D2515" t="s">
        <v>31</v>
      </c>
      <c r="E2515" t="s">
        <v>13</v>
      </c>
      <c r="F2515" t="s">
        <v>14</v>
      </c>
      <c r="G2515" t="s">
        <v>15</v>
      </c>
      <c r="H2515" t="s">
        <v>16</v>
      </c>
      <c r="I2515" t="s">
        <v>17</v>
      </c>
      <c r="J2515">
        <v>194</v>
      </c>
      <c r="K2515">
        <v>277.42</v>
      </c>
    </row>
    <row r="2516" spans="1:11" x14ac:dyDescent="0.3">
      <c r="A2516" s="2">
        <v>2726172</v>
      </c>
      <c r="B2516">
        <v>2023</v>
      </c>
      <c r="C2516" t="s">
        <v>24</v>
      </c>
      <c r="D2516" t="s">
        <v>31</v>
      </c>
      <c r="E2516" t="s">
        <v>13</v>
      </c>
      <c r="F2516" t="s">
        <v>14</v>
      </c>
      <c r="G2516" t="s">
        <v>15</v>
      </c>
      <c r="H2516" t="s">
        <v>16</v>
      </c>
      <c r="I2516" t="s">
        <v>17</v>
      </c>
      <c r="J2516">
        <v>170</v>
      </c>
      <c r="K2516">
        <v>243.1</v>
      </c>
    </row>
    <row r="2517" spans="1:11" x14ac:dyDescent="0.3">
      <c r="A2517" s="2">
        <v>2726172</v>
      </c>
      <c r="B2517">
        <v>2023</v>
      </c>
      <c r="C2517" t="s">
        <v>24</v>
      </c>
      <c r="D2517" t="s">
        <v>31</v>
      </c>
      <c r="E2517" t="s">
        <v>13</v>
      </c>
      <c r="F2517" t="s">
        <v>14</v>
      </c>
      <c r="G2517" t="s">
        <v>15</v>
      </c>
      <c r="H2517" t="s">
        <v>16</v>
      </c>
      <c r="I2517" t="s">
        <v>17</v>
      </c>
      <c r="J2517">
        <v>196</v>
      </c>
      <c r="K2517">
        <v>526.24</v>
      </c>
    </row>
    <row r="2518" spans="1:11" x14ac:dyDescent="0.3">
      <c r="A2518" s="2">
        <v>2726172</v>
      </c>
      <c r="B2518">
        <v>2023</v>
      </c>
      <c r="C2518" t="s">
        <v>24</v>
      </c>
      <c r="D2518" t="s">
        <v>31</v>
      </c>
      <c r="E2518" t="s">
        <v>13</v>
      </c>
      <c r="F2518" t="s">
        <v>14</v>
      </c>
      <c r="G2518" t="s">
        <v>15</v>
      </c>
      <c r="H2518" t="s">
        <v>16</v>
      </c>
      <c r="I2518" t="s">
        <v>17</v>
      </c>
      <c r="J2518">
        <v>166</v>
      </c>
      <c r="K2518">
        <v>526.24</v>
      </c>
    </row>
    <row r="2519" spans="1:11" x14ac:dyDescent="0.3">
      <c r="A2519" s="2">
        <v>2726538</v>
      </c>
      <c r="B2519">
        <v>2023</v>
      </c>
      <c r="C2519" t="s">
        <v>24</v>
      </c>
      <c r="D2519" t="s">
        <v>31</v>
      </c>
      <c r="E2519" t="s">
        <v>13</v>
      </c>
      <c r="F2519" t="s">
        <v>14</v>
      </c>
      <c r="G2519" t="s">
        <v>15</v>
      </c>
      <c r="H2519" t="s">
        <v>16</v>
      </c>
      <c r="I2519" t="s">
        <v>17</v>
      </c>
      <c r="J2519">
        <v>168</v>
      </c>
      <c r="K2519">
        <v>240.24</v>
      </c>
    </row>
    <row r="2520" spans="1:11" x14ac:dyDescent="0.3">
      <c r="A2520" s="2">
        <v>2726538</v>
      </c>
      <c r="B2520">
        <v>2023</v>
      </c>
      <c r="C2520" t="s">
        <v>24</v>
      </c>
      <c r="D2520" t="s">
        <v>31</v>
      </c>
      <c r="E2520" t="s">
        <v>13</v>
      </c>
      <c r="F2520" t="s">
        <v>14</v>
      </c>
      <c r="G2520" t="s">
        <v>15</v>
      </c>
      <c r="H2520" t="s">
        <v>16</v>
      </c>
      <c r="I2520" t="s">
        <v>17</v>
      </c>
      <c r="J2520">
        <v>195</v>
      </c>
      <c r="K2520">
        <v>278.85000000000002</v>
      </c>
    </row>
    <row r="2521" spans="1:11" x14ac:dyDescent="0.3">
      <c r="A2521" s="2">
        <v>2726172</v>
      </c>
      <c r="B2521">
        <v>2023</v>
      </c>
      <c r="C2521" t="s">
        <v>24</v>
      </c>
      <c r="D2521" t="s">
        <v>31</v>
      </c>
      <c r="E2521" t="s">
        <v>13</v>
      </c>
      <c r="F2521" t="s">
        <v>14</v>
      </c>
      <c r="G2521" t="s">
        <v>15</v>
      </c>
      <c r="H2521" t="s">
        <v>16</v>
      </c>
      <c r="I2521" t="s">
        <v>17</v>
      </c>
      <c r="J2521">
        <v>752</v>
      </c>
      <c r="K2521">
        <v>1075.3600000000001</v>
      </c>
    </row>
    <row r="2522" spans="1:11" x14ac:dyDescent="0.3">
      <c r="A2522" s="2">
        <v>2726172</v>
      </c>
      <c r="B2522">
        <v>2023</v>
      </c>
      <c r="C2522" t="s">
        <v>24</v>
      </c>
      <c r="D2522" t="s">
        <v>31</v>
      </c>
      <c r="E2522" t="s">
        <v>13</v>
      </c>
      <c r="F2522" t="s">
        <v>14</v>
      </c>
      <c r="G2522" t="s">
        <v>15</v>
      </c>
      <c r="H2522" t="s">
        <v>16</v>
      </c>
      <c r="I2522" t="s">
        <v>17</v>
      </c>
      <c r="J2522">
        <v>838</v>
      </c>
      <c r="K2522">
        <v>1198.3399999999999</v>
      </c>
    </row>
    <row r="2523" spans="1:11" x14ac:dyDescent="0.3">
      <c r="A2523" s="2">
        <v>2726172</v>
      </c>
      <c r="B2523">
        <v>2023</v>
      </c>
      <c r="C2523" t="s">
        <v>24</v>
      </c>
      <c r="D2523" t="s">
        <v>31</v>
      </c>
      <c r="E2523" t="s">
        <v>13</v>
      </c>
      <c r="F2523" t="s">
        <v>14</v>
      </c>
      <c r="G2523" t="s">
        <v>15</v>
      </c>
      <c r="H2523" t="s">
        <v>16</v>
      </c>
      <c r="I2523" t="s">
        <v>17</v>
      </c>
      <c r="J2523">
        <v>197</v>
      </c>
      <c r="K2523">
        <v>281.70999999999998</v>
      </c>
    </row>
    <row r="2524" spans="1:11" x14ac:dyDescent="0.3">
      <c r="A2524" s="2">
        <v>2725077</v>
      </c>
      <c r="B2524">
        <v>2023</v>
      </c>
      <c r="C2524" t="s">
        <v>24</v>
      </c>
      <c r="D2524" t="s">
        <v>31</v>
      </c>
      <c r="E2524" t="s">
        <v>13</v>
      </c>
      <c r="F2524" t="s">
        <v>14</v>
      </c>
      <c r="G2524" t="s">
        <v>15</v>
      </c>
      <c r="H2524" t="s">
        <v>16</v>
      </c>
      <c r="I2524" t="s">
        <v>17</v>
      </c>
      <c r="J2524">
        <v>167</v>
      </c>
      <c r="K2524">
        <v>238.81</v>
      </c>
    </row>
    <row r="2525" spans="1:11" x14ac:dyDescent="0.3">
      <c r="A2525" s="2">
        <v>2725807</v>
      </c>
      <c r="B2525">
        <v>2023</v>
      </c>
      <c r="C2525" t="s">
        <v>25</v>
      </c>
      <c r="D2525" t="s">
        <v>31</v>
      </c>
      <c r="E2525" t="s">
        <v>13</v>
      </c>
      <c r="F2525" t="s">
        <v>14</v>
      </c>
      <c r="G2525" t="s">
        <v>15</v>
      </c>
      <c r="H2525" t="s">
        <v>16</v>
      </c>
      <c r="I2525" t="s">
        <v>17</v>
      </c>
      <c r="J2525">
        <v>200</v>
      </c>
      <c r="K2525">
        <v>286</v>
      </c>
    </row>
    <row r="2526" spans="1:11" x14ac:dyDescent="0.3">
      <c r="A2526" s="2">
        <v>2725077</v>
      </c>
      <c r="B2526">
        <v>2023</v>
      </c>
      <c r="C2526" t="s">
        <v>25</v>
      </c>
      <c r="D2526" t="s">
        <v>31</v>
      </c>
      <c r="E2526" t="s">
        <v>13</v>
      </c>
      <c r="F2526" t="s">
        <v>14</v>
      </c>
      <c r="G2526" t="s">
        <v>15</v>
      </c>
      <c r="H2526" t="s">
        <v>16</v>
      </c>
      <c r="I2526" t="s">
        <v>17</v>
      </c>
      <c r="J2526">
        <v>202</v>
      </c>
      <c r="K2526">
        <v>526.24</v>
      </c>
    </row>
    <row r="2527" spans="1:11" x14ac:dyDescent="0.3">
      <c r="A2527" s="2">
        <v>2725077</v>
      </c>
      <c r="B2527">
        <v>2023</v>
      </c>
      <c r="C2527" t="s">
        <v>25</v>
      </c>
      <c r="D2527" t="s">
        <v>31</v>
      </c>
      <c r="E2527" t="s">
        <v>13</v>
      </c>
      <c r="F2527" t="s">
        <v>14</v>
      </c>
      <c r="G2527" t="s">
        <v>15</v>
      </c>
      <c r="H2527" t="s">
        <v>16</v>
      </c>
      <c r="I2527" t="s">
        <v>17</v>
      </c>
      <c r="J2527">
        <v>172</v>
      </c>
      <c r="K2527">
        <v>526.24</v>
      </c>
    </row>
    <row r="2528" spans="1:11" x14ac:dyDescent="0.3">
      <c r="A2528" s="2">
        <v>2725077</v>
      </c>
      <c r="B2528">
        <v>2023</v>
      </c>
      <c r="C2528" t="s">
        <v>25</v>
      </c>
      <c r="D2528" t="s">
        <v>31</v>
      </c>
      <c r="E2528" t="s">
        <v>13</v>
      </c>
      <c r="F2528" t="s">
        <v>14</v>
      </c>
      <c r="G2528" t="s">
        <v>15</v>
      </c>
      <c r="H2528" t="s">
        <v>16</v>
      </c>
      <c r="I2528" t="s">
        <v>17</v>
      </c>
      <c r="J2528">
        <v>970</v>
      </c>
      <c r="K2528">
        <v>1387.1</v>
      </c>
    </row>
    <row r="2529" spans="1:11" x14ac:dyDescent="0.3">
      <c r="A2529" s="2">
        <v>2725077</v>
      </c>
      <c r="B2529">
        <v>2023</v>
      </c>
      <c r="C2529" t="s">
        <v>25</v>
      </c>
      <c r="D2529" t="s">
        <v>31</v>
      </c>
      <c r="E2529" t="s">
        <v>13</v>
      </c>
      <c r="F2529" t="s">
        <v>14</v>
      </c>
      <c r="G2529" t="s">
        <v>15</v>
      </c>
      <c r="H2529" t="s">
        <v>16</v>
      </c>
      <c r="I2529" t="s">
        <v>17</v>
      </c>
      <c r="J2529">
        <v>174</v>
      </c>
      <c r="K2529">
        <v>248.82</v>
      </c>
    </row>
    <row r="2530" spans="1:11" x14ac:dyDescent="0.3">
      <c r="A2530" s="2">
        <v>2725077</v>
      </c>
      <c r="B2530">
        <v>2023</v>
      </c>
      <c r="C2530" t="s">
        <v>25</v>
      </c>
      <c r="D2530" t="s">
        <v>31</v>
      </c>
      <c r="E2530" t="s">
        <v>13</v>
      </c>
      <c r="F2530" t="s">
        <v>14</v>
      </c>
      <c r="G2530" t="s">
        <v>15</v>
      </c>
      <c r="H2530" t="s">
        <v>16</v>
      </c>
      <c r="I2530" t="s">
        <v>17</v>
      </c>
      <c r="J2530">
        <v>201</v>
      </c>
      <c r="K2530">
        <v>287.43</v>
      </c>
    </row>
    <row r="2531" spans="1:11" x14ac:dyDescent="0.3">
      <c r="A2531" s="2">
        <v>2725077</v>
      </c>
      <c r="B2531">
        <v>2023</v>
      </c>
      <c r="C2531" t="s">
        <v>25</v>
      </c>
      <c r="D2531" t="s">
        <v>31</v>
      </c>
      <c r="E2531" t="s">
        <v>13</v>
      </c>
      <c r="F2531" t="s">
        <v>14</v>
      </c>
      <c r="G2531" t="s">
        <v>15</v>
      </c>
      <c r="H2531" t="s">
        <v>16</v>
      </c>
      <c r="I2531" t="s">
        <v>17</v>
      </c>
      <c r="J2531">
        <v>171</v>
      </c>
      <c r="K2531">
        <v>244.53</v>
      </c>
    </row>
    <row r="2532" spans="1:11" x14ac:dyDescent="0.3">
      <c r="A2532" s="2">
        <v>2725077</v>
      </c>
      <c r="B2532">
        <v>2023</v>
      </c>
      <c r="C2532" t="s">
        <v>25</v>
      </c>
      <c r="D2532" t="s">
        <v>31</v>
      </c>
      <c r="E2532" t="s">
        <v>13</v>
      </c>
      <c r="F2532" t="s">
        <v>14</v>
      </c>
      <c r="G2532" t="s">
        <v>15</v>
      </c>
      <c r="H2532" t="s">
        <v>16</v>
      </c>
      <c r="I2532" t="s">
        <v>17</v>
      </c>
      <c r="J2532">
        <v>751</v>
      </c>
      <c r="K2532">
        <v>1073.93</v>
      </c>
    </row>
    <row r="2533" spans="1:11" x14ac:dyDescent="0.3">
      <c r="A2533" s="2">
        <v>2725077</v>
      </c>
      <c r="B2533">
        <v>2023</v>
      </c>
      <c r="C2533" t="s">
        <v>25</v>
      </c>
      <c r="D2533" t="s">
        <v>31</v>
      </c>
      <c r="E2533" t="s">
        <v>13</v>
      </c>
      <c r="F2533" t="s">
        <v>14</v>
      </c>
      <c r="G2533" t="s">
        <v>15</v>
      </c>
      <c r="H2533" t="s">
        <v>16</v>
      </c>
      <c r="I2533" t="s">
        <v>17</v>
      </c>
      <c r="J2533">
        <v>837</v>
      </c>
      <c r="K2533">
        <v>1196.9099999999999</v>
      </c>
    </row>
    <row r="2534" spans="1:11" x14ac:dyDescent="0.3">
      <c r="A2534" s="2">
        <v>2725807</v>
      </c>
      <c r="B2534">
        <v>2023</v>
      </c>
      <c r="C2534" t="s">
        <v>25</v>
      </c>
      <c r="D2534" t="s">
        <v>31</v>
      </c>
      <c r="E2534" t="s">
        <v>13</v>
      </c>
      <c r="F2534" t="s">
        <v>14</v>
      </c>
      <c r="G2534" t="s">
        <v>15</v>
      </c>
      <c r="H2534" t="s">
        <v>16</v>
      </c>
      <c r="I2534" t="s">
        <v>17</v>
      </c>
      <c r="J2534">
        <v>173</v>
      </c>
      <c r="K2534">
        <v>247.39</v>
      </c>
    </row>
    <row r="2535" spans="1:11" x14ac:dyDescent="0.3">
      <c r="A2535" s="2">
        <v>2725442</v>
      </c>
      <c r="B2535">
        <v>2023</v>
      </c>
      <c r="C2535" t="s">
        <v>26</v>
      </c>
      <c r="D2535" t="s">
        <v>31</v>
      </c>
      <c r="E2535" t="s">
        <v>13</v>
      </c>
      <c r="F2535" t="s">
        <v>14</v>
      </c>
      <c r="G2535" t="s">
        <v>15</v>
      </c>
      <c r="H2535" t="s">
        <v>16</v>
      </c>
      <c r="I2535" t="s">
        <v>17</v>
      </c>
      <c r="J2535">
        <v>218</v>
      </c>
      <c r="K2535">
        <v>311.74</v>
      </c>
    </row>
    <row r="2536" spans="1:11" x14ac:dyDescent="0.3">
      <c r="A2536" s="2">
        <v>2725442</v>
      </c>
      <c r="B2536">
        <v>2023</v>
      </c>
      <c r="C2536" t="s">
        <v>26</v>
      </c>
      <c r="D2536" t="s">
        <v>31</v>
      </c>
      <c r="E2536" t="s">
        <v>13</v>
      </c>
      <c r="F2536" t="s">
        <v>14</v>
      </c>
      <c r="G2536" t="s">
        <v>15</v>
      </c>
      <c r="H2536" t="s">
        <v>16</v>
      </c>
      <c r="I2536" t="s">
        <v>17</v>
      </c>
      <c r="J2536">
        <v>188</v>
      </c>
      <c r="K2536">
        <v>268.84000000000003</v>
      </c>
    </row>
    <row r="2537" spans="1:11" x14ac:dyDescent="0.3">
      <c r="A2537" s="2">
        <v>2725442</v>
      </c>
      <c r="B2537">
        <v>2023</v>
      </c>
      <c r="C2537" t="s">
        <v>26</v>
      </c>
      <c r="D2537" t="s">
        <v>31</v>
      </c>
      <c r="E2537" t="s">
        <v>13</v>
      </c>
      <c r="F2537" t="s">
        <v>14</v>
      </c>
      <c r="G2537" t="s">
        <v>15</v>
      </c>
      <c r="H2537" t="s">
        <v>16</v>
      </c>
      <c r="I2537" t="s">
        <v>17</v>
      </c>
      <c r="J2537">
        <v>214</v>
      </c>
      <c r="K2537">
        <v>526.24</v>
      </c>
    </row>
    <row r="2538" spans="1:11" x14ac:dyDescent="0.3">
      <c r="A2538" s="2">
        <v>2725442</v>
      </c>
      <c r="B2538">
        <v>2023</v>
      </c>
      <c r="C2538" t="s">
        <v>26</v>
      </c>
      <c r="D2538" t="s">
        <v>31</v>
      </c>
      <c r="E2538" t="s">
        <v>13</v>
      </c>
      <c r="F2538" t="s">
        <v>14</v>
      </c>
      <c r="G2538" t="s">
        <v>15</v>
      </c>
      <c r="H2538" t="s">
        <v>16</v>
      </c>
      <c r="I2538" t="s">
        <v>17</v>
      </c>
      <c r="J2538">
        <v>190</v>
      </c>
      <c r="K2538">
        <v>526.24</v>
      </c>
    </row>
    <row r="2539" spans="1:11" x14ac:dyDescent="0.3">
      <c r="A2539" s="2">
        <v>2725442</v>
      </c>
      <c r="B2539">
        <v>2023</v>
      </c>
      <c r="C2539" t="s">
        <v>26</v>
      </c>
      <c r="D2539" t="s">
        <v>31</v>
      </c>
      <c r="E2539" t="s">
        <v>13</v>
      </c>
      <c r="F2539" t="s">
        <v>14</v>
      </c>
      <c r="G2539" t="s">
        <v>15</v>
      </c>
      <c r="H2539" t="s">
        <v>16</v>
      </c>
      <c r="I2539" t="s">
        <v>17</v>
      </c>
      <c r="J2539">
        <v>967</v>
      </c>
      <c r="K2539">
        <v>1382.81</v>
      </c>
    </row>
    <row r="2540" spans="1:11" x14ac:dyDescent="0.3">
      <c r="A2540" s="2">
        <v>2725442</v>
      </c>
      <c r="B2540">
        <v>2023</v>
      </c>
      <c r="C2540" t="s">
        <v>26</v>
      </c>
      <c r="D2540" t="s">
        <v>31</v>
      </c>
      <c r="E2540" t="s">
        <v>13</v>
      </c>
      <c r="F2540" t="s">
        <v>14</v>
      </c>
      <c r="G2540" t="s">
        <v>15</v>
      </c>
      <c r="H2540" t="s">
        <v>16</v>
      </c>
      <c r="I2540" t="s">
        <v>17</v>
      </c>
      <c r="J2540">
        <v>189</v>
      </c>
      <c r="K2540">
        <v>270.27</v>
      </c>
    </row>
    <row r="2541" spans="1:11" x14ac:dyDescent="0.3">
      <c r="A2541" s="2">
        <v>2725442</v>
      </c>
      <c r="B2541">
        <v>2023</v>
      </c>
      <c r="C2541" t="s">
        <v>26</v>
      </c>
      <c r="D2541" t="s">
        <v>31</v>
      </c>
      <c r="E2541" t="s">
        <v>13</v>
      </c>
      <c r="F2541" t="s">
        <v>14</v>
      </c>
      <c r="G2541" t="s">
        <v>15</v>
      </c>
      <c r="H2541" t="s">
        <v>16</v>
      </c>
      <c r="I2541" t="s">
        <v>17</v>
      </c>
      <c r="J2541">
        <v>748</v>
      </c>
      <c r="K2541">
        <v>1069.6399999999999</v>
      </c>
    </row>
    <row r="2542" spans="1:11" x14ac:dyDescent="0.3">
      <c r="A2542" s="2">
        <v>2725442</v>
      </c>
      <c r="B2542">
        <v>2023</v>
      </c>
      <c r="C2542" t="s">
        <v>26</v>
      </c>
      <c r="D2542" t="s">
        <v>31</v>
      </c>
      <c r="E2542" t="s">
        <v>13</v>
      </c>
      <c r="F2542" t="s">
        <v>14</v>
      </c>
      <c r="G2542" t="s">
        <v>15</v>
      </c>
      <c r="H2542" t="s">
        <v>16</v>
      </c>
      <c r="I2542" t="s">
        <v>17</v>
      </c>
      <c r="J2542">
        <v>835</v>
      </c>
      <c r="K2542">
        <v>1194.05</v>
      </c>
    </row>
    <row r="2543" spans="1:11" x14ac:dyDescent="0.3">
      <c r="A2543" s="2">
        <v>2725442</v>
      </c>
      <c r="B2543">
        <v>2023</v>
      </c>
      <c r="C2543" t="s">
        <v>26</v>
      </c>
      <c r="D2543" t="s">
        <v>31</v>
      </c>
      <c r="E2543" t="s">
        <v>13</v>
      </c>
      <c r="F2543" t="s">
        <v>14</v>
      </c>
      <c r="G2543" t="s">
        <v>15</v>
      </c>
      <c r="H2543" t="s">
        <v>16</v>
      </c>
      <c r="I2543" t="s">
        <v>17</v>
      </c>
      <c r="J2543">
        <v>215</v>
      </c>
      <c r="K2543">
        <v>307.45</v>
      </c>
    </row>
    <row r="2544" spans="1:11" x14ac:dyDescent="0.3">
      <c r="A2544" s="2">
        <v>2725442</v>
      </c>
      <c r="B2544">
        <v>2023</v>
      </c>
      <c r="C2544" t="s">
        <v>26</v>
      </c>
      <c r="D2544" t="s">
        <v>31</v>
      </c>
      <c r="E2544" t="s">
        <v>13</v>
      </c>
      <c r="F2544" t="s">
        <v>14</v>
      </c>
      <c r="G2544" t="s">
        <v>15</v>
      </c>
      <c r="H2544" t="s">
        <v>16</v>
      </c>
      <c r="I2544" t="s">
        <v>17</v>
      </c>
      <c r="J2544">
        <v>191</v>
      </c>
      <c r="K2544">
        <v>273.13</v>
      </c>
    </row>
    <row r="2545" spans="1:11" x14ac:dyDescent="0.3">
      <c r="A2545" s="2">
        <v>2726538</v>
      </c>
      <c r="B2545">
        <v>2023</v>
      </c>
      <c r="C2545" t="s">
        <v>27</v>
      </c>
      <c r="D2545" t="s">
        <v>31</v>
      </c>
      <c r="E2545" t="s">
        <v>13</v>
      </c>
      <c r="F2545" t="s">
        <v>14</v>
      </c>
      <c r="G2545" t="s">
        <v>15</v>
      </c>
      <c r="H2545" t="s">
        <v>16</v>
      </c>
      <c r="I2545" t="s">
        <v>17</v>
      </c>
      <c r="J2545">
        <v>206</v>
      </c>
      <c r="K2545">
        <v>294.58</v>
      </c>
    </row>
    <row r="2546" spans="1:11" x14ac:dyDescent="0.3">
      <c r="A2546" s="2">
        <v>2725442</v>
      </c>
      <c r="B2546">
        <v>2023</v>
      </c>
      <c r="C2546" t="s">
        <v>27</v>
      </c>
      <c r="D2546" t="s">
        <v>31</v>
      </c>
      <c r="E2546" t="s">
        <v>13</v>
      </c>
      <c r="F2546" t="s">
        <v>14</v>
      </c>
      <c r="G2546" t="s">
        <v>15</v>
      </c>
      <c r="H2546" t="s">
        <v>16</v>
      </c>
      <c r="I2546" t="s">
        <v>17</v>
      </c>
      <c r="J2546">
        <v>176</v>
      </c>
      <c r="K2546">
        <v>251.68</v>
      </c>
    </row>
    <row r="2547" spans="1:11" x14ac:dyDescent="0.3">
      <c r="A2547" s="2">
        <v>2725442</v>
      </c>
      <c r="B2547">
        <v>2023</v>
      </c>
      <c r="C2547" t="s">
        <v>27</v>
      </c>
      <c r="D2547" t="s">
        <v>31</v>
      </c>
      <c r="E2547" t="s">
        <v>13</v>
      </c>
      <c r="F2547" t="s">
        <v>14</v>
      </c>
      <c r="G2547" t="s">
        <v>15</v>
      </c>
      <c r="H2547" t="s">
        <v>16</v>
      </c>
      <c r="I2547" t="s">
        <v>17</v>
      </c>
      <c r="J2547">
        <v>208</v>
      </c>
      <c r="K2547">
        <v>526.24</v>
      </c>
    </row>
    <row r="2548" spans="1:11" x14ac:dyDescent="0.3">
      <c r="A2548" s="2">
        <v>2725442</v>
      </c>
      <c r="B2548">
        <v>2023</v>
      </c>
      <c r="C2548" t="s">
        <v>27</v>
      </c>
      <c r="D2548" t="s">
        <v>31</v>
      </c>
      <c r="E2548" t="s">
        <v>13</v>
      </c>
      <c r="F2548" t="s">
        <v>14</v>
      </c>
      <c r="G2548" t="s">
        <v>15</v>
      </c>
      <c r="H2548" t="s">
        <v>16</v>
      </c>
      <c r="I2548" t="s">
        <v>17</v>
      </c>
      <c r="J2548">
        <v>178</v>
      </c>
      <c r="K2548">
        <v>526.24</v>
      </c>
    </row>
    <row r="2549" spans="1:11" x14ac:dyDescent="0.3">
      <c r="A2549" s="2">
        <v>2725442</v>
      </c>
      <c r="B2549">
        <v>2023</v>
      </c>
      <c r="C2549" t="s">
        <v>27</v>
      </c>
      <c r="D2549" t="s">
        <v>31</v>
      </c>
      <c r="E2549" t="s">
        <v>13</v>
      </c>
      <c r="F2549" t="s">
        <v>14</v>
      </c>
      <c r="G2549" t="s">
        <v>15</v>
      </c>
      <c r="H2549" t="s">
        <v>16</v>
      </c>
      <c r="I2549" t="s">
        <v>17</v>
      </c>
      <c r="J2549">
        <v>969</v>
      </c>
      <c r="K2549">
        <v>1385.67</v>
      </c>
    </row>
    <row r="2550" spans="1:11" x14ac:dyDescent="0.3">
      <c r="A2550" s="2">
        <v>2725442</v>
      </c>
      <c r="B2550">
        <v>2023</v>
      </c>
      <c r="C2550" t="s">
        <v>27</v>
      </c>
      <c r="D2550" t="s">
        <v>31</v>
      </c>
      <c r="E2550" t="s">
        <v>13</v>
      </c>
      <c r="F2550" t="s">
        <v>14</v>
      </c>
      <c r="G2550" t="s">
        <v>15</v>
      </c>
      <c r="H2550" t="s">
        <v>16</v>
      </c>
      <c r="I2550" t="s">
        <v>17</v>
      </c>
      <c r="J2550">
        <v>180</v>
      </c>
      <c r="K2550">
        <v>257.39999999999998</v>
      </c>
    </row>
    <row r="2551" spans="1:11" x14ac:dyDescent="0.3">
      <c r="A2551" s="2">
        <v>2725442</v>
      </c>
      <c r="B2551">
        <v>2023</v>
      </c>
      <c r="C2551" t="s">
        <v>27</v>
      </c>
      <c r="D2551" t="s">
        <v>31</v>
      </c>
      <c r="E2551" t="s">
        <v>13</v>
      </c>
      <c r="F2551" t="s">
        <v>14</v>
      </c>
      <c r="G2551" t="s">
        <v>15</v>
      </c>
      <c r="H2551" t="s">
        <v>16</v>
      </c>
      <c r="I2551" t="s">
        <v>17</v>
      </c>
      <c r="J2551">
        <v>207</v>
      </c>
      <c r="K2551">
        <v>296.01</v>
      </c>
    </row>
    <row r="2552" spans="1:11" x14ac:dyDescent="0.3">
      <c r="A2552" s="2">
        <v>2725442</v>
      </c>
      <c r="B2552">
        <v>2023</v>
      </c>
      <c r="C2552" t="s">
        <v>27</v>
      </c>
      <c r="D2552" t="s">
        <v>31</v>
      </c>
      <c r="E2552" t="s">
        <v>13</v>
      </c>
      <c r="F2552" t="s">
        <v>14</v>
      </c>
      <c r="G2552" t="s">
        <v>15</v>
      </c>
      <c r="H2552" t="s">
        <v>16</v>
      </c>
      <c r="I2552" t="s">
        <v>17</v>
      </c>
      <c r="J2552">
        <v>177</v>
      </c>
      <c r="K2552">
        <v>253.11</v>
      </c>
    </row>
    <row r="2553" spans="1:11" x14ac:dyDescent="0.3">
      <c r="A2553" s="2">
        <v>2725442</v>
      </c>
      <c r="B2553">
        <v>2023</v>
      </c>
      <c r="C2553" t="s">
        <v>27</v>
      </c>
      <c r="D2553" t="s">
        <v>31</v>
      </c>
      <c r="E2553" t="s">
        <v>13</v>
      </c>
      <c r="F2553" t="s">
        <v>14</v>
      </c>
      <c r="G2553" t="s">
        <v>15</v>
      </c>
      <c r="H2553" t="s">
        <v>16</v>
      </c>
      <c r="I2553" t="s">
        <v>17</v>
      </c>
      <c r="J2553">
        <v>750</v>
      </c>
      <c r="K2553">
        <v>1072.5</v>
      </c>
    </row>
    <row r="2554" spans="1:11" x14ac:dyDescent="0.3">
      <c r="A2554" s="2">
        <v>2725442</v>
      </c>
      <c r="B2554">
        <v>2023</v>
      </c>
      <c r="C2554" t="s">
        <v>27</v>
      </c>
      <c r="D2554" t="s">
        <v>31</v>
      </c>
      <c r="E2554" t="s">
        <v>13</v>
      </c>
      <c r="F2554" t="s">
        <v>14</v>
      </c>
      <c r="G2554" t="s">
        <v>15</v>
      </c>
      <c r="H2554" t="s">
        <v>16</v>
      </c>
      <c r="I2554" t="s">
        <v>17</v>
      </c>
      <c r="J2554">
        <v>836</v>
      </c>
      <c r="K2554">
        <v>1195.48</v>
      </c>
    </row>
    <row r="2555" spans="1:11" x14ac:dyDescent="0.3">
      <c r="A2555" s="2">
        <v>2725442</v>
      </c>
      <c r="B2555">
        <v>2023</v>
      </c>
      <c r="C2555" t="s">
        <v>27</v>
      </c>
      <c r="D2555" t="s">
        <v>31</v>
      </c>
      <c r="E2555" t="s">
        <v>13</v>
      </c>
      <c r="F2555" t="s">
        <v>14</v>
      </c>
      <c r="G2555" t="s">
        <v>15</v>
      </c>
      <c r="H2555" t="s">
        <v>16</v>
      </c>
      <c r="I2555" t="s">
        <v>17</v>
      </c>
      <c r="J2555">
        <v>203</v>
      </c>
      <c r="K2555">
        <v>290.28999999999996</v>
      </c>
    </row>
    <row r="2556" spans="1:11" x14ac:dyDescent="0.3">
      <c r="A2556" s="2">
        <v>2726538</v>
      </c>
      <c r="B2556">
        <v>2023</v>
      </c>
      <c r="C2556" t="s">
        <v>27</v>
      </c>
      <c r="D2556" t="s">
        <v>31</v>
      </c>
      <c r="E2556" t="s">
        <v>13</v>
      </c>
      <c r="F2556" t="s">
        <v>14</v>
      </c>
      <c r="G2556" t="s">
        <v>15</v>
      </c>
      <c r="H2556" t="s">
        <v>16</v>
      </c>
      <c r="I2556" t="s">
        <v>17</v>
      </c>
      <c r="J2556">
        <v>179</v>
      </c>
      <c r="K2556">
        <v>255.97</v>
      </c>
    </row>
    <row r="2557" spans="1:11" x14ac:dyDescent="0.3">
      <c r="A2557" s="2">
        <v>2725077</v>
      </c>
      <c r="B2557">
        <v>2023</v>
      </c>
      <c r="C2557" t="s">
        <v>28</v>
      </c>
      <c r="D2557" t="s">
        <v>31</v>
      </c>
      <c r="E2557" t="s">
        <v>13</v>
      </c>
      <c r="F2557" t="s">
        <v>14</v>
      </c>
      <c r="G2557" t="s">
        <v>15</v>
      </c>
      <c r="H2557" t="s">
        <v>16</v>
      </c>
      <c r="I2557" t="s">
        <v>17</v>
      </c>
      <c r="J2557">
        <v>176</v>
      </c>
      <c r="K2557">
        <v>251.68</v>
      </c>
    </row>
    <row r="2558" spans="1:11" x14ac:dyDescent="0.3">
      <c r="A2558" s="2">
        <v>2725077</v>
      </c>
      <c r="B2558">
        <v>2023</v>
      </c>
      <c r="C2558" t="s">
        <v>28</v>
      </c>
      <c r="D2558" t="s">
        <v>31</v>
      </c>
      <c r="E2558" t="s">
        <v>13</v>
      </c>
      <c r="F2558" t="s">
        <v>14</v>
      </c>
      <c r="G2558" t="s">
        <v>15</v>
      </c>
      <c r="H2558" t="s">
        <v>16</v>
      </c>
      <c r="I2558" t="s">
        <v>17</v>
      </c>
      <c r="J2558">
        <v>146</v>
      </c>
      <c r="K2558">
        <v>208.78</v>
      </c>
    </row>
    <row r="2559" spans="1:11" x14ac:dyDescent="0.3">
      <c r="A2559" s="2">
        <v>2725077</v>
      </c>
      <c r="B2559">
        <v>2023</v>
      </c>
      <c r="C2559" t="s">
        <v>28</v>
      </c>
      <c r="D2559" t="s">
        <v>31</v>
      </c>
      <c r="E2559" t="s">
        <v>13</v>
      </c>
      <c r="F2559" t="s">
        <v>14</v>
      </c>
      <c r="G2559" t="s">
        <v>15</v>
      </c>
      <c r="H2559" t="s">
        <v>16</v>
      </c>
      <c r="I2559" t="s">
        <v>17</v>
      </c>
      <c r="J2559">
        <v>172</v>
      </c>
      <c r="K2559">
        <v>526.24</v>
      </c>
    </row>
    <row r="2560" spans="1:11" x14ac:dyDescent="0.3">
      <c r="A2560" s="2">
        <v>2726172</v>
      </c>
      <c r="B2560">
        <v>2023</v>
      </c>
      <c r="C2560" t="s">
        <v>28</v>
      </c>
      <c r="D2560" t="s">
        <v>31</v>
      </c>
      <c r="E2560" t="s">
        <v>13</v>
      </c>
      <c r="F2560" t="s">
        <v>14</v>
      </c>
      <c r="G2560" t="s">
        <v>15</v>
      </c>
      <c r="H2560" t="s">
        <v>16</v>
      </c>
      <c r="I2560" t="s">
        <v>17</v>
      </c>
      <c r="J2560">
        <v>148</v>
      </c>
      <c r="K2560">
        <v>526.24</v>
      </c>
    </row>
    <row r="2561" spans="1:11" x14ac:dyDescent="0.3">
      <c r="A2561" s="2">
        <v>2726172</v>
      </c>
      <c r="B2561">
        <v>2023</v>
      </c>
      <c r="C2561" t="s">
        <v>28</v>
      </c>
      <c r="D2561" t="s">
        <v>31</v>
      </c>
      <c r="E2561" t="s">
        <v>13</v>
      </c>
      <c r="F2561" t="s">
        <v>14</v>
      </c>
      <c r="G2561" t="s">
        <v>15</v>
      </c>
      <c r="H2561" t="s">
        <v>16</v>
      </c>
      <c r="I2561" t="s">
        <v>17</v>
      </c>
      <c r="J2561">
        <v>974</v>
      </c>
      <c r="K2561">
        <v>1392.82</v>
      </c>
    </row>
    <row r="2562" spans="1:11" x14ac:dyDescent="0.3">
      <c r="A2562" s="2">
        <v>2725077</v>
      </c>
      <c r="B2562">
        <v>2023</v>
      </c>
      <c r="C2562" t="s">
        <v>28</v>
      </c>
      <c r="D2562" t="s">
        <v>31</v>
      </c>
      <c r="E2562" t="s">
        <v>13</v>
      </c>
      <c r="F2562" t="s">
        <v>14</v>
      </c>
      <c r="G2562" t="s">
        <v>15</v>
      </c>
      <c r="H2562" t="s">
        <v>16</v>
      </c>
      <c r="I2562" t="s">
        <v>17</v>
      </c>
      <c r="J2562">
        <v>144</v>
      </c>
      <c r="K2562">
        <v>205.92000000000002</v>
      </c>
    </row>
    <row r="2563" spans="1:11" x14ac:dyDescent="0.3">
      <c r="A2563" s="2">
        <v>2725077</v>
      </c>
      <c r="B2563">
        <v>2023</v>
      </c>
      <c r="C2563" t="s">
        <v>28</v>
      </c>
      <c r="D2563" t="s">
        <v>31</v>
      </c>
      <c r="E2563" t="s">
        <v>13</v>
      </c>
      <c r="F2563" t="s">
        <v>14</v>
      </c>
      <c r="G2563" t="s">
        <v>15</v>
      </c>
      <c r="H2563" t="s">
        <v>16</v>
      </c>
      <c r="I2563" t="s">
        <v>17</v>
      </c>
      <c r="J2563">
        <v>171</v>
      </c>
      <c r="K2563">
        <v>244.53</v>
      </c>
    </row>
    <row r="2564" spans="1:11" x14ac:dyDescent="0.3">
      <c r="A2564" s="2">
        <v>2726172</v>
      </c>
      <c r="B2564">
        <v>2023</v>
      </c>
      <c r="C2564" t="s">
        <v>28</v>
      </c>
      <c r="D2564" t="s">
        <v>31</v>
      </c>
      <c r="E2564" t="s">
        <v>13</v>
      </c>
      <c r="F2564" t="s">
        <v>14</v>
      </c>
      <c r="G2564" t="s">
        <v>15</v>
      </c>
      <c r="H2564" t="s">
        <v>16</v>
      </c>
      <c r="I2564" t="s">
        <v>17</v>
      </c>
      <c r="J2564">
        <v>147</v>
      </c>
      <c r="K2564">
        <v>210.21</v>
      </c>
    </row>
    <row r="2565" spans="1:11" x14ac:dyDescent="0.3">
      <c r="A2565" s="2">
        <v>2726172</v>
      </c>
      <c r="B2565">
        <v>2023</v>
      </c>
      <c r="C2565" t="s">
        <v>28</v>
      </c>
      <c r="D2565" t="s">
        <v>31</v>
      </c>
      <c r="E2565" t="s">
        <v>13</v>
      </c>
      <c r="F2565" t="s">
        <v>14</v>
      </c>
      <c r="G2565" t="s">
        <v>15</v>
      </c>
      <c r="H2565" t="s">
        <v>16</v>
      </c>
      <c r="I2565" t="s">
        <v>17</v>
      </c>
      <c r="J2565">
        <v>755</v>
      </c>
      <c r="K2565">
        <v>1079.6500000000001</v>
      </c>
    </row>
    <row r="2566" spans="1:11" x14ac:dyDescent="0.3">
      <c r="A2566" s="2">
        <v>2725077</v>
      </c>
      <c r="B2566">
        <v>2023</v>
      </c>
      <c r="C2566" t="s">
        <v>28</v>
      </c>
      <c r="D2566" t="s">
        <v>31</v>
      </c>
      <c r="E2566" t="s">
        <v>13</v>
      </c>
      <c r="F2566" t="s">
        <v>14</v>
      </c>
      <c r="G2566" t="s">
        <v>15</v>
      </c>
      <c r="H2566" t="s">
        <v>16</v>
      </c>
      <c r="I2566" t="s">
        <v>17</v>
      </c>
      <c r="J2566">
        <v>842</v>
      </c>
      <c r="K2566">
        <v>1204.06</v>
      </c>
    </row>
    <row r="2567" spans="1:11" x14ac:dyDescent="0.3">
      <c r="A2567" s="2">
        <v>2725077</v>
      </c>
      <c r="B2567">
        <v>2023</v>
      </c>
      <c r="C2567" t="s">
        <v>28</v>
      </c>
      <c r="D2567" t="s">
        <v>31</v>
      </c>
      <c r="E2567" t="s">
        <v>13</v>
      </c>
      <c r="F2567" t="s">
        <v>14</v>
      </c>
      <c r="G2567" t="s">
        <v>15</v>
      </c>
      <c r="H2567" t="s">
        <v>16</v>
      </c>
      <c r="I2567" t="s">
        <v>17</v>
      </c>
      <c r="J2567">
        <v>173</v>
      </c>
      <c r="K2567">
        <v>247.39</v>
      </c>
    </row>
    <row r="2568" spans="1:11" x14ac:dyDescent="0.3">
      <c r="A2568" s="2">
        <v>2725077</v>
      </c>
      <c r="B2568">
        <v>2023</v>
      </c>
      <c r="C2568" t="s">
        <v>28</v>
      </c>
      <c r="D2568" t="s">
        <v>31</v>
      </c>
      <c r="E2568" t="s">
        <v>13</v>
      </c>
      <c r="F2568" t="s">
        <v>14</v>
      </c>
      <c r="G2568" t="s">
        <v>15</v>
      </c>
      <c r="H2568" t="s">
        <v>16</v>
      </c>
      <c r="I2568" t="s">
        <v>17</v>
      </c>
      <c r="J2568">
        <v>149</v>
      </c>
      <c r="K2568">
        <v>213.07</v>
      </c>
    </row>
    <row r="2569" spans="1:11" x14ac:dyDescent="0.3">
      <c r="A2569" s="2">
        <v>2726538</v>
      </c>
      <c r="B2569">
        <v>2023</v>
      </c>
      <c r="C2569" t="s">
        <v>29</v>
      </c>
      <c r="D2569" t="s">
        <v>31</v>
      </c>
      <c r="E2569" t="s">
        <v>13</v>
      </c>
      <c r="F2569" t="s">
        <v>14</v>
      </c>
      <c r="G2569" t="s">
        <v>15</v>
      </c>
      <c r="H2569" t="s">
        <v>16</v>
      </c>
      <c r="I2569" t="s">
        <v>17</v>
      </c>
      <c r="J2569">
        <v>152</v>
      </c>
      <c r="K2569">
        <v>217.36</v>
      </c>
    </row>
    <row r="2570" spans="1:11" x14ac:dyDescent="0.3">
      <c r="A2570" s="2">
        <v>2725077</v>
      </c>
      <c r="B2570">
        <v>2023</v>
      </c>
      <c r="C2570" t="s">
        <v>29</v>
      </c>
      <c r="D2570" t="s">
        <v>31</v>
      </c>
      <c r="E2570" t="s">
        <v>13</v>
      </c>
      <c r="F2570" t="s">
        <v>14</v>
      </c>
      <c r="G2570" t="s">
        <v>15</v>
      </c>
      <c r="H2570" t="s">
        <v>16</v>
      </c>
      <c r="I2570" t="s">
        <v>17</v>
      </c>
      <c r="J2570">
        <v>178</v>
      </c>
      <c r="K2570">
        <v>526.24</v>
      </c>
    </row>
    <row r="2571" spans="1:11" x14ac:dyDescent="0.3">
      <c r="A2571" s="2">
        <v>2725077</v>
      </c>
      <c r="B2571">
        <v>2023</v>
      </c>
      <c r="C2571" t="s">
        <v>29</v>
      </c>
      <c r="D2571" t="s">
        <v>31</v>
      </c>
      <c r="E2571" t="s">
        <v>13</v>
      </c>
      <c r="F2571" t="s">
        <v>14</v>
      </c>
      <c r="G2571" t="s">
        <v>15</v>
      </c>
      <c r="H2571" t="s">
        <v>16</v>
      </c>
      <c r="I2571" t="s">
        <v>17</v>
      </c>
      <c r="J2571">
        <v>154</v>
      </c>
      <c r="K2571">
        <v>526.24</v>
      </c>
    </row>
    <row r="2572" spans="1:11" x14ac:dyDescent="0.3">
      <c r="A2572" s="2">
        <v>2726172</v>
      </c>
      <c r="B2572">
        <v>2023</v>
      </c>
      <c r="C2572" t="s">
        <v>29</v>
      </c>
      <c r="D2572" t="s">
        <v>31</v>
      </c>
      <c r="E2572" t="s">
        <v>13</v>
      </c>
      <c r="F2572" t="s">
        <v>14</v>
      </c>
      <c r="G2572" t="s">
        <v>15</v>
      </c>
      <c r="H2572" t="s">
        <v>16</v>
      </c>
      <c r="I2572" t="s">
        <v>17</v>
      </c>
      <c r="J2572">
        <v>973</v>
      </c>
      <c r="K2572">
        <v>1391.3899999999999</v>
      </c>
    </row>
    <row r="2573" spans="1:11" x14ac:dyDescent="0.3">
      <c r="A2573" s="2">
        <v>2725442</v>
      </c>
      <c r="B2573">
        <v>2023</v>
      </c>
      <c r="C2573" t="s">
        <v>29</v>
      </c>
      <c r="D2573" t="s">
        <v>31</v>
      </c>
      <c r="E2573" t="s">
        <v>13</v>
      </c>
      <c r="F2573" t="s">
        <v>14</v>
      </c>
      <c r="G2573" t="s">
        <v>15</v>
      </c>
      <c r="H2573" t="s">
        <v>16</v>
      </c>
      <c r="I2573" t="s">
        <v>17</v>
      </c>
      <c r="J2573">
        <v>150</v>
      </c>
      <c r="K2573">
        <v>214.5</v>
      </c>
    </row>
    <row r="2574" spans="1:11" x14ac:dyDescent="0.3">
      <c r="A2574" s="2">
        <v>2725442</v>
      </c>
      <c r="B2574">
        <v>2023</v>
      </c>
      <c r="C2574" t="s">
        <v>29</v>
      </c>
      <c r="D2574" t="s">
        <v>31</v>
      </c>
      <c r="E2574" t="s">
        <v>13</v>
      </c>
      <c r="F2574" t="s">
        <v>14</v>
      </c>
      <c r="G2574" t="s">
        <v>15</v>
      </c>
      <c r="H2574" t="s">
        <v>16</v>
      </c>
      <c r="I2574" t="s">
        <v>17</v>
      </c>
      <c r="J2574">
        <v>177</v>
      </c>
      <c r="K2574">
        <v>253.11</v>
      </c>
    </row>
    <row r="2575" spans="1:11" x14ac:dyDescent="0.3">
      <c r="A2575" s="2">
        <v>2726172</v>
      </c>
      <c r="B2575">
        <v>2023</v>
      </c>
      <c r="C2575" t="s">
        <v>29</v>
      </c>
      <c r="D2575" t="s">
        <v>31</v>
      </c>
      <c r="E2575" t="s">
        <v>13</v>
      </c>
      <c r="F2575" t="s">
        <v>14</v>
      </c>
      <c r="G2575" t="s">
        <v>15</v>
      </c>
      <c r="H2575" t="s">
        <v>16</v>
      </c>
      <c r="I2575" t="s">
        <v>17</v>
      </c>
      <c r="J2575">
        <v>153</v>
      </c>
      <c r="K2575">
        <v>218.79</v>
      </c>
    </row>
    <row r="2576" spans="1:11" x14ac:dyDescent="0.3">
      <c r="A2576" s="2">
        <v>2725077</v>
      </c>
      <c r="B2576">
        <v>2023</v>
      </c>
      <c r="C2576" t="s">
        <v>29</v>
      </c>
      <c r="D2576" t="s">
        <v>31</v>
      </c>
      <c r="E2576" t="s">
        <v>13</v>
      </c>
      <c r="F2576" t="s">
        <v>14</v>
      </c>
      <c r="G2576" t="s">
        <v>15</v>
      </c>
      <c r="H2576" t="s">
        <v>16</v>
      </c>
      <c r="I2576" t="s">
        <v>17</v>
      </c>
      <c r="J2576">
        <v>754</v>
      </c>
      <c r="K2576">
        <v>1078.22</v>
      </c>
    </row>
    <row r="2577" spans="1:11" x14ac:dyDescent="0.3">
      <c r="A2577" s="2">
        <v>2725077</v>
      </c>
      <c r="B2577">
        <v>2023</v>
      </c>
      <c r="C2577" t="s">
        <v>29</v>
      </c>
      <c r="D2577" t="s">
        <v>31</v>
      </c>
      <c r="E2577" t="s">
        <v>13</v>
      </c>
      <c r="F2577" t="s">
        <v>14</v>
      </c>
      <c r="G2577" t="s">
        <v>15</v>
      </c>
      <c r="H2577" t="s">
        <v>16</v>
      </c>
      <c r="I2577" t="s">
        <v>17</v>
      </c>
      <c r="J2577">
        <v>841</v>
      </c>
      <c r="K2577">
        <v>1202.6300000000001</v>
      </c>
    </row>
    <row r="2578" spans="1:11" x14ac:dyDescent="0.3">
      <c r="A2578" s="2">
        <v>2726538</v>
      </c>
      <c r="B2578">
        <v>2023</v>
      </c>
      <c r="C2578" t="s">
        <v>29</v>
      </c>
      <c r="D2578" t="s">
        <v>31</v>
      </c>
      <c r="E2578" t="s">
        <v>13</v>
      </c>
      <c r="F2578" t="s">
        <v>14</v>
      </c>
      <c r="G2578" t="s">
        <v>15</v>
      </c>
      <c r="H2578" t="s">
        <v>16</v>
      </c>
      <c r="I2578" t="s">
        <v>17</v>
      </c>
      <c r="J2578">
        <v>179</v>
      </c>
      <c r="K2578">
        <v>255.97</v>
      </c>
    </row>
    <row r="2579" spans="1:11" x14ac:dyDescent="0.3">
      <c r="A2579" s="2">
        <v>2725077</v>
      </c>
      <c r="B2579">
        <v>2023</v>
      </c>
      <c r="C2579" t="s">
        <v>30</v>
      </c>
      <c r="D2579" t="s">
        <v>31</v>
      </c>
      <c r="E2579" t="s">
        <v>13</v>
      </c>
      <c r="F2579" t="s">
        <v>14</v>
      </c>
      <c r="G2579" t="s">
        <v>15</v>
      </c>
      <c r="H2579" t="s">
        <v>16</v>
      </c>
      <c r="I2579" t="s">
        <v>17</v>
      </c>
      <c r="J2579">
        <v>182</v>
      </c>
      <c r="K2579">
        <v>260.26</v>
      </c>
    </row>
    <row r="2580" spans="1:11" x14ac:dyDescent="0.3">
      <c r="A2580" s="2">
        <v>2725442</v>
      </c>
      <c r="B2580">
        <v>2023</v>
      </c>
      <c r="C2580" t="s">
        <v>30</v>
      </c>
      <c r="D2580" t="s">
        <v>31</v>
      </c>
      <c r="E2580" t="s">
        <v>13</v>
      </c>
      <c r="F2580" t="s">
        <v>14</v>
      </c>
      <c r="G2580" t="s">
        <v>15</v>
      </c>
      <c r="H2580" t="s">
        <v>16</v>
      </c>
      <c r="I2580" t="s">
        <v>17</v>
      </c>
      <c r="J2580">
        <v>158</v>
      </c>
      <c r="K2580">
        <v>225.94</v>
      </c>
    </row>
    <row r="2581" spans="1:11" x14ac:dyDescent="0.3">
      <c r="A2581" s="2">
        <v>2725442</v>
      </c>
      <c r="B2581">
        <v>2023</v>
      </c>
      <c r="C2581" t="s">
        <v>30</v>
      </c>
      <c r="D2581" t="s">
        <v>31</v>
      </c>
      <c r="E2581" t="s">
        <v>13</v>
      </c>
      <c r="F2581" t="s">
        <v>14</v>
      </c>
      <c r="G2581" t="s">
        <v>15</v>
      </c>
      <c r="H2581" t="s">
        <v>16</v>
      </c>
      <c r="I2581" t="s">
        <v>17</v>
      </c>
      <c r="J2581">
        <v>184</v>
      </c>
      <c r="K2581">
        <v>526.24</v>
      </c>
    </row>
    <row r="2582" spans="1:11" x14ac:dyDescent="0.3">
      <c r="A2582" s="2">
        <v>2726172</v>
      </c>
      <c r="B2582">
        <v>2023</v>
      </c>
      <c r="C2582" t="s">
        <v>30</v>
      </c>
      <c r="D2582" t="s">
        <v>31</v>
      </c>
      <c r="E2582" t="s">
        <v>13</v>
      </c>
      <c r="F2582" t="s">
        <v>14</v>
      </c>
      <c r="G2582" t="s">
        <v>15</v>
      </c>
      <c r="H2582" t="s">
        <v>16</v>
      </c>
      <c r="I2582" t="s">
        <v>17</v>
      </c>
      <c r="J2582">
        <v>972</v>
      </c>
      <c r="K2582">
        <v>1389.96</v>
      </c>
    </row>
    <row r="2583" spans="1:11" x14ac:dyDescent="0.3">
      <c r="A2583" s="2">
        <v>2725077</v>
      </c>
      <c r="B2583">
        <v>2023</v>
      </c>
      <c r="C2583" t="s">
        <v>30</v>
      </c>
      <c r="D2583" t="s">
        <v>31</v>
      </c>
      <c r="E2583" t="s">
        <v>13</v>
      </c>
      <c r="F2583" t="s">
        <v>14</v>
      </c>
      <c r="G2583" t="s">
        <v>15</v>
      </c>
      <c r="H2583" t="s">
        <v>16</v>
      </c>
      <c r="I2583" t="s">
        <v>17</v>
      </c>
      <c r="J2583">
        <v>156</v>
      </c>
      <c r="K2583">
        <v>223.07999999999998</v>
      </c>
    </row>
    <row r="2584" spans="1:11" x14ac:dyDescent="0.3">
      <c r="A2584" s="2">
        <v>2725077</v>
      </c>
      <c r="B2584">
        <v>2023</v>
      </c>
      <c r="C2584" t="s">
        <v>30</v>
      </c>
      <c r="D2584" t="s">
        <v>31</v>
      </c>
      <c r="E2584" t="s">
        <v>13</v>
      </c>
      <c r="F2584" t="s">
        <v>14</v>
      </c>
      <c r="G2584" t="s">
        <v>15</v>
      </c>
      <c r="H2584" t="s">
        <v>16</v>
      </c>
      <c r="I2584" t="s">
        <v>17</v>
      </c>
      <c r="J2584">
        <v>183</v>
      </c>
      <c r="K2584">
        <v>261.69</v>
      </c>
    </row>
    <row r="2585" spans="1:11" x14ac:dyDescent="0.3">
      <c r="A2585" s="2">
        <v>2726172</v>
      </c>
      <c r="B2585">
        <v>2023</v>
      </c>
      <c r="C2585" t="s">
        <v>30</v>
      </c>
      <c r="D2585" t="s">
        <v>31</v>
      </c>
      <c r="E2585" t="s">
        <v>13</v>
      </c>
      <c r="F2585" t="s">
        <v>14</v>
      </c>
      <c r="G2585" t="s">
        <v>15</v>
      </c>
      <c r="H2585" t="s">
        <v>16</v>
      </c>
      <c r="I2585" t="s">
        <v>17</v>
      </c>
      <c r="J2585">
        <v>159</v>
      </c>
      <c r="K2585">
        <v>227.37</v>
      </c>
    </row>
    <row r="2586" spans="1:11" x14ac:dyDescent="0.3">
      <c r="A2586" s="2">
        <v>2725442</v>
      </c>
      <c r="B2586">
        <v>2023</v>
      </c>
      <c r="C2586" t="s">
        <v>30</v>
      </c>
      <c r="D2586" t="s">
        <v>31</v>
      </c>
      <c r="E2586" t="s">
        <v>13</v>
      </c>
      <c r="F2586" t="s">
        <v>14</v>
      </c>
      <c r="G2586" t="s">
        <v>15</v>
      </c>
      <c r="H2586" t="s">
        <v>16</v>
      </c>
      <c r="I2586" t="s">
        <v>17</v>
      </c>
      <c r="J2586">
        <v>840</v>
      </c>
      <c r="K2586">
        <v>1201.2</v>
      </c>
    </row>
    <row r="2587" spans="1:11" x14ac:dyDescent="0.3">
      <c r="A2587" s="2">
        <v>2725442</v>
      </c>
      <c r="B2587">
        <v>2023</v>
      </c>
      <c r="C2587" t="s">
        <v>30</v>
      </c>
      <c r="D2587" t="s">
        <v>31</v>
      </c>
      <c r="E2587" t="s">
        <v>13</v>
      </c>
      <c r="F2587" t="s">
        <v>14</v>
      </c>
      <c r="G2587" t="s">
        <v>15</v>
      </c>
      <c r="H2587" t="s">
        <v>16</v>
      </c>
      <c r="I2587" t="s">
        <v>17</v>
      </c>
      <c r="J2587">
        <v>185</v>
      </c>
      <c r="K2587">
        <v>264.55</v>
      </c>
    </row>
    <row r="2588" spans="1:11" x14ac:dyDescent="0.3">
      <c r="A2588" s="2">
        <v>2725077</v>
      </c>
      <c r="B2588">
        <v>2023</v>
      </c>
      <c r="C2588" t="s">
        <v>30</v>
      </c>
      <c r="D2588" t="s">
        <v>31</v>
      </c>
      <c r="E2588" t="s">
        <v>13</v>
      </c>
      <c r="F2588" t="s">
        <v>14</v>
      </c>
      <c r="G2588" t="s">
        <v>15</v>
      </c>
      <c r="H2588" t="s">
        <v>16</v>
      </c>
      <c r="I2588" t="s">
        <v>17</v>
      </c>
      <c r="J2588">
        <v>155</v>
      </c>
      <c r="K2588">
        <v>221.65</v>
      </c>
    </row>
    <row r="2589" spans="1:11" x14ac:dyDescent="0.3">
      <c r="A2589" s="2">
        <v>2725442</v>
      </c>
      <c r="B2589">
        <v>2023</v>
      </c>
      <c r="C2589" t="s">
        <v>11</v>
      </c>
      <c r="D2589" t="s">
        <v>31</v>
      </c>
      <c r="E2589" t="s">
        <v>33</v>
      </c>
      <c r="F2589" t="s">
        <v>34</v>
      </c>
      <c r="G2589" t="s">
        <v>20</v>
      </c>
      <c r="H2589" t="s">
        <v>32</v>
      </c>
      <c r="I2589" t="s">
        <v>35</v>
      </c>
      <c r="J2589">
        <v>290</v>
      </c>
      <c r="K2589">
        <v>414.7</v>
      </c>
    </row>
    <row r="2590" spans="1:11" x14ac:dyDescent="0.3">
      <c r="A2590" s="2">
        <v>2726172</v>
      </c>
      <c r="B2590">
        <v>2023</v>
      </c>
      <c r="C2590" t="s">
        <v>11</v>
      </c>
      <c r="D2590" t="s">
        <v>31</v>
      </c>
      <c r="E2590" t="s">
        <v>33</v>
      </c>
      <c r="F2590" t="s">
        <v>34</v>
      </c>
      <c r="G2590" t="s">
        <v>20</v>
      </c>
      <c r="H2590" t="s">
        <v>32</v>
      </c>
      <c r="I2590" t="s">
        <v>35</v>
      </c>
      <c r="J2590">
        <v>260</v>
      </c>
      <c r="K2590">
        <v>371.8</v>
      </c>
    </row>
    <row r="2591" spans="1:11" x14ac:dyDescent="0.3">
      <c r="A2591" s="2">
        <v>2725442</v>
      </c>
      <c r="B2591">
        <v>2023</v>
      </c>
      <c r="C2591" t="s">
        <v>11</v>
      </c>
      <c r="D2591" t="s">
        <v>31</v>
      </c>
      <c r="E2591" t="s">
        <v>33</v>
      </c>
      <c r="F2591" t="s">
        <v>34</v>
      </c>
      <c r="G2591" t="s">
        <v>20</v>
      </c>
      <c r="H2591" t="s">
        <v>32</v>
      </c>
      <c r="I2591" t="s">
        <v>35</v>
      </c>
      <c r="J2591">
        <v>286</v>
      </c>
      <c r="K2591">
        <v>408.98</v>
      </c>
    </row>
    <row r="2592" spans="1:11" x14ac:dyDescent="0.3">
      <c r="A2592" s="2">
        <v>2725442</v>
      </c>
      <c r="B2592">
        <v>2023</v>
      </c>
      <c r="C2592" t="s">
        <v>11</v>
      </c>
      <c r="D2592" t="s">
        <v>31</v>
      </c>
      <c r="E2592" t="s">
        <v>33</v>
      </c>
      <c r="F2592" t="s">
        <v>34</v>
      </c>
      <c r="G2592" t="s">
        <v>20</v>
      </c>
      <c r="H2592" t="s">
        <v>32</v>
      </c>
      <c r="I2592" t="s">
        <v>35</v>
      </c>
      <c r="J2592">
        <v>262</v>
      </c>
      <c r="K2592">
        <v>374.65999999999997</v>
      </c>
    </row>
    <row r="2593" spans="1:11" x14ac:dyDescent="0.3">
      <c r="A2593" s="2">
        <v>2726172</v>
      </c>
      <c r="B2593">
        <v>2023</v>
      </c>
      <c r="C2593" t="s">
        <v>11</v>
      </c>
      <c r="D2593" t="s">
        <v>31</v>
      </c>
      <c r="E2593" t="s">
        <v>33</v>
      </c>
      <c r="F2593" t="s">
        <v>34</v>
      </c>
      <c r="G2593" t="s">
        <v>20</v>
      </c>
      <c r="H2593" t="s">
        <v>32</v>
      </c>
      <c r="I2593" t="s">
        <v>35</v>
      </c>
      <c r="J2593">
        <v>791</v>
      </c>
      <c r="K2593">
        <v>1131.1300000000001</v>
      </c>
    </row>
    <row r="2594" spans="1:11" x14ac:dyDescent="0.3">
      <c r="A2594" s="2">
        <v>2726172</v>
      </c>
      <c r="B2594">
        <v>2023</v>
      </c>
      <c r="C2594" t="s">
        <v>11</v>
      </c>
      <c r="D2594" t="s">
        <v>31</v>
      </c>
      <c r="E2594" t="s">
        <v>33</v>
      </c>
      <c r="F2594" t="s">
        <v>34</v>
      </c>
      <c r="G2594" t="s">
        <v>20</v>
      </c>
      <c r="H2594" t="s">
        <v>32</v>
      </c>
      <c r="I2594" t="s">
        <v>35</v>
      </c>
      <c r="J2594">
        <v>261</v>
      </c>
      <c r="K2594">
        <v>373.23</v>
      </c>
    </row>
    <row r="2595" spans="1:11" x14ac:dyDescent="0.3">
      <c r="A2595" s="2">
        <v>2725442</v>
      </c>
      <c r="B2595">
        <v>2023</v>
      </c>
      <c r="C2595" t="s">
        <v>11</v>
      </c>
      <c r="D2595" t="s">
        <v>31</v>
      </c>
      <c r="E2595" t="s">
        <v>33</v>
      </c>
      <c r="F2595" t="s">
        <v>34</v>
      </c>
      <c r="G2595" t="s">
        <v>20</v>
      </c>
      <c r="H2595" t="s">
        <v>32</v>
      </c>
      <c r="I2595" t="s">
        <v>35</v>
      </c>
      <c r="J2595">
        <v>289</v>
      </c>
      <c r="K2595">
        <v>413.27</v>
      </c>
    </row>
    <row r="2596" spans="1:11" x14ac:dyDescent="0.3">
      <c r="A2596" s="2">
        <v>2725442</v>
      </c>
      <c r="B2596">
        <v>2023</v>
      </c>
      <c r="C2596" t="s">
        <v>11</v>
      </c>
      <c r="D2596" t="s">
        <v>31</v>
      </c>
      <c r="E2596" t="s">
        <v>33</v>
      </c>
      <c r="F2596" t="s">
        <v>34</v>
      </c>
      <c r="G2596" t="s">
        <v>20</v>
      </c>
      <c r="H2596" t="s">
        <v>32</v>
      </c>
      <c r="I2596" t="s">
        <v>35</v>
      </c>
      <c r="J2596">
        <v>259</v>
      </c>
      <c r="K2596">
        <v>370.37</v>
      </c>
    </row>
    <row r="2597" spans="1:11" x14ac:dyDescent="0.3">
      <c r="A2597" s="2">
        <v>2726172</v>
      </c>
      <c r="B2597">
        <v>2023</v>
      </c>
      <c r="C2597" t="s">
        <v>11</v>
      </c>
      <c r="D2597" t="s">
        <v>31</v>
      </c>
      <c r="E2597" t="s">
        <v>33</v>
      </c>
      <c r="F2597" t="s">
        <v>34</v>
      </c>
      <c r="G2597" t="s">
        <v>20</v>
      </c>
      <c r="H2597" t="s">
        <v>32</v>
      </c>
      <c r="I2597" t="s">
        <v>35</v>
      </c>
      <c r="J2597">
        <v>800</v>
      </c>
      <c r="K2597">
        <v>1144</v>
      </c>
    </row>
    <row r="2598" spans="1:11" x14ac:dyDescent="0.3">
      <c r="A2598" s="2">
        <v>2725442</v>
      </c>
      <c r="B2598">
        <v>2023</v>
      </c>
      <c r="C2598" t="s">
        <v>11</v>
      </c>
      <c r="D2598" t="s">
        <v>31</v>
      </c>
      <c r="E2598" t="s">
        <v>33</v>
      </c>
      <c r="F2598" t="s">
        <v>34</v>
      </c>
      <c r="G2598" t="s">
        <v>20</v>
      </c>
      <c r="H2598" t="s">
        <v>32</v>
      </c>
      <c r="I2598" t="s">
        <v>35</v>
      </c>
      <c r="J2598">
        <v>886</v>
      </c>
      <c r="K2598">
        <v>1266.98</v>
      </c>
    </row>
    <row r="2599" spans="1:11" x14ac:dyDescent="0.3">
      <c r="A2599" s="2">
        <v>2725442</v>
      </c>
      <c r="B2599">
        <v>2023</v>
      </c>
      <c r="C2599" t="s">
        <v>19</v>
      </c>
      <c r="D2599" t="s">
        <v>31</v>
      </c>
      <c r="E2599" t="s">
        <v>33</v>
      </c>
      <c r="F2599" t="s">
        <v>34</v>
      </c>
      <c r="G2599" t="s">
        <v>20</v>
      </c>
      <c r="H2599" t="s">
        <v>32</v>
      </c>
      <c r="I2599" t="s">
        <v>35</v>
      </c>
      <c r="J2599">
        <v>266</v>
      </c>
      <c r="K2599">
        <v>380.38</v>
      </c>
    </row>
    <row r="2600" spans="1:11" x14ac:dyDescent="0.3">
      <c r="A2600" s="2">
        <v>2725077</v>
      </c>
      <c r="B2600">
        <v>2023</v>
      </c>
      <c r="C2600" t="s">
        <v>19</v>
      </c>
      <c r="D2600" t="s">
        <v>31</v>
      </c>
      <c r="E2600" t="s">
        <v>33</v>
      </c>
      <c r="F2600" t="s">
        <v>34</v>
      </c>
      <c r="G2600" t="s">
        <v>20</v>
      </c>
      <c r="H2600" t="s">
        <v>32</v>
      </c>
      <c r="I2600" t="s">
        <v>35</v>
      </c>
      <c r="J2600">
        <v>242</v>
      </c>
      <c r="K2600">
        <v>346.06</v>
      </c>
    </row>
    <row r="2601" spans="1:11" x14ac:dyDescent="0.3">
      <c r="A2601" s="2">
        <v>2725077</v>
      </c>
      <c r="B2601">
        <v>2023</v>
      </c>
      <c r="C2601" t="s">
        <v>19</v>
      </c>
      <c r="D2601" t="s">
        <v>31</v>
      </c>
      <c r="E2601" t="s">
        <v>33</v>
      </c>
      <c r="F2601" t="s">
        <v>34</v>
      </c>
      <c r="G2601" t="s">
        <v>20</v>
      </c>
      <c r="H2601" t="s">
        <v>32</v>
      </c>
      <c r="I2601" t="s">
        <v>35</v>
      </c>
      <c r="J2601">
        <v>268</v>
      </c>
      <c r="K2601">
        <v>383.24</v>
      </c>
    </row>
    <row r="2602" spans="1:11" x14ac:dyDescent="0.3">
      <c r="A2602" s="2">
        <v>2725077</v>
      </c>
      <c r="B2602">
        <v>2023</v>
      </c>
      <c r="C2602" t="s">
        <v>19</v>
      </c>
      <c r="D2602" t="s">
        <v>31</v>
      </c>
      <c r="E2602" t="s">
        <v>33</v>
      </c>
      <c r="F2602" t="s">
        <v>34</v>
      </c>
      <c r="G2602" t="s">
        <v>20</v>
      </c>
      <c r="H2602" t="s">
        <v>32</v>
      </c>
      <c r="I2602" t="s">
        <v>35</v>
      </c>
      <c r="J2602">
        <v>238</v>
      </c>
      <c r="K2602">
        <v>340.34000000000003</v>
      </c>
    </row>
    <row r="2603" spans="1:11" x14ac:dyDescent="0.3">
      <c r="A2603" s="2">
        <v>2725077</v>
      </c>
      <c r="B2603">
        <v>2023</v>
      </c>
      <c r="C2603" t="s">
        <v>19</v>
      </c>
      <c r="D2603" t="s">
        <v>31</v>
      </c>
      <c r="E2603" t="s">
        <v>33</v>
      </c>
      <c r="F2603" t="s">
        <v>34</v>
      </c>
      <c r="G2603" t="s">
        <v>20</v>
      </c>
      <c r="H2603" t="s">
        <v>32</v>
      </c>
      <c r="I2603" t="s">
        <v>35</v>
      </c>
      <c r="J2603">
        <v>881</v>
      </c>
      <c r="K2603">
        <v>1259.83</v>
      </c>
    </row>
    <row r="2604" spans="1:11" x14ac:dyDescent="0.3">
      <c r="A2604" s="2">
        <v>2725077</v>
      </c>
      <c r="B2604">
        <v>2023</v>
      </c>
      <c r="C2604" t="s">
        <v>19</v>
      </c>
      <c r="D2604" t="s">
        <v>31</v>
      </c>
      <c r="E2604" t="s">
        <v>33</v>
      </c>
      <c r="F2604" t="s">
        <v>34</v>
      </c>
      <c r="G2604" t="s">
        <v>20</v>
      </c>
      <c r="H2604" t="s">
        <v>32</v>
      </c>
      <c r="I2604" t="s">
        <v>35</v>
      </c>
      <c r="J2604">
        <v>834</v>
      </c>
      <c r="K2604">
        <v>526.24</v>
      </c>
    </row>
    <row r="2605" spans="1:11" x14ac:dyDescent="0.3">
      <c r="A2605" s="2">
        <v>2725077</v>
      </c>
      <c r="B2605">
        <v>2023</v>
      </c>
      <c r="C2605" t="s">
        <v>19</v>
      </c>
      <c r="D2605" t="s">
        <v>31</v>
      </c>
      <c r="E2605" t="s">
        <v>33</v>
      </c>
      <c r="F2605" t="s">
        <v>34</v>
      </c>
      <c r="G2605" t="s">
        <v>20</v>
      </c>
      <c r="H2605" t="s">
        <v>32</v>
      </c>
      <c r="I2605" t="s">
        <v>35</v>
      </c>
      <c r="J2605">
        <v>265</v>
      </c>
      <c r="K2605">
        <v>378.95</v>
      </c>
    </row>
    <row r="2606" spans="1:11" x14ac:dyDescent="0.3">
      <c r="A2606" s="2">
        <v>2725077</v>
      </c>
      <c r="B2606">
        <v>2023</v>
      </c>
      <c r="C2606" t="s">
        <v>19</v>
      </c>
      <c r="D2606" t="s">
        <v>31</v>
      </c>
      <c r="E2606" t="s">
        <v>33</v>
      </c>
      <c r="F2606" t="s">
        <v>34</v>
      </c>
      <c r="G2606" t="s">
        <v>20</v>
      </c>
      <c r="H2606" t="s">
        <v>32</v>
      </c>
      <c r="I2606" t="s">
        <v>35</v>
      </c>
      <c r="J2606">
        <v>241</v>
      </c>
      <c r="K2606">
        <v>344.63</v>
      </c>
    </row>
    <row r="2607" spans="1:11" x14ac:dyDescent="0.3">
      <c r="A2607" s="2">
        <v>2725077</v>
      </c>
      <c r="B2607">
        <v>2023</v>
      </c>
      <c r="C2607" t="s">
        <v>19</v>
      </c>
      <c r="D2607" t="s">
        <v>31</v>
      </c>
      <c r="E2607" t="s">
        <v>33</v>
      </c>
      <c r="F2607" t="s">
        <v>34</v>
      </c>
      <c r="G2607" t="s">
        <v>20</v>
      </c>
      <c r="H2607" t="s">
        <v>32</v>
      </c>
      <c r="I2607" t="s">
        <v>35</v>
      </c>
      <c r="J2607">
        <v>803</v>
      </c>
      <c r="K2607">
        <v>1148.29</v>
      </c>
    </row>
    <row r="2608" spans="1:11" x14ac:dyDescent="0.3">
      <c r="A2608" s="2">
        <v>2725442</v>
      </c>
      <c r="B2608">
        <v>2023</v>
      </c>
      <c r="C2608" t="s">
        <v>19</v>
      </c>
      <c r="D2608" t="s">
        <v>31</v>
      </c>
      <c r="E2608" t="s">
        <v>33</v>
      </c>
      <c r="F2608" t="s">
        <v>34</v>
      </c>
      <c r="G2608" t="s">
        <v>20</v>
      </c>
      <c r="H2608" t="s">
        <v>32</v>
      </c>
      <c r="I2608" t="s">
        <v>35</v>
      </c>
      <c r="J2608">
        <v>239</v>
      </c>
      <c r="K2608">
        <v>341.77</v>
      </c>
    </row>
    <row r="2609" spans="1:11" x14ac:dyDescent="0.3">
      <c r="A2609" s="2">
        <v>2725442</v>
      </c>
      <c r="B2609">
        <v>2023</v>
      </c>
      <c r="C2609" t="s">
        <v>21</v>
      </c>
      <c r="D2609" t="s">
        <v>31</v>
      </c>
      <c r="E2609" t="s">
        <v>33</v>
      </c>
      <c r="F2609" t="s">
        <v>34</v>
      </c>
      <c r="G2609" t="s">
        <v>20</v>
      </c>
      <c r="H2609" t="s">
        <v>32</v>
      </c>
      <c r="I2609" t="s">
        <v>35</v>
      </c>
      <c r="J2609">
        <v>248</v>
      </c>
      <c r="K2609">
        <v>354.64</v>
      </c>
    </row>
    <row r="2610" spans="1:11" x14ac:dyDescent="0.3">
      <c r="A2610" s="2">
        <v>2725807</v>
      </c>
      <c r="B2610">
        <v>2023</v>
      </c>
      <c r="C2610" t="s">
        <v>21</v>
      </c>
      <c r="D2610" t="s">
        <v>31</v>
      </c>
      <c r="E2610" t="s">
        <v>33</v>
      </c>
      <c r="F2610" t="s">
        <v>34</v>
      </c>
      <c r="G2610" t="s">
        <v>20</v>
      </c>
      <c r="H2610" t="s">
        <v>32</v>
      </c>
      <c r="I2610" t="s">
        <v>35</v>
      </c>
      <c r="J2610">
        <v>218</v>
      </c>
      <c r="K2610">
        <v>311.74</v>
      </c>
    </row>
    <row r="2611" spans="1:11" x14ac:dyDescent="0.3">
      <c r="A2611" s="2">
        <v>2725442</v>
      </c>
      <c r="B2611">
        <v>2023</v>
      </c>
      <c r="C2611" t="s">
        <v>21</v>
      </c>
      <c r="D2611" t="s">
        <v>31</v>
      </c>
      <c r="E2611" t="s">
        <v>33</v>
      </c>
      <c r="F2611" t="s">
        <v>34</v>
      </c>
      <c r="G2611" t="s">
        <v>20</v>
      </c>
      <c r="H2611" t="s">
        <v>32</v>
      </c>
      <c r="I2611" t="s">
        <v>35</v>
      </c>
      <c r="J2611">
        <v>244</v>
      </c>
      <c r="K2611">
        <v>348.92</v>
      </c>
    </row>
    <row r="2612" spans="1:11" x14ac:dyDescent="0.3">
      <c r="A2612" s="2">
        <v>2725442</v>
      </c>
      <c r="B2612">
        <v>2023</v>
      </c>
      <c r="C2612" t="s">
        <v>21</v>
      </c>
      <c r="D2612" t="s">
        <v>31</v>
      </c>
      <c r="E2612" t="s">
        <v>33</v>
      </c>
      <c r="F2612" t="s">
        <v>34</v>
      </c>
      <c r="G2612" t="s">
        <v>20</v>
      </c>
      <c r="H2612" t="s">
        <v>32</v>
      </c>
      <c r="I2612" t="s">
        <v>35</v>
      </c>
      <c r="J2612">
        <v>220</v>
      </c>
      <c r="K2612">
        <v>314.60000000000002</v>
      </c>
    </row>
    <row r="2613" spans="1:11" x14ac:dyDescent="0.3">
      <c r="A2613" s="2">
        <v>2726172</v>
      </c>
      <c r="B2613">
        <v>2023</v>
      </c>
      <c r="C2613" t="s">
        <v>21</v>
      </c>
      <c r="D2613" t="s">
        <v>31</v>
      </c>
      <c r="E2613" t="s">
        <v>33</v>
      </c>
      <c r="F2613" t="s">
        <v>34</v>
      </c>
      <c r="G2613" t="s">
        <v>20</v>
      </c>
      <c r="H2613" t="s">
        <v>32</v>
      </c>
      <c r="I2613" t="s">
        <v>35</v>
      </c>
      <c r="J2613">
        <v>798</v>
      </c>
      <c r="K2613">
        <v>1141.1399999999999</v>
      </c>
    </row>
    <row r="2614" spans="1:11" x14ac:dyDescent="0.3">
      <c r="A2614" s="2">
        <v>2725442</v>
      </c>
      <c r="B2614">
        <v>2023</v>
      </c>
      <c r="C2614" t="s">
        <v>21</v>
      </c>
      <c r="D2614" t="s">
        <v>31</v>
      </c>
      <c r="E2614" t="s">
        <v>33</v>
      </c>
      <c r="F2614" t="s">
        <v>34</v>
      </c>
      <c r="G2614" t="s">
        <v>20</v>
      </c>
      <c r="H2614" t="s">
        <v>32</v>
      </c>
      <c r="I2614" t="s">
        <v>35</v>
      </c>
      <c r="J2614">
        <v>885</v>
      </c>
      <c r="K2614">
        <v>1265.55</v>
      </c>
    </row>
    <row r="2615" spans="1:11" x14ac:dyDescent="0.3">
      <c r="A2615" s="2">
        <v>2725442</v>
      </c>
      <c r="B2615">
        <v>2023</v>
      </c>
      <c r="C2615" t="s">
        <v>21</v>
      </c>
      <c r="D2615" t="s">
        <v>31</v>
      </c>
      <c r="E2615" t="s">
        <v>33</v>
      </c>
      <c r="F2615" t="s">
        <v>34</v>
      </c>
      <c r="G2615" t="s">
        <v>20</v>
      </c>
      <c r="H2615" t="s">
        <v>32</v>
      </c>
      <c r="I2615" t="s">
        <v>35</v>
      </c>
      <c r="J2615">
        <v>838</v>
      </c>
      <c r="K2615">
        <v>526.24</v>
      </c>
    </row>
    <row r="2616" spans="1:11" x14ac:dyDescent="0.3">
      <c r="A2616" s="2">
        <v>2726172</v>
      </c>
      <c r="B2616">
        <v>2023</v>
      </c>
      <c r="C2616" t="s">
        <v>21</v>
      </c>
      <c r="D2616" t="s">
        <v>31</v>
      </c>
      <c r="E2616" t="s">
        <v>33</v>
      </c>
      <c r="F2616" t="s">
        <v>34</v>
      </c>
      <c r="G2616" t="s">
        <v>20</v>
      </c>
      <c r="H2616" t="s">
        <v>32</v>
      </c>
      <c r="I2616" t="s">
        <v>35</v>
      </c>
      <c r="J2616">
        <v>219</v>
      </c>
      <c r="K2616">
        <v>313.17</v>
      </c>
    </row>
    <row r="2617" spans="1:11" x14ac:dyDescent="0.3">
      <c r="A2617" s="2">
        <v>2725442</v>
      </c>
      <c r="B2617">
        <v>2023</v>
      </c>
      <c r="C2617" t="s">
        <v>21</v>
      </c>
      <c r="D2617" t="s">
        <v>31</v>
      </c>
      <c r="E2617" t="s">
        <v>33</v>
      </c>
      <c r="F2617" t="s">
        <v>34</v>
      </c>
      <c r="G2617" t="s">
        <v>20</v>
      </c>
      <c r="H2617" t="s">
        <v>32</v>
      </c>
      <c r="I2617" t="s">
        <v>35</v>
      </c>
      <c r="J2617">
        <v>247</v>
      </c>
      <c r="K2617">
        <v>353.21</v>
      </c>
    </row>
    <row r="2618" spans="1:11" x14ac:dyDescent="0.3">
      <c r="A2618" s="2">
        <v>2725442</v>
      </c>
      <c r="B2618">
        <v>2023</v>
      </c>
      <c r="C2618" t="s">
        <v>21</v>
      </c>
      <c r="D2618" t="s">
        <v>31</v>
      </c>
      <c r="E2618" t="s">
        <v>33</v>
      </c>
      <c r="F2618" t="s">
        <v>34</v>
      </c>
      <c r="G2618" t="s">
        <v>20</v>
      </c>
      <c r="H2618" t="s">
        <v>32</v>
      </c>
      <c r="I2618" t="s">
        <v>35</v>
      </c>
      <c r="J2618">
        <v>217</v>
      </c>
      <c r="K2618">
        <v>310.31</v>
      </c>
    </row>
    <row r="2619" spans="1:11" x14ac:dyDescent="0.3">
      <c r="A2619" s="2">
        <v>2725807</v>
      </c>
      <c r="B2619">
        <v>2023</v>
      </c>
      <c r="C2619" t="s">
        <v>21</v>
      </c>
      <c r="D2619" t="s">
        <v>31</v>
      </c>
      <c r="E2619" t="s">
        <v>33</v>
      </c>
      <c r="F2619" t="s">
        <v>34</v>
      </c>
      <c r="G2619" t="s">
        <v>20</v>
      </c>
      <c r="H2619" t="s">
        <v>32</v>
      </c>
      <c r="I2619" t="s">
        <v>35</v>
      </c>
      <c r="J2619">
        <v>807</v>
      </c>
      <c r="K2619">
        <v>1154.01</v>
      </c>
    </row>
    <row r="2620" spans="1:11" x14ac:dyDescent="0.3">
      <c r="A2620" s="2">
        <v>2725442</v>
      </c>
      <c r="B2620">
        <v>2023</v>
      </c>
      <c r="C2620" t="s">
        <v>21</v>
      </c>
      <c r="D2620" t="s">
        <v>31</v>
      </c>
      <c r="E2620" t="s">
        <v>33</v>
      </c>
      <c r="F2620" t="s">
        <v>34</v>
      </c>
      <c r="G2620" t="s">
        <v>20</v>
      </c>
      <c r="H2620" t="s">
        <v>32</v>
      </c>
      <c r="I2620" t="s">
        <v>35</v>
      </c>
      <c r="J2620">
        <v>221</v>
      </c>
      <c r="K2620">
        <v>316.02999999999997</v>
      </c>
    </row>
    <row r="2621" spans="1:11" x14ac:dyDescent="0.3">
      <c r="A2621" s="2">
        <v>2725442</v>
      </c>
      <c r="B2621">
        <v>2023</v>
      </c>
      <c r="C2621" t="s">
        <v>22</v>
      </c>
      <c r="D2621" t="s">
        <v>31</v>
      </c>
      <c r="E2621" t="s">
        <v>33</v>
      </c>
      <c r="F2621" t="s">
        <v>34</v>
      </c>
      <c r="G2621" t="s">
        <v>20</v>
      </c>
      <c r="H2621" t="s">
        <v>32</v>
      </c>
      <c r="I2621" t="s">
        <v>35</v>
      </c>
      <c r="J2621">
        <v>272</v>
      </c>
      <c r="K2621">
        <v>388.96</v>
      </c>
    </row>
    <row r="2622" spans="1:11" x14ac:dyDescent="0.3">
      <c r="A2622" s="2">
        <v>2725442</v>
      </c>
      <c r="B2622">
        <v>2023</v>
      </c>
      <c r="C2622" t="s">
        <v>22</v>
      </c>
      <c r="D2622" t="s">
        <v>31</v>
      </c>
      <c r="E2622" t="s">
        <v>33</v>
      </c>
      <c r="F2622" t="s">
        <v>34</v>
      </c>
      <c r="G2622" t="s">
        <v>20</v>
      </c>
      <c r="H2622" t="s">
        <v>32</v>
      </c>
      <c r="I2622" t="s">
        <v>35</v>
      </c>
      <c r="J2622">
        <v>298</v>
      </c>
      <c r="K2622">
        <v>426.14</v>
      </c>
    </row>
    <row r="2623" spans="1:11" x14ac:dyDescent="0.3">
      <c r="A2623" s="2">
        <v>2725077</v>
      </c>
      <c r="B2623">
        <v>2023</v>
      </c>
      <c r="C2623" t="s">
        <v>22</v>
      </c>
      <c r="D2623" t="s">
        <v>31</v>
      </c>
      <c r="E2623" t="s">
        <v>33</v>
      </c>
      <c r="F2623" t="s">
        <v>34</v>
      </c>
      <c r="G2623" t="s">
        <v>20</v>
      </c>
      <c r="H2623" t="s">
        <v>32</v>
      </c>
      <c r="I2623" t="s">
        <v>35</v>
      </c>
      <c r="J2623">
        <v>226</v>
      </c>
      <c r="K2623">
        <v>323.18</v>
      </c>
    </row>
    <row r="2624" spans="1:11" x14ac:dyDescent="0.3">
      <c r="A2624" s="2">
        <v>2725442</v>
      </c>
      <c r="B2624">
        <v>2023</v>
      </c>
      <c r="C2624" t="s">
        <v>22</v>
      </c>
      <c r="D2624" t="s">
        <v>31</v>
      </c>
      <c r="E2624" t="s">
        <v>33</v>
      </c>
      <c r="F2624" t="s">
        <v>34</v>
      </c>
      <c r="G2624" t="s">
        <v>20</v>
      </c>
      <c r="H2624" t="s">
        <v>32</v>
      </c>
      <c r="I2624" t="s">
        <v>35</v>
      </c>
      <c r="J2624">
        <v>274</v>
      </c>
      <c r="K2624">
        <v>391.82</v>
      </c>
    </row>
    <row r="2625" spans="1:11" x14ac:dyDescent="0.3">
      <c r="A2625" s="2">
        <v>2725442</v>
      </c>
      <c r="B2625">
        <v>2023</v>
      </c>
      <c r="C2625" t="s">
        <v>22</v>
      </c>
      <c r="D2625" t="s">
        <v>31</v>
      </c>
      <c r="E2625" t="s">
        <v>33</v>
      </c>
      <c r="F2625" t="s">
        <v>34</v>
      </c>
      <c r="G2625" t="s">
        <v>20</v>
      </c>
      <c r="H2625" t="s">
        <v>32</v>
      </c>
      <c r="I2625" t="s">
        <v>35</v>
      </c>
      <c r="J2625">
        <v>789</v>
      </c>
      <c r="K2625">
        <v>1128.27</v>
      </c>
    </row>
    <row r="2626" spans="1:11" x14ac:dyDescent="0.3">
      <c r="A2626" s="2">
        <v>2726172</v>
      </c>
      <c r="B2626">
        <v>2023</v>
      </c>
      <c r="C2626" t="s">
        <v>22</v>
      </c>
      <c r="D2626" t="s">
        <v>31</v>
      </c>
      <c r="E2626" t="s">
        <v>33</v>
      </c>
      <c r="F2626" t="s">
        <v>34</v>
      </c>
      <c r="G2626" t="s">
        <v>20</v>
      </c>
      <c r="H2626" t="s">
        <v>32</v>
      </c>
      <c r="I2626" t="s">
        <v>35</v>
      </c>
      <c r="J2626">
        <v>876</v>
      </c>
      <c r="K2626">
        <v>1252.68</v>
      </c>
    </row>
    <row r="2627" spans="1:11" x14ac:dyDescent="0.3">
      <c r="A2627" s="2">
        <v>2725077</v>
      </c>
      <c r="B2627">
        <v>2023</v>
      </c>
      <c r="C2627" t="s">
        <v>22</v>
      </c>
      <c r="D2627" t="s">
        <v>31</v>
      </c>
      <c r="E2627" t="s">
        <v>33</v>
      </c>
      <c r="F2627" t="s">
        <v>34</v>
      </c>
      <c r="G2627" t="s">
        <v>20</v>
      </c>
      <c r="H2627" t="s">
        <v>32</v>
      </c>
      <c r="I2627" t="s">
        <v>35</v>
      </c>
      <c r="J2627">
        <v>958</v>
      </c>
      <c r="K2627">
        <v>1369.94</v>
      </c>
    </row>
    <row r="2628" spans="1:11" x14ac:dyDescent="0.3">
      <c r="A2628" s="2">
        <v>2726172</v>
      </c>
      <c r="B2628">
        <v>2023</v>
      </c>
      <c r="C2628" t="s">
        <v>22</v>
      </c>
      <c r="D2628" t="s">
        <v>31</v>
      </c>
      <c r="E2628" t="s">
        <v>33</v>
      </c>
      <c r="F2628" t="s">
        <v>34</v>
      </c>
      <c r="G2628" t="s">
        <v>20</v>
      </c>
      <c r="H2628" t="s">
        <v>32</v>
      </c>
      <c r="I2628" t="s">
        <v>35</v>
      </c>
      <c r="J2628">
        <v>829</v>
      </c>
      <c r="K2628">
        <v>526.24</v>
      </c>
    </row>
    <row r="2629" spans="1:11" x14ac:dyDescent="0.3">
      <c r="A2629" s="2">
        <v>2725442</v>
      </c>
      <c r="B2629">
        <v>2023</v>
      </c>
      <c r="C2629" t="s">
        <v>22</v>
      </c>
      <c r="D2629" t="s">
        <v>31</v>
      </c>
      <c r="E2629" t="s">
        <v>33</v>
      </c>
      <c r="F2629" t="s">
        <v>34</v>
      </c>
      <c r="G2629" t="s">
        <v>20</v>
      </c>
      <c r="H2629" t="s">
        <v>32</v>
      </c>
      <c r="I2629" t="s">
        <v>35</v>
      </c>
      <c r="J2629">
        <v>273</v>
      </c>
      <c r="K2629">
        <v>390.39</v>
      </c>
    </row>
    <row r="2630" spans="1:11" x14ac:dyDescent="0.3">
      <c r="A2630" s="2">
        <v>2725077</v>
      </c>
      <c r="B2630">
        <v>2023</v>
      </c>
      <c r="C2630" t="s">
        <v>22</v>
      </c>
      <c r="D2630" t="s">
        <v>31</v>
      </c>
      <c r="E2630" t="s">
        <v>33</v>
      </c>
      <c r="F2630" t="s">
        <v>34</v>
      </c>
      <c r="G2630" t="s">
        <v>20</v>
      </c>
      <c r="H2630" t="s">
        <v>32</v>
      </c>
      <c r="I2630" t="s">
        <v>35</v>
      </c>
      <c r="J2630">
        <v>267</v>
      </c>
      <c r="K2630">
        <v>381.81</v>
      </c>
    </row>
    <row r="2631" spans="1:11" x14ac:dyDescent="0.3">
      <c r="A2631" s="2">
        <v>2725442</v>
      </c>
      <c r="B2631">
        <v>2023</v>
      </c>
      <c r="C2631" t="s">
        <v>22</v>
      </c>
      <c r="D2631" t="s">
        <v>31</v>
      </c>
      <c r="E2631" t="s">
        <v>33</v>
      </c>
      <c r="F2631" t="s">
        <v>34</v>
      </c>
      <c r="G2631" t="s">
        <v>20</v>
      </c>
      <c r="H2631" t="s">
        <v>32</v>
      </c>
      <c r="I2631" t="s">
        <v>35</v>
      </c>
      <c r="J2631">
        <v>301</v>
      </c>
      <c r="K2631">
        <v>430.43</v>
      </c>
    </row>
    <row r="2632" spans="1:11" x14ac:dyDescent="0.3">
      <c r="A2632" s="2">
        <v>2725442</v>
      </c>
      <c r="B2632">
        <v>2023</v>
      </c>
      <c r="C2632" t="s">
        <v>22</v>
      </c>
      <c r="D2632" t="s">
        <v>31</v>
      </c>
      <c r="E2632" t="s">
        <v>33</v>
      </c>
      <c r="F2632" t="s">
        <v>34</v>
      </c>
      <c r="G2632" t="s">
        <v>20</v>
      </c>
      <c r="H2632" t="s">
        <v>32</v>
      </c>
      <c r="I2632" t="s">
        <v>35</v>
      </c>
      <c r="J2632">
        <v>271</v>
      </c>
      <c r="K2632">
        <v>387.53</v>
      </c>
    </row>
    <row r="2633" spans="1:11" x14ac:dyDescent="0.3">
      <c r="A2633" s="2">
        <v>2725442</v>
      </c>
      <c r="B2633">
        <v>2023</v>
      </c>
      <c r="C2633" t="s">
        <v>22</v>
      </c>
      <c r="D2633" t="s">
        <v>31</v>
      </c>
      <c r="E2633" t="s">
        <v>33</v>
      </c>
      <c r="F2633" t="s">
        <v>34</v>
      </c>
      <c r="G2633" t="s">
        <v>20</v>
      </c>
      <c r="H2633" t="s">
        <v>32</v>
      </c>
      <c r="I2633" t="s">
        <v>35</v>
      </c>
      <c r="J2633">
        <v>798</v>
      </c>
      <c r="K2633">
        <v>1141.1399999999999</v>
      </c>
    </row>
    <row r="2634" spans="1:11" x14ac:dyDescent="0.3">
      <c r="A2634" s="2">
        <v>2725077</v>
      </c>
      <c r="B2634">
        <v>2023</v>
      </c>
      <c r="C2634" t="s">
        <v>22</v>
      </c>
      <c r="D2634" t="s">
        <v>31</v>
      </c>
      <c r="E2634" t="s">
        <v>33</v>
      </c>
      <c r="F2634" t="s">
        <v>34</v>
      </c>
      <c r="G2634" t="s">
        <v>20</v>
      </c>
      <c r="H2634" t="s">
        <v>32</v>
      </c>
      <c r="I2634" t="s">
        <v>35</v>
      </c>
      <c r="J2634">
        <v>851</v>
      </c>
      <c r="K2634">
        <v>1216.93</v>
      </c>
    </row>
    <row r="2635" spans="1:11" x14ac:dyDescent="0.3">
      <c r="A2635" s="2">
        <v>2725077</v>
      </c>
      <c r="B2635">
        <v>2023</v>
      </c>
      <c r="C2635" t="s">
        <v>23</v>
      </c>
      <c r="D2635" t="s">
        <v>31</v>
      </c>
      <c r="E2635" t="s">
        <v>33</v>
      </c>
      <c r="F2635" t="s">
        <v>34</v>
      </c>
      <c r="G2635" t="s">
        <v>20</v>
      </c>
      <c r="H2635" t="s">
        <v>32</v>
      </c>
      <c r="I2635" t="s">
        <v>35</v>
      </c>
      <c r="J2635">
        <v>302</v>
      </c>
      <c r="K2635">
        <v>431.86</v>
      </c>
    </row>
    <row r="2636" spans="1:11" x14ac:dyDescent="0.3">
      <c r="A2636" s="2">
        <v>2725442</v>
      </c>
      <c r="B2636">
        <v>2023</v>
      </c>
      <c r="C2636" t="s">
        <v>23</v>
      </c>
      <c r="D2636" t="s">
        <v>31</v>
      </c>
      <c r="E2636" t="s">
        <v>33</v>
      </c>
      <c r="F2636" t="s">
        <v>34</v>
      </c>
      <c r="G2636" t="s">
        <v>20</v>
      </c>
      <c r="H2636" t="s">
        <v>32</v>
      </c>
      <c r="I2636" t="s">
        <v>35</v>
      </c>
      <c r="J2636">
        <v>230</v>
      </c>
      <c r="K2636">
        <v>328.9</v>
      </c>
    </row>
    <row r="2637" spans="1:11" x14ac:dyDescent="0.3">
      <c r="A2637" s="2">
        <v>2726172</v>
      </c>
      <c r="B2637">
        <v>2023</v>
      </c>
      <c r="C2637" t="s">
        <v>23</v>
      </c>
      <c r="D2637" t="s">
        <v>31</v>
      </c>
      <c r="E2637" t="s">
        <v>33</v>
      </c>
      <c r="F2637" t="s">
        <v>34</v>
      </c>
      <c r="G2637" t="s">
        <v>20</v>
      </c>
      <c r="H2637" t="s">
        <v>32</v>
      </c>
      <c r="I2637" t="s">
        <v>35</v>
      </c>
      <c r="J2637">
        <v>278</v>
      </c>
      <c r="K2637">
        <v>397.53999999999996</v>
      </c>
    </row>
    <row r="2638" spans="1:11" x14ac:dyDescent="0.3">
      <c r="A2638" s="2">
        <v>2725077</v>
      </c>
      <c r="B2638">
        <v>2023</v>
      </c>
      <c r="C2638" t="s">
        <v>23</v>
      </c>
      <c r="D2638" t="s">
        <v>31</v>
      </c>
      <c r="E2638" t="s">
        <v>33</v>
      </c>
      <c r="F2638" t="s">
        <v>34</v>
      </c>
      <c r="G2638" t="s">
        <v>20</v>
      </c>
      <c r="H2638" t="s">
        <v>32</v>
      </c>
      <c r="I2638" t="s">
        <v>35</v>
      </c>
      <c r="J2638">
        <v>304</v>
      </c>
      <c r="K2638">
        <v>434.72</v>
      </c>
    </row>
    <row r="2639" spans="1:11" x14ac:dyDescent="0.3">
      <c r="A2639" s="2">
        <v>2725077</v>
      </c>
      <c r="B2639">
        <v>2023</v>
      </c>
      <c r="C2639" t="s">
        <v>23</v>
      </c>
      <c r="D2639" t="s">
        <v>31</v>
      </c>
      <c r="E2639" t="s">
        <v>33</v>
      </c>
      <c r="F2639" t="s">
        <v>34</v>
      </c>
      <c r="G2639" t="s">
        <v>20</v>
      </c>
      <c r="H2639" t="s">
        <v>32</v>
      </c>
      <c r="I2639" t="s">
        <v>35</v>
      </c>
      <c r="J2639">
        <v>232</v>
      </c>
      <c r="K2639">
        <v>331.76</v>
      </c>
    </row>
    <row r="2640" spans="1:11" x14ac:dyDescent="0.3">
      <c r="A2640" s="2">
        <v>2725442</v>
      </c>
      <c r="B2640">
        <v>2023</v>
      </c>
      <c r="C2640" t="s">
        <v>23</v>
      </c>
      <c r="D2640" t="s">
        <v>31</v>
      </c>
      <c r="E2640" t="s">
        <v>33</v>
      </c>
      <c r="F2640" t="s">
        <v>34</v>
      </c>
      <c r="G2640" t="s">
        <v>20</v>
      </c>
      <c r="H2640" t="s">
        <v>32</v>
      </c>
      <c r="I2640" t="s">
        <v>35</v>
      </c>
      <c r="J2640">
        <v>788</v>
      </c>
      <c r="K2640">
        <v>1126.8399999999999</v>
      </c>
    </row>
    <row r="2641" spans="1:11" x14ac:dyDescent="0.3">
      <c r="A2641" s="2">
        <v>2725442</v>
      </c>
      <c r="B2641">
        <v>2023</v>
      </c>
      <c r="C2641" t="s">
        <v>23</v>
      </c>
      <c r="D2641" t="s">
        <v>31</v>
      </c>
      <c r="E2641" t="s">
        <v>33</v>
      </c>
      <c r="F2641" t="s">
        <v>34</v>
      </c>
      <c r="G2641" t="s">
        <v>20</v>
      </c>
      <c r="H2641" t="s">
        <v>32</v>
      </c>
      <c r="I2641" t="s">
        <v>35</v>
      </c>
      <c r="J2641">
        <v>842</v>
      </c>
      <c r="K2641">
        <v>1204.06</v>
      </c>
    </row>
    <row r="2642" spans="1:11" x14ac:dyDescent="0.3">
      <c r="A2642" s="2">
        <v>2725077</v>
      </c>
      <c r="B2642">
        <v>2023</v>
      </c>
      <c r="C2642" t="s">
        <v>23</v>
      </c>
      <c r="D2642" t="s">
        <v>31</v>
      </c>
      <c r="E2642" t="s">
        <v>33</v>
      </c>
      <c r="F2642" t="s">
        <v>34</v>
      </c>
      <c r="G2642" t="s">
        <v>20</v>
      </c>
      <c r="H2642" t="s">
        <v>32</v>
      </c>
      <c r="I2642" t="s">
        <v>35</v>
      </c>
      <c r="J2642">
        <v>875</v>
      </c>
      <c r="K2642">
        <v>1251.25</v>
      </c>
    </row>
    <row r="2643" spans="1:11" x14ac:dyDescent="0.3">
      <c r="A2643" s="2">
        <v>2725807</v>
      </c>
      <c r="B2643">
        <v>2023</v>
      </c>
      <c r="C2643" t="s">
        <v>23</v>
      </c>
      <c r="D2643" t="s">
        <v>31</v>
      </c>
      <c r="E2643" t="s">
        <v>33</v>
      </c>
      <c r="F2643" t="s">
        <v>34</v>
      </c>
      <c r="G2643" t="s">
        <v>20</v>
      </c>
      <c r="H2643" t="s">
        <v>32</v>
      </c>
      <c r="I2643" t="s">
        <v>35</v>
      </c>
      <c r="J2643">
        <v>955</v>
      </c>
      <c r="K2643">
        <v>1365.65</v>
      </c>
    </row>
    <row r="2644" spans="1:11" x14ac:dyDescent="0.3">
      <c r="A2644" s="2">
        <v>2725442</v>
      </c>
      <c r="B2644">
        <v>2023</v>
      </c>
      <c r="C2644" t="s">
        <v>23</v>
      </c>
      <c r="D2644" t="s">
        <v>31</v>
      </c>
      <c r="E2644" t="s">
        <v>33</v>
      </c>
      <c r="F2644" t="s">
        <v>34</v>
      </c>
      <c r="G2644" t="s">
        <v>20</v>
      </c>
      <c r="H2644" t="s">
        <v>32</v>
      </c>
      <c r="I2644" t="s">
        <v>35</v>
      </c>
      <c r="J2644">
        <v>956</v>
      </c>
      <c r="K2644">
        <v>1367.08</v>
      </c>
    </row>
    <row r="2645" spans="1:11" x14ac:dyDescent="0.3">
      <c r="A2645" s="2">
        <v>2725442</v>
      </c>
      <c r="B2645">
        <v>2023</v>
      </c>
      <c r="C2645" t="s">
        <v>23</v>
      </c>
      <c r="D2645" t="s">
        <v>31</v>
      </c>
      <c r="E2645" t="s">
        <v>33</v>
      </c>
      <c r="F2645" t="s">
        <v>34</v>
      </c>
      <c r="G2645" t="s">
        <v>20</v>
      </c>
      <c r="H2645" t="s">
        <v>32</v>
      </c>
      <c r="I2645" t="s">
        <v>35</v>
      </c>
      <c r="J2645">
        <v>957</v>
      </c>
      <c r="K2645">
        <v>1368.51</v>
      </c>
    </row>
    <row r="2646" spans="1:11" x14ac:dyDescent="0.3">
      <c r="A2646" s="2">
        <v>2725077</v>
      </c>
      <c r="B2646">
        <v>2023</v>
      </c>
      <c r="C2646" t="s">
        <v>23</v>
      </c>
      <c r="D2646" t="s">
        <v>31</v>
      </c>
      <c r="E2646" t="s">
        <v>33</v>
      </c>
      <c r="F2646" t="s">
        <v>34</v>
      </c>
      <c r="G2646" t="s">
        <v>20</v>
      </c>
      <c r="H2646" t="s">
        <v>32</v>
      </c>
      <c r="I2646" t="s">
        <v>35</v>
      </c>
      <c r="J2646">
        <v>828</v>
      </c>
      <c r="K2646">
        <v>526.24</v>
      </c>
    </row>
    <row r="2647" spans="1:11" x14ac:dyDescent="0.3">
      <c r="A2647" s="2">
        <v>2725442</v>
      </c>
      <c r="B2647">
        <v>2023</v>
      </c>
      <c r="C2647" t="s">
        <v>23</v>
      </c>
      <c r="D2647" t="s">
        <v>31</v>
      </c>
      <c r="E2647" t="s">
        <v>33</v>
      </c>
      <c r="F2647" t="s">
        <v>34</v>
      </c>
      <c r="G2647" t="s">
        <v>20</v>
      </c>
      <c r="H2647" t="s">
        <v>32</v>
      </c>
      <c r="I2647" t="s">
        <v>35</v>
      </c>
      <c r="J2647">
        <v>881</v>
      </c>
      <c r="K2647">
        <v>526.24</v>
      </c>
    </row>
    <row r="2648" spans="1:11" x14ac:dyDescent="0.3">
      <c r="A2648" s="2">
        <v>2725442</v>
      </c>
      <c r="B2648">
        <v>2023</v>
      </c>
      <c r="C2648" t="s">
        <v>23</v>
      </c>
      <c r="D2648" t="s">
        <v>31</v>
      </c>
      <c r="E2648" t="s">
        <v>33</v>
      </c>
      <c r="F2648" t="s">
        <v>34</v>
      </c>
      <c r="G2648" t="s">
        <v>20</v>
      </c>
      <c r="H2648" t="s">
        <v>32</v>
      </c>
      <c r="I2648" t="s">
        <v>35</v>
      </c>
      <c r="J2648">
        <v>279</v>
      </c>
      <c r="K2648">
        <v>398.97</v>
      </c>
    </row>
    <row r="2649" spans="1:11" x14ac:dyDescent="0.3">
      <c r="A2649" s="2">
        <v>2725077</v>
      </c>
      <c r="B2649">
        <v>2023</v>
      </c>
      <c r="C2649" t="s">
        <v>23</v>
      </c>
      <c r="D2649" t="s">
        <v>31</v>
      </c>
      <c r="E2649" t="s">
        <v>33</v>
      </c>
      <c r="F2649" t="s">
        <v>34</v>
      </c>
      <c r="G2649" t="s">
        <v>20</v>
      </c>
      <c r="H2649" t="s">
        <v>32</v>
      </c>
      <c r="I2649" t="s">
        <v>35</v>
      </c>
      <c r="J2649">
        <v>285</v>
      </c>
      <c r="K2649">
        <v>407.55</v>
      </c>
    </row>
    <row r="2650" spans="1:11" x14ac:dyDescent="0.3">
      <c r="A2650" s="2">
        <v>2725442</v>
      </c>
      <c r="B2650">
        <v>2023</v>
      </c>
      <c r="C2650" t="s">
        <v>23</v>
      </c>
      <c r="D2650" t="s">
        <v>31</v>
      </c>
      <c r="E2650" t="s">
        <v>33</v>
      </c>
      <c r="F2650" t="s">
        <v>34</v>
      </c>
      <c r="G2650" t="s">
        <v>20</v>
      </c>
      <c r="H2650" t="s">
        <v>32</v>
      </c>
      <c r="I2650" t="s">
        <v>35</v>
      </c>
      <c r="J2650">
        <v>279</v>
      </c>
      <c r="K2650">
        <v>398.97</v>
      </c>
    </row>
    <row r="2651" spans="1:11" x14ac:dyDescent="0.3">
      <c r="A2651" s="2">
        <v>2725442</v>
      </c>
      <c r="B2651">
        <v>2023</v>
      </c>
      <c r="C2651" t="s">
        <v>23</v>
      </c>
      <c r="D2651" t="s">
        <v>31</v>
      </c>
      <c r="E2651" t="s">
        <v>33</v>
      </c>
      <c r="F2651" t="s">
        <v>34</v>
      </c>
      <c r="G2651" t="s">
        <v>20</v>
      </c>
      <c r="H2651" t="s">
        <v>32</v>
      </c>
      <c r="I2651" t="s">
        <v>35</v>
      </c>
      <c r="J2651">
        <v>273</v>
      </c>
      <c r="K2651">
        <v>390.39</v>
      </c>
    </row>
    <row r="2652" spans="1:11" x14ac:dyDescent="0.3">
      <c r="A2652" s="2">
        <v>2725442</v>
      </c>
      <c r="B2652">
        <v>2023</v>
      </c>
      <c r="C2652" t="s">
        <v>23</v>
      </c>
      <c r="D2652" t="s">
        <v>31</v>
      </c>
      <c r="E2652" t="s">
        <v>33</v>
      </c>
      <c r="F2652" t="s">
        <v>34</v>
      </c>
      <c r="G2652" t="s">
        <v>20</v>
      </c>
      <c r="H2652" t="s">
        <v>32</v>
      </c>
      <c r="I2652" t="s">
        <v>35</v>
      </c>
      <c r="J2652">
        <v>229</v>
      </c>
      <c r="K2652">
        <v>327.47000000000003</v>
      </c>
    </row>
    <row r="2653" spans="1:11" x14ac:dyDescent="0.3">
      <c r="A2653" s="2">
        <v>2725077</v>
      </c>
      <c r="B2653">
        <v>2023</v>
      </c>
      <c r="C2653" t="s">
        <v>23</v>
      </c>
      <c r="D2653" t="s">
        <v>31</v>
      </c>
      <c r="E2653" t="s">
        <v>33</v>
      </c>
      <c r="F2653" t="s">
        <v>34</v>
      </c>
      <c r="G2653" t="s">
        <v>20</v>
      </c>
      <c r="H2653" t="s">
        <v>32</v>
      </c>
      <c r="I2653" t="s">
        <v>35</v>
      </c>
      <c r="J2653">
        <v>277</v>
      </c>
      <c r="K2653">
        <v>396.11</v>
      </c>
    </row>
    <row r="2654" spans="1:11" x14ac:dyDescent="0.3">
      <c r="A2654" s="2">
        <v>2726172</v>
      </c>
      <c r="B2654">
        <v>2023</v>
      </c>
      <c r="C2654" t="s">
        <v>23</v>
      </c>
      <c r="D2654" t="s">
        <v>31</v>
      </c>
      <c r="E2654" t="s">
        <v>33</v>
      </c>
      <c r="F2654" t="s">
        <v>34</v>
      </c>
      <c r="G2654" t="s">
        <v>20</v>
      </c>
      <c r="H2654" t="s">
        <v>32</v>
      </c>
      <c r="I2654" t="s">
        <v>35</v>
      </c>
      <c r="J2654">
        <v>797</v>
      </c>
      <c r="K2654">
        <v>1139.71</v>
      </c>
    </row>
    <row r="2655" spans="1:11" x14ac:dyDescent="0.3">
      <c r="A2655" s="2">
        <v>2725807</v>
      </c>
      <c r="B2655">
        <v>2023</v>
      </c>
      <c r="C2655" t="s">
        <v>23</v>
      </c>
      <c r="D2655" t="s">
        <v>31</v>
      </c>
      <c r="E2655" t="s">
        <v>33</v>
      </c>
      <c r="F2655" t="s">
        <v>34</v>
      </c>
      <c r="G2655" t="s">
        <v>20</v>
      </c>
      <c r="H2655" t="s">
        <v>32</v>
      </c>
      <c r="I2655" t="s">
        <v>35</v>
      </c>
      <c r="J2655">
        <v>850</v>
      </c>
      <c r="K2655">
        <v>1215.5</v>
      </c>
    </row>
    <row r="2656" spans="1:11" x14ac:dyDescent="0.3">
      <c r="A2656" s="2">
        <v>2725077</v>
      </c>
      <c r="B2656">
        <v>2023</v>
      </c>
      <c r="C2656" t="s">
        <v>23</v>
      </c>
      <c r="D2656" t="s">
        <v>31</v>
      </c>
      <c r="E2656" t="s">
        <v>33</v>
      </c>
      <c r="F2656" t="s">
        <v>34</v>
      </c>
      <c r="G2656" t="s">
        <v>20</v>
      </c>
      <c r="H2656" t="s">
        <v>32</v>
      </c>
      <c r="I2656" t="s">
        <v>35</v>
      </c>
      <c r="J2656">
        <v>884</v>
      </c>
      <c r="K2656">
        <v>1264.1199999999999</v>
      </c>
    </row>
    <row r="2657" spans="1:11" x14ac:dyDescent="0.3">
      <c r="A2657" s="2">
        <v>2726172</v>
      </c>
      <c r="B2657">
        <v>2023</v>
      </c>
      <c r="C2657" t="s">
        <v>24</v>
      </c>
      <c r="D2657" t="s">
        <v>31</v>
      </c>
      <c r="E2657" t="s">
        <v>33</v>
      </c>
      <c r="F2657" t="s">
        <v>34</v>
      </c>
      <c r="G2657" t="s">
        <v>20</v>
      </c>
      <c r="H2657" t="s">
        <v>32</v>
      </c>
      <c r="I2657" t="s">
        <v>35</v>
      </c>
      <c r="J2657">
        <v>272</v>
      </c>
      <c r="K2657">
        <v>388.96</v>
      </c>
    </row>
    <row r="2658" spans="1:11" x14ac:dyDescent="0.3">
      <c r="A2658" s="2">
        <v>2726172</v>
      </c>
      <c r="B2658">
        <v>2023</v>
      </c>
      <c r="C2658" t="s">
        <v>24</v>
      </c>
      <c r="D2658" t="s">
        <v>31</v>
      </c>
      <c r="E2658" t="s">
        <v>33</v>
      </c>
      <c r="F2658" t="s">
        <v>34</v>
      </c>
      <c r="G2658" t="s">
        <v>20</v>
      </c>
      <c r="H2658" t="s">
        <v>32</v>
      </c>
      <c r="I2658" t="s">
        <v>35</v>
      </c>
      <c r="J2658">
        <v>274</v>
      </c>
      <c r="K2658">
        <v>391.82</v>
      </c>
    </row>
    <row r="2659" spans="1:11" x14ac:dyDescent="0.3">
      <c r="A2659" s="2">
        <v>2726172</v>
      </c>
      <c r="B2659">
        <v>2023</v>
      </c>
      <c r="C2659" t="s">
        <v>24</v>
      </c>
      <c r="D2659" t="s">
        <v>31</v>
      </c>
      <c r="E2659" t="s">
        <v>33</v>
      </c>
      <c r="F2659" t="s">
        <v>34</v>
      </c>
      <c r="G2659" t="s">
        <v>20</v>
      </c>
      <c r="H2659" t="s">
        <v>32</v>
      </c>
      <c r="I2659" t="s">
        <v>35</v>
      </c>
      <c r="J2659">
        <v>244</v>
      </c>
      <c r="K2659">
        <v>348.92</v>
      </c>
    </row>
    <row r="2660" spans="1:11" x14ac:dyDescent="0.3">
      <c r="A2660" s="2">
        <v>2725442</v>
      </c>
      <c r="B2660">
        <v>2023</v>
      </c>
      <c r="C2660" t="s">
        <v>24</v>
      </c>
      <c r="D2660" t="s">
        <v>31</v>
      </c>
      <c r="E2660" t="s">
        <v>33</v>
      </c>
      <c r="F2660" t="s">
        <v>34</v>
      </c>
      <c r="G2660" t="s">
        <v>20</v>
      </c>
      <c r="H2660" t="s">
        <v>32</v>
      </c>
      <c r="I2660" t="s">
        <v>35</v>
      </c>
      <c r="J2660">
        <v>794</v>
      </c>
      <c r="K2660">
        <v>1135.42</v>
      </c>
    </row>
    <row r="2661" spans="1:11" x14ac:dyDescent="0.3">
      <c r="A2661" s="2">
        <v>2725442</v>
      </c>
      <c r="B2661">
        <v>2023</v>
      </c>
      <c r="C2661" t="s">
        <v>24</v>
      </c>
      <c r="D2661" t="s">
        <v>31</v>
      </c>
      <c r="E2661" t="s">
        <v>33</v>
      </c>
      <c r="F2661" t="s">
        <v>34</v>
      </c>
      <c r="G2661" t="s">
        <v>20</v>
      </c>
      <c r="H2661" t="s">
        <v>32</v>
      </c>
      <c r="I2661" t="s">
        <v>35</v>
      </c>
      <c r="J2661">
        <v>880</v>
      </c>
      <c r="K2661">
        <v>1258.4000000000001</v>
      </c>
    </row>
    <row r="2662" spans="1:11" x14ac:dyDescent="0.3">
      <c r="A2662" s="2">
        <v>2725442</v>
      </c>
      <c r="B2662">
        <v>2023</v>
      </c>
      <c r="C2662" t="s">
        <v>24</v>
      </c>
      <c r="D2662" t="s">
        <v>31</v>
      </c>
      <c r="E2662" t="s">
        <v>33</v>
      </c>
      <c r="F2662" t="s">
        <v>34</v>
      </c>
      <c r="G2662" t="s">
        <v>20</v>
      </c>
      <c r="H2662" t="s">
        <v>32</v>
      </c>
      <c r="I2662" t="s">
        <v>35</v>
      </c>
      <c r="J2662">
        <v>833</v>
      </c>
      <c r="K2662">
        <v>526.24</v>
      </c>
    </row>
    <row r="2663" spans="1:11" x14ac:dyDescent="0.3">
      <c r="A2663" s="2">
        <v>2725442</v>
      </c>
      <c r="B2663">
        <v>2023</v>
      </c>
      <c r="C2663" t="s">
        <v>24</v>
      </c>
      <c r="D2663" t="s">
        <v>31</v>
      </c>
      <c r="E2663" t="s">
        <v>33</v>
      </c>
      <c r="F2663" t="s">
        <v>34</v>
      </c>
      <c r="G2663" t="s">
        <v>20</v>
      </c>
      <c r="H2663" t="s">
        <v>32</v>
      </c>
      <c r="I2663" t="s">
        <v>35</v>
      </c>
      <c r="J2663">
        <v>243</v>
      </c>
      <c r="K2663">
        <v>347.49</v>
      </c>
    </row>
    <row r="2664" spans="1:11" x14ac:dyDescent="0.3">
      <c r="A2664" s="2">
        <v>2726172</v>
      </c>
      <c r="B2664">
        <v>2023</v>
      </c>
      <c r="C2664" t="s">
        <v>24</v>
      </c>
      <c r="D2664" t="s">
        <v>31</v>
      </c>
      <c r="E2664" t="s">
        <v>33</v>
      </c>
      <c r="F2664" t="s">
        <v>34</v>
      </c>
      <c r="G2664" t="s">
        <v>20</v>
      </c>
      <c r="H2664" t="s">
        <v>32</v>
      </c>
      <c r="I2664" t="s">
        <v>35</v>
      </c>
      <c r="J2664">
        <v>271</v>
      </c>
      <c r="K2664">
        <v>387.53</v>
      </c>
    </row>
    <row r="2665" spans="1:11" x14ac:dyDescent="0.3">
      <c r="A2665" s="2">
        <v>2726172</v>
      </c>
      <c r="B2665">
        <v>2023</v>
      </c>
      <c r="C2665" t="s">
        <v>24</v>
      </c>
      <c r="D2665" t="s">
        <v>31</v>
      </c>
      <c r="E2665" t="s">
        <v>33</v>
      </c>
      <c r="F2665" t="s">
        <v>34</v>
      </c>
      <c r="G2665" t="s">
        <v>20</v>
      </c>
      <c r="H2665" t="s">
        <v>32</v>
      </c>
      <c r="I2665" t="s">
        <v>35</v>
      </c>
      <c r="J2665">
        <v>247</v>
      </c>
      <c r="K2665">
        <v>353.21</v>
      </c>
    </row>
    <row r="2666" spans="1:11" x14ac:dyDescent="0.3">
      <c r="A2666" s="2">
        <v>2726172</v>
      </c>
      <c r="B2666">
        <v>2023</v>
      </c>
      <c r="C2666" t="s">
        <v>24</v>
      </c>
      <c r="D2666" t="s">
        <v>31</v>
      </c>
      <c r="E2666" t="s">
        <v>33</v>
      </c>
      <c r="F2666" t="s">
        <v>34</v>
      </c>
      <c r="G2666" t="s">
        <v>20</v>
      </c>
      <c r="H2666" t="s">
        <v>32</v>
      </c>
      <c r="I2666" t="s">
        <v>35</v>
      </c>
      <c r="J2666">
        <v>245</v>
      </c>
      <c r="K2666">
        <v>350.35</v>
      </c>
    </row>
    <row r="2667" spans="1:11" x14ac:dyDescent="0.3">
      <c r="A2667" s="2">
        <v>2726538</v>
      </c>
      <c r="B2667">
        <v>2023</v>
      </c>
      <c r="C2667" t="s">
        <v>25</v>
      </c>
      <c r="D2667" t="s">
        <v>31</v>
      </c>
      <c r="E2667" t="s">
        <v>33</v>
      </c>
      <c r="F2667" t="s">
        <v>34</v>
      </c>
      <c r="G2667" t="s">
        <v>20</v>
      </c>
      <c r="H2667" t="s">
        <v>32</v>
      </c>
      <c r="I2667" t="s">
        <v>35</v>
      </c>
      <c r="J2667">
        <v>278</v>
      </c>
      <c r="K2667">
        <v>397.53999999999996</v>
      </c>
    </row>
    <row r="2668" spans="1:11" x14ac:dyDescent="0.3">
      <c r="A2668" s="2">
        <v>2725077</v>
      </c>
      <c r="B2668">
        <v>2023</v>
      </c>
      <c r="C2668" t="s">
        <v>25</v>
      </c>
      <c r="D2668" t="s">
        <v>31</v>
      </c>
      <c r="E2668" t="s">
        <v>33</v>
      </c>
      <c r="F2668" t="s">
        <v>34</v>
      </c>
      <c r="G2668" t="s">
        <v>20</v>
      </c>
      <c r="H2668" t="s">
        <v>32</v>
      </c>
      <c r="I2668" t="s">
        <v>35</v>
      </c>
      <c r="J2668">
        <v>248</v>
      </c>
      <c r="K2668">
        <v>354.64</v>
      </c>
    </row>
    <row r="2669" spans="1:11" x14ac:dyDescent="0.3">
      <c r="A2669" s="2">
        <v>2726172</v>
      </c>
      <c r="B2669">
        <v>2023</v>
      </c>
      <c r="C2669" t="s">
        <v>25</v>
      </c>
      <c r="D2669" t="s">
        <v>31</v>
      </c>
      <c r="E2669" t="s">
        <v>33</v>
      </c>
      <c r="F2669" t="s">
        <v>34</v>
      </c>
      <c r="G2669" t="s">
        <v>20</v>
      </c>
      <c r="H2669" t="s">
        <v>32</v>
      </c>
      <c r="I2669" t="s">
        <v>35</v>
      </c>
      <c r="J2669">
        <v>280</v>
      </c>
      <c r="K2669">
        <v>400.4</v>
      </c>
    </row>
    <row r="2670" spans="1:11" x14ac:dyDescent="0.3">
      <c r="A2670" s="2">
        <v>2725077</v>
      </c>
      <c r="B2670">
        <v>2023</v>
      </c>
      <c r="C2670" t="s">
        <v>25</v>
      </c>
      <c r="D2670" t="s">
        <v>31</v>
      </c>
      <c r="E2670" t="s">
        <v>33</v>
      </c>
      <c r="F2670" t="s">
        <v>34</v>
      </c>
      <c r="G2670" t="s">
        <v>20</v>
      </c>
      <c r="H2670" t="s">
        <v>32</v>
      </c>
      <c r="I2670" t="s">
        <v>35</v>
      </c>
      <c r="J2670">
        <v>250</v>
      </c>
      <c r="K2670">
        <v>357.5</v>
      </c>
    </row>
    <row r="2671" spans="1:11" x14ac:dyDescent="0.3">
      <c r="A2671" s="2">
        <v>2725442</v>
      </c>
      <c r="B2671">
        <v>2023</v>
      </c>
      <c r="C2671" t="s">
        <v>25</v>
      </c>
      <c r="D2671" t="s">
        <v>31</v>
      </c>
      <c r="E2671" t="s">
        <v>33</v>
      </c>
      <c r="F2671" t="s">
        <v>34</v>
      </c>
      <c r="G2671" t="s">
        <v>20</v>
      </c>
      <c r="H2671" t="s">
        <v>32</v>
      </c>
      <c r="I2671" t="s">
        <v>35</v>
      </c>
      <c r="J2671">
        <v>793</v>
      </c>
      <c r="K2671">
        <v>1133.99</v>
      </c>
    </row>
    <row r="2672" spans="1:11" x14ac:dyDescent="0.3">
      <c r="A2672" s="2">
        <v>2725077</v>
      </c>
      <c r="B2672">
        <v>2023</v>
      </c>
      <c r="C2672" t="s">
        <v>25</v>
      </c>
      <c r="D2672" t="s">
        <v>31</v>
      </c>
      <c r="E2672" t="s">
        <v>33</v>
      </c>
      <c r="F2672" t="s">
        <v>34</v>
      </c>
      <c r="G2672" t="s">
        <v>20</v>
      </c>
      <c r="H2672" t="s">
        <v>32</v>
      </c>
      <c r="I2672" t="s">
        <v>35</v>
      </c>
      <c r="J2672">
        <v>879</v>
      </c>
      <c r="K2672">
        <v>1256.97</v>
      </c>
    </row>
    <row r="2673" spans="1:11" x14ac:dyDescent="0.3">
      <c r="A2673" s="2">
        <v>2725077</v>
      </c>
      <c r="B2673">
        <v>2023</v>
      </c>
      <c r="C2673" t="s">
        <v>25</v>
      </c>
      <c r="D2673" t="s">
        <v>31</v>
      </c>
      <c r="E2673" t="s">
        <v>33</v>
      </c>
      <c r="F2673" t="s">
        <v>34</v>
      </c>
      <c r="G2673" t="s">
        <v>20</v>
      </c>
      <c r="H2673" t="s">
        <v>32</v>
      </c>
      <c r="I2673" t="s">
        <v>35</v>
      </c>
      <c r="J2673">
        <v>832</v>
      </c>
      <c r="K2673">
        <v>526.24</v>
      </c>
    </row>
    <row r="2674" spans="1:11" x14ac:dyDescent="0.3">
      <c r="A2674" s="2">
        <v>2725442</v>
      </c>
      <c r="B2674">
        <v>2023</v>
      </c>
      <c r="C2674" t="s">
        <v>25</v>
      </c>
      <c r="D2674" t="s">
        <v>31</v>
      </c>
      <c r="E2674" t="s">
        <v>33</v>
      </c>
      <c r="F2674" t="s">
        <v>34</v>
      </c>
      <c r="G2674" t="s">
        <v>20</v>
      </c>
      <c r="H2674" t="s">
        <v>32</v>
      </c>
      <c r="I2674" t="s">
        <v>35</v>
      </c>
      <c r="J2674">
        <v>249</v>
      </c>
      <c r="K2674">
        <v>356.07</v>
      </c>
    </row>
    <row r="2675" spans="1:11" x14ac:dyDescent="0.3">
      <c r="A2675" s="2">
        <v>2725077</v>
      </c>
      <c r="B2675">
        <v>2023</v>
      </c>
      <c r="C2675" t="s">
        <v>25</v>
      </c>
      <c r="D2675" t="s">
        <v>31</v>
      </c>
      <c r="E2675" t="s">
        <v>33</v>
      </c>
      <c r="F2675" t="s">
        <v>34</v>
      </c>
      <c r="G2675" t="s">
        <v>20</v>
      </c>
      <c r="H2675" t="s">
        <v>32</v>
      </c>
      <c r="I2675" t="s">
        <v>35</v>
      </c>
      <c r="J2675">
        <v>277</v>
      </c>
      <c r="K2675">
        <v>396.11</v>
      </c>
    </row>
    <row r="2676" spans="1:11" x14ac:dyDescent="0.3">
      <c r="A2676" s="2">
        <v>2726172</v>
      </c>
      <c r="B2676">
        <v>2023</v>
      </c>
      <c r="C2676" t="s">
        <v>25</v>
      </c>
      <c r="D2676" t="s">
        <v>31</v>
      </c>
      <c r="E2676" t="s">
        <v>33</v>
      </c>
      <c r="F2676" t="s">
        <v>34</v>
      </c>
      <c r="G2676" t="s">
        <v>20</v>
      </c>
      <c r="H2676" t="s">
        <v>32</v>
      </c>
      <c r="I2676" t="s">
        <v>35</v>
      </c>
      <c r="J2676">
        <v>253</v>
      </c>
      <c r="K2676">
        <v>361.78999999999996</v>
      </c>
    </row>
    <row r="2677" spans="1:11" x14ac:dyDescent="0.3">
      <c r="A2677" s="2">
        <v>2725077</v>
      </c>
      <c r="B2677">
        <v>2023</v>
      </c>
      <c r="C2677" t="s">
        <v>25</v>
      </c>
      <c r="D2677" t="s">
        <v>31</v>
      </c>
      <c r="E2677" t="s">
        <v>33</v>
      </c>
      <c r="F2677" t="s">
        <v>34</v>
      </c>
      <c r="G2677" t="s">
        <v>20</v>
      </c>
      <c r="H2677" t="s">
        <v>32</v>
      </c>
      <c r="I2677" t="s">
        <v>35</v>
      </c>
      <c r="J2677">
        <v>802</v>
      </c>
      <c r="K2677">
        <v>1146.8600000000001</v>
      </c>
    </row>
    <row r="2678" spans="1:11" x14ac:dyDescent="0.3">
      <c r="A2678" s="2">
        <v>2726538</v>
      </c>
      <c r="B2678">
        <v>2023</v>
      </c>
      <c r="C2678" t="s">
        <v>25</v>
      </c>
      <c r="D2678" t="s">
        <v>31</v>
      </c>
      <c r="E2678" t="s">
        <v>33</v>
      </c>
      <c r="F2678" t="s">
        <v>34</v>
      </c>
      <c r="G2678" t="s">
        <v>20</v>
      </c>
      <c r="H2678" t="s">
        <v>32</v>
      </c>
      <c r="I2678" t="s">
        <v>35</v>
      </c>
      <c r="J2678">
        <v>251</v>
      </c>
      <c r="K2678">
        <v>358.93</v>
      </c>
    </row>
    <row r="2679" spans="1:11" x14ac:dyDescent="0.3">
      <c r="A2679" s="2">
        <v>2726172</v>
      </c>
      <c r="B2679">
        <v>2023</v>
      </c>
      <c r="C2679" t="s">
        <v>26</v>
      </c>
      <c r="D2679" t="s">
        <v>31</v>
      </c>
      <c r="E2679" t="s">
        <v>33</v>
      </c>
      <c r="F2679" t="s">
        <v>34</v>
      </c>
      <c r="G2679" t="s">
        <v>20</v>
      </c>
      <c r="H2679" t="s">
        <v>32</v>
      </c>
      <c r="I2679" t="s">
        <v>35</v>
      </c>
      <c r="J2679">
        <v>296</v>
      </c>
      <c r="K2679">
        <v>423.28</v>
      </c>
    </row>
    <row r="2680" spans="1:11" x14ac:dyDescent="0.3">
      <c r="A2680" s="2">
        <v>2726172</v>
      </c>
      <c r="B2680">
        <v>2023</v>
      </c>
      <c r="C2680" t="s">
        <v>26</v>
      </c>
      <c r="D2680" t="s">
        <v>31</v>
      </c>
      <c r="E2680" t="s">
        <v>33</v>
      </c>
      <c r="F2680" t="s">
        <v>34</v>
      </c>
      <c r="G2680" t="s">
        <v>20</v>
      </c>
      <c r="H2680" t="s">
        <v>32</v>
      </c>
      <c r="I2680" t="s">
        <v>35</v>
      </c>
      <c r="J2680">
        <v>266</v>
      </c>
      <c r="K2680">
        <v>380.38</v>
      </c>
    </row>
    <row r="2681" spans="1:11" x14ac:dyDescent="0.3">
      <c r="A2681" s="2">
        <v>2725442</v>
      </c>
      <c r="B2681">
        <v>2023</v>
      </c>
      <c r="C2681" t="s">
        <v>26</v>
      </c>
      <c r="D2681" t="s">
        <v>31</v>
      </c>
      <c r="E2681" t="s">
        <v>33</v>
      </c>
      <c r="F2681" t="s">
        <v>34</v>
      </c>
      <c r="G2681" t="s">
        <v>20</v>
      </c>
      <c r="H2681" t="s">
        <v>32</v>
      </c>
      <c r="I2681" t="s">
        <v>35</v>
      </c>
      <c r="J2681">
        <v>292</v>
      </c>
      <c r="K2681">
        <v>417.56</v>
      </c>
    </row>
    <row r="2682" spans="1:11" x14ac:dyDescent="0.3">
      <c r="A2682" s="2">
        <v>2726172</v>
      </c>
      <c r="B2682">
        <v>2023</v>
      </c>
      <c r="C2682" t="s">
        <v>26</v>
      </c>
      <c r="D2682" t="s">
        <v>31</v>
      </c>
      <c r="E2682" t="s">
        <v>33</v>
      </c>
      <c r="F2682" t="s">
        <v>34</v>
      </c>
      <c r="G2682" t="s">
        <v>20</v>
      </c>
      <c r="H2682" t="s">
        <v>32</v>
      </c>
      <c r="I2682" t="s">
        <v>35</v>
      </c>
      <c r="J2682">
        <v>268</v>
      </c>
      <c r="K2682">
        <v>383.24</v>
      </c>
    </row>
    <row r="2683" spans="1:11" x14ac:dyDescent="0.3">
      <c r="A2683" s="2">
        <v>2726172</v>
      </c>
      <c r="B2683">
        <v>2023</v>
      </c>
      <c r="C2683" t="s">
        <v>26</v>
      </c>
      <c r="D2683" t="s">
        <v>31</v>
      </c>
      <c r="E2683" t="s">
        <v>33</v>
      </c>
      <c r="F2683" t="s">
        <v>34</v>
      </c>
      <c r="G2683" t="s">
        <v>20</v>
      </c>
      <c r="H2683" t="s">
        <v>32</v>
      </c>
      <c r="I2683" t="s">
        <v>35</v>
      </c>
      <c r="J2683">
        <v>790</v>
      </c>
      <c r="K2683">
        <v>1129.7</v>
      </c>
    </row>
    <row r="2684" spans="1:11" x14ac:dyDescent="0.3">
      <c r="A2684" s="2">
        <v>2725442</v>
      </c>
      <c r="B2684">
        <v>2023</v>
      </c>
      <c r="C2684" t="s">
        <v>26</v>
      </c>
      <c r="D2684" t="s">
        <v>31</v>
      </c>
      <c r="E2684" t="s">
        <v>33</v>
      </c>
      <c r="F2684" t="s">
        <v>34</v>
      </c>
      <c r="G2684" t="s">
        <v>20</v>
      </c>
      <c r="H2684" t="s">
        <v>32</v>
      </c>
      <c r="I2684" t="s">
        <v>35</v>
      </c>
      <c r="J2684">
        <v>877</v>
      </c>
      <c r="K2684">
        <v>1254.1100000000001</v>
      </c>
    </row>
    <row r="2685" spans="1:11" x14ac:dyDescent="0.3">
      <c r="A2685" s="2">
        <v>2725442</v>
      </c>
      <c r="B2685">
        <v>2023</v>
      </c>
      <c r="C2685" t="s">
        <v>26</v>
      </c>
      <c r="D2685" t="s">
        <v>31</v>
      </c>
      <c r="E2685" t="s">
        <v>33</v>
      </c>
      <c r="F2685" t="s">
        <v>34</v>
      </c>
      <c r="G2685" t="s">
        <v>20</v>
      </c>
      <c r="H2685" t="s">
        <v>32</v>
      </c>
      <c r="I2685" t="s">
        <v>35</v>
      </c>
      <c r="J2685">
        <v>830</v>
      </c>
      <c r="K2685">
        <v>526.24</v>
      </c>
    </row>
    <row r="2686" spans="1:11" x14ac:dyDescent="0.3">
      <c r="A2686" s="2">
        <v>2726172</v>
      </c>
      <c r="B2686">
        <v>2023</v>
      </c>
      <c r="C2686" t="s">
        <v>26</v>
      </c>
      <c r="D2686" t="s">
        <v>31</v>
      </c>
      <c r="E2686" t="s">
        <v>33</v>
      </c>
      <c r="F2686" t="s">
        <v>34</v>
      </c>
      <c r="G2686" t="s">
        <v>20</v>
      </c>
      <c r="H2686" t="s">
        <v>32</v>
      </c>
      <c r="I2686" t="s">
        <v>35</v>
      </c>
      <c r="J2686">
        <v>267</v>
      </c>
      <c r="K2686">
        <v>381.81</v>
      </c>
    </row>
    <row r="2687" spans="1:11" x14ac:dyDescent="0.3">
      <c r="A2687" s="2">
        <v>2726172</v>
      </c>
      <c r="B2687">
        <v>2023</v>
      </c>
      <c r="C2687" t="s">
        <v>26</v>
      </c>
      <c r="D2687" t="s">
        <v>31</v>
      </c>
      <c r="E2687" t="s">
        <v>33</v>
      </c>
      <c r="F2687" t="s">
        <v>34</v>
      </c>
      <c r="G2687" t="s">
        <v>20</v>
      </c>
      <c r="H2687" t="s">
        <v>32</v>
      </c>
      <c r="I2687" t="s">
        <v>35</v>
      </c>
      <c r="J2687">
        <v>295</v>
      </c>
      <c r="K2687">
        <v>421.85</v>
      </c>
    </row>
    <row r="2688" spans="1:11" x14ac:dyDescent="0.3">
      <c r="A2688" s="2">
        <v>2725442</v>
      </c>
      <c r="B2688">
        <v>2023</v>
      </c>
      <c r="C2688" t="s">
        <v>26</v>
      </c>
      <c r="D2688" t="s">
        <v>31</v>
      </c>
      <c r="E2688" t="s">
        <v>33</v>
      </c>
      <c r="F2688" t="s">
        <v>34</v>
      </c>
      <c r="G2688" t="s">
        <v>20</v>
      </c>
      <c r="H2688" t="s">
        <v>32</v>
      </c>
      <c r="I2688" t="s">
        <v>35</v>
      </c>
      <c r="J2688">
        <v>265</v>
      </c>
      <c r="K2688">
        <v>378.95</v>
      </c>
    </row>
    <row r="2689" spans="1:11" x14ac:dyDescent="0.3">
      <c r="A2689" s="2">
        <v>2726172</v>
      </c>
      <c r="B2689">
        <v>2023</v>
      </c>
      <c r="C2689" t="s">
        <v>26</v>
      </c>
      <c r="D2689" t="s">
        <v>31</v>
      </c>
      <c r="E2689" t="s">
        <v>33</v>
      </c>
      <c r="F2689" t="s">
        <v>34</v>
      </c>
      <c r="G2689" t="s">
        <v>20</v>
      </c>
      <c r="H2689" t="s">
        <v>32</v>
      </c>
      <c r="I2689" t="s">
        <v>35</v>
      </c>
      <c r="J2689">
        <v>799</v>
      </c>
      <c r="K2689">
        <v>1142.57</v>
      </c>
    </row>
    <row r="2690" spans="1:11" x14ac:dyDescent="0.3">
      <c r="A2690" s="2">
        <v>2726172</v>
      </c>
      <c r="B2690">
        <v>2023</v>
      </c>
      <c r="C2690" t="s">
        <v>26</v>
      </c>
      <c r="D2690" t="s">
        <v>31</v>
      </c>
      <c r="E2690" t="s">
        <v>33</v>
      </c>
      <c r="F2690" t="s">
        <v>34</v>
      </c>
      <c r="G2690" t="s">
        <v>20</v>
      </c>
      <c r="H2690" t="s">
        <v>32</v>
      </c>
      <c r="I2690" t="s">
        <v>35</v>
      </c>
      <c r="J2690">
        <v>885</v>
      </c>
      <c r="K2690">
        <v>1265.55</v>
      </c>
    </row>
    <row r="2691" spans="1:11" x14ac:dyDescent="0.3">
      <c r="A2691" s="2">
        <v>2725442</v>
      </c>
      <c r="B2691">
        <v>2023</v>
      </c>
      <c r="C2691" t="s">
        <v>27</v>
      </c>
      <c r="D2691" t="s">
        <v>31</v>
      </c>
      <c r="E2691" t="s">
        <v>33</v>
      </c>
      <c r="F2691" t="s">
        <v>34</v>
      </c>
      <c r="G2691" t="s">
        <v>20</v>
      </c>
      <c r="H2691" t="s">
        <v>32</v>
      </c>
      <c r="I2691" t="s">
        <v>35</v>
      </c>
      <c r="J2691">
        <v>284</v>
      </c>
      <c r="K2691">
        <v>406.12</v>
      </c>
    </row>
    <row r="2692" spans="1:11" x14ac:dyDescent="0.3">
      <c r="A2692" s="2">
        <v>2726172</v>
      </c>
      <c r="B2692">
        <v>2023</v>
      </c>
      <c r="C2692" t="s">
        <v>27</v>
      </c>
      <c r="D2692" t="s">
        <v>31</v>
      </c>
      <c r="E2692" t="s">
        <v>33</v>
      </c>
      <c r="F2692" t="s">
        <v>34</v>
      </c>
      <c r="G2692" t="s">
        <v>20</v>
      </c>
      <c r="H2692" t="s">
        <v>32</v>
      </c>
      <c r="I2692" t="s">
        <v>35</v>
      </c>
      <c r="J2692">
        <v>254</v>
      </c>
      <c r="K2692">
        <v>363.22</v>
      </c>
    </row>
    <row r="2693" spans="1:11" x14ac:dyDescent="0.3">
      <c r="A2693" s="2">
        <v>2725442</v>
      </c>
      <c r="B2693">
        <v>2023</v>
      </c>
      <c r="C2693" t="s">
        <v>27</v>
      </c>
      <c r="D2693" t="s">
        <v>31</v>
      </c>
      <c r="E2693" t="s">
        <v>33</v>
      </c>
      <c r="F2693" t="s">
        <v>34</v>
      </c>
      <c r="G2693" t="s">
        <v>20</v>
      </c>
      <c r="H2693" t="s">
        <v>32</v>
      </c>
      <c r="I2693" t="s">
        <v>35</v>
      </c>
      <c r="J2693">
        <v>256</v>
      </c>
      <c r="K2693">
        <v>366.08</v>
      </c>
    </row>
    <row r="2694" spans="1:11" x14ac:dyDescent="0.3">
      <c r="A2694" s="2">
        <v>2725442</v>
      </c>
      <c r="B2694">
        <v>2023</v>
      </c>
      <c r="C2694" t="s">
        <v>27</v>
      </c>
      <c r="D2694" t="s">
        <v>31</v>
      </c>
      <c r="E2694" t="s">
        <v>33</v>
      </c>
      <c r="F2694" t="s">
        <v>34</v>
      </c>
      <c r="G2694" t="s">
        <v>20</v>
      </c>
      <c r="H2694" t="s">
        <v>32</v>
      </c>
      <c r="I2694" t="s">
        <v>35</v>
      </c>
      <c r="J2694">
        <v>792</v>
      </c>
      <c r="K2694">
        <v>1132.56</v>
      </c>
    </row>
    <row r="2695" spans="1:11" x14ac:dyDescent="0.3">
      <c r="A2695" s="2">
        <v>2725442</v>
      </c>
      <c r="B2695">
        <v>2023</v>
      </c>
      <c r="C2695" t="s">
        <v>27</v>
      </c>
      <c r="D2695" t="s">
        <v>31</v>
      </c>
      <c r="E2695" t="s">
        <v>33</v>
      </c>
      <c r="F2695" t="s">
        <v>34</v>
      </c>
      <c r="G2695" t="s">
        <v>20</v>
      </c>
      <c r="H2695" t="s">
        <v>32</v>
      </c>
      <c r="I2695" t="s">
        <v>35</v>
      </c>
      <c r="J2695">
        <v>878</v>
      </c>
      <c r="K2695">
        <v>1255.54</v>
      </c>
    </row>
    <row r="2696" spans="1:11" x14ac:dyDescent="0.3">
      <c r="A2696" s="2">
        <v>2725442</v>
      </c>
      <c r="B2696">
        <v>2023</v>
      </c>
      <c r="C2696" t="s">
        <v>27</v>
      </c>
      <c r="D2696" t="s">
        <v>31</v>
      </c>
      <c r="E2696" t="s">
        <v>33</v>
      </c>
      <c r="F2696" t="s">
        <v>34</v>
      </c>
      <c r="G2696" t="s">
        <v>20</v>
      </c>
      <c r="H2696" t="s">
        <v>32</v>
      </c>
      <c r="I2696" t="s">
        <v>35</v>
      </c>
      <c r="J2696">
        <v>831</v>
      </c>
      <c r="K2696">
        <v>526.24</v>
      </c>
    </row>
    <row r="2697" spans="1:11" x14ac:dyDescent="0.3">
      <c r="A2697" s="2">
        <v>2725442</v>
      </c>
      <c r="B2697">
        <v>2023</v>
      </c>
      <c r="C2697" t="s">
        <v>27</v>
      </c>
      <c r="D2697" t="s">
        <v>31</v>
      </c>
      <c r="E2697" t="s">
        <v>33</v>
      </c>
      <c r="F2697" t="s">
        <v>34</v>
      </c>
      <c r="G2697" t="s">
        <v>20</v>
      </c>
      <c r="H2697" t="s">
        <v>32</v>
      </c>
      <c r="I2697" t="s">
        <v>35</v>
      </c>
      <c r="J2697">
        <v>255</v>
      </c>
      <c r="K2697">
        <v>364.65</v>
      </c>
    </row>
    <row r="2698" spans="1:11" x14ac:dyDescent="0.3">
      <c r="A2698" s="2">
        <v>2725442</v>
      </c>
      <c r="B2698">
        <v>2023</v>
      </c>
      <c r="C2698" t="s">
        <v>27</v>
      </c>
      <c r="D2698" t="s">
        <v>31</v>
      </c>
      <c r="E2698" t="s">
        <v>33</v>
      </c>
      <c r="F2698" t="s">
        <v>34</v>
      </c>
      <c r="G2698" t="s">
        <v>20</v>
      </c>
      <c r="H2698" t="s">
        <v>32</v>
      </c>
      <c r="I2698" t="s">
        <v>35</v>
      </c>
      <c r="J2698">
        <v>283</v>
      </c>
      <c r="K2698">
        <v>404.69</v>
      </c>
    </row>
    <row r="2699" spans="1:11" x14ac:dyDescent="0.3">
      <c r="A2699" s="2">
        <v>2726172</v>
      </c>
      <c r="B2699">
        <v>2023</v>
      </c>
      <c r="C2699" t="s">
        <v>27</v>
      </c>
      <c r="D2699" t="s">
        <v>31</v>
      </c>
      <c r="E2699" t="s">
        <v>33</v>
      </c>
      <c r="F2699" t="s">
        <v>34</v>
      </c>
      <c r="G2699" t="s">
        <v>20</v>
      </c>
      <c r="H2699" t="s">
        <v>32</v>
      </c>
      <c r="I2699" t="s">
        <v>35</v>
      </c>
      <c r="J2699">
        <v>801</v>
      </c>
      <c r="K2699">
        <v>1145.43</v>
      </c>
    </row>
    <row r="2700" spans="1:11" x14ac:dyDescent="0.3">
      <c r="A2700" s="2">
        <v>2725442</v>
      </c>
      <c r="B2700">
        <v>2023</v>
      </c>
      <c r="C2700" t="s">
        <v>27</v>
      </c>
      <c r="D2700" t="s">
        <v>31</v>
      </c>
      <c r="E2700" t="s">
        <v>33</v>
      </c>
      <c r="F2700" t="s">
        <v>34</v>
      </c>
      <c r="G2700" t="s">
        <v>20</v>
      </c>
      <c r="H2700" t="s">
        <v>32</v>
      </c>
      <c r="I2700" t="s">
        <v>35</v>
      </c>
      <c r="J2700">
        <v>257</v>
      </c>
      <c r="K2700">
        <v>367.51</v>
      </c>
    </row>
    <row r="2701" spans="1:11" x14ac:dyDescent="0.3">
      <c r="A2701" s="2">
        <v>2725077</v>
      </c>
      <c r="B2701">
        <v>2023</v>
      </c>
      <c r="C2701" t="s">
        <v>28</v>
      </c>
      <c r="D2701" t="s">
        <v>31</v>
      </c>
      <c r="E2701" t="s">
        <v>33</v>
      </c>
      <c r="F2701" t="s">
        <v>34</v>
      </c>
      <c r="G2701" t="s">
        <v>20</v>
      </c>
      <c r="H2701" t="s">
        <v>32</v>
      </c>
      <c r="I2701" t="s">
        <v>35</v>
      </c>
      <c r="J2701">
        <v>224</v>
      </c>
      <c r="K2701">
        <v>320.32</v>
      </c>
    </row>
    <row r="2702" spans="1:11" x14ac:dyDescent="0.3">
      <c r="A2702" s="2">
        <v>2725077</v>
      </c>
      <c r="B2702">
        <v>2023</v>
      </c>
      <c r="C2702" t="s">
        <v>28</v>
      </c>
      <c r="D2702" t="s">
        <v>31</v>
      </c>
      <c r="E2702" t="s">
        <v>33</v>
      </c>
      <c r="F2702" t="s">
        <v>34</v>
      </c>
      <c r="G2702" t="s">
        <v>20</v>
      </c>
      <c r="H2702" t="s">
        <v>32</v>
      </c>
      <c r="I2702" t="s">
        <v>35</v>
      </c>
      <c r="J2702">
        <v>250</v>
      </c>
      <c r="K2702">
        <v>357.5</v>
      </c>
    </row>
    <row r="2703" spans="1:11" x14ac:dyDescent="0.3">
      <c r="A2703" s="2">
        <v>2725077</v>
      </c>
      <c r="B2703">
        <v>2023</v>
      </c>
      <c r="C2703" t="s">
        <v>28</v>
      </c>
      <c r="D2703" t="s">
        <v>31</v>
      </c>
      <c r="E2703" t="s">
        <v>33</v>
      </c>
      <c r="F2703" t="s">
        <v>34</v>
      </c>
      <c r="G2703" t="s">
        <v>20</v>
      </c>
      <c r="H2703" t="s">
        <v>32</v>
      </c>
      <c r="I2703" t="s">
        <v>35</v>
      </c>
      <c r="J2703">
        <v>226</v>
      </c>
      <c r="K2703">
        <v>323.18</v>
      </c>
    </row>
    <row r="2704" spans="1:11" x14ac:dyDescent="0.3">
      <c r="A2704" s="2">
        <v>2725077</v>
      </c>
      <c r="B2704">
        <v>2023</v>
      </c>
      <c r="C2704" t="s">
        <v>28</v>
      </c>
      <c r="D2704" t="s">
        <v>31</v>
      </c>
      <c r="E2704" t="s">
        <v>33</v>
      </c>
      <c r="F2704" t="s">
        <v>34</v>
      </c>
      <c r="G2704" t="s">
        <v>20</v>
      </c>
      <c r="H2704" t="s">
        <v>32</v>
      </c>
      <c r="I2704" t="s">
        <v>35</v>
      </c>
      <c r="J2704">
        <v>797</v>
      </c>
      <c r="K2704">
        <v>1139.71</v>
      </c>
    </row>
    <row r="2705" spans="1:11" x14ac:dyDescent="0.3">
      <c r="A2705" s="2">
        <v>2725077</v>
      </c>
      <c r="B2705">
        <v>2023</v>
      </c>
      <c r="C2705" t="s">
        <v>28</v>
      </c>
      <c r="D2705" t="s">
        <v>31</v>
      </c>
      <c r="E2705" t="s">
        <v>33</v>
      </c>
      <c r="F2705" t="s">
        <v>34</v>
      </c>
      <c r="G2705" t="s">
        <v>20</v>
      </c>
      <c r="H2705" t="s">
        <v>32</v>
      </c>
      <c r="I2705" t="s">
        <v>35</v>
      </c>
      <c r="J2705">
        <v>884</v>
      </c>
      <c r="K2705">
        <v>1264.1199999999999</v>
      </c>
    </row>
    <row r="2706" spans="1:11" x14ac:dyDescent="0.3">
      <c r="A2706" s="2">
        <v>2725077</v>
      </c>
      <c r="B2706">
        <v>2023</v>
      </c>
      <c r="C2706" t="s">
        <v>28</v>
      </c>
      <c r="D2706" t="s">
        <v>31</v>
      </c>
      <c r="E2706" t="s">
        <v>33</v>
      </c>
      <c r="F2706" t="s">
        <v>34</v>
      </c>
      <c r="G2706" t="s">
        <v>20</v>
      </c>
      <c r="H2706" t="s">
        <v>32</v>
      </c>
      <c r="I2706" t="s">
        <v>35</v>
      </c>
      <c r="J2706">
        <v>837</v>
      </c>
      <c r="K2706">
        <v>526.24</v>
      </c>
    </row>
    <row r="2707" spans="1:11" x14ac:dyDescent="0.3">
      <c r="A2707" s="2">
        <v>2725077</v>
      </c>
      <c r="B2707">
        <v>2023</v>
      </c>
      <c r="C2707" t="s">
        <v>28</v>
      </c>
      <c r="D2707" t="s">
        <v>31</v>
      </c>
      <c r="E2707" t="s">
        <v>33</v>
      </c>
      <c r="F2707" t="s">
        <v>34</v>
      </c>
      <c r="G2707" t="s">
        <v>20</v>
      </c>
      <c r="H2707" t="s">
        <v>32</v>
      </c>
      <c r="I2707" t="s">
        <v>35</v>
      </c>
      <c r="J2707">
        <v>225</v>
      </c>
      <c r="K2707">
        <v>321.75</v>
      </c>
    </row>
    <row r="2708" spans="1:11" x14ac:dyDescent="0.3">
      <c r="A2708" s="2">
        <v>2725077</v>
      </c>
      <c r="B2708">
        <v>2023</v>
      </c>
      <c r="C2708" t="s">
        <v>28</v>
      </c>
      <c r="D2708" t="s">
        <v>31</v>
      </c>
      <c r="E2708" t="s">
        <v>33</v>
      </c>
      <c r="F2708" t="s">
        <v>34</v>
      </c>
      <c r="G2708" t="s">
        <v>20</v>
      </c>
      <c r="H2708" t="s">
        <v>32</v>
      </c>
      <c r="I2708" t="s">
        <v>35</v>
      </c>
      <c r="J2708">
        <v>253</v>
      </c>
      <c r="K2708">
        <v>361.78999999999996</v>
      </c>
    </row>
    <row r="2709" spans="1:11" x14ac:dyDescent="0.3">
      <c r="A2709" s="2">
        <v>2725077</v>
      </c>
      <c r="B2709">
        <v>2023</v>
      </c>
      <c r="C2709" t="s">
        <v>28</v>
      </c>
      <c r="D2709" t="s">
        <v>31</v>
      </c>
      <c r="E2709" t="s">
        <v>33</v>
      </c>
      <c r="F2709" t="s">
        <v>34</v>
      </c>
      <c r="G2709" t="s">
        <v>20</v>
      </c>
      <c r="H2709" t="s">
        <v>32</v>
      </c>
      <c r="I2709" t="s">
        <v>35</v>
      </c>
      <c r="J2709">
        <v>223</v>
      </c>
      <c r="K2709">
        <v>318.89</v>
      </c>
    </row>
    <row r="2710" spans="1:11" x14ac:dyDescent="0.3">
      <c r="A2710" s="2">
        <v>2725077</v>
      </c>
      <c r="B2710">
        <v>2023</v>
      </c>
      <c r="C2710" t="s">
        <v>28</v>
      </c>
      <c r="D2710" t="s">
        <v>31</v>
      </c>
      <c r="E2710" t="s">
        <v>33</v>
      </c>
      <c r="F2710" t="s">
        <v>34</v>
      </c>
      <c r="G2710" t="s">
        <v>20</v>
      </c>
      <c r="H2710" t="s">
        <v>32</v>
      </c>
      <c r="I2710" t="s">
        <v>35</v>
      </c>
      <c r="J2710">
        <v>806</v>
      </c>
      <c r="K2710">
        <v>1152.58</v>
      </c>
    </row>
    <row r="2711" spans="1:11" x14ac:dyDescent="0.3">
      <c r="A2711" s="2">
        <v>2725442</v>
      </c>
      <c r="B2711">
        <v>2023</v>
      </c>
      <c r="C2711" t="s">
        <v>29</v>
      </c>
      <c r="D2711" t="s">
        <v>31</v>
      </c>
      <c r="E2711" t="s">
        <v>33</v>
      </c>
      <c r="F2711" t="s">
        <v>34</v>
      </c>
      <c r="G2711" t="s">
        <v>20</v>
      </c>
      <c r="H2711" t="s">
        <v>32</v>
      </c>
      <c r="I2711" t="s">
        <v>35</v>
      </c>
      <c r="J2711">
        <v>254</v>
      </c>
      <c r="K2711">
        <v>363.22</v>
      </c>
    </row>
    <row r="2712" spans="1:11" x14ac:dyDescent="0.3">
      <c r="A2712" s="2">
        <v>2725442</v>
      </c>
      <c r="B2712">
        <v>2023</v>
      </c>
      <c r="C2712" t="s">
        <v>29</v>
      </c>
      <c r="D2712" t="s">
        <v>31</v>
      </c>
      <c r="E2712" t="s">
        <v>33</v>
      </c>
      <c r="F2712" t="s">
        <v>34</v>
      </c>
      <c r="G2712" t="s">
        <v>20</v>
      </c>
      <c r="H2712" t="s">
        <v>32</v>
      </c>
      <c r="I2712" t="s">
        <v>35</v>
      </c>
      <c r="J2712">
        <v>230</v>
      </c>
      <c r="K2712">
        <v>328.9</v>
      </c>
    </row>
    <row r="2713" spans="1:11" x14ac:dyDescent="0.3">
      <c r="A2713" s="2">
        <v>2725442</v>
      </c>
      <c r="B2713">
        <v>2023</v>
      </c>
      <c r="C2713" t="s">
        <v>29</v>
      </c>
      <c r="D2713" t="s">
        <v>31</v>
      </c>
      <c r="E2713" t="s">
        <v>33</v>
      </c>
      <c r="F2713" t="s">
        <v>34</v>
      </c>
      <c r="G2713" t="s">
        <v>20</v>
      </c>
      <c r="H2713" t="s">
        <v>32</v>
      </c>
      <c r="I2713" t="s">
        <v>35</v>
      </c>
      <c r="J2713">
        <v>256</v>
      </c>
      <c r="K2713">
        <v>366.08</v>
      </c>
    </row>
    <row r="2714" spans="1:11" x14ac:dyDescent="0.3">
      <c r="A2714" s="2">
        <v>2725442</v>
      </c>
      <c r="B2714">
        <v>2023</v>
      </c>
      <c r="C2714" t="s">
        <v>29</v>
      </c>
      <c r="D2714" t="s">
        <v>31</v>
      </c>
      <c r="E2714" t="s">
        <v>33</v>
      </c>
      <c r="F2714" t="s">
        <v>34</v>
      </c>
      <c r="G2714" t="s">
        <v>20</v>
      </c>
      <c r="H2714" t="s">
        <v>32</v>
      </c>
      <c r="I2714" t="s">
        <v>35</v>
      </c>
      <c r="J2714">
        <v>796</v>
      </c>
      <c r="K2714">
        <v>1138.28</v>
      </c>
    </row>
    <row r="2715" spans="1:11" x14ac:dyDescent="0.3">
      <c r="A2715" s="2">
        <v>2725077</v>
      </c>
      <c r="B2715">
        <v>2023</v>
      </c>
      <c r="C2715" t="s">
        <v>29</v>
      </c>
      <c r="D2715" t="s">
        <v>31</v>
      </c>
      <c r="E2715" t="s">
        <v>33</v>
      </c>
      <c r="F2715" t="s">
        <v>34</v>
      </c>
      <c r="G2715" t="s">
        <v>20</v>
      </c>
      <c r="H2715" t="s">
        <v>32</v>
      </c>
      <c r="I2715" t="s">
        <v>35</v>
      </c>
      <c r="J2715">
        <v>883</v>
      </c>
      <c r="K2715">
        <v>1262.69</v>
      </c>
    </row>
    <row r="2716" spans="1:11" x14ac:dyDescent="0.3">
      <c r="A2716" s="2">
        <v>2725077</v>
      </c>
      <c r="B2716">
        <v>2023</v>
      </c>
      <c r="C2716" t="s">
        <v>29</v>
      </c>
      <c r="D2716" t="s">
        <v>31</v>
      </c>
      <c r="E2716" t="s">
        <v>33</v>
      </c>
      <c r="F2716" t="s">
        <v>34</v>
      </c>
      <c r="G2716" t="s">
        <v>20</v>
      </c>
      <c r="H2716" t="s">
        <v>32</v>
      </c>
      <c r="I2716" t="s">
        <v>35</v>
      </c>
      <c r="J2716">
        <v>836</v>
      </c>
      <c r="K2716">
        <v>526.24</v>
      </c>
    </row>
    <row r="2717" spans="1:11" x14ac:dyDescent="0.3">
      <c r="A2717" s="2">
        <v>2725442</v>
      </c>
      <c r="B2717">
        <v>2023</v>
      </c>
      <c r="C2717" t="s">
        <v>29</v>
      </c>
      <c r="D2717" t="s">
        <v>31</v>
      </c>
      <c r="E2717" t="s">
        <v>33</v>
      </c>
      <c r="F2717" t="s">
        <v>34</v>
      </c>
      <c r="G2717" t="s">
        <v>20</v>
      </c>
      <c r="H2717" t="s">
        <v>32</v>
      </c>
      <c r="I2717" t="s">
        <v>35</v>
      </c>
      <c r="J2717">
        <v>231</v>
      </c>
      <c r="K2717">
        <v>330.33</v>
      </c>
    </row>
    <row r="2718" spans="1:11" x14ac:dyDescent="0.3">
      <c r="A2718" s="2">
        <v>2725442</v>
      </c>
      <c r="B2718">
        <v>2023</v>
      </c>
      <c r="C2718" t="s">
        <v>29</v>
      </c>
      <c r="D2718" t="s">
        <v>31</v>
      </c>
      <c r="E2718" t="s">
        <v>33</v>
      </c>
      <c r="F2718" t="s">
        <v>34</v>
      </c>
      <c r="G2718" t="s">
        <v>20</v>
      </c>
      <c r="H2718" t="s">
        <v>32</v>
      </c>
      <c r="I2718" t="s">
        <v>35</v>
      </c>
      <c r="J2718">
        <v>229</v>
      </c>
      <c r="K2718">
        <v>327.47000000000003</v>
      </c>
    </row>
    <row r="2719" spans="1:11" x14ac:dyDescent="0.3">
      <c r="A2719" s="2">
        <v>2725442</v>
      </c>
      <c r="B2719">
        <v>2023</v>
      </c>
      <c r="C2719" t="s">
        <v>29</v>
      </c>
      <c r="D2719" t="s">
        <v>31</v>
      </c>
      <c r="E2719" t="s">
        <v>33</v>
      </c>
      <c r="F2719" t="s">
        <v>34</v>
      </c>
      <c r="G2719" t="s">
        <v>20</v>
      </c>
      <c r="H2719" t="s">
        <v>32</v>
      </c>
      <c r="I2719" t="s">
        <v>35</v>
      </c>
      <c r="J2719">
        <v>805</v>
      </c>
      <c r="K2719">
        <v>1151.1500000000001</v>
      </c>
    </row>
    <row r="2720" spans="1:11" x14ac:dyDescent="0.3">
      <c r="A2720" s="2">
        <v>2725442</v>
      </c>
      <c r="B2720">
        <v>2023</v>
      </c>
      <c r="C2720" t="s">
        <v>29</v>
      </c>
      <c r="D2720" t="s">
        <v>31</v>
      </c>
      <c r="E2720" t="s">
        <v>33</v>
      </c>
      <c r="F2720" t="s">
        <v>34</v>
      </c>
      <c r="G2720" t="s">
        <v>20</v>
      </c>
      <c r="H2720" t="s">
        <v>32</v>
      </c>
      <c r="I2720" t="s">
        <v>35</v>
      </c>
      <c r="J2720">
        <v>227</v>
      </c>
      <c r="K2720">
        <v>324.61</v>
      </c>
    </row>
    <row r="2721" spans="1:11" x14ac:dyDescent="0.3">
      <c r="A2721" s="2">
        <v>2726172</v>
      </c>
      <c r="B2721">
        <v>2023</v>
      </c>
      <c r="C2721" t="s">
        <v>30</v>
      </c>
      <c r="D2721" t="s">
        <v>31</v>
      </c>
      <c r="E2721" t="s">
        <v>33</v>
      </c>
      <c r="F2721" t="s">
        <v>34</v>
      </c>
      <c r="G2721" t="s">
        <v>20</v>
      </c>
      <c r="H2721" t="s">
        <v>32</v>
      </c>
      <c r="I2721" t="s">
        <v>35</v>
      </c>
      <c r="J2721">
        <v>260</v>
      </c>
      <c r="K2721">
        <v>371.8</v>
      </c>
    </row>
    <row r="2722" spans="1:11" x14ac:dyDescent="0.3">
      <c r="A2722" s="2">
        <v>2725077</v>
      </c>
      <c r="B2722">
        <v>2023</v>
      </c>
      <c r="C2722" t="s">
        <v>30</v>
      </c>
      <c r="D2722" t="s">
        <v>31</v>
      </c>
      <c r="E2722" t="s">
        <v>33</v>
      </c>
      <c r="F2722" t="s">
        <v>34</v>
      </c>
      <c r="G2722" t="s">
        <v>20</v>
      </c>
      <c r="H2722" t="s">
        <v>32</v>
      </c>
      <c r="I2722" t="s">
        <v>35</v>
      </c>
      <c r="J2722">
        <v>236</v>
      </c>
      <c r="K2722">
        <v>337.48</v>
      </c>
    </row>
    <row r="2723" spans="1:11" x14ac:dyDescent="0.3">
      <c r="A2723" s="2">
        <v>2725442</v>
      </c>
      <c r="B2723">
        <v>2023</v>
      </c>
      <c r="C2723" t="s">
        <v>30</v>
      </c>
      <c r="D2723" t="s">
        <v>31</v>
      </c>
      <c r="E2723" t="s">
        <v>33</v>
      </c>
      <c r="F2723" t="s">
        <v>34</v>
      </c>
      <c r="G2723" t="s">
        <v>20</v>
      </c>
      <c r="H2723" t="s">
        <v>32</v>
      </c>
      <c r="I2723" t="s">
        <v>35</v>
      </c>
      <c r="J2723">
        <v>262</v>
      </c>
      <c r="K2723">
        <v>374.65999999999997</v>
      </c>
    </row>
    <row r="2724" spans="1:11" x14ac:dyDescent="0.3">
      <c r="A2724" s="2">
        <v>2726538</v>
      </c>
      <c r="B2724">
        <v>2023</v>
      </c>
      <c r="C2724" t="s">
        <v>30</v>
      </c>
      <c r="D2724" t="s">
        <v>31</v>
      </c>
      <c r="E2724" t="s">
        <v>33</v>
      </c>
      <c r="F2724" t="s">
        <v>34</v>
      </c>
      <c r="G2724" t="s">
        <v>20</v>
      </c>
      <c r="H2724" t="s">
        <v>32</v>
      </c>
      <c r="I2724" t="s">
        <v>35</v>
      </c>
      <c r="J2724">
        <v>232</v>
      </c>
      <c r="K2724">
        <v>331.76</v>
      </c>
    </row>
    <row r="2725" spans="1:11" x14ac:dyDescent="0.3">
      <c r="A2725" s="2">
        <v>2725077</v>
      </c>
      <c r="B2725">
        <v>2023</v>
      </c>
      <c r="C2725" t="s">
        <v>30</v>
      </c>
      <c r="D2725" t="s">
        <v>31</v>
      </c>
      <c r="E2725" t="s">
        <v>33</v>
      </c>
      <c r="F2725" t="s">
        <v>34</v>
      </c>
      <c r="G2725" t="s">
        <v>20</v>
      </c>
      <c r="H2725" t="s">
        <v>32</v>
      </c>
      <c r="I2725" t="s">
        <v>35</v>
      </c>
      <c r="J2725">
        <v>795</v>
      </c>
      <c r="K2725">
        <v>1136.8499999999999</v>
      </c>
    </row>
    <row r="2726" spans="1:11" x14ac:dyDescent="0.3">
      <c r="A2726" s="2">
        <v>2725442</v>
      </c>
      <c r="B2726">
        <v>2023</v>
      </c>
      <c r="C2726" t="s">
        <v>30</v>
      </c>
      <c r="D2726" t="s">
        <v>31</v>
      </c>
      <c r="E2726" t="s">
        <v>33</v>
      </c>
      <c r="F2726" t="s">
        <v>34</v>
      </c>
      <c r="G2726" t="s">
        <v>20</v>
      </c>
      <c r="H2726" t="s">
        <v>32</v>
      </c>
      <c r="I2726" t="s">
        <v>35</v>
      </c>
      <c r="J2726">
        <v>882</v>
      </c>
      <c r="K2726">
        <v>1261.26</v>
      </c>
    </row>
    <row r="2727" spans="1:11" x14ac:dyDescent="0.3">
      <c r="A2727" s="2">
        <v>2725442</v>
      </c>
      <c r="B2727">
        <v>2023</v>
      </c>
      <c r="C2727" t="s">
        <v>30</v>
      </c>
      <c r="D2727" t="s">
        <v>31</v>
      </c>
      <c r="E2727" t="s">
        <v>33</v>
      </c>
      <c r="F2727" t="s">
        <v>34</v>
      </c>
      <c r="G2727" t="s">
        <v>20</v>
      </c>
      <c r="H2727" t="s">
        <v>32</v>
      </c>
      <c r="I2727" t="s">
        <v>35</v>
      </c>
      <c r="J2727">
        <v>835</v>
      </c>
      <c r="K2727">
        <v>526.24</v>
      </c>
    </row>
    <row r="2728" spans="1:11" x14ac:dyDescent="0.3">
      <c r="A2728" s="2">
        <v>2725077</v>
      </c>
      <c r="B2728">
        <v>2023</v>
      </c>
      <c r="C2728" t="s">
        <v>30</v>
      </c>
      <c r="D2728" t="s">
        <v>31</v>
      </c>
      <c r="E2728" t="s">
        <v>33</v>
      </c>
      <c r="F2728" t="s">
        <v>34</v>
      </c>
      <c r="G2728" t="s">
        <v>20</v>
      </c>
      <c r="H2728" t="s">
        <v>32</v>
      </c>
      <c r="I2728" t="s">
        <v>35</v>
      </c>
      <c r="J2728">
        <v>237</v>
      </c>
      <c r="K2728">
        <v>338.90999999999997</v>
      </c>
    </row>
    <row r="2729" spans="1:11" x14ac:dyDescent="0.3">
      <c r="A2729" s="2">
        <v>2726538</v>
      </c>
      <c r="B2729">
        <v>2023</v>
      </c>
      <c r="C2729" t="s">
        <v>30</v>
      </c>
      <c r="D2729" t="s">
        <v>31</v>
      </c>
      <c r="E2729" t="s">
        <v>33</v>
      </c>
      <c r="F2729" t="s">
        <v>34</v>
      </c>
      <c r="G2729" t="s">
        <v>20</v>
      </c>
      <c r="H2729" t="s">
        <v>32</v>
      </c>
      <c r="I2729" t="s">
        <v>35</v>
      </c>
      <c r="J2729">
        <v>259</v>
      </c>
      <c r="K2729">
        <v>370.37</v>
      </c>
    </row>
    <row r="2730" spans="1:11" x14ac:dyDescent="0.3">
      <c r="A2730" s="2">
        <v>2725442</v>
      </c>
      <c r="B2730">
        <v>2023</v>
      </c>
      <c r="C2730" t="s">
        <v>30</v>
      </c>
      <c r="D2730" t="s">
        <v>31</v>
      </c>
      <c r="E2730" t="s">
        <v>33</v>
      </c>
      <c r="F2730" t="s">
        <v>34</v>
      </c>
      <c r="G2730" t="s">
        <v>20</v>
      </c>
      <c r="H2730" t="s">
        <v>32</v>
      </c>
      <c r="I2730" t="s">
        <v>35</v>
      </c>
      <c r="J2730">
        <v>235</v>
      </c>
      <c r="K2730">
        <v>336.05</v>
      </c>
    </row>
    <row r="2731" spans="1:11" x14ac:dyDescent="0.3">
      <c r="A2731" s="2">
        <v>2725077</v>
      </c>
      <c r="B2731">
        <v>2023</v>
      </c>
      <c r="C2731" t="s">
        <v>30</v>
      </c>
      <c r="D2731" t="s">
        <v>31</v>
      </c>
      <c r="E2731" t="s">
        <v>33</v>
      </c>
      <c r="F2731" t="s">
        <v>34</v>
      </c>
      <c r="G2731" t="s">
        <v>20</v>
      </c>
      <c r="H2731" t="s">
        <v>32</v>
      </c>
      <c r="I2731" t="s">
        <v>35</v>
      </c>
      <c r="J2731">
        <v>804</v>
      </c>
      <c r="K2731">
        <v>1149.72</v>
      </c>
    </row>
    <row r="2732" spans="1:11" x14ac:dyDescent="0.3">
      <c r="A2732" s="2">
        <v>2726172</v>
      </c>
      <c r="B2732">
        <v>2023</v>
      </c>
      <c r="C2732" t="s">
        <v>30</v>
      </c>
      <c r="D2732" t="s">
        <v>31</v>
      </c>
      <c r="E2732" t="s">
        <v>33</v>
      </c>
      <c r="F2732" t="s">
        <v>34</v>
      </c>
      <c r="G2732" t="s">
        <v>20</v>
      </c>
      <c r="H2732" t="s">
        <v>32</v>
      </c>
      <c r="I2732" t="s">
        <v>35</v>
      </c>
      <c r="J2732">
        <v>233</v>
      </c>
      <c r="K2732">
        <v>333.19</v>
      </c>
    </row>
    <row r="2733" spans="1:11" x14ac:dyDescent="0.3">
      <c r="A2733" s="2">
        <v>2725442</v>
      </c>
      <c r="B2733">
        <v>2024</v>
      </c>
      <c r="C2733" t="s">
        <v>11</v>
      </c>
      <c r="D2733" t="s">
        <v>12</v>
      </c>
      <c r="E2733" t="s">
        <v>13</v>
      </c>
      <c r="F2733" t="s">
        <v>14</v>
      </c>
      <c r="G2733" t="s">
        <v>15</v>
      </c>
      <c r="H2733" t="s">
        <v>16</v>
      </c>
      <c r="I2733" t="s">
        <v>18</v>
      </c>
      <c r="J2733">
        <v>302</v>
      </c>
      <c r="K2733">
        <v>462.06</v>
      </c>
    </row>
    <row r="2734" spans="1:11" x14ac:dyDescent="0.3">
      <c r="A2734" s="2">
        <v>2725077</v>
      </c>
      <c r="B2734">
        <v>2024</v>
      </c>
      <c r="C2734" t="s">
        <v>11</v>
      </c>
      <c r="D2734" t="s">
        <v>12</v>
      </c>
      <c r="E2734" t="s">
        <v>13</v>
      </c>
      <c r="F2734" t="s">
        <v>14</v>
      </c>
      <c r="G2734" t="s">
        <v>15</v>
      </c>
      <c r="H2734" t="s">
        <v>16</v>
      </c>
      <c r="I2734" t="s">
        <v>18</v>
      </c>
      <c r="J2734">
        <v>272</v>
      </c>
      <c r="K2734">
        <v>388.96</v>
      </c>
    </row>
    <row r="2735" spans="1:11" x14ac:dyDescent="0.3">
      <c r="A2735" s="2">
        <v>2725442</v>
      </c>
      <c r="B2735">
        <v>2024</v>
      </c>
      <c r="C2735" t="s">
        <v>11</v>
      </c>
      <c r="D2735" t="s">
        <v>12</v>
      </c>
      <c r="E2735" t="s">
        <v>13</v>
      </c>
      <c r="F2735" t="s">
        <v>14</v>
      </c>
      <c r="G2735" t="s">
        <v>15</v>
      </c>
      <c r="H2735" t="s">
        <v>16</v>
      </c>
      <c r="I2735" t="s">
        <v>18</v>
      </c>
      <c r="J2735">
        <v>298</v>
      </c>
      <c r="K2735">
        <v>426.14</v>
      </c>
    </row>
    <row r="2736" spans="1:11" x14ac:dyDescent="0.3">
      <c r="A2736" s="2">
        <v>2725442</v>
      </c>
      <c r="B2736">
        <v>2024</v>
      </c>
      <c r="C2736" t="s">
        <v>11</v>
      </c>
      <c r="D2736" t="s">
        <v>12</v>
      </c>
      <c r="E2736" t="s">
        <v>13</v>
      </c>
      <c r="F2736" t="s">
        <v>14</v>
      </c>
      <c r="G2736" t="s">
        <v>15</v>
      </c>
      <c r="H2736" t="s">
        <v>16</v>
      </c>
      <c r="I2736" t="s">
        <v>18</v>
      </c>
      <c r="J2736">
        <v>274</v>
      </c>
      <c r="K2736">
        <v>391.82</v>
      </c>
    </row>
    <row r="2737" spans="1:11" x14ac:dyDescent="0.3">
      <c r="A2737" s="2">
        <v>2725077</v>
      </c>
      <c r="B2737">
        <v>2024</v>
      </c>
      <c r="C2737" t="s">
        <v>11</v>
      </c>
      <c r="D2737" t="s">
        <v>12</v>
      </c>
      <c r="E2737" t="s">
        <v>13</v>
      </c>
      <c r="F2737" t="s">
        <v>14</v>
      </c>
      <c r="G2737" t="s">
        <v>15</v>
      </c>
      <c r="H2737" t="s">
        <v>16</v>
      </c>
      <c r="I2737" t="s">
        <v>18</v>
      </c>
      <c r="J2737">
        <v>666</v>
      </c>
      <c r="K2737">
        <v>952.38</v>
      </c>
    </row>
    <row r="2738" spans="1:11" x14ac:dyDescent="0.3">
      <c r="A2738" s="2">
        <v>2726172</v>
      </c>
      <c r="B2738">
        <v>2024</v>
      </c>
      <c r="C2738" t="s">
        <v>11</v>
      </c>
      <c r="D2738" t="s">
        <v>12</v>
      </c>
      <c r="E2738" t="s">
        <v>13</v>
      </c>
      <c r="F2738" t="s">
        <v>14</v>
      </c>
      <c r="G2738" t="s">
        <v>15</v>
      </c>
      <c r="H2738" t="s">
        <v>16</v>
      </c>
      <c r="I2738" t="s">
        <v>18</v>
      </c>
      <c r="J2738">
        <v>753</v>
      </c>
      <c r="K2738">
        <v>1076.79</v>
      </c>
    </row>
    <row r="2739" spans="1:11" x14ac:dyDescent="0.3">
      <c r="A2739" s="2">
        <v>2726172</v>
      </c>
      <c r="B2739">
        <v>2024</v>
      </c>
      <c r="C2739" t="s">
        <v>11</v>
      </c>
      <c r="D2739" t="s">
        <v>12</v>
      </c>
      <c r="E2739" t="s">
        <v>13</v>
      </c>
      <c r="F2739" t="s">
        <v>14</v>
      </c>
      <c r="G2739" t="s">
        <v>15</v>
      </c>
      <c r="H2739" t="s">
        <v>16</v>
      </c>
      <c r="I2739" t="s">
        <v>18</v>
      </c>
      <c r="J2739">
        <v>297</v>
      </c>
      <c r="K2739">
        <v>424.71</v>
      </c>
    </row>
    <row r="2740" spans="1:11" x14ac:dyDescent="0.3">
      <c r="A2740" s="2">
        <v>2725077</v>
      </c>
      <c r="B2740">
        <v>2024</v>
      </c>
      <c r="C2740" t="s">
        <v>11</v>
      </c>
      <c r="D2740" t="s">
        <v>12</v>
      </c>
      <c r="E2740" t="s">
        <v>13</v>
      </c>
      <c r="F2740" t="s">
        <v>14</v>
      </c>
      <c r="G2740" t="s">
        <v>15</v>
      </c>
      <c r="H2740" t="s">
        <v>16</v>
      </c>
      <c r="I2740" t="s">
        <v>18</v>
      </c>
      <c r="J2740">
        <v>792</v>
      </c>
      <c r="K2740">
        <v>526.24</v>
      </c>
    </row>
    <row r="2741" spans="1:11" x14ac:dyDescent="0.3">
      <c r="A2741" s="2">
        <v>2725442</v>
      </c>
      <c r="B2741">
        <v>2024</v>
      </c>
      <c r="C2741" t="s">
        <v>11</v>
      </c>
      <c r="D2741" t="s">
        <v>12</v>
      </c>
      <c r="E2741" t="s">
        <v>13</v>
      </c>
      <c r="F2741" t="s">
        <v>14</v>
      </c>
      <c r="G2741" t="s">
        <v>15</v>
      </c>
      <c r="H2741" t="s">
        <v>16</v>
      </c>
      <c r="I2741" t="s">
        <v>18</v>
      </c>
      <c r="J2741">
        <v>301</v>
      </c>
      <c r="K2741">
        <v>430.43</v>
      </c>
    </row>
    <row r="2742" spans="1:11" x14ac:dyDescent="0.3">
      <c r="A2742" s="2">
        <v>2725442</v>
      </c>
      <c r="B2742">
        <v>2024</v>
      </c>
      <c r="C2742" t="s">
        <v>11</v>
      </c>
      <c r="D2742" t="s">
        <v>12</v>
      </c>
      <c r="E2742" t="s">
        <v>13</v>
      </c>
      <c r="F2742" t="s">
        <v>14</v>
      </c>
      <c r="G2742" t="s">
        <v>15</v>
      </c>
      <c r="H2742" t="s">
        <v>16</v>
      </c>
      <c r="I2742" t="s">
        <v>18</v>
      </c>
      <c r="J2742">
        <v>271</v>
      </c>
      <c r="K2742">
        <v>387.53</v>
      </c>
    </row>
    <row r="2743" spans="1:11" x14ac:dyDescent="0.3">
      <c r="A2743" s="2">
        <v>2725077</v>
      </c>
      <c r="B2743">
        <v>2024</v>
      </c>
      <c r="C2743" t="s">
        <v>11</v>
      </c>
      <c r="D2743" t="s">
        <v>12</v>
      </c>
      <c r="E2743" t="s">
        <v>13</v>
      </c>
      <c r="F2743" t="s">
        <v>14</v>
      </c>
      <c r="G2743" t="s">
        <v>15</v>
      </c>
      <c r="H2743" t="s">
        <v>16</v>
      </c>
      <c r="I2743" t="s">
        <v>18</v>
      </c>
      <c r="J2743">
        <v>299</v>
      </c>
      <c r="K2743">
        <v>427.57</v>
      </c>
    </row>
    <row r="2744" spans="1:11" x14ac:dyDescent="0.3">
      <c r="A2744" s="2">
        <v>2725442</v>
      </c>
      <c r="B2744">
        <v>2024</v>
      </c>
      <c r="C2744" t="s">
        <v>11</v>
      </c>
      <c r="D2744" t="s">
        <v>12</v>
      </c>
      <c r="E2744" t="s">
        <v>13</v>
      </c>
      <c r="F2744" t="s">
        <v>14</v>
      </c>
      <c r="G2744" t="s">
        <v>15</v>
      </c>
      <c r="H2744" t="s">
        <v>16</v>
      </c>
      <c r="I2744" t="s">
        <v>18</v>
      </c>
      <c r="J2744">
        <v>761</v>
      </c>
      <c r="K2744">
        <v>1088.23</v>
      </c>
    </row>
    <row r="2745" spans="1:11" x14ac:dyDescent="0.3">
      <c r="A2745" s="2">
        <v>2725077</v>
      </c>
      <c r="B2745">
        <v>2024</v>
      </c>
      <c r="C2745" t="s">
        <v>19</v>
      </c>
      <c r="D2745" t="s">
        <v>12</v>
      </c>
      <c r="E2745" t="s">
        <v>13</v>
      </c>
      <c r="F2745" t="s">
        <v>14</v>
      </c>
      <c r="G2745" t="s">
        <v>15</v>
      </c>
      <c r="H2745" t="s">
        <v>16</v>
      </c>
      <c r="I2745" t="s">
        <v>18</v>
      </c>
      <c r="J2745">
        <v>278</v>
      </c>
      <c r="K2745">
        <v>425.34000000000003</v>
      </c>
    </row>
    <row r="2746" spans="1:11" x14ac:dyDescent="0.3">
      <c r="A2746" s="2">
        <v>2725442</v>
      </c>
      <c r="B2746">
        <v>2024</v>
      </c>
      <c r="C2746" t="s">
        <v>19</v>
      </c>
      <c r="D2746" t="s">
        <v>12</v>
      </c>
      <c r="E2746" t="s">
        <v>13</v>
      </c>
      <c r="F2746" t="s">
        <v>14</v>
      </c>
      <c r="G2746" t="s">
        <v>15</v>
      </c>
      <c r="H2746" t="s">
        <v>16</v>
      </c>
      <c r="I2746" t="s">
        <v>18</v>
      </c>
      <c r="J2746">
        <v>280</v>
      </c>
      <c r="K2746">
        <v>400.4</v>
      </c>
    </row>
    <row r="2747" spans="1:11" x14ac:dyDescent="0.3">
      <c r="A2747" s="2">
        <v>2725077</v>
      </c>
      <c r="B2747">
        <v>2024</v>
      </c>
      <c r="C2747" t="s">
        <v>19</v>
      </c>
      <c r="D2747" t="s">
        <v>12</v>
      </c>
      <c r="E2747" t="s">
        <v>13</v>
      </c>
      <c r="F2747" t="s">
        <v>14</v>
      </c>
      <c r="G2747" t="s">
        <v>15</v>
      </c>
      <c r="H2747" t="s">
        <v>16</v>
      </c>
      <c r="I2747" t="s">
        <v>18</v>
      </c>
      <c r="J2747">
        <v>250</v>
      </c>
      <c r="K2747">
        <v>357.5</v>
      </c>
    </row>
    <row r="2748" spans="1:11" x14ac:dyDescent="0.3">
      <c r="A2748" s="2">
        <v>2725442</v>
      </c>
      <c r="B2748">
        <v>2024</v>
      </c>
      <c r="C2748" t="s">
        <v>19</v>
      </c>
      <c r="D2748" t="s">
        <v>12</v>
      </c>
      <c r="E2748" t="s">
        <v>13</v>
      </c>
      <c r="F2748" t="s">
        <v>14</v>
      </c>
      <c r="G2748" t="s">
        <v>15</v>
      </c>
      <c r="H2748" t="s">
        <v>16</v>
      </c>
      <c r="I2748" t="s">
        <v>18</v>
      </c>
      <c r="J2748">
        <v>670</v>
      </c>
      <c r="K2748">
        <v>958.1</v>
      </c>
    </row>
    <row r="2749" spans="1:11" x14ac:dyDescent="0.3">
      <c r="A2749" s="2">
        <v>2725077</v>
      </c>
      <c r="B2749">
        <v>2024</v>
      </c>
      <c r="C2749" t="s">
        <v>19</v>
      </c>
      <c r="D2749" t="s">
        <v>12</v>
      </c>
      <c r="E2749" t="s">
        <v>13</v>
      </c>
      <c r="F2749" t="s">
        <v>14</v>
      </c>
      <c r="G2749" t="s">
        <v>15</v>
      </c>
      <c r="H2749" t="s">
        <v>16</v>
      </c>
      <c r="I2749" t="s">
        <v>18</v>
      </c>
      <c r="J2749">
        <v>756</v>
      </c>
      <c r="K2749">
        <v>1081.08</v>
      </c>
    </row>
    <row r="2750" spans="1:11" x14ac:dyDescent="0.3">
      <c r="A2750" s="2">
        <v>2725077</v>
      </c>
      <c r="B2750">
        <v>2024</v>
      </c>
      <c r="C2750" t="s">
        <v>19</v>
      </c>
      <c r="D2750" t="s">
        <v>12</v>
      </c>
      <c r="E2750" t="s">
        <v>13</v>
      </c>
      <c r="F2750" t="s">
        <v>14</v>
      </c>
      <c r="G2750" t="s">
        <v>15</v>
      </c>
      <c r="H2750" t="s">
        <v>16</v>
      </c>
      <c r="I2750" t="s">
        <v>18</v>
      </c>
      <c r="J2750">
        <v>279</v>
      </c>
      <c r="K2750">
        <v>398.97</v>
      </c>
    </row>
    <row r="2751" spans="1:11" x14ac:dyDescent="0.3">
      <c r="A2751" s="2">
        <v>2725442</v>
      </c>
      <c r="B2751">
        <v>2024</v>
      </c>
      <c r="C2751" t="s">
        <v>19</v>
      </c>
      <c r="D2751" t="s">
        <v>12</v>
      </c>
      <c r="E2751" t="s">
        <v>13</v>
      </c>
      <c r="F2751" t="s">
        <v>14</v>
      </c>
      <c r="G2751" t="s">
        <v>15</v>
      </c>
      <c r="H2751" t="s">
        <v>16</v>
      </c>
      <c r="I2751" t="s">
        <v>18</v>
      </c>
      <c r="J2751">
        <v>796</v>
      </c>
      <c r="K2751">
        <v>526.24</v>
      </c>
    </row>
    <row r="2752" spans="1:11" x14ac:dyDescent="0.3">
      <c r="A2752" s="2">
        <v>2725077</v>
      </c>
      <c r="B2752">
        <v>2024</v>
      </c>
      <c r="C2752" t="s">
        <v>19</v>
      </c>
      <c r="D2752" t="s">
        <v>12</v>
      </c>
      <c r="E2752" t="s">
        <v>13</v>
      </c>
      <c r="F2752" t="s">
        <v>14</v>
      </c>
      <c r="G2752" t="s">
        <v>15</v>
      </c>
      <c r="H2752" t="s">
        <v>16</v>
      </c>
      <c r="I2752" t="s">
        <v>18</v>
      </c>
      <c r="J2752">
        <v>277</v>
      </c>
      <c r="K2752">
        <v>396.11</v>
      </c>
    </row>
    <row r="2753" spans="1:11" x14ac:dyDescent="0.3">
      <c r="A2753" s="2">
        <v>2725442</v>
      </c>
      <c r="B2753">
        <v>2024</v>
      </c>
      <c r="C2753" t="s">
        <v>19</v>
      </c>
      <c r="D2753" t="s">
        <v>12</v>
      </c>
      <c r="E2753" t="s">
        <v>13</v>
      </c>
      <c r="F2753" t="s">
        <v>14</v>
      </c>
      <c r="G2753" t="s">
        <v>15</v>
      </c>
      <c r="H2753" t="s">
        <v>16</v>
      </c>
      <c r="I2753" t="s">
        <v>18</v>
      </c>
      <c r="J2753">
        <v>253</v>
      </c>
      <c r="K2753">
        <v>361.78999999999996</v>
      </c>
    </row>
    <row r="2754" spans="1:11" x14ac:dyDescent="0.3">
      <c r="A2754" s="2">
        <v>2725077</v>
      </c>
      <c r="B2754">
        <v>2024</v>
      </c>
      <c r="C2754" t="s">
        <v>19</v>
      </c>
      <c r="D2754" t="s">
        <v>12</v>
      </c>
      <c r="E2754" t="s">
        <v>13</v>
      </c>
      <c r="F2754" t="s">
        <v>14</v>
      </c>
      <c r="G2754" t="s">
        <v>15</v>
      </c>
      <c r="H2754" t="s">
        <v>16</v>
      </c>
      <c r="I2754" t="s">
        <v>18</v>
      </c>
      <c r="J2754">
        <v>765</v>
      </c>
      <c r="K2754">
        <v>1093.95</v>
      </c>
    </row>
    <row r="2755" spans="1:11" x14ac:dyDescent="0.3">
      <c r="A2755" s="2">
        <v>2725077</v>
      </c>
      <c r="B2755">
        <v>2024</v>
      </c>
      <c r="C2755" t="s">
        <v>21</v>
      </c>
      <c r="D2755" t="s">
        <v>12</v>
      </c>
      <c r="E2755" t="s">
        <v>13</v>
      </c>
      <c r="F2755" t="s">
        <v>14</v>
      </c>
      <c r="G2755" t="s">
        <v>15</v>
      </c>
      <c r="H2755" t="s">
        <v>16</v>
      </c>
      <c r="I2755" t="s">
        <v>18</v>
      </c>
      <c r="J2755">
        <v>230</v>
      </c>
      <c r="K2755">
        <v>328.9</v>
      </c>
    </row>
    <row r="2756" spans="1:11" x14ac:dyDescent="0.3">
      <c r="A2756" s="2">
        <v>2725442</v>
      </c>
      <c r="B2756">
        <v>2024</v>
      </c>
      <c r="C2756" t="s">
        <v>21</v>
      </c>
      <c r="D2756" t="s">
        <v>12</v>
      </c>
      <c r="E2756" t="s">
        <v>13</v>
      </c>
      <c r="F2756" t="s">
        <v>14</v>
      </c>
      <c r="G2756" t="s">
        <v>15</v>
      </c>
      <c r="H2756" t="s">
        <v>16</v>
      </c>
      <c r="I2756" t="s">
        <v>18</v>
      </c>
      <c r="J2756">
        <v>256</v>
      </c>
      <c r="K2756">
        <v>366.08</v>
      </c>
    </row>
    <row r="2757" spans="1:11" x14ac:dyDescent="0.3">
      <c r="A2757" s="2">
        <v>2725807</v>
      </c>
      <c r="B2757">
        <v>2024</v>
      </c>
      <c r="C2757" t="s">
        <v>21</v>
      </c>
      <c r="D2757" t="s">
        <v>12</v>
      </c>
      <c r="E2757" t="s">
        <v>13</v>
      </c>
      <c r="F2757" t="s">
        <v>14</v>
      </c>
      <c r="G2757" t="s">
        <v>15</v>
      </c>
      <c r="H2757" t="s">
        <v>16</v>
      </c>
      <c r="I2757" t="s">
        <v>18</v>
      </c>
      <c r="J2757">
        <v>232</v>
      </c>
      <c r="K2757">
        <v>331.76</v>
      </c>
    </row>
    <row r="2758" spans="1:11" x14ac:dyDescent="0.3">
      <c r="A2758" s="2">
        <v>2726172</v>
      </c>
      <c r="B2758">
        <v>2024</v>
      </c>
      <c r="C2758" t="s">
        <v>21</v>
      </c>
      <c r="D2758" t="s">
        <v>12</v>
      </c>
      <c r="E2758" t="s">
        <v>13</v>
      </c>
      <c r="F2758" t="s">
        <v>14</v>
      </c>
      <c r="G2758" t="s">
        <v>15</v>
      </c>
      <c r="H2758" t="s">
        <v>16</v>
      </c>
      <c r="I2758" t="s">
        <v>18</v>
      </c>
      <c r="J2758">
        <v>673</v>
      </c>
      <c r="K2758">
        <v>962.39</v>
      </c>
    </row>
    <row r="2759" spans="1:11" x14ac:dyDescent="0.3">
      <c r="A2759" s="2">
        <v>2725442</v>
      </c>
      <c r="B2759">
        <v>2024</v>
      </c>
      <c r="C2759" t="s">
        <v>21</v>
      </c>
      <c r="D2759" t="s">
        <v>12</v>
      </c>
      <c r="E2759" t="s">
        <v>13</v>
      </c>
      <c r="F2759" t="s">
        <v>14</v>
      </c>
      <c r="G2759" t="s">
        <v>15</v>
      </c>
      <c r="H2759" t="s">
        <v>16</v>
      </c>
      <c r="I2759" t="s">
        <v>18</v>
      </c>
      <c r="J2759">
        <v>760</v>
      </c>
      <c r="K2759">
        <v>1086.8</v>
      </c>
    </row>
    <row r="2760" spans="1:11" x14ac:dyDescent="0.3">
      <c r="A2760" s="2">
        <v>2725442</v>
      </c>
      <c r="B2760">
        <v>2024</v>
      </c>
      <c r="C2760" t="s">
        <v>21</v>
      </c>
      <c r="D2760" t="s">
        <v>12</v>
      </c>
      <c r="E2760" t="s">
        <v>13</v>
      </c>
      <c r="F2760" t="s">
        <v>14</v>
      </c>
      <c r="G2760" t="s">
        <v>15</v>
      </c>
      <c r="H2760" t="s">
        <v>16</v>
      </c>
      <c r="I2760" t="s">
        <v>18</v>
      </c>
      <c r="J2760">
        <v>255</v>
      </c>
      <c r="K2760">
        <v>364.65</v>
      </c>
    </row>
    <row r="2761" spans="1:11" x14ac:dyDescent="0.3">
      <c r="A2761" s="2">
        <v>2726172</v>
      </c>
      <c r="B2761">
        <v>2024</v>
      </c>
      <c r="C2761" t="s">
        <v>21</v>
      </c>
      <c r="D2761" t="s">
        <v>12</v>
      </c>
      <c r="E2761" t="s">
        <v>13</v>
      </c>
      <c r="F2761" t="s">
        <v>14</v>
      </c>
      <c r="G2761" t="s">
        <v>15</v>
      </c>
      <c r="H2761" t="s">
        <v>16</v>
      </c>
      <c r="I2761" t="s">
        <v>18</v>
      </c>
      <c r="J2761">
        <v>799</v>
      </c>
      <c r="K2761">
        <v>526.24</v>
      </c>
    </row>
    <row r="2762" spans="1:11" x14ac:dyDescent="0.3">
      <c r="A2762" s="2">
        <v>2725807</v>
      </c>
      <c r="B2762">
        <v>2024</v>
      </c>
      <c r="C2762" t="s">
        <v>21</v>
      </c>
      <c r="D2762" t="s">
        <v>12</v>
      </c>
      <c r="E2762" t="s">
        <v>13</v>
      </c>
      <c r="F2762" t="s">
        <v>14</v>
      </c>
      <c r="G2762" t="s">
        <v>15</v>
      </c>
      <c r="H2762" t="s">
        <v>16</v>
      </c>
      <c r="I2762" t="s">
        <v>18</v>
      </c>
      <c r="J2762">
        <v>259</v>
      </c>
      <c r="K2762">
        <v>370.37</v>
      </c>
    </row>
    <row r="2763" spans="1:11" x14ac:dyDescent="0.3">
      <c r="A2763" s="2">
        <v>2725442</v>
      </c>
      <c r="B2763">
        <v>2024</v>
      </c>
      <c r="C2763" t="s">
        <v>21</v>
      </c>
      <c r="D2763" t="s">
        <v>12</v>
      </c>
      <c r="E2763" t="s">
        <v>13</v>
      </c>
      <c r="F2763" t="s">
        <v>14</v>
      </c>
      <c r="G2763" t="s">
        <v>15</v>
      </c>
      <c r="H2763" t="s">
        <v>16</v>
      </c>
      <c r="I2763" t="s">
        <v>18</v>
      </c>
      <c r="J2763">
        <v>229</v>
      </c>
      <c r="K2763">
        <v>327.47000000000003</v>
      </c>
    </row>
    <row r="2764" spans="1:11" x14ac:dyDescent="0.3">
      <c r="A2764" s="2">
        <v>2725077</v>
      </c>
      <c r="B2764">
        <v>2024</v>
      </c>
      <c r="C2764" t="s">
        <v>21</v>
      </c>
      <c r="D2764" t="s">
        <v>12</v>
      </c>
      <c r="E2764" t="s">
        <v>13</v>
      </c>
      <c r="F2764" t="s">
        <v>14</v>
      </c>
      <c r="G2764" t="s">
        <v>15</v>
      </c>
      <c r="H2764" t="s">
        <v>16</v>
      </c>
      <c r="I2764" t="s">
        <v>18</v>
      </c>
      <c r="J2764">
        <v>257</v>
      </c>
      <c r="K2764">
        <v>367.51</v>
      </c>
    </row>
    <row r="2765" spans="1:11" x14ac:dyDescent="0.3">
      <c r="A2765" s="2">
        <v>2726172</v>
      </c>
      <c r="B2765">
        <v>2024</v>
      </c>
      <c r="C2765" t="s">
        <v>22</v>
      </c>
      <c r="D2765" t="s">
        <v>12</v>
      </c>
      <c r="E2765" t="s">
        <v>13</v>
      </c>
      <c r="F2765" t="s">
        <v>14</v>
      </c>
      <c r="G2765" t="s">
        <v>15</v>
      </c>
      <c r="H2765" t="s">
        <v>16</v>
      </c>
      <c r="I2765" t="s">
        <v>18</v>
      </c>
      <c r="J2765">
        <v>308</v>
      </c>
      <c r="K2765">
        <v>471.24</v>
      </c>
    </row>
    <row r="2766" spans="1:11" x14ac:dyDescent="0.3">
      <c r="A2766" s="2">
        <v>2725077</v>
      </c>
      <c r="B2766">
        <v>2024</v>
      </c>
      <c r="C2766" t="s">
        <v>22</v>
      </c>
      <c r="D2766" t="s">
        <v>12</v>
      </c>
      <c r="E2766" t="s">
        <v>13</v>
      </c>
      <c r="F2766" t="s">
        <v>14</v>
      </c>
      <c r="G2766" t="s">
        <v>15</v>
      </c>
      <c r="H2766" t="s">
        <v>16</v>
      </c>
      <c r="I2766" t="s">
        <v>18</v>
      </c>
      <c r="J2766">
        <v>284</v>
      </c>
      <c r="K2766">
        <v>406.12</v>
      </c>
    </row>
    <row r="2767" spans="1:11" x14ac:dyDescent="0.3">
      <c r="A2767" s="2">
        <v>2725077</v>
      </c>
      <c r="B2767">
        <v>2024</v>
      </c>
      <c r="C2767" t="s">
        <v>22</v>
      </c>
      <c r="D2767" t="s">
        <v>12</v>
      </c>
      <c r="E2767" t="s">
        <v>13</v>
      </c>
      <c r="F2767" t="s">
        <v>14</v>
      </c>
      <c r="G2767" t="s">
        <v>15</v>
      </c>
      <c r="H2767" t="s">
        <v>16</v>
      </c>
      <c r="I2767" t="s">
        <v>18</v>
      </c>
      <c r="J2767">
        <v>310</v>
      </c>
      <c r="K2767">
        <v>443.3</v>
      </c>
    </row>
    <row r="2768" spans="1:11" x14ac:dyDescent="0.3">
      <c r="A2768" s="2">
        <v>2725442</v>
      </c>
      <c r="B2768">
        <v>2024</v>
      </c>
      <c r="C2768" t="s">
        <v>22</v>
      </c>
      <c r="D2768" t="s">
        <v>12</v>
      </c>
      <c r="E2768" t="s">
        <v>13</v>
      </c>
      <c r="F2768" t="s">
        <v>14</v>
      </c>
      <c r="G2768" t="s">
        <v>15</v>
      </c>
      <c r="H2768" t="s">
        <v>16</v>
      </c>
      <c r="I2768" t="s">
        <v>18</v>
      </c>
      <c r="J2768">
        <v>664</v>
      </c>
      <c r="K2768">
        <v>949.52</v>
      </c>
    </row>
    <row r="2769" spans="1:11" x14ac:dyDescent="0.3">
      <c r="A2769" s="2">
        <v>2725077</v>
      </c>
      <c r="B2769">
        <v>2024</v>
      </c>
      <c r="C2769" t="s">
        <v>22</v>
      </c>
      <c r="D2769" t="s">
        <v>12</v>
      </c>
      <c r="E2769" t="s">
        <v>13</v>
      </c>
      <c r="F2769" t="s">
        <v>14</v>
      </c>
      <c r="G2769" t="s">
        <v>15</v>
      </c>
      <c r="H2769" t="s">
        <v>16</v>
      </c>
      <c r="I2769" t="s">
        <v>18</v>
      </c>
      <c r="J2769">
        <v>751</v>
      </c>
      <c r="K2769">
        <v>1073.93</v>
      </c>
    </row>
    <row r="2770" spans="1:11" x14ac:dyDescent="0.3">
      <c r="A2770" s="2">
        <v>2725077</v>
      </c>
      <c r="B2770">
        <v>2024</v>
      </c>
      <c r="C2770" t="s">
        <v>22</v>
      </c>
      <c r="D2770" t="s">
        <v>12</v>
      </c>
      <c r="E2770" t="s">
        <v>13</v>
      </c>
      <c r="F2770" t="s">
        <v>14</v>
      </c>
      <c r="G2770" t="s">
        <v>15</v>
      </c>
      <c r="H2770" t="s">
        <v>16</v>
      </c>
      <c r="I2770" t="s">
        <v>18</v>
      </c>
      <c r="J2770">
        <v>309</v>
      </c>
      <c r="K2770">
        <v>441.87</v>
      </c>
    </row>
    <row r="2771" spans="1:11" x14ac:dyDescent="0.3">
      <c r="A2771" s="2">
        <v>2725442</v>
      </c>
      <c r="B2771">
        <v>2024</v>
      </c>
      <c r="C2771" t="s">
        <v>22</v>
      </c>
      <c r="D2771" t="s">
        <v>12</v>
      </c>
      <c r="E2771" t="s">
        <v>13</v>
      </c>
      <c r="F2771" t="s">
        <v>14</v>
      </c>
      <c r="G2771" t="s">
        <v>15</v>
      </c>
      <c r="H2771" t="s">
        <v>16</v>
      </c>
      <c r="I2771" t="s">
        <v>18</v>
      </c>
      <c r="J2771">
        <v>790</v>
      </c>
      <c r="K2771">
        <v>526.24</v>
      </c>
    </row>
    <row r="2772" spans="1:11" x14ac:dyDescent="0.3">
      <c r="A2772" s="2">
        <v>2725077</v>
      </c>
      <c r="B2772">
        <v>2024</v>
      </c>
      <c r="C2772" t="s">
        <v>22</v>
      </c>
      <c r="D2772" t="s">
        <v>12</v>
      </c>
      <c r="E2772" t="s">
        <v>13</v>
      </c>
      <c r="F2772" t="s">
        <v>14</v>
      </c>
      <c r="G2772" t="s">
        <v>15</v>
      </c>
      <c r="H2772" t="s">
        <v>16</v>
      </c>
      <c r="I2772" t="s">
        <v>18</v>
      </c>
      <c r="J2772">
        <v>283</v>
      </c>
      <c r="K2772">
        <v>404.69</v>
      </c>
    </row>
    <row r="2773" spans="1:11" x14ac:dyDescent="0.3">
      <c r="A2773" s="2">
        <v>2725077</v>
      </c>
      <c r="B2773">
        <v>2024</v>
      </c>
      <c r="C2773" t="s">
        <v>22</v>
      </c>
      <c r="D2773" t="s">
        <v>12</v>
      </c>
      <c r="E2773" t="s">
        <v>13</v>
      </c>
      <c r="F2773" t="s">
        <v>14</v>
      </c>
      <c r="G2773" t="s">
        <v>15</v>
      </c>
      <c r="H2773" t="s">
        <v>16</v>
      </c>
      <c r="I2773" t="s">
        <v>18</v>
      </c>
      <c r="J2773">
        <v>311</v>
      </c>
      <c r="K2773">
        <v>444.73</v>
      </c>
    </row>
    <row r="2774" spans="1:11" x14ac:dyDescent="0.3">
      <c r="A2774" s="2">
        <v>2726172</v>
      </c>
      <c r="B2774">
        <v>2024</v>
      </c>
      <c r="C2774" t="s">
        <v>22</v>
      </c>
      <c r="D2774" t="s">
        <v>12</v>
      </c>
      <c r="E2774" t="s">
        <v>13</v>
      </c>
      <c r="F2774" t="s">
        <v>14</v>
      </c>
      <c r="G2774" t="s">
        <v>15</v>
      </c>
      <c r="H2774" t="s">
        <v>16</v>
      </c>
      <c r="I2774" t="s">
        <v>18</v>
      </c>
      <c r="J2774">
        <v>760</v>
      </c>
      <c r="K2774">
        <v>1086.8</v>
      </c>
    </row>
    <row r="2775" spans="1:11" x14ac:dyDescent="0.3">
      <c r="A2775" s="2">
        <v>2725442</v>
      </c>
      <c r="B2775">
        <v>2024</v>
      </c>
      <c r="C2775" t="s">
        <v>23</v>
      </c>
      <c r="D2775" t="s">
        <v>12</v>
      </c>
      <c r="E2775" t="s">
        <v>13</v>
      </c>
      <c r="F2775" t="s">
        <v>14</v>
      </c>
      <c r="G2775" t="s">
        <v>15</v>
      </c>
      <c r="H2775" t="s">
        <v>16</v>
      </c>
      <c r="I2775" t="s">
        <v>18</v>
      </c>
      <c r="J2775">
        <v>314</v>
      </c>
      <c r="K2775">
        <v>480.42</v>
      </c>
    </row>
    <row r="2776" spans="1:11" x14ac:dyDescent="0.3">
      <c r="A2776" s="2">
        <v>2725442</v>
      </c>
      <c r="B2776">
        <v>2024</v>
      </c>
      <c r="C2776" t="s">
        <v>23</v>
      </c>
      <c r="D2776" t="s">
        <v>12</v>
      </c>
      <c r="E2776" t="s">
        <v>13</v>
      </c>
      <c r="F2776" t="s">
        <v>14</v>
      </c>
      <c r="G2776" t="s">
        <v>15</v>
      </c>
      <c r="H2776" t="s">
        <v>16</v>
      </c>
      <c r="I2776" t="s">
        <v>18</v>
      </c>
      <c r="J2776">
        <v>290</v>
      </c>
      <c r="K2776">
        <v>414.7</v>
      </c>
    </row>
    <row r="2777" spans="1:11" x14ac:dyDescent="0.3">
      <c r="A2777" s="2">
        <v>2725442</v>
      </c>
      <c r="B2777">
        <v>2024</v>
      </c>
      <c r="C2777" t="s">
        <v>23</v>
      </c>
      <c r="D2777" t="s">
        <v>12</v>
      </c>
      <c r="E2777" t="s">
        <v>13</v>
      </c>
      <c r="F2777" t="s">
        <v>14</v>
      </c>
      <c r="G2777" t="s">
        <v>15</v>
      </c>
      <c r="H2777" t="s">
        <v>16</v>
      </c>
      <c r="I2777" t="s">
        <v>18</v>
      </c>
      <c r="J2777">
        <v>316</v>
      </c>
      <c r="K2777">
        <v>451.88</v>
      </c>
    </row>
    <row r="2778" spans="1:11" x14ac:dyDescent="0.3">
      <c r="A2778" s="2">
        <v>2725807</v>
      </c>
      <c r="B2778">
        <v>2024</v>
      </c>
      <c r="C2778" t="s">
        <v>23</v>
      </c>
      <c r="D2778" t="s">
        <v>12</v>
      </c>
      <c r="E2778" t="s">
        <v>13</v>
      </c>
      <c r="F2778" t="s">
        <v>14</v>
      </c>
      <c r="G2778" t="s">
        <v>15</v>
      </c>
      <c r="H2778" t="s">
        <v>16</v>
      </c>
      <c r="I2778" t="s">
        <v>18</v>
      </c>
      <c r="J2778">
        <v>286</v>
      </c>
      <c r="K2778">
        <v>408.98</v>
      </c>
    </row>
    <row r="2779" spans="1:11" x14ac:dyDescent="0.3">
      <c r="A2779" s="2">
        <v>2725442</v>
      </c>
      <c r="B2779">
        <v>2024</v>
      </c>
      <c r="C2779" t="s">
        <v>23</v>
      </c>
      <c r="D2779" t="s">
        <v>12</v>
      </c>
      <c r="E2779" t="s">
        <v>13</v>
      </c>
      <c r="F2779" t="s">
        <v>14</v>
      </c>
      <c r="G2779" t="s">
        <v>15</v>
      </c>
      <c r="H2779" t="s">
        <v>16</v>
      </c>
      <c r="I2779" t="s">
        <v>18</v>
      </c>
      <c r="J2779">
        <v>663</v>
      </c>
      <c r="K2779">
        <v>948.08999999999992</v>
      </c>
    </row>
    <row r="2780" spans="1:11" x14ac:dyDescent="0.3">
      <c r="A2780" s="2">
        <v>2725442</v>
      </c>
      <c r="B2780">
        <v>2024</v>
      </c>
      <c r="C2780" t="s">
        <v>23</v>
      </c>
      <c r="D2780" t="s">
        <v>12</v>
      </c>
      <c r="E2780" t="s">
        <v>13</v>
      </c>
      <c r="F2780" t="s">
        <v>14</v>
      </c>
      <c r="G2780" t="s">
        <v>15</v>
      </c>
      <c r="H2780" t="s">
        <v>16</v>
      </c>
      <c r="I2780" t="s">
        <v>18</v>
      </c>
      <c r="J2780">
        <v>750</v>
      </c>
      <c r="K2780">
        <v>1072.5</v>
      </c>
    </row>
    <row r="2781" spans="1:11" x14ac:dyDescent="0.3">
      <c r="A2781" s="2">
        <v>2725442</v>
      </c>
      <c r="B2781">
        <v>2024</v>
      </c>
      <c r="C2781" t="s">
        <v>23</v>
      </c>
      <c r="D2781" t="s">
        <v>12</v>
      </c>
      <c r="E2781" t="s">
        <v>13</v>
      </c>
      <c r="F2781" t="s">
        <v>14</v>
      </c>
      <c r="G2781" t="s">
        <v>15</v>
      </c>
      <c r="H2781" t="s">
        <v>16</v>
      </c>
      <c r="I2781" t="s">
        <v>18</v>
      </c>
      <c r="J2781">
        <v>315</v>
      </c>
      <c r="K2781">
        <v>450.45</v>
      </c>
    </row>
    <row r="2782" spans="1:11" x14ac:dyDescent="0.3">
      <c r="A2782" s="2">
        <v>2725442</v>
      </c>
      <c r="B2782">
        <v>2024</v>
      </c>
      <c r="C2782" t="s">
        <v>23</v>
      </c>
      <c r="D2782" t="s">
        <v>12</v>
      </c>
      <c r="E2782" t="s">
        <v>13</v>
      </c>
      <c r="F2782" t="s">
        <v>14</v>
      </c>
      <c r="G2782" t="s">
        <v>15</v>
      </c>
      <c r="H2782" t="s">
        <v>16</v>
      </c>
      <c r="I2782" t="s">
        <v>18</v>
      </c>
      <c r="J2782">
        <v>789</v>
      </c>
      <c r="K2782">
        <v>526.24</v>
      </c>
    </row>
    <row r="2783" spans="1:11" x14ac:dyDescent="0.3">
      <c r="A2783" s="2">
        <v>2725807</v>
      </c>
      <c r="B2783">
        <v>2024</v>
      </c>
      <c r="C2783" t="s">
        <v>23</v>
      </c>
      <c r="D2783" t="s">
        <v>12</v>
      </c>
      <c r="E2783" t="s">
        <v>13</v>
      </c>
      <c r="F2783" t="s">
        <v>14</v>
      </c>
      <c r="G2783" t="s">
        <v>15</v>
      </c>
      <c r="H2783" t="s">
        <v>16</v>
      </c>
      <c r="I2783" t="s">
        <v>18</v>
      </c>
      <c r="J2783">
        <v>313</v>
      </c>
      <c r="K2783">
        <v>447.59000000000003</v>
      </c>
    </row>
    <row r="2784" spans="1:11" x14ac:dyDescent="0.3">
      <c r="A2784" s="2">
        <v>2725442</v>
      </c>
      <c r="B2784">
        <v>2024</v>
      </c>
      <c r="C2784" t="s">
        <v>23</v>
      </c>
      <c r="D2784" t="s">
        <v>12</v>
      </c>
      <c r="E2784" t="s">
        <v>13</v>
      </c>
      <c r="F2784" t="s">
        <v>14</v>
      </c>
      <c r="G2784" t="s">
        <v>15</v>
      </c>
      <c r="H2784" t="s">
        <v>16</v>
      </c>
      <c r="I2784" t="s">
        <v>18</v>
      </c>
      <c r="J2784">
        <v>289</v>
      </c>
      <c r="K2784">
        <v>413.27</v>
      </c>
    </row>
    <row r="2785" spans="1:11" x14ac:dyDescent="0.3">
      <c r="A2785" s="2">
        <v>2725442</v>
      </c>
      <c r="B2785">
        <v>2024</v>
      </c>
      <c r="C2785" t="s">
        <v>23</v>
      </c>
      <c r="D2785" t="s">
        <v>12</v>
      </c>
      <c r="E2785" t="s">
        <v>13</v>
      </c>
      <c r="F2785" t="s">
        <v>14</v>
      </c>
      <c r="G2785" t="s">
        <v>15</v>
      </c>
      <c r="H2785" t="s">
        <v>16</v>
      </c>
      <c r="I2785" t="s">
        <v>18</v>
      </c>
      <c r="J2785">
        <v>317</v>
      </c>
      <c r="K2785">
        <v>453.31</v>
      </c>
    </row>
    <row r="2786" spans="1:11" x14ac:dyDescent="0.3">
      <c r="A2786" s="2">
        <v>2725442</v>
      </c>
      <c r="B2786">
        <v>2024</v>
      </c>
      <c r="C2786" t="s">
        <v>23</v>
      </c>
      <c r="D2786" t="s">
        <v>12</v>
      </c>
      <c r="E2786" t="s">
        <v>13</v>
      </c>
      <c r="F2786" t="s">
        <v>14</v>
      </c>
      <c r="G2786" t="s">
        <v>15</v>
      </c>
      <c r="H2786" t="s">
        <v>16</v>
      </c>
      <c r="I2786" t="s">
        <v>18</v>
      </c>
      <c r="J2786">
        <v>759</v>
      </c>
      <c r="K2786">
        <v>1085.3699999999999</v>
      </c>
    </row>
    <row r="2787" spans="1:11" x14ac:dyDescent="0.3">
      <c r="A2787" s="2">
        <v>2725442</v>
      </c>
      <c r="B2787">
        <v>2024</v>
      </c>
      <c r="C2787" t="s">
        <v>24</v>
      </c>
      <c r="D2787" t="s">
        <v>12</v>
      </c>
      <c r="E2787" t="s">
        <v>13</v>
      </c>
      <c r="F2787" t="s">
        <v>14</v>
      </c>
      <c r="G2787" t="s">
        <v>15</v>
      </c>
      <c r="H2787" t="s">
        <v>16</v>
      </c>
      <c r="I2787" t="s">
        <v>18</v>
      </c>
      <c r="J2787">
        <v>284</v>
      </c>
      <c r="K2787">
        <v>434.52</v>
      </c>
    </row>
    <row r="2788" spans="1:11" x14ac:dyDescent="0.3">
      <c r="A2788" s="2">
        <v>2725442</v>
      </c>
      <c r="B2788">
        <v>2024</v>
      </c>
      <c r="C2788" t="s">
        <v>24</v>
      </c>
      <c r="D2788" t="s">
        <v>12</v>
      </c>
      <c r="E2788" t="s">
        <v>13</v>
      </c>
      <c r="F2788" t="s">
        <v>14</v>
      </c>
      <c r="G2788" t="s">
        <v>15</v>
      </c>
      <c r="H2788" t="s">
        <v>16</v>
      </c>
      <c r="I2788" t="s">
        <v>18</v>
      </c>
      <c r="J2788">
        <v>254</v>
      </c>
      <c r="K2788">
        <v>363.22</v>
      </c>
    </row>
    <row r="2789" spans="1:11" x14ac:dyDescent="0.3">
      <c r="A2789" s="2">
        <v>2725442</v>
      </c>
      <c r="B2789">
        <v>2024</v>
      </c>
      <c r="C2789" t="s">
        <v>24</v>
      </c>
      <c r="D2789" t="s">
        <v>12</v>
      </c>
      <c r="E2789" t="s">
        <v>13</v>
      </c>
      <c r="F2789" t="s">
        <v>14</v>
      </c>
      <c r="G2789" t="s">
        <v>15</v>
      </c>
      <c r="H2789" t="s">
        <v>16</v>
      </c>
      <c r="I2789" t="s">
        <v>18</v>
      </c>
      <c r="J2789">
        <v>286</v>
      </c>
      <c r="K2789">
        <v>408.98</v>
      </c>
    </row>
    <row r="2790" spans="1:11" x14ac:dyDescent="0.3">
      <c r="A2790" s="2">
        <v>2725077</v>
      </c>
      <c r="B2790">
        <v>2024</v>
      </c>
      <c r="C2790" t="s">
        <v>24</v>
      </c>
      <c r="D2790" t="s">
        <v>12</v>
      </c>
      <c r="E2790" t="s">
        <v>13</v>
      </c>
      <c r="F2790" t="s">
        <v>14</v>
      </c>
      <c r="G2790" t="s">
        <v>15</v>
      </c>
      <c r="H2790" t="s">
        <v>16</v>
      </c>
      <c r="I2790" t="s">
        <v>18</v>
      </c>
      <c r="J2790">
        <v>256</v>
      </c>
      <c r="K2790">
        <v>366.08</v>
      </c>
    </row>
    <row r="2791" spans="1:11" x14ac:dyDescent="0.3">
      <c r="A2791" s="2">
        <v>2725442</v>
      </c>
      <c r="B2791">
        <v>2024</v>
      </c>
      <c r="C2791" t="s">
        <v>24</v>
      </c>
      <c r="D2791" t="s">
        <v>12</v>
      </c>
      <c r="E2791" t="s">
        <v>13</v>
      </c>
      <c r="F2791" t="s">
        <v>14</v>
      </c>
      <c r="G2791" t="s">
        <v>15</v>
      </c>
      <c r="H2791" t="s">
        <v>16</v>
      </c>
      <c r="I2791" t="s">
        <v>18</v>
      </c>
      <c r="J2791">
        <v>669</v>
      </c>
      <c r="K2791">
        <v>956.67000000000007</v>
      </c>
    </row>
    <row r="2792" spans="1:11" x14ac:dyDescent="0.3">
      <c r="A2792" s="2">
        <v>2725077</v>
      </c>
      <c r="B2792">
        <v>2024</v>
      </c>
      <c r="C2792" t="s">
        <v>24</v>
      </c>
      <c r="D2792" t="s">
        <v>12</v>
      </c>
      <c r="E2792" t="s">
        <v>13</v>
      </c>
      <c r="F2792" t="s">
        <v>14</v>
      </c>
      <c r="G2792" t="s">
        <v>15</v>
      </c>
      <c r="H2792" t="s">
        <v>16</v>
      </c>
      <c r="I2792" t="s">
        <v>18</v>
      </c>
      <c r="J2792">
        <v>755</v>
      </c>
      <c r="K2792">
        <v>1079.6500000000001</v>
      </c>
    </row>
    <row r="2793" spans="1:11" x14ac:dyDescent="0.3">
      <c r="A2793" s="2">
        <v>2725077</v>
      </c>
      <c r="B2793">
        <v>2024</v>
      </c>
      <c r="C2793" t="s">
        <v>24</v>
      </c>
      <c r="D2793" t="s">
        <v>12</v>
      </c>
      <c r="E2793" t="s">
        <v>13</v>
      </c>
      <c r="F2793" t="s">
        <v>14</v>
      </c>
      <c r="G2793" t="s">
        <v>15</v>
      </c>
      <c r="H2793" t="s">
        <v>16</v>
      </c>
      <c r="I2793" t="s">
        <v>18</v>
      </c>
      <c r="J2793">
        <v>285</v>
      </c>
      <c r="K2793">
        <v>407.55</v>
      </c>
    </row>
    <row r="2794" spans="1:11" x14ac:dyDescent="0.3">
      <c r="A2794" s="2">
        <v>2725442</v>
      </c>
      <c r="B2794">
        <v>2024</v>
      </c>
      <c r="C2794" t="s">
        <v>24</v>
      </c>
      <c r="D2794" t="s">
        <v>12</v>
      </c>
      <c r="E2794" t="s">
        <v>13</v>
      </c>
      <c r="F2794" t="s">
        <v>14</v>
      </c>
      <c r="G2794" t="s">
        <v>15</v>
      </c>
      <c r="H2794" t="s">
        <v>16</v>
      </c>
      <c r="I2794" t="s">
        <v>18</v>
      </c>
      <c r="J2794">
        <v>795</v>
      </c>
      <c r="K2794">
        <v>526.24</v>
      </c>
    </row>
    <row r="2795" spans="1:11" x14ac:dyDescent="0.3">
      <c r="A2795" s="2">
        <v>2725077</v>
      </c>
      <c r="B2795">
        <v>2024</v>
      </c>
      <c r="C2795" t="s">
        <v>24</v>
      </c>
      <c r="D2795" t="s">
        <v>12</v>
      </c>
      <c r="E2795" t="s">
        <v>13</v>
      </c>
      <c r="F2795" t="s">
        <v>14</v>
      </c>
      <c r="G2795" t="s">
        <v>15</v>
      </c>
      <c r="H2795" t="s">
        <v>16</v>
      </c>
      <c r="I2795" t="s">
        <v>18</v>
      </c>
      <c r="J2795">
        <v>283</v>
      </c>
      <c r="K2795">
        <v>404.69</v>
      </c>
    </row>
    <row r="2796" spans="1:11" x14ac:dyDescent="0.3">
      <c r="A2796" s="2">
        <v>2725442</v>
      </c>
      <c r="B2796">
        <v>2024</v>
      </c>
      <c r="C2796" t="s">
        <v>24</v>
      </c>
      <c r="D2796" t="s">
        <v>12</v>
      </c>
      <c r="E2796" t="s">
        <v>13</v>
      </c>
      <c r="F2796" t="s">
        <v>14</v>
      </c>
      <c r="G2796" t="s">
        <v>15</v>
      </c>
      <c r="H2796" t="s">
        <v>16</v>
      </c>
      <c r="I2796" t="s">
        <v>18</v>
      </c>
      <c r="J2796">
        <v>259</v>
      </c>
      <c r="K2796">
        <v>370.37</v>
      </c>
    </row>
    <row r="2797" spans="1:11" x14ac:dyDescent="0.3">
      <c r="A2797" s="2">
        <v>2725442</v>
      </c>
      <c r="B2797">
        <v>2024</v>
      </c>
      <c r="C2797" t="s">
        <v>24</v>
      </c>
      <c r="D2797" t="s">
        <v>12</v>
      </c>
      <c r="E2797" t="s">
        <v>13</v>
      </c>
      <c r="F2797" t="s">
        <v>14</v>
      </c>
      <c r="G2797" t="s">
        <v>15</v>
      </c>
      <c r="H2797" t="s">
        <v>16</v>
      </c>
      <c r="I2797" t="s">
        <v>18</v>
      </c>
      <c r="J2797">
        <v>281</v>
      </c>
      <c r="K2797">
        <v>401.83</v>
      </c>
    </row>
    <row r="2798" spans="1:11" x14ac:dyDescent="0.3">
      <c r="A2798" s="2">
        <v>2725442</v>
      </c>
      <c r="B2798">
        <v>2024</v>
      </c>
      <c r="C2798" t="s">
        <v>24</v>
      </c>
      <c r="D2798" t="s">
        <v>12</v>
      </c>
      <c r="E2798" t="s">
        <v>13</v>
      </c>
      <c r="F2798" t="s">
        <v>14</v>
      </c>
      <c r="G2798" t="s">
        <v>15</v>
      </c>
      <c r="H2798" t="s">
        <v>16</v>
      </c>
      <c r="I2798" t="s">
        <v>18</v>
      </c>
      <c r="J2798">
        <v>764</v>
      </c>
      <c r="K2798">
        <v>1092.52</v>
      </c>
    </row>
    <row r="2799" spans="1:11" x14ac:dyDescent="0.3">
      <c r="A2799" s="2">
        <v>2726172</v>
      </c>
      <c r="B2799">
        <v>2024</v>
      </c>
      <c r="C2799" t="s">
        <v>25</v>
      </c>
      <c r="D2799" t="s">
        <v>12</v>
      </c>
      <c r="E2799" t="s">
        <v>13</v>
      </c>
      <c r="F2799" t="s">
        <v>14</v>
      </c>
      <c r="G2799" t="s">
        <v>15</v>
      </c>
      <c r="H2799" t="s">
        <v>16</v>
      </c>
      <c r="I2799" t="s">
        <v>18</v>
      </c>
      <c r="J2799">
        <v>290</v>
      </c>
      <c r="K2799">
        <v>443.70000000000005</v>
      </c>
    </row>
    <row r="2800" spans="1:11" x14ac:dyDescent="0.3">
      <c r="A2800" s="2">
        <v>2726172</v>
      </c>
      <c r="B2800">
        <v>2024</v>
      </c>
      <c r="C2800" t="s">
        <v>25</v>
      </c>
      <c r="D2800" t="s">
        <v>12</v>
      </c>
      <c r="E2800" t="s">
        <v>13</v>
      </c>
      <c r="F2800" t="s">
        <v>14</v>
      </c>
      <c r="G2800" t="s">
        <v>15</v>
      </c>
      <c r="H2800" t="s">
        <v>16</v>
      </c>
      <c r="I2800" t="s">
        <v>18</v>
      </c>
      <c r="J2800">
        <v>260</v>
      </c>
      <c r="K2800">
        <v>371.8</v>
      </c>
    </row>
    <row r="2801" spans="1:11" x14ac:dyDescent="0.3">
      <c r="A2801" s="2">
        <v>2725442</v>
      </c>
      <c r="B2801">
        <v>2024</v>
      </c>
      <c r="C2801" t="s">
        <v>25</v>
      </c>
      <c r="D2801" t="s">
        <v>12</v>
      </c>
      <c r="E2801" t="s">
        <v>13</v>
      </c>
      <c r="F2801" t="s">
        <v>14</v>
      </c>
      <c r="G2801" t="s">
        <v>15</v>
      </c>
      <c r="H2801" t="s">
        <v>16</v>
      </c>
      <c r="I2801" t="s">
        <v>18</v>
      </c>
      <c r="J2801">
        <v>262</v>
      </c>
      <c r="K2801">
        <v>374.65999999999997</v>
      </c>
    </row>
    <row r="2802" spans="1:11" x14ac:dyDescent="0.3">
      <c r="A2802" s="2">
        <v>2726172</v>
      </c>
      <c r="B2802">
        <v>2024</v>
      </c>
      <c r="C2802" t="s">
        <v>25</v>
      </c>
      <c r="D2802" t="s">
        <v>12</v>
      </c>
      <c r="E2802" t="s">
        <v>13</v>
      </c>
      <c r="F2802" t="s">
        <v>14</v>
      </c>
      <c r="G2802" t="s">
        <v>15</v>
      </c>
      <c r="H2802" t="s">
        <v>16</v>
      </c>
      <c r="I2802" t="s">
        <v>18</v>
      </c>
      <c r="J2802">
        <v>668</v>
      </c>
      <c r="K2802">
        <v>955.24</v>
      </c>
    </row>
    <row r="2803" spans="1:11" x14ac:dyDescent="0.3">
      <c r="A2803" s="2">
        <v>2726172</v>
      </c>
      <c r="B2803">
        <v>2024</v>
      </c>
      <c r="C2803" t="s">
        <v>25</v>
      </c>
      <c r="D2803" t="s">
        <v>12</v>
      </c>
      <c r="E2803" t="s">
        <v>13</v>
      </c>
      <c r="F2803" t="s">
        <v>14</v>
      </c>
      <c r="G2803" t="s">
        <v>15</v>
      </c>
      <c r="H2803" t="s">
        <v>16</v>
      </c>
      <c r="I2803" t="s">
        <v>18</v>
      </c>
      <c r="J2803">
        <v>754</v>
      </c>
      <c r="K2803">
        <v>1078.22</v>
      </c>
    </row>
    <row r="2804" spans="1:11" x14ac:dyDescent="0.3">
      <c r="A2804" s="2">
        <v>2726172</v>
      </c>
      <c r="B2804">
        <v>2024</v>
      </c>
      <c r="C2804" t="s">
        <v>25</v>
      </c>
      <c r="D2804" t="s">
        <v>12</v>
      </c>
      <c r="E2804" t="s">
        <v>13</v>
      </c>
      <c r="F2804" t="s">
        <v>14</v>
      </c>
      <c r="G2804" t="s">
        <v>15</v>
      </c>
      <c r="H2804" t="s">
        <v>16</v>
      </c>
      <c r="I2804" t="s">
        <v>18</v>
      </c>
      <c r="J2804">
        <v>291</v>
      </c>
      <c r="K2804">
        <v>416.13</v>
      </c>
    </row>
    <row r="2805" spans="1:11" x14ac:dyDescent="0.3">
      <c r="A2805" s="2">
        <v>2726172</v>
      </c>
      <c r="B2805">
        <v>2024</v>
      </c>
      <c r="C2805" t="s">
        <v>25</v>
      </c>
      <c r="D2805" t="s">
        <v>12</v>
      </c>
      <c r="E2805" t="s">
        <v>13</v>
      </c>
      <c r="F2805" t="s">
        <v>14</v>
      </c>
      <c r="G2805" t="s">
        <v>15</v>
      </c>
      <c r="H2805" t="s">
        <v>16</v>
      </c>
      <c r="I2805" t="s">
        <v>18</v>
      </c>
      <c r="J2805">
        <v>794</v>
      </c>
      <c r="K2805">
        <v>526.24</v>
      </c>
    </row>
    <row r="2806" spans="1:11" x14ac:dyDescent="0.3">
      <c r="A2806" s="2">
        <v>2725442</v>
      </c>
      <c r="B2806">
        <v>2024</v>
      </c>
      <c r="C2806" t="s">
        <v>25</v>
      </c>
      <c r="D2806" t="s">
        <v>12</v>
      </c>
      <c r="E2806" t="s">
        <v>13</v>
      </c>
      <c r="F2806" t="s">
        <v>14</v>
      </c>
      <c r="G2806" t="s">
        <v>15</v>
      </c>
      <c r="H2806" t="s">
        <v>16</v>
      </c>
      <c r="I2806" t="s">
        <v>18</v>
      </c>
      <c r="J2806">
        <v>289</v>
      </c>
      <c r="K2806">
        <v>413.27</v>
      </c>
    </row>
    <row r="2807" spans="1:11" x14ac:dyDescent="0.3">
      <c r="A2807" s="2">
        <v>2726172</v>
      </c>
      <c r="B2807">
        <v>2024</v>
      </c>
      <c r="C2807" t="s">
        <v>25</v>
      </c>
      <c r="D2807" t="s">
        <v>12</v>
      </c>
      <c r="E2807" t="s">
        <v>13</v>
      </c>
      <c r="F2807" t="s">
        <v>14</v>
      </c>
      <c r="G2807" t="s">
        <v>15</v>
      </c>
      <c r="H2807" t="s">
        <v>16</v>
      </c>
      <c r="I2807" t="s">
        <v>18</v>
      </c>
      <c r="J2807">
        <v>287</v>
      </c>
      <c r="K2807">
        <v>410.40999999999997</v>
      </c>
    </row>
    <row r="2808" spans="1:11" x14ac:dyDescent="0.3">
      <c r="A2808" s="2">
        <v>2726172</v>
      </c>
      <c r="B2808">
        <v>2024</v>
      </c>
      <c r="C2808" t="s">
        <v>25</v>
      </c>
      <c r="D2808" t="s">
        <v>12</v>
      </c>
      <c r="E2808" t="s">
        <v>13</v>
      </c>
      <c r="F2808" t="s">
        <v>14</v>
      </c>
      <c r="G2808" t="s">
        <v>15</v>
      </c>
      <c r="H2808" t="s">
        <v>16</v>
      </c>
      <c r="I2808" t="s">
        <v>18</v>
      </c>
      <c r="J2808">
        <v>763</v>
      </c>
      <c r="K2808">
        <v>1091.0899999999999</v>
      </c>
    </row>
    <row r="2809" spans="1:11" x14ac:dyDescent="0.3">
      <c r="A2809" s="2">
        <v>2725077</v>
      </c>
      <c r="B2809">
        <v>2024</v>
      </c>
      <c r="C2809" t="s">
        <v>26</v>
      </c>
      <c r="D2809" t="s">
        <v>12</v>
      </c>
      <c r="E2809" t="s">
        <v>13</v>
      </c>
      <c r="F2809" t="s">
        <v>14</v>
      </c>
      <c r="G2809" t="s">
        <v>15</v>
      </c>
      <c r="H2809" t="s">
        <v>16</v>
      </c>
      <c r="I2809" t="s">
        <v>18</v>
      </c>
      <c r="J2809">
        <v>278</v>
      </c>
      <c r="K2809">
        <v>397.53999999999996</v>
      </c>
    </row>
    <row r="2810" spans="1:11" x14ac:dyDescent="0.3">
      <c r="A2810" s="2">
        <v>2725442</v>
      </c>
      <c r="B2810">
        <v>2024</v>
      </c>
      <c r="C2810" t="s">
        <v>26</v>
      </c>
      <c r="D2810" t="s">
        <v>12</v>
      </c>
      <c r="E2810" t="s">
        <v>13</v>
      </c>
      <c r="F2810" t="s">
        <v>14</v>
      </c>
      <c r="G2810" t="s">
        <v>15</v>
      </c>
      <c r="H2810" t="s">
        <v>16</v>
      </c>
      <c r="I2810" t="s">
        <v>18</v>
      </c>
      <c r="J2810">
        <v>304</v>
      </c>
      <c r="K2810">
        <v>434.72</v>
      </c>
    </row>
    <row r="2811" spans="1:11" x14ac:dyDescent="0.3">
      <c r="A2811" s="2">
        <v>2725442</v>
      </c>
      <c r="B2811">
        <v>2024</v>
      </c>
      <c r="C2811" t="s">
        <v>26</v>
      </c>
      <c r="D2811" t="s">
        <v>12</v>
      </c>
      <c r="E2811" t="s">
        <v>13</v>
      </c>
      <c r="F2811" t="s">
        <v>14</v>
      </c>
      <c r="G2811" t="s">
        <v>15</v>
      </c>
      <c r="H2811" t="s">
        <v>16</v>
      </c>
      <c r="I2811" t="s">
        <v>18</v>
      </c>
      <c r="J2811">
        <v>280</v>
      </c>
      <c r="K2811">
        <v>400.4</v>
      </c>
    </row>
    <row r="2812" spans="1:11" x14ac:dyDescent="0.3">
      <c r="A2812" s="2">
        <v>2725442</v>
      </c>
      <c r="B2812">
        <v>2024</v>
      </c>
      <c r="C2812" t="s">
        <v>26</v>
      </c>
      <c r="D2812" t="s">
        <v>12</v>
      </c>
      <c r="E2812" t="s">
        <v>13</v>
      </c>
      <c r="F2812" t="s">
        <v>14</v>
      </c>
      <c r="G2812" t="s">
        <v>15</v>
      </c>
      <c r="H2812" t="s">
        <v>16</v>
      </c>
      <c r="I2812" t="s">
        <v>18</v>
      </c>
      <c r="J2812">
        <v>665</v>
      </c>
      <c r="K2812">
        <v>950.95</v>
      </c>
    </row>
    <row r="2813" spans="1:11" x14ac:dyDescent="0.3">
      <c r="A2813" s="2">
        <v>2726172</v>
      </c>
      <c r="B2813">
        <v>2024</v>
      </c>
      <c r="C2813" t="s">
        <v>26</v>
      </c>
      <c r="D2813" t="s">
        <v>12</v>
      </c>
      <c r="E2813" t="s">
        <v>13</v>
      </c>
      <c r="F2813" t="s">
        <v>14</v>
      </c>
      <c r="G2813" t="s">
        <v>15</v>
      </c>
      <c r="H2813" t="s">
        <v>16</v>
      </c>
      <c r="I2813" t="s">
        <v>18</v>
      </c>
      <c r="J2813">
        <v>752</v>
      </c>
      <c r="K2813">
        <v>1075.3600000000001</v>
      </c>
    </row>
    <row r="2814" spans="1:11" x14ac:dyDescent="0.3">
      <c r="A2814" s="2">
        <v>2726172</v>
      </c>
      <c r="B2814">
        <v>2024</v>
      </c>
      <c r="C2814" t="s">
        <v>26</v>
      </c>
      <c r="D2814" t="s">
        <v>12</v>
      </c>
      <c r="E2814" t="s">
        <v>13</v>
      </c>
      <c r="F2814" t="s">
        <v>14</v>
      </c>
      <c r="G2814" t="s">
        <v>15</v>
      </c>
      <c r="H2814" t="s">
        <v>16</v>
      </c>
      <c r="I2814" t="s">
        <v>18</v>
      </c>
      <c r="J2814">
        <v>303</v>
      </c>
      <c r="K2814">
        <v>433.28999999999996</v>
      </c>
    </row>
    <row r="2815" spans="1:11" x14ac:dyDescent="0.3">
      <c r="A2815" s="2">
        <v>2725442</v>
      </c>
      <c r="B2815">
        <v>2024</v>
      </c>
      <c r="C2815" t="s">
        <v>26</v>
      </c>
      <c r="D2815" t="s">
        <v>12</v>
      </c>
      <c r="E2815" t="s">
        <v>13</v>
      </c>
      <c r="F2815" t="s">
        <v>14</v>
      </c>
      <c r="G2815" t="s">
        <v>15</v>
      </c>
      <c r="H2815" t="s">
        <v>16</v>
      </c>
      <c r="I2815" t="s">
        <v>18</v>
      </c>
      <c r="J2815">
        <v>791</v>
      </c>
      <c r="K2815">
        <v>526.24</v>
      </c>
    </row>
    <row r="2816" spans="1:11" x14ac:dyDescent="0.3">
      <c r="A2816" s="2">
        <v>2725442</v>
      </c>
      <c r="B2816">
        <v>2024</v>
      </c>
      <c r="C2816" t="s">
        <v>26</v>
      </c>
      <c r="D2816" t="s">
        <v>12</v>
      </c>
      <c r="E2816" t="s">
        <v>13</v>
      </c>
      <c r="F2816" t="s">
        <v>14</v>
      </c>
      <c r="G2816" t="s">
        <v>15</v>
      </c>
      <c r="H2816" t="s">
        <v>16</v>
      </c>
      <c r="I2816" t="s">
        <v>18</v>
      </c>
      <c r="J2816">
        <v>307</v>
      </c>
      <c r="K2816">
        <v>439.01</v>
      </c>
    </row>
    <row r="2817" spans="1:11" x14ac:dyDescent="0.3">
      <c r="A2817" s="2">
        <v>2725442</v>
      </c>
      <c r="B2817">
        <v>2024</v>
      </c>
      <c r="C2817" t="s">
        <v>26</v>
      </c>
      <c r="D2817" t="s">
        <v>12</v>
      </c>
      <c r="E2817" t="s">
        <v>13</v>
      </c>
      <c r="F2817" t="s">
        <v>14</v>
      </c>
      <c r="G2817" t="s">
        <v>15</v>
      </c>
      <c r="H2817" t="s">
        <v>16</v>
      </c>
      <c r="I2817" t="s">
        <v>18</v>
      </c>
      <c r="J2817">
        <v>277</v>
      </c>
      <c r="K2817">
        <v>396.11</v>
      </c>
    </row>
    <row r="2818" spans="1:11" x14ac:dyDescent="0.3">
      <c r="A2818" s="2">
        <v>2725077</v>
      </c>
      <c r="B2818">
        <v>2024</v>
      </c>
      <c r="C2818" t="s">
        <v>26</v>
      </c>
      <c r="D2818" t="s">
        <v>12</v>
      </c>
      <c r="E2818" t="s">
        <v>13</v>
      </c>
      <c r="F2818" t="s">
        <v>14</v>
      </c>
      <c r="G2818" t="s">
        <v>15</v>
      </c>
      <c r="H2818" t="s">
        <v>16</v>
      </c>
      <c r="I2818" t="s">
        <v>18</v>
      </c>
      <c r="J2818">
        <v>305</v>
      </c>
      <c r="K2818">
        <v>436.15</v>
      </c>
    </row>
    <row r="2819" spans="1:11" x14ac:dyDescent="0.3">
      <c r="A2819" s="2">
        <v>2725442</v>
      </c>
      <c r="B2819">
        <v>2024</v>
      </c>
      <c r="C2819" t="s">
        <v>27</v>
      </c>
      <c r="D2819" t="s">
        <v>12</v>
      </c>
      <c r="E2819" t="s">
        <v>13</v>
      </c>
      <c r="F2819" t="s">
        <v>14</v>
      </c>
      <c r="G2819" t="s">
        <v>15</v>
      </c>
      <c r="H2819" t="s">
        <v>16</v>
      </c>
      <c r="I2819" t="s">
        <v>18</v>
      </c>
      <c r="J2819">
        <v>296</v>
      </c>
      <c r="K2819">
        <v>452.88</v>
      </c>
    </row>
    <row r="2820" spans="1:11" x14ac:dyDescent="0.3">
      <c r="A2820" s="2">
        <v>2725442</v>
      </c>
      <c r="B2820">
        <v>2024</v>
      </c>
      <c r="C2820" t="s">
        <v>27</v>
      </c>
      <c r="D2820" t="s">
        <v>12</v>
      </c>
      <c r="E2820" t="s">
        <v>13</v>
      </c>
      <c r="F2820" t="s">
        <v>14</v>
      </c>
      <c r="G2820" t="s">
        <v>15</v>
      </c>
      <c r="H2820" t="s">
        <v>16</v>
      </c>
      <c r="I2820" t="s">
        <v>18</v>
      </c>
      <c r="J2820">
        <v>266</v>
      </c>
      <c r="K2820">
        <v>380.38</v>
      </c>
    </row>
    <row r="2821" spans="1:11" x14ac:dyDescent="0.3">
      <c r="A2821" s="2">
        <v>2725442</v>
      </c>
      <c r="B2821">
        <v>2024</v>
      </c>
      <c r="C2821" t="s">
        <v>27</v>
      </c>
      <c r="D2821" t="s">
        <v>12</v>
      </c>
      <c r="E2821" t="s">
        <v>13</v>
      </c>
      <c r="F2821" t="s">
        <v>14</v>
      </c>
      <c r="G2821" t="s">
        <v>15</v>
      </c>
      <c r="H2821" t="s">
        <v>16</v>
      </c>
      <c r="I2821" t="s">
        <v>18</v>
      </c>
      <c r="J2821">
        <v>292</v>
      </c>
      <c r="K2821">
        <v>417.56</v>
      </c>
    </row>
    <row r="2822" spans="1:11" x14ac:dyDescent="0.3">
      <c r="A2822" s="2">
        <v>2725442</v>
      </c>
      <c r="B2822">
        <v>2024</v>
      </c>
      <c r="C2822" t="s">
        <v>27</v>
      </c>
      <c r="D2822" t="s">
        <v>12</v>
      </c>
      <c r="E2822" t="s">
        <v>13</v>
      </c>
      <c r="F2822" t="s">
        <v>14</v>
      </c>
      <c r="G2822" t="s">
        <v>15</v>
      </c>
      <c r="H2822" t="s">
        <v>16</v>
      </c>
      <c r="I2822" t="s">
        <v>18</v>
      </c>
      <c r="J2822">
        <v>268</v>
      </c>
      <c r="K2822">
        <v>383.24</v>
      </c>
    </row>
    <row r="2823" spans="1:11" x14ac:dyDescent="0.3">
      <c r="A2823" s="2">
        <v>2725077</v>
      </c>
      <c r="B2823">
        <v>2024</v>
      </c>
      <c r="C2823" t="s">
        <v>27</v>
      </c>
      <c r="D2823" t="s">
        <v>12</v>
      </c>
      <c r="E2823" t="s">
        <v>13</v>
      </c>
      <c r="F2823" t="s">
        <v>14</v>
      </c>
      <c r="G2823" t="s">
        <v>15</v>
      </c>
      <c r="H2823" t="s">
        <v>16</v>
      </c>
      <c r="I2823" t="s">
        <v>18</v>
      </c>
      <c r="J2823">
        <v>667</v>
      </c>
      <c r="K2823">
        <v>953.81</v>
      </c>
    </row>
    <row r="2824" spans="1:11" x14ac:dyDescent="0.3">
      <c r="A2824" s="2">
        <v>2725077</v>
      </c>
      <c r="B2824">
        <v>2024</v>
      </c>
      <c r="C2824" t="s">
        <v>27</v>
      </c>
      <c r="D2824" t="s">
        <v>12</v>
      </c>
      <c r="E2824" t="s">
        <v>13</v>
      </c>
      <c r="F2824" t="s">
        <v>14</v>
      </c>
      <c r="G2824" t="s">
        <v>15</v>
      </c>
      <c r="H2824" t="s">
        <v>16</v>
      </c>
      <c r="I2824" t="s">
        <v>18</v>
      </c>
      <c r="J2824">
        <v>793</v>
      </c>
      <c r="K2824">
        <v>526.24</v>
      </c>
    </row>
    <row r="2825" spans="1:11" x14ac:dyDescent="0.3">
      <c r="A2825" s="2">
        <v>2725442</v>
      </c>
      <c r="B2825">
        <v>2024</v>
      </c>
      <c r="C2825" t="s">
        <v>27</v>
      </c>
      <c r="D2825" t="s">
        <v>12</v>
      </c>
      <c r="E2825" t="s">
        <v>13</v>
      </c>
      <c r="F2825" t="s">
        <v>14</v>
      </c>
      <c r="G2825" t="s">
        <v>15</v>
      </c>
      <c r="H2825" t="s">
        <v>16</v>
      </c>
      <c r="I2825" t="s">
        <v>18</v>
      </c>
      <c r="J2825">
        <v>295</v>
      </c>
      <c r="K2825">
        <v>421.85</v>
      </c>
    </row>
    <row r="2826" spans="1:11" x14ac:dyDescent="0.3">
      <c r="A2826" s="2">
        <v>2725442</v>
      </c>
      <c r="B2826">
        <v>2024</v>
      </c>
      <c r="C2826" t="s">
        <v>27</v>
      </c>
      <c r="D2826" t="s">
        <v>12</v>
      </c>
      <c r="E2826" t="s">
        <v>13</v>
      </c>
      <c r="F2826" t="s">
        <v>14</v>
      </c>
      <c r="G2826" t="s">
        <v>15</v>
      </c>
      <c r="H2826" t="s">
        <v>16</v>
      </c>
      <c r="I2826" t="s">
        <v>18</v>
      </c>
      <c r="J2826">
        <v>265</v>
      </c>
      <c r="K2826">
        <v>378.95</v>
      </c>
    </row>
    <row r="2827" spans="1:11" x14ac:dyDescent="0.3">
      <c r="A2827" s="2">
        <v>2725442</v>
      </c>
      <c r="B2827">
        <v>2024</v>
      </c>
      <c r="C2827" t="s">
        <v>27</v>
      </c>
      <c r="D2827" t="s">
        <v>12</v>
      </c>
      <c r="E2827" t="s">
        <v>13</v>
      </c>
      <c r="F2827" t="s">
        <v>14</v>
      </c>
      <c r="G2827" t="s">
        <v>15</v>
      </c>
      <c r="H2827" t="s">
        <v>16</v>
      </c>
      <c r="I2827" t="s">
        <v>18</v>
      </c>
      <c r="J2827">
        <v>293</v>
      </c>
      <c r="K2827">
        <v>418.99</v>
      </c>
    </row>
    <row r="2828" spans="1:11" x14ac:dyDescent="0.3">
      <c r="A2828" s="2">
        <v>2725442</v>
      </c>
      <c r="B2828">
        <v>2024</v>
      </c>
      <c r="C2828" t="s">
        <v>27</v>
      </c>
      <c r="D2828" t="s">
        <v>12</v>
      </c>
      <c r="E2828" t="s">
        <v>13</v>
      </c>
      <c r="F2828" t="s">
        <v>14</v>
      </c>
      <c r="G2828" t="s">
        <v>15</v>
      </c>
      <c r="H2828" t="s">
        <v>16</v>
      </c>
      <c r="I2828" t="s">
        <v>18</v>
      </c>
      <c r="J2828">
        <v>762</v>
      </c>
      <c r="K2828">
        <v>1089.6599999999999</v>
      </c>
    </row>
    <row r="2829" spans="1:11" x14ac:dyDescent="0.3">
      <c r="A2829" s="2">
        <v>2725077</v>
      </c>
      <c r="B2829">
        <v>2024</v>
      </c>
      <c r="C2829" t="s">
        <v>28</v>
      </c>
      <c r="D2829" t="s">
        <v>12</v>
      </c>
      <c r="E2829" t="s">
        <v>13</v>
      </c>
      <c r="F2829" t="s">
        <v>14</v>
      </c>
      <c r="G2829" t="s">
        <v>15</v>
      </c>
      <c r="H2829" t="s">
        <v>16</v>
      </c>
      <c r="I2829" t="s">
        <v>18</v>
      </c>
      <c r="J2829">
        <v>260</v>
      </c>
      <c r="K2829">
        <v>397.8</v>
      </c>
    </row>
    <row r="2830" spans="1:11" x14ac:dyDescent="0.3">
      <c r="A2830" s="2">
        <v>2725442</v>
      </c>
      <c r="B2830">
        <v>2024</v>
      </c>
      <c r="C2830" t="s">
        <v>28</v>
      </c>
      <c r="D2830" t="s">
        <v>12</v>
      </c>
      <c r="E2830" t="s">
        <v>13</v>
      </c>
      <c r="F2830" t="s">
        <v>14</v>
      </c>
      <c r="G2830" t="s">
        <v>15</v>
      </c>
      <c r="H2830" t="s">
        <v>16</v>
      </c>
      <c r="I2830" t="s">
        <v>18</v>
      </c>
      <c r="J2830">
        <v>236</v>
      </c>
      <c r="K2830">
        <v>337.48</v>
      </c>
    </row>
    <row r="2831" spans="1:11" x14ac:dyDescent="0.3">
      <c r="A2831" s="2">
        <v>2725077</v>
      </c>
      <c r="B2831">
        <v>2024</v>
      </c>
      <c r="C2831" t="s">
        <v>28</v>
      </c>
      <c r="D2831" t="s">
        <v>12</v>
      </c>
      <c r="E2831" t="s">
        <v>13</v>
      </c>
      <c r="F2831" t="s">
        <v>14</v>
      </c>
      <c r="G2831" t="s">
        <v>15</v>
      </c>
      <c r="H2831" t="s">
        <v>16</v>
      </c>
      <c r="I2831" t="s">
        <v>18</v>
      </c>
      <c r="J2831">
        <v>262</v>
      </c>
      <c r="K2831">
        <v>374.65999999999997</v>
      </c>
    </row>
    <row r="2832" spans="1:11" x14ac:dyDescent="0.3">
      <c r="A2832" s="2">
        <v>2726538</v>
      </c>
      <c r="B2832">
        <v>2024</v>
      </c>
      <c r="C2832" t="s">
        <v>28</v>
      </c>
      <c r="D2832" t="s">
        <v>12</v>
      </c>
      <c r="E2832" t="s">
        <v>13</v>
      </c>
      <c r="F2832" t="s">
        <v>14</v>
      </c>
      <c r="G2832" t="s">
        <v>15</v>
      </c>
      <c r="H2832" t="s">
        <v>16</v>
      </c>
      <c r="I2832" t="s">
        <v>18</v>
      </c>
      <c r="J2832">
        <v>672</v>
      </c>
      <c r="K2832">
        <v>960.96</v>
      </c>
    </row>
    <row r="2833" spans="1:11" x14ac:dyDescent="0.3">
      <c r="A2833" s="2">
        <v>2725442</v>
      </c>
      <c r="B2833">
        <v>2024</v>
      </c>
      <c r="C2833" t="s">
        <v>28</v>
      </c>
      <c r="D2833" t="s">
        <v>12</v>
      </c>
      <c r="E2833" t="s">
        <v>13</v>
      </c>
      <c r="F2833" t="s">
        <v>14</v>
      </c>
      <c r="G2833" t="s">
        <v>15</v>
      </c>
      <c r="H2833" t="s">
        <v>16</v>
      </c>
      <c r="I2833" t="s">
        <v>18</v>
      </c>
      <c r="J2833">
        <v>759</v>
      </c>
      <c r="K2833">
        <v>1085.3699999999999</v>
      </c>
    </row>
    <row r="2834" spans="1:11" x14ac:dyDescent="0.3">
      <c r="A2834" s="2">
        <v>2725442</v>
      </c>
      <c r="B2834">
        <v>2024</v>
      </c>
      <c r="C2834" t="s">
        <v>28</v>
      </c>
      <c r="D2834" t="s">
        <v>12</v>
      </c>
      <c r="E2834" t="s">
        <v>13</v>
      </c>
      <c r="F2834" t="s">
        <v>14</v>
      </c>
      <c r="G2834" t="s">
        <v>15</v>
      </c>
      <c r="H2834" t="s">
        <v>16</v>
      </c>
      <c r="I2834" t="s">
        <v>18</v>
      </c>
      <c r="J2834">
        <v>261</v>
      </c>
      <c r="K2834">
        <v>373.23</v>
      </c>
    </row>
    <row r="2835" spans="1:11" x14ac:dyDescent="0.3">
      <c r="A2835" s="2">
        <v>2726538</v>
      </c>
      <c r="B2835">
        <v>2024</v>
      </c>
      <c r="C2835" t="s">
        <v>28</v>
      </c>
      <c r="D2835" t="s">
        <v>12</v>
      </c>
      <c r="E2835" t="s">
        <v>13</v>
      </c>
      <c r="F2835" t="s">
        <v>14</v>
      </c>
      <c r="G2835" t="s">
        <v>15</v>
      </c>
      <c r="H2835" t="s">
        <v>16</v>
      </c>
      <c r="I2835" t="s">
        <v>18</v>
      </c>
      <c r="J2835">
        <v>798</v>
      </c>
      <c r="K2835">
        <v>526.24</v>
      </c>
    </row>
    <row r="2836" spans="1:11" x14ac:dyDescent="0.3">
      <c r="A2836" s="2">
        <v>2725077</v>
      </c>
      <c r="B2836">
        <v>2024</v>
      </c>
      <c r="C2836" t="s">
        <v>28</v>
      </c>
      <c r="D2836" t="s">
        <v>12</v>
      </c>
      <c r="E2836" t="s">
        <v>13</v>
      </c>
      <c r="F2836" t="s">
        <v>14</v>
      </c>
      <c r="G2836" t="s">
        <v>15</v>
      </c>
      <c r="H2836" t="s">
        <v>16</v>
      </c>
      <c r="I2836" t="s">
        <v>18</v>
      </c>
      <c r="J2836">
        <v>235</v>
      </c>
      <c r="K2836">
        <v>336.05</v>
      </c>
    </row>
    <row r="2837" spans="1:11" x14ac:dyDescent="0.3">
      <c r="A2837" s="2">
        <v>2725442</v>
      </c>
      <c r="B2837">
        <v>2024</v>
      </c>
      <c r="C2837" t="s">
        <v>28</v>
      </c>
      <c r="D2837" t="s">
        <v>12</v>
      </c>
      <c r="E2837" t="s">
        <v>13</v>
      </c>
      <c r="F2837" t="s">
        <v>14</v>
      </c>
      <c r="G2837" t="s">
        <v>15</v>
      </c>
      <c r="H2837" t="s">
        <v>16</v>
      </c>
      <c r="I2837" t="s">
        <v>18</v>
      </c>
      <c r="J2837">
        <v>263</v>
      </c>
      <c r="K2837">
        <v>376.09000000000003</v>
      </c>
    </row>
    <row r="2838" spans="1:11" x14ac:dyDescent="0.3">
      <c r="A2838" s="2">
        <v>2725077</v>
      </c>
      <c r="B2838">
        <v>2024</v>
      </c>
      <c r="C2838" t="s">
        <v>28</v>
      </c>
      <c r="D2838" t="s">
        <v>12</v>
      </c>
      <c r="E2838" t="s">
        <v>13</v>
      </c>
      <c r="F2838" t="s">
        <v>14</v>
      </c>
      <c r="G2838" t="s">
        <v>15</v>
      </c>
      <c r="H2838" t="s">
        <v>16</v>
      </c>
      <c r="I2838" t="s">
        <v>18</v>
      </c>
      <c r="J2838">
        <v>768</v>
      </c>
      <c r="K2838">
        <v>1098.24</v>
      </c>
    </row>
    <row r="2839" spans="1:11" x14ac:dyDescent="0.3">
      <c r="A2839" s="2">
        <v>2725442</v>
      </c>
      <c r="B2839">
        <v>2024</v>
      </c>
      <c r="C2839" t="s">
        <v>29</v>
      </c>
      <c r="D2839" t="s">
        <v>12</v>
      </c>
      <c r="E2839" t="s">
        <v>13</v>
      </c>
      <c r="F2839" t="s">
        <v>14</v>
      </c>
      <c r="G2839" t="s">
        <v>15</v>
      </c>
      <c r="H2839" t="s">
        <v>16</v>
      </c>
      <c r="I2839" t="s">
        <v>18</v>
      </c>
      <c r="J2839">
        <v>266</v>
      </c>
      <c r="K2839">
        <v>406.98</v>
      </c>
    </row>
    <row r="2840" spans="1:11" x14ac:dyDescent="0.3">
      <c r="A2840" s="2">
        <v>2726172</v>
      </c>
      <c r="B2840">
        <v>2024</v>
      </c>
      <c r="C2840" t="s">
        <v>29</v>
      </c>
      <c r="D2840" t="s">
        <v>12</v>
      </c>
      <c r="E2840" t="s">
        <v>13</v>
      </c>
      <c r="F2840" t="s">
        <v>14</v>
      </c>
      <c r="G2840" t="s">
        <v>15</v>
      </c>
      <c r="H2840" t="s">
        <v>16</v>
      </c>
      <c r="I2840" t="s">
        <v>18</v>
      </c>
      <c r="J2840">
        <v>242</v>
      </c>
      <c r="K2840">
        <v>346.06</v>
      </c>
    </row>
    <row r="2841" spans="1:11" x14ac:dyDescent="0.3">
      <c r="A2841" s="2">
        <v>2725442</v>
      </c>
      <c r="B2841">
        <v>2024</v>
      </c>
      <c r="C2841" t="s">
        <v>29</v>
      </c>
      <c r="D2841" t="s">
        <v>12</v>
      </c>
      <c r="E2841" t="s">
        <v>13</v>
      </c>
      <c r="F2841" t="s">
        <v>14</v>
      </c>
      <c r="G2841" t="s">
        <v>15</v>
      </c>
      <c r="H2841" t="s">
        <v>16</v>
      </c>
      <c r="I2841" t="s">
        <v>18</v>
      </c>
      <c r="J2841">
        <v>268</v>
      </c>
      <c r="K2841">
        <v>383.24</v>
      </c>
    </row>
    <row r="2842" spans="1:11" x14ac:dyDescent="0.3">
      <c r="A2842" s="2">
        <v>2725442</v>
      </c>
      <c r="B2842">
        <v>2024</v>
      </c>
      <c r="C2842" t="s">
        <v>29</v>
      </c>
      <c r="D2842" t="s">
        <v>12</v>
      </c>
      <c r="E2842" t="s">
        <v>13</v>
      </c>
      <c r="F2842" t="s">
        <v>14</v>
      </c>
      <c r="G2842" t="s">
        <v>15</v>
      </c>
      <c r="H2842" t="s">
        <v>16</v>
      </c>
      <c r="I2842" t="s">
        <v>18</v>
      </c>
      <c r="J2842">
        <v>238</v>
      </c>
      <c r="K2842">
        <v>340.34000000000003</v>
      </c>
    </row>
    <row r="2843" spans="1:11" x14ac:dyDescent="0.3">
      <c r="A2843" s="2">
        <v>2725442</v>
      </c>
      <c r="B2843">
        <v>2024</v>
      </c>
      <c r="C2843" t="s">
        <v>29</v>
      </c>
      <c r="D2843" t="s">
        <v>12</v>
      </c>
      <c r="E2843" t="s">
        <v>13</v>
      </c>
      <c r="F2843" t="s">
        <v>14</v>
      </c>
      <c r="G2843" t="s">
        <v>15</v>
      </c>
      <c r="H2843" t="s">
        <v>16</v>
      </c>
      <c r="I2843" t="s">
        <v>18</v>
      </c>
      <c r="J2843">
        <v>671</v>
      </c>
      <c r="K2843">
        <v>959.53</v>
      </c>
    </row>
    <row r="2844" spans="1:11" x14ac:dyDescent="0.3">
      <c r="A2844" s="2">
        <v>2726172</v>
      </c>
      <c r="B2844">
        <v>2024</v>
      </c>
      <c r="C2844" t="s">
        <v>29</v>
      </c>
      <c r="D2844" t="s">
        <v>12</v>
      </c>
      <c r="E2844" t="s">
        <v>13</v>
      </c>
      <c r="F2844" t="s">
        <v>14</v>
      </c>
      <c r="G2844" t="s">
        <v>15</v>
      </c>
      <c r="H2844" t="s">
        <v>16</v>
      </c>
      <c r="I2844" t="s">
        <v>18</v>
      </c>
      <c r="J2844">
        <v>758</v>
      </c>
      <c r="K2844">
        <v>1083.94</v>
      </c>
    </row>
    <row r="2845" spans="1:11" x14ac:dyDescent="0.3">
      <c r="A2845" s="2">
        <v>2726172</v>
      </c>
      <c r="B2845">
        <v>2024</v>
      </c>
      <c r="C2845" t="s">
        <v>29</v>
      </c>
      <c r="D2845" t="s">
        <v>12</v>
      </c>
      <c r="E2845" t="s">
        <v>13</v>
      </c>
      <c r="F2845" t="s">
        <v>14</v>
      </c>
      <c r="G2845" t="s">
        <v>15</v>
      </c>
      <c r="H2845" t="s">
        <v>16</v>
      </c>
      <c r="I2845" t="s">
        <v>18</v>
      </c>
      <c r="J2845">
        <v>267</v>
      </c>
      <c r="K2845">
        <v>381.81</v>
      </c>
    </row>
    <row r="2846" spans="1:11" x14ac:dyDescent="0.3">
      <c r="A2846" s="2">
        <v>2725442</v>
      </c>
      <c r="B2846">
        <v>2024</v>
      </c>
      <c r="C2846" t="s">
        <v>29</v>
      </c>
      <c r="D2846" t="s">
        <v>12</v>
      </c>
      <c r="E2846" t="s">
        <v>13</v>
      </c>
      <c r="F2846" t="s">
        <v>14</v>
      </c>
      <c r="G2846" t="s">
        <v>15</v>
      </c>
      <c r="H2846" t="s">
        <v>16</v>
      </c>
      <c r="I2846" t="s">
        <v>18</v>
      </c>
      <c r="J2846">
        <v>797</v>
      </c>
      <c r="K2846">
        <v>526.24</v>
      </c>
    </row>
    <row r="2847" spans="1:11" x14ac:dyDescent="0.3">
      <c r="A2847" s="2">
        <v>2725442</v>
      </c>
      <c r="B2847">
        <v>2024</v>
      </c>
      <c r="C2847" t="s">
        <v>29</v>
      </c>
      <c r="D2847" t="s">
        <v>12</v>
      </c>
      <c r="E2847" t="s">
        <v>13</v>
      </c>
      <c r="F2847" t="s">
        <v>14</v>
      </c>
      <c r="G2847" t="s">
        <v>15</v>
      </c>
      <c r="H2847" t="s">
        <v>16</v>
      </c>
      <c r="I2847" t="s">
        <v>18</v>
      </c>
      <c r="J2847">
        <v>265</v>
      </c>
      <c r="K2847">
        <v>378.95</v>
      </c>
    </row>
    <row r="2848" spans="1:11" x14ac:dyDescent="0.3">
      <c r="A2848" s="2">
        <v>2725442</v>
      </c>
      <c r="B2848">
        <v>2024</v>
      </c>
      <c r="C2848" t="s">
        <v>29</v>
      </c>
      <c r="D2848" t="s">
        <v>12</v>
      </c>
      <c r="E2848" t="s">
        <v>13</v>
      </c>
      <c r="F2848" t="s">
        <v>14</v>
      </c>
      <c r="G2848" t="s">
        <v>15</v>
      </c>
      <c r="H2848" t="s">
        <v>16</v>
      </c>
      <c r="I2848" t="s">
        <v>18</v>
      </c>
      <c r="J2848">
        <v>241</v>
      </c>
      <c r="K2848">
        <v>344.63</v>
      </c>
    </row>
    <row r="2849" spans="1:11" x14ac:dyDescent="0.3">
      <c r="A2849" s="2">
        <v>2726172</v>
      </c>
      <c r="B2849">
        <v>2024</v>
      </c>
      <c r="C2849" t="s">
        <v>29</v>
      </c>
      <c r="D2849" t="s">
        <v>12</v>
      </c>
      <c r="E2849" t="s">
        <v>13</v>
      </c>
      <c r="F2849" t="s">
        <v>14</v>
      </c>
      <c r="G2849" t="s">
        <v>15</v>
      </c>
      <c r="H2849" t="s">
        <v>16</v>
      </c>
      <c r="I2849" t="s">
        <v>18</v>
      </c>
      <c r="J2849">
        <v>269</v>
      </c>
      <c r="K2849">
        <v>384.67</v>
      </c>
    </row>
    <row r="2850" spans="1:11" x14ac:dyDescent="0.3">
      <c r="A2850" s="2">
        <v>2725442</v>
      </c>
      <c r="B2850">
        <v>2024</v>
      </c>
      <c r="C2850" t="s">
        <v>29</v>
      </c>
      <c r="D2850" t="s">
        <v>12</v>
      </c>
      <c r="E2850" t="s">
        <v>13</v>
      </c>
      <c r="F2850" t="s">
        <v>14</v>
      </c>
      <c r="G2850" t="s">
        <v>15</v>
      </c>
      <c r="H2850" t="s">
        <v>16</v>
      </c>
      <c r="I2850" t="s">
        <v>18</v>
      </c>
      <c r="J2850">
        <v>767</v>
      </c>
      <c r="K2850">
        <v>1096.81</v>
      </c>
    </row>
    <row r="2851" spans="1:11" x14ac:dyDescent="0.3">
      <c r="A2851" s="2">
        <v>2726172</v>
      </c>
      <c r="B2851">
        <v>2024</v>
      </c>
      <c r="C2851" t="s">
        <v>30</v>
      </c>
      <c r="D2851" t="s">
        <v>12</v>
      </c>
      <c r="E2851" t="s">
        <v>13</v>
      </c>
      <c r="F2851" t="s">
        <v>14</v>
      </c>
      <c r="G2851" t="s">
        <v>15</v>
      </c>
      <c r="H2851" t="s">
        <v>16</v>
      </c>
      <c r="I2851" t="s">
        <v>18</v>
      </c>
      <c r="J2851">
        <v>272</v>
      </c>
      <c r="K2851">
        <v>416.15999999999997</v>
      </c>
    </row>
    <row r="2852" spans="1:11" x14ac:dyDescent="0.3">
      <c r="A2852" s="2">
        <v>2726172</v>
      </c>
      <c r="B2852">
        <v>2024</v>
      </c>
      <c r="C2852" t="s">
        <v>30</v>
      </c>
      <c r="D2852" t="s">
        <v>12</v>
      </c>
      <c r="E2852" t="s">
        <v>13</v>
      </c>
      <c r="F2852" t="s">
        <v>14</v>
      </c>
      <c r="G2852" t="s">
        <v>15</v>
      </c>
      <c r="H2852" t="s">
        <v>16</v>
      </c>
      <c r="I2852" t="s">
        <v>18</v>
      </c>
      <c r="J2852">
        <v>248</v>
      </c>
      <c r="K2852">
        <v>354.64</v>
      </c>
    </row>
    <row r="2853" spans="1:11" x14ac:dyDescent="0.3">
      <c r="A2853" s="2">
        <v>2726538</v>
      </c>
      <c r="B2853">
        <v>2024</v>
      </c>
      <c r="C2853" t="s">
        <v>30</v>
      </c>
      <c r="D2853" t="s">
        <v>12</v>
      </c>
      <c r="E2853" t="s">
        <v>13</v>
      </c>
      <c r="F2853" t="s">
        <v>14</v>
      </c>
      <c r="G2853" t="s">
        <v>15</v>
      </c>
      <c r="H2853" t="s">
        <v>16</v>
      </c>
      <c r="I2853" t="s">
        <v>18</v>
      </c>
      <c r="J2853">
        <v>274</v>
      </c>
      <c r="K2853">
        <v>391.82</v>
      </c>
    </row>
    <row r="2854" spans="1:11" x14ac:dyDescent="0.3">
      <c r="A2854" s="2">
        <v>2725077</v>
      </c>
      <c r="B2854">
        <v>2024</v>
      </c>
      <c r="C2854" t="s">
        <v>30</v>
      </c>
      <c r="D2854" t="s">
        <v>12</v>
      </c>
      <c r="E2854" t="s">
        <v>13</v>
      </c>
      <c r="F2854" t="s">
        <v>14</v>
      </c>
      <c r="G2854" t="s">
        <v>15</v>
      </c>
      <c r="H2854" t="s">
        <v>16</v>
      </c>
      <c r="I2854" t="s">
        <v>18</v>
      </c>
      <c r="J2854">
        <v>244</v>
      </c>
      <c r="K2854">
        <v>348.92</v>
      </c>
    </row>
    <row r="2855" spans="1:11" x14ac:dyDescent="0.3">
      <c r="A2855" s="2">
        <v>2725442</v>
      </c>
      <c r="B2855">
        <v>2024</v>
      </c>
      <c r="C2855" t="s">
        <v>30</v>
      </c>
      <c r="D2855" t="s">
        <v>12</v>
      </c>
      <c r="E2855" t="s">
        <v>13</v>
      </c>
      <c r="F2855" t="s">
        <v>14</v>
      </c>
      <c r="G2855" t="s">
        <v>15</v>
      </c>
      <c r="H2855" t="s">
        <v>16</v>
      </c>
      <c r="I2855" t="s">
        <v>18</v>
      </c>
      <c r="J2855">
        <v>757</v>
      </c>
      <c r="K2855">
        <v>1082.51</v>
      </c>
    </row>
    <row r="2856" spans="1:11" x14ac:dyDescent="0.3">
      <c r="A2856" s="2">
        <v>2725442</v>
      </c>
      <c r="B2856">
        <v>2024</v>
      </c>
      <c r="C2856" t="s">
        <v>30</v>
      </c>
      <c r="D2856" t="s">
        <v>12</v>
      </c>
      <c r="E2856" t="s">
        <v>13</v>
      </c>
      <c r="F2856" t="s">
        <v>14</v>
      </c>
      <c r="G2856" t="s">
        <v>15</v>
      </c>
      <c r="H2856" t="s">
        <v>16</v>
      </c>
      <c r="I2856" t="s">
        <v>18</v>
      </c>
      <c r="J2856">
        <v>273</v>
      </c>
      <c r="K2856">
        <v>390.39</v>
      </c>
    </row>
    <row r="2857" spans="1:11" x14ac:dyDescent="0.3">
      <c r="A2857" s="2">
        <v>2725077</v>
      </c>
      <c r="B2857">
        <v>2024</v>
      </c>
      <c r="C2857" t="s">
        <v>30</v>
      </c>
      <c r="D2857" t="s">
        <v>12</v>
      </c>
      <c r="E2857" t="s">
        <v>13</v>
      </c>
      <c r="F2857" t="s">
        <v>14</v>
      </c>
      <c r="G2857" t="s">
        <v>15</v>
      </c>
      <c r="H2857" t="s">
        <v>16</v>
      </c>
      <c r="I2857" t="s">
        <v>18</v>
      </c>
      <c r="J2857">
        <v>271</v>
      </c>
      <c r="K2857">
        <v>387.53</v>
      </c>
    </row>
    <row r="2858" spans="1:11" x14ac:dyDescent="0.3">
      <c r="A2858" s="2">
        <v>2726538</v>
      </c>
      <c r="B2858">
        <v>2024</v>
      </c>
      <c r="C2858" t="s">
        <v>30</v>
      </c>
      <c r="D2858" t="s">
        <v>12</v>
      </c>
      <c r="E2858" t="s">
        <v>13</v>
      </c>
      <c r="F2858" t="s">
        <v>14</v>
      </c>
      <c r="G2858" t="s">
        <v>15</v>
      </c>
      <c r="H2858" t="s">
        <v>16</v>
      </c>
      <c r="I2858" t="s">
        <v>18</v>
      </c>
      <c r="J2858">
        <v>247</v>
      </c>
      <c r="K2858">
        <v>353.21</v>
      </c>
    </row>
    <row r="2859" spans="1:11" x14ac:dyDescent="0.3">
      <c r="A2859" s="2">
        <v>2726172</v>
      </c>
      <c r="B2859">
        <v>2024</v>
      </c>
      <c r="C2859" t="s">
        <v>30</v>
      </c>
      <c r="D2859" t="s">
        <v>12</v>
      </c>
      <c r="E2859" t="s">
        <v>13</v>
      </c>
      <c r="F2859" t="s">
        <v>14</v>
      </c>
      <c r="G2859" t="s">
        <v>15</v>
      </c>
      <c r="H2859" t="s">
        <v>16</v>
      </c>
      <c r="I2859" t="s">
        <v>18</v>
      </c>
      <c r="J2859">
        <v>275</v>
      </c>
      <c r="K2859">
        <v>393.25</v>
      </c>
    </row>
    <row r="2860" spans="1:11" x14ac:dyDescent="0.3">
      <c r="A2860" s="2">
        <v>2726172</v>
      </c>
      <c r="B2860">
        <v>2024</v>
      </c>
      <c r="C2860" t="s">
        <v>30</v>
      </c>
      <c r="D2860" t="s">
        <v>12</v>
      </c>
      <c r="E2860" t="s">
        <v>13</v>
      </c>
      <c r="F2860" t="s">
        <v>14</v>
      </c>
      <c r="G2860" t="s">
        <v>15</v>
      </c>
      <c r="H2860" t="s">
        <v>16</v>
      </c>
      <c r="I2860" t="s">
        <v>18</v>
      </c>
      <c r="J2860">
        <v>766</v>
      </c>
      <c r="K2860">
        <v>1095.3800000000001</v>
      </c>
    </row>
    <row r="2861" spans="1:11" x14ac:dyDescent="0.3">
      <c r="A2861" s="2">
        <v>2725442</v>
      </c>
      <c r="B2861">
        <v>2024</v>
      </c>
      <c r="C2861" t="s">
        <v>11</v>
      </c>
      <c r="D2861" t="s">
        <v>31</v>
      </c>
      <c r="E2861" t="s">
        <v>13</v>
      </c>
      <c r="F2861" t="s">
        <v>14</v>
      </c>
      <c r="G2861" t="s">
        <v>15</v>
      </c>
      <c r="H2861" t="s">
        <v>16</v>
      </c>
      <c r="I2861" t="s">
        <v>17</v>
      </c>
      <c r="J2861">
        <v>146</v>
      </c>
      <c r="K2861">
        <v>208.78</v>
      </c>
    </row>
    <row r="2862" spans="1:11" x14ac:dyDescent="0.3">
      <c r="A2862" s="2">
        <v>2726172</v>
      </c>
      <c r="B2862">
        <v>2024</v>
      </c>
      <c r="C2862" t="s">
        <v>11</v>
      </c>
      <c r="D2862" t="s">
        <v>31</v>
      </c>
      <c r="E2862" t="s">
        <v>13</v>
      </c>
      <c r="F2862" t="s">
        <v>14</v>
      </c>
      <c r="G2862" t="s">
        <v>15</v>
      </c>
      <c r="H2862" t="s">
        <v>16</v>
      </c>
      <c r="I2862" t="s">
        <v>17</v>
      </c>
      <c r="J2862">
        <v>368</v>
      </c>
      <c r="K2862">
        <v>526.24</v>
      </c>
    </row>
    <row r="2863" spans="1:11" x14ac:dyDescent="0.3">
      <c r="A2863" s="2">
        <v>2725077</v>
      </c>
      <c r="B2863">
        <v>2024</v>
      </c>
      <c r="C2863" t="s">
        <v>11</v>
      </c>
      <c r="D2863" t="s">
        <v>31</v>
      </c>
      <c r="E2863" t="s">
        <v>13</v>
      </c>
      <c r="F2863" t="s">
        <v>14</v>
      </c>
      <c r="G2863" t="s">
        <v>15</v>
      </c>
      <c r="H2863" t="s">
        <v>16</v>
      </c>
      <c r="I2863" t="s">
        <v>17</v>
      </c>
      <c r="J2863">
        <v>148</v>
      </c>
      <c r="K2863">
        <v>526.24</v>
      </c>
    </row>
    <row r="2864" spans="1:11" x14ac:dyDescent="0.3">
      <c r="A2864" s="2">
        <v>2725807</v>
      </c>
      <c r="B2864">
        <v>2024</v>
      </c>
      <c r="C2864" t="s">
        <v>11</v>
      </c>
      <c r="D2864" t="s">
        <v>31</v>
      </c>
      <c r="E2864" t="s">
        <v>13</v>
      </c>
      <c r="F2864" t="s">
        <v>14</v>
      </c>
      <c r="G2864" t="s">
        <v>15</v>
      </c>
      <c r="H2864" t="s">
        <v>16</v>
      </c>
      <c r="I2864" t="s">
        <v>17</v>
      </c>
      <c r="J2864">
        <v>364</v>
      </c>
      <c r="K2864">
        <v>526.24</v>
      </c>
    </row>
    <row r="2865" spans="1:11" x14ac:dyDescent="0.3">
      <c r="A2865" s="2">
        <v>2725807</v>
      </c>
      <c r="B2865">
        <v>2024</v>
      </c>
      <c r="C2865" t="s">
        <v>11</v>
      </c>
      <c r="D2865" t="s">
        <v>31</v>
      </c>
      <c r="E2865" t="s">
        <v>13</v>
      </c>
      <c r="F2865" t="s">
        <v>14</v>
      </c>
      <c r="G2865" t="s">
        <v>15</v>
      </c>
      <c r="H2865" t="s">
        <v>16</v>
      </c>
      <c r="I2865" t="s">
        <v>17</v>
      </c>
      <c r="J2865">
        <v>366</v>
      </c>
      <c r="K2865">
        <v>523.38</v>
      </c>
    </row>
    <row r="2866" spans="1:11" x14ac:dyDescent="0.3">
      <c r="A2866" s="2">
        <v>2725807</v>
      </c>
      <c r="B2866">
        <v>2024</v>
      </c>
      <c r="C2866" t="s">
        <v>11</v>
      </c>
      <c r="D2866" t="s">
        <v>31</v>
      </c>
      <c r="E2866" t="s">
        <v>13</v>
      </c>
      <c r="F2866" t="s">
        <v>14</v>
      </c>
      <c r="G2866" t="s">
        <v>15</v>
      </c>
      <c r="H2866" t="s">
        <v>16</v>
      </c>
      <c r="I2866" t="s">
        <v>17</v>
      </c>
      <c r="J2866">
        <v>147</v>
      </c>
      <c r="K2866">
        <v>210.21</v>
      </c>
    </row>
    <row r="2867" spans="1:11" x14ac:dyDescent="0.3">
      <c r="A2867" s="2">
        <v>2725807</v>
      </c>
      <c r="B2867">
        <v>2024</v>
      </c>
      <c r="C2867" t="s">
        <v>11</v>
      </c>
      <c r="D2867" t="s">
        <v>31</v>
      </c>
      <c r="E2867" t="s">
        <v>13</v>
      </c>
      <c r="F2867" t="s">
        <v>14</v>
      </c>
      <c r="G2867" t="s">
        <v>15</v>
      </c>
      <c r="H2867" t="s">
        <v>16</v>
      </c>
      <c r="I2867" t="s">
        <v>17</v>
      </c>
      <c r="J2867">
        <v>760</v>
      </c>
      <c r="K2867">
        <v>1086.8</v>
      </c>
    </row>
    <row r="2868" spans="1:11" x14ac:dyDescent="0.3">
      <c r="A2868" s="2">
        <v>2725077</v>
      </c>
      <c r="B2868">
        <v>2024</v>
      </c>
      <c r="C2868" t="s">
        <v>11</v>
      </c>
      <c r="D2868" t="s">
        <v>31</v>
      </c>
      <c r="E2868" t="s">
        <v>13</v>
      </c>
      <c r="F2868" t="s">
        <v>14</v>
      </c>
      <c r="G2868" t="s">
        <v>15</v>
      </c>
      <c r="H2868" t="s">
        <v>16</v>
      </c>
      <c r="I2868" t="s">
        <v>17</v>
      </c>
      <c r="J2868">
        <v>846</v>
      </c>
      <c r="K2868">
        <v>1209.78</v>
      </c>
    </row>
    <row r="2869" spans="1:11" x14ac:dyDescent="0.3">
      <c r="A2869" s="2">
        <v>2726172</v>
      </c>
      <c r="B2869">
        <v>2024</v>
      </c>
      <c r="C2869" t="s">
        <v>11</v>
      </c>
      <c r="D2869" t="s">
        <v>31</v>
      </c>
      <c r="E2869" t="s">
        <v>13</v>
      </c>
      <c r="F2869" t="s">
        <v>14</v>
      </c>
      <c r="G2869" t="s">
        <v>15</v>
      </c>
      <c r="H2869" t="s">
        <v>16</v>
      </c>
      <c r="I2869" t="s">
        <v>17</v>
      </c>
      <c r="J2869">
        <v>149</v>
      </c>
      <c r="K2869">
        <v>213.07</v>
      </c>
    </row>
    <row r="2870" spans="1:11" x14ac:dyDescent="0.3">
      <c r="A2870" s="2">
        <v>2725442</v>
      </c>
      <c r="B2870">
        <v>2024</v>
      </c>
      <c r="C2870" t="s">
        <v>11</v>
      </c>
      <c r="D2870" t="s">
        <v>31</v>
      </c>
      <c r="E2870" t="s">
        <v>13</v>
      </c>
      <c r="F2870" t="s">
        <v>14</v>
      </c>
      <c r="G2870" t="s">
        <v>15</v>
      </c>
      <c r="H2870" t="s">
        <v>16</v>
      </c>
      <c r="I2870" t="s">
        <v>17</v>
      </c>
      <c r="J2870">
        <v>365</v>
      </c>
      <c r="K2870">
        <v>521.95000000000005</v>
      </c>
    </row>
    <row r="2871" spans="1:11" x14ac:dyDescent="0.3">
      <c r="A2871" s="2">
        <v>2725077</v>
      </c>
      <c r="B2871">
        <v>2024</v>
      </c>
      <c r="C2871" t="s">
        <v>19</v>
      </c>
      <c r="D2871" t="s">
        <v>31</v>
      </c>
      <c r="E2871" t="s">
        <v>13</v>
      </c>
      <c r="F2871" t="s">
        <v>14</v>
      </c>
      <c r="G2871" t="s">
        <v>15</v>
      </c>
      <c r="H2871" t="s">
        <v>16</v>
      </c>
      <c r="I2871" t="s">
        <v>17</v>
      </c>
      <c r="J2871">
        <v>128</v>
      </c>
      <c r="K2871">
        <v>183.04</v>
      </c>
    </row>
    <row r="2872" spans="1:11" x14ac:dyDescent="0.3">
      <c r="A2872" s="2">
        <v>2725077</v>
      </c>
      <c r="B2872">
        <v>2024</v>
      </c>
      <c r="C2872" t="s">
        <v>19</v>
      </c>
      <c r="D2872" t="s">
        <v>31</v>
      </c>
      <c r="E2872" t="s">
        <v>13</v>
      </c>
      <c r="F2872" t="s">
        <v>14</v>
      </c>
      <c r="G2872" t="s">
        <v>15</v>
      </c>
      <c r="H2872" t="s">
        <v>16</v>
      </c>
      <c r="I2872" t="s">
        <v>17</v>
      </c>
      <c r="J2872">
        <v>344</v>
      </c>
      <c r="K2872">
        <v>491.91999999999996</v>
      </c>
    </row>
    <row r="2873" spans="1:11" x14ac:dyDescent="0.3">
      <c r="A2873" s="2">
        <v>2725077</v>
      </c>
      <c r="B2873">
        <v>2024</v>
      </c>
      <c r="C2873" t="s">
        <v>19</v>
      </c>
      <c r="D2873" t="s">
        <v>31</v>
      </c>
      <c r="E2873" t="s">
        <v>13</v>
      </c>
      <c r="F2873" t="s">
        <v>14</v>
      </c>
      <c r="G2873" t="s">
        <v>15</v>
      </c>
      <c r="H2873" t="s">
        <v>16</v>
      </c>
      <c r="I2873" t="s">
        <v>17</v>
      </c>
      <c r="J2873">
        <v>370</v>
      </c>
      <c r="K2873">
        <v>526.24</v>
      </c>
    </row>
    <row r="2874" spans="1:11" x14ac:dyDescent="0.3">
      <c r="A2874" s="2">
        <v>2725077</v>
      </c>
      <c r="B2874">
        <v>2024</v>
      </c>
      <c r="C2874" t="s">
        <v>19</v>
      </c>
      <c r="D2874" t="s">
        <v>31</v>
      </c>
      <c r="E2874" t="s">
        <v>13</v>
      </c>
      <c r="F2874" t="s">
        <v>14</v>
      </c>
      <c r="G2874" t="s">
        <v>15</v>
      </c>
      <c r="H2874" t="s">
        <v>16</v>
      </c>
      <c r="I2874" t="s">
        <v>17</v>
      </c>
      <c r="J2874">
        <v>346</v>
      </c>
      <c r="K2874">
        <v>526.24</v>
      </c>
    </row>
    <row r="2875" spans="1:11" x14ac:dyDescent="0.3">
      <c r="A2875" s="2">
        <v>2725442</v>
      </c>
      <c r="B2875">
        <v>2024</v>
      </c>
      <c r="C2875" t="s">
        <v>19</v>
      </c>
      <c r="D2875" t="s">
        <v>31</v>
      </c>
      <c r="E2875" t="s">
        <v>13</v>
      </c>
      <c r="F2875" t="s">
        <v>14</v>
      </c>
      <c r="G2875" t="s">
        <v>15</v>
      </c>
      <c r="H2875" t="s">
        <v>16</v>
      </c>
      <c r="I2875" t="s">
        <v>17</v>
      </c>
      <c r="J2875">
        <v>982</v>
      </c>
      <c r="K2875">
        <v>1404.26</v>
      </c>
    </row>
    <row r="2876" spans="1:11" x14ac:dyDescent="0.3">
      <c r="A2876" s="2">
        <v>2725077</v>
      </c>
      <c r="B2876">
        <v>2024</v>
      </c>
      <c r="C2876" t="s">
        <v>19</v>
      </c>
      <c r="D2876" t="s">
        <v>31</v>
      </c>
      <c r="E2876" t="s">
        <v>13</v>
      </c>
      <c r="F2876" t="s">
        <v>14</v>
      </c>
      <c r="G2876" t="s">
        <v>15</v>
      </c>
      <c r="H2876" t="s">
        <v>16</v>
      </c>
      <c r="I2876" t="s">
        <v>17</v>
      </c>
      <c r="J2876">
        <v>342</v>
      </c>
      <c r="K2876">
        <v>489.06</v>
      </c>
    </row>
    <row r="2877" spans="1:11" x14ac:dyDescent="0.3">
      <c r="A2877" s="2">
        <v>2725077</v>
      </c>
      <c r="B2877">
        <v>2024</v>
      </c>
      <c r="C2877" t="s">
        <v>19</v>
      </c>
      <c r="D2877" t="s">
        <v>31</v>
      </c>
      <c r="E2877" t="s">
        <v>13</v>
      </c>
      <c r="F2877" t="s">
        <v>14</v>
      </c>
      <c r="G2877" t="s">
        <v>15</v>
      </c>
      <c r="H2877" t="s">
        <v>16</v>
      </c>
      <c r="I2877" t="s">
        <v>17</v>
      </c>
      <c r="J2877">
        <v>369</v>
      </c>
      <c r="K2877">
        <v>527.66999999999996</v>
      </c>
    </row>
    <row r="2878" spans="1:11" x14ac:dyDescent="0.3">
      <c r="A2878" s="2">
        <v>2725442</v>
      </c>
      <c r="B2878">
        <v>2024</v>
      </c>
      <c r="C2878" t="s">
        <v>19</v>
      </c>
      <c r="D2878" t="s">
        <v>31</v>
      </c>
      <c r="E2878" t="s">
        <v>13</v>
      </c>
      <c r="F2878" t="s">
        <v>14</v>
      </c>
      <c r="G2878" t="s">
        <v>15</v>
      </c>
      <c r="H2878" t="s">
        <v>16</v>
      </c>
      <c r="I2878" t="s">
        <v>17</v>
      </c>
      <c r="J2878">
        <v>345</v>
      </c>
      <c r="K2878">
        <v>493.35</v>
      </c>
    </row>
    <row r="2879" spans="1:11" x14ac:dyDescent="0.3">
      <c r="A2879" s="2">
        <v>2725077</v>
      </c>
      <c r="B2879">
        <v>2024</v>
      </c>
      <c r="C2879" t="s">
        <v>19</v>
      </c>
      <c r="D2879" t="s">
        <v>31</v>
      </c>
      <c r="E2879" t="s">
        <v>13</v>
      </c>
      <c r="F2879" t="s">
        <v>14</v>
      </c>
      <c r="G2879" t="s">
        <v>15</v>
      </c>
      <c r="H2879" t="s">
        <v>16</v>
      </c>
      <c r="I2879" t="s">
        <v>17</v>
      </c>
      <c r="J2879">
        <v>763</v>
      </c>
      <c r="K2879">
        <v>1091.0899999999999</v>
      </c>
    </row>
    <row r="2880" spans="1:11" x14ac:dyDescent="0.3">
      <c r="A2880" s="2">
        <v>2725077</v>
      </c>
      <c r="B2880">
        <v>2024</v>
      </c>
      <c r="C2880" t="s">
        <v>19</v>
      </c>
      <c r="D2880" t="s">
        <v>31</v>
      </c>
      <c r="E2880" t="s">
        <v>13</v>
      </c>
      <c r="F2880" t="s">
        <v>14</v>
      </c>
      <c r="G2880" t="s">
        <v>15</v>
      </c>
      <c r="H2880" t="s">
        <v>16</v>
      </c>
      <c r="I2880" t="s">
        <v>17</v>
      </c>
      <c r="J2880">
        <v>850</v>
      </c>
      <c r="K2880">
        <v>1215.5</v>
      </c>
    </row>
    <row r="2881" spans="1:11" x14ac:dyDescent="0.3">
      <c r="A2881" s="2">
        <v>2725077</v>
      </c>
      <c r="B2881">
        <v>2024</v>
      </c>
      <c r="C2881" t="s">
        <v>19</v>
      </c>
      <c r="D2881" t="s">
        <v>31</v>
      </c>
      <c r="E2881" t="s">
        <v>13</v>
      </c>
      <c r="F2881" t="s">
        <v>14</v>
      </c>
      <c r="G2881" t="s">
        <v>15</v>
      </c>
      <c r="H2881" t="s">
        <v>16</v>
      </c>
      <c r="I2881" t="s">
        <v>17</v>
      </c>
      <c r="J2881">
        <v>371</v>
      </c>
      <c r="K2881">
        <v>530.53</v>
      </c>
    </row>
    <row r="2882" spans="1:11" x14ac:dyDescent="0.3">
      <c r="A2882" s="2">
        <v>2725077</v>
      </c>
      <c r="B2882">
        <v>2024</v>
      </c>
      <c r="C2882" t="s">
        <v>19</v>
      </c>
      <c r="D2882" t="s">
        <v>31</v>
      </c>
      <c r="E2882" t="s">
        <v>13</v>
      </c>
      <c r="F2882" t="s">
        <v>14</v>
      </c>
      <c r="G2882" t="s">
        <v>15</v>
      </c>
      <c r="H2882" t="s">
        <v>16</v>
      </c>
      <c r="I2882" t="s">
        <v>17</v>
      </c>
      <c r="J2882">
        <v>347</v>
      </c>
      <c r="K2882">
        <v>496.21000000000004</v>
      </c>
    </row>
    <row r="2883" spans="1:11" x14ac:dyDescent="0.3">
      <c r="A2883" s="2">
        <v>2725077</v>
      </c>
      <c r="B2883">
        <v>2024</v>
      </c>
      <c r="C2883" t="s">
        <v>21</v>
      </c>
      <c r="D2883" t="s">
        <v>31</v>
      </c>
      <c r="E2883" t="s">
        <v>13</v>
      </c>
      <c r="F2883" t="s">
        <v>14</v>
      </c>
      <c r="G2883" t="s">
        <v>15</v>
      </c>
      <c r="H2883" t="s">
        <v>16</v>
      </c>
      <c r="I2883" t="s">
        <v>17</v>
      </c>
      <c r="J2883">
        <v>350</v>
      </c>
      <c r="K2883">
        <v>500.5</v>
      </c>
    </row>
    <row r="2884" spans="1:11" x14ac:dyDescent="0.3">
      <c r="A2884" s="2">
        <v>2726172</v>
      </c>
      <c r="B2884">
        <v>2024</v>
      </c>
      <c r="C2884" t="s">
        <v>21</v>
      </c>
      <c r="D2884" t="s">
        <v>31</v>
      </c>
      <c r="E2884" t="s">
        <v>13</v>
      </c>
      <c r="F2884" t="s">
        <v>14</v>
      </c>
      <c r="G2884" t="s">
        <v>15</v>
      </c>
      <c r="H2884" t="s">
        <v>16</v>
      </c>
      <c r="I2884" t="s">
        <v>17</v>
      </c>
      <c r="J2884">
        <v>352</v>
      </c>
      <c r="K2884">
        <v>526.24</v>
      </c>
    </row>
    <row r="2885" spans="1:11" x14ac:dyDescent="0.3">
      <c r="A2885" s="2">
        <v>2725442</v>
      </c>
      <c r="B2885">
        <v>2024</v>
      </c>
      <c r="C2885" t="s">
        <v>21</v>
      </c>
      <c r="D2885" t="s">
        <v>31</v>
      </c>
      <c r="E2885" t="s">
        <v>13</v>
      </c>
      <c r="F2885" t="s">
        <v>14</v>
      </c>
      <c r="G2885" t="s">
        <v>15</v>
      </c>
      <c r="H2885" t="s">
        <v>16</v>
      </c>
      <c r="I2885" t="s">
        <v>17</v>
      </c>
      <c r="J2885">
        <v>322</v>
      </c>
      <c r="K2885">
        <v>526.24</v>
      </c>
    </row>
    <row r="2886" spans="1:11" x14ac:dyDescent="0.3">
      <c r="A2886" s="2">
        <v>2725442</v>
      </c>
      <c r="B2886">
        <v>2024</v>
      </c>
      <c r="C2886" t="s">
        <v>21</v>
      </c>
      <c r="D2886" t="s">
        <v>31</v>
      </c>
      <c r="E2886" t="s">
        <v>13</v>
      </c>
      <c r="F2886" t="s">
        <v>14</v>
      </c>
      <c r="G2886" t="s">
        <v>15</v>
      </c>
      <c r="H2886" t="s">
        <v>16</v>
      </c>
      <c r="I2886" t="s">
        <v>17</v>
      </c>
      <c r="J2886">
        <v>986</v>
      </c>
      <c r="K2886">
        <v>1409.98</v>
      </c>
    </row>
    <row r="2887" spans="1:11" x14ac:dyDescent="0.3">
      <c r="A2887" s="2">
        <v>2725077</v>
      </c>
      <c r="B2887">
        <v>2024</v>
      </c>
      <c r="C2887" t="s">
        <v>21</v>
      </c>
      <c r="D2887" t="s">
        <v>31</v>
      </c>
      <c r="E2887" t="s">
        <v>13</v>
      </c>
      <c r="F2887" t="s">
        <v>14</v>
      </c>
      <c r="G2887" t="s">
        <v>15</v>
      </c>
      <c r="H2887" t="s">
        <v>16</v>
      </c>
      <c r="I2887" t="s">
        <v>17</v>
      </c>
      <c r="J2887">
        <v>324</v>
      </c>
      <c r="K2887">
        <v>463.32</v>
      </c>
    </row>
    <row r="2888" spans="1:11" x14ac:dyDescent="0.3">
      <c r="A2888" s="2">
        <v>2725077</v>
      </c>
      <c r="B2888">
        <v>2024</v>
      </c>
      <c r="C2888" t="s">
        <v>21</v>
      </c>
      <c r="D2888" t="s">
        <v>31</v>
      </c>
      <c r="E2888" t="s">
        <v>13</v>
      </c>
      <c r="F2888" t="s">
        <v>14</v>
      </c>
      <c r="G2888" t="s">
        <v>15</v>
      </c>
      <c r="H2888" t="s">
        <v>16</v>
      </c>
      <c r="I2888" t="s">
        <v>17</v>
      </c>
      <c r="J2888">
        <v>351</v>
      </c>
      <c r="K2888">
        <v>501.93</v>
      </c>
    </row>
    <row r="2889" spans="1:11" x14ac:dyDescent="0.3">
      <c r="A2889" s="2">
        <v>2725442</v>
      </c>
      <c r="B2889">
        <v>2024</v>
      </c>
      <c r="C2889" t="s">
        <v>21</v>
      </c>
      <c r="D2889" t="s">
        <v>31</v>
      </c>
      <c r="E2889" t="s">
        <v>13</v>
      </c>
      <c r="F2889" t="s">
        <v>14</v>
      </c>
      <c r="G2889" t="s">
        <v>15</v>
      </c>
      <c r="H2889" t="s">
        <v>16</v>
      </c>
      <c r="I2889" t="s">
        <v>17</v>
      </c>
      <c r="J2889">
        <v>321</v>
      </c>
      <c r="K2889">
        <v>459.03</v>
      </c>
    </row>
    <row r="2890" spans="1:11" x14ac:dyDescent="0.3">
      <c r="A2890" s="2">
        <v>2725442</v>
      </c>
      <c r="B2890">
        <v>2024</v>
      </c>
      <c r="C2890" t="s">
        <v>21</v>
      </c>
      <c r="D2890" t="s">
        <v>31</v>
      </c>
      <c r="E2890" t="s">
        <v>13</v>
      </c>
      <c r="F2890" t="s">
        <v>14</v>
      </c>
      <c r="G2890" t="s">
        <v>15</v>
      </c>
      <c r="H2890" t="s">
        <v>16</v>
      </c>
      <c r="I2890" t="s">
        <v>17</v>
      </c>
      <c r="J2890">
        <v>767</v>
      </c>
      <c r="K2890">
        <v>1096.81</v>
      </c>
    </row>
    <row r="2891" spans="1:11" x14ac:dyDescent="0.3">
      <c r="A2891" s="2">
        <v>2726172</v>
      </c>
      <c r="B2891">
        <v>2024</v>
      </c>
      <c r="C2891" t="s">
        <v>21</v>
      </c>
      <c r="D2891" t="s">
        <v>31</v>
      </c>
      <c r="E2891" t="s">
        <v>13</v>
      </c>
      <c r="F2891" t="s">
        <v>14</v>
      </c>
      <c r="G2891" t="s">
        <v>15</v>
      </c>
      <c r="H2891" t="s">
        <v>16</v>
      </c>
      <c r="I2891" t="s">
        <v>17</v>
      </c>
      <c r="J2891">
        <v>853</v>
      </c>
      <c r="K2891">
        <v>1219.79</v>
      </c>
    </row>
    <row r="2892" spans="1:11" x14ac:dyDescent="0.3">
      <c r="A2892" s="2">
        <v>2725077</v>
      </c>
      <c r="B2892">
        <v>2024</v>
      </c>
      <c r="C2892" t="s">
        <v>21</v>
      </c>
      <c r="D2892" t="s">
        <v>31</v>
      </c>
      <c r="E2892" t="s">
        <v>13</v>
      </c>
      <c r="F2892" t="s">
        <v>14</v>
      </c>
      <c r="G2892" t="s">
        <v>15</v>
      </c>
      <c r="H2892" t="s">
        <v>16</v>
      </c>
      <c r="I2892" t="s">
        <v>17</v>
      </c>
      <c r="J2892">
        <v>323</v>
      </c>
      <c r="K2892">
        <v>461.89</v>
      </c>
    </row>
    <row r="2893" spans="1:11" x14ac:dyDescent="0.3">
      <c r="A2893" s="2">
        <v>2726172</v>
      </c>
      <c r="B2893">
        <v>2024</v>
      </c>
      <c r="C2893" t="s">
        <v>22</v>
      </c>
      <c r="D2893" t="s">
        <v>31</v>
      </c>
      <c r="E2893" t="s">
        <v>13</v>
      </c>
      <c r="F2893" t="s">
        <v>14</v>
      </c>
      <c r="G2893" t="s">
        <v>15</v>
      </c>
      <c r="H2893" t="s">
        <v>16</v>
      </c>
      <c r="I2893" t="s">
        <v>17</v>
      </c>
      <c r="J2893">
        <v>158</v>
      </c>
      <c r="K2893">
        <v>225.94</v>
      </c>
    </row>
    <row r="2894" spans="1:11" x14ac:dyDescent="0.3">
      <c r="A2894" s="2">
        <v>2725077</v>
      </c>
      <c r="B2894">
        <v>2024</v>
      </c>
      <c r="C2894" t="s">
        <v>22</v>
      </c>
      <c r="D2894" t="s">
        <v>31</v>
      </c>
      <c r="E2894" t="s">
        <v>13</v>
      </c>
      <c r="F2894" t="s">
        <v>14</v>
      </c>
      <c r="G2894" t="s">
        <v>15</v>
      </c>
      <c r="H2894" t="s">
        <v>16</v>
      </c>
      <c r="I2894" t="s">
        <v>17</v>
      </c>
      <c r="J2894">
        <v>128</v>
      </c>
      <c r="K2894">
        <v>183.04</v>
      </c>
    </row>
    <row r="2895" spans="1:11" x14ac:dyDescent="0.3">
      <c r="A2895" s="2">
        <v>2726172</v>
      </c>
      <c r="B2895">
        <v>2024</v>
      </c>
      <c r="C2895" t="s">
        <v>22</v>
      </c>
      <c r="D2895" t="s">
        <v>31</v>
      </c>
      <c r="E2895" t="s">
        <v>13</v>
      </c>
      <c r="F2895" t="s">
        <v>14</v>
      </c>
      <c r="G2895" t="s">
        <v>15</v>
      </c>
      <c r="H2895" t="s">
        <v>16</v>
      </c>
      <c r="I2895" t="s">
        <v>17</v>
      </c>
      <c r="J2895">
        <v>160</v>
      </c>
      <c r="K2895">
        <v>526.24</v>
      </c>
    </row>
    <row r="2896" spans="1:11" x14ac:dyDescent="0.3">
      <c r="A2896" s="2">
        <v>2725442</v>
      </c>
      <c r="B2896">
        <v>2024</v>
      </c>
      <c r="C2896" t="s">
        <v>22</v>
      </c>
      <c r="D2896" t="s">
        <v>31</v>
      </c>
      <c r="E2896" t="s">
        <v>13</v>
      </c>
      <c r="F2896" t="s">
        <v>14</v>
      </c>
      <c r="G2896" t="s">
        <v>15</v>
      </c>
      <c r="H2896" t="s">
        <v>16</v>
      </c>
      <c r="I2896" t="s">
        <v>17</v>
      </c>
      <c r="J2896">
        <v>130</v>
      </c>
      <c r="K2896">
        <v>526.24</v>
      </c>
    </row>
    <row r="2897" spans="1:11" x14ac:dyDescent="0.3">
      <c r="A2897" s="2">
        <v>2725442</v>
      </c>
      <c r="B2897">
        <v>2024</v>
      </c>
      <c r="C2897" t="s">
        <v>22</v>
      </c>
      <c r="D2897" t="s">
        <v>31</v>
      </c>
      <c r="E2897" t="s">
        <v>13</v>
      </c>
      <c r="F2897" t="s">
        <v>14</v>
      </c>
      <c r="G2897" t="s">
        <v>15</v>
      </c>
      <c r="H2897" t="s">
        <v>16</v>
      </c>
      <c r="I2897" t="s">
        <v>17</v>
      </c>
      <c r="J2897">
        <v>977</v>
      </c>
      <c r="K2897">
        <v>1397.1100000000001</v>
      </c>
    </row>
    <row r="2898" spans="1:11" x14ac:dyDescent="0.3">
      <c r="A2898" s="2">
        <v>2725077</v>
      </c>
      <c r="B2898">
        <v>2024</v>
      </c>
      <c r="C2898" t="s">
        <v>22</v>
      </c>
      <c r="D2898" t="s">
        <v>31</v>
      </c>
      <c r="E2898" t="s">
        <v>13</v>
      </c>
      <c r="F2898" t="s">
        <v>14</v>
      </c>
      <c r="G2898" t="s">
        <v>15</v>
      </c>
      <c r="H2898" t="s">
        <v>16</v>
      </c>
      <c r="I2898" t="s">
        <v>17</v>
      </c>
      <c r="J2898">
        <v>132</v>
      </c>
      <c r="K2898">
        <v>188.76</v>
      </c>
    </row>
    <row r="2899" spans="1:11" x14ac:dyDescent="0.3">
      <c r="A2899" s="2">
        <v>2725077</v>
      </c>
      <c r="B2899">
        <v>2024</v>
      </c>
      <c r="C2899" t="s">
        <v>22</v>
      </c>
      <c r="D2899" t="s">
        <v>31</v>
      </c>
      <c r="E2899" t="s">
        <v>13</v>
      </c>
      <c r="F2899" t="s">
        <v>14</v>
      </c>
      <c r="G2899" t="s">
        <v>15</v>
      </c>
      <c r="H2899" t="s">
        <v>16</v>
      </c>
      <c r="I2899" t="s">
        <v>17</v>
      </c>
      <c r="J2899">
        <v>159</v>
      </c>
      <c r="K2899">
        <v>227.37</v>
      </c>
    </row>
    <row r="2900" spans="1:11" x14ac:dyDescent="0.3">
      <c r="A2900" s="2">
        <v>2725442</v>
      </c>
      <c r="B2900">
        <v>2024</v>
      </c>
      <c r="C2900" t="s">
        <v>22</v>
      </c>
      <c r="D2900" t="s">
        <v>31</v>
      </c>
      <c r="E2900" t="s">
        <v>13</v>
      </c>
      <c r="F2900" t="s">
        <v>14</v>
      </c>
      <c r="G2900" t="s">
        <v>15</v>
      </c>
      <c r="H2900" t="s">
        <v>16</v>
      </c>
      <c r="I2900" t="s">
        <v>17</v>
      </c>
      <c r="J2900">
        <v>129</v>
      </c>
      <c r="K2900">
        <v>184.47</v>
      </c>
    </row>
    <row r="2901" spans="1:11" x14ac:dyDescent="0.3">
      <c r="A2901" s="2">
        <v>2725442</v>
      </c>
      <c r="B2901">
        <v>2024</v>
      </c>
      <c r="C2901" t="s">
        <v>22</v>
      </c>
      <c r="D2901" t="s">
        <v>31</v>
      </c>
      <c r="E2901" t="s">
        <v>13</v>
      </c>
      <c r="F2901" t="s">
        <v>14</v>
      </c>
      <c r="G2901" t="s">
        <v>15</v>
      </c>
      <c r="H2901" t="s">
        <v>16</v>
      </c>
      <c r="I2901" t="s">
        <v>17</v>
      </c>
      <c r="J2901">
        <v>758</v>
      </c>
      <c r="K2901">
        <v>1083.94</v>
      </c>
    </row>
    <row r="2902" spans="1:11" x14ac:dyDescent="0.3">
      <c r="A2902" s="2">
        <v>2726172</v>
      </c>
      <c r="B2902">
        <v>2024</v>
      </c>
      <c r="C2902" t="s">
        <v>22</v>
      </c>
      <c r="D2902" t="s">
        <v>31</v>
      </c>
      <c r="E2902" t="s">
        <v>13</v>
      </c>
      <c r="F2902" t="s">
        <v>14</v>
      </c>
      <c r="G2902" t="s">
        <v>15</v>
      </c>
      <c r="H2902" t="s">
        <v>16</v>
      </c>
      <c r="I2902" t="s">
        <v>17</v>
      </c>
      <c r="J2902">
        <v>844</v>
      </c>
      <c r="K2902">
        <v>1206.92</v>
      </c>
    </row>
    <row r="2903" spans="1:11" x14ac:dyDescent="0.3">
      <c r="A2903" s="2">
        <v>2725077</v>
      </c>
      <c r="B2903">
        <v>2024</v>
      </c>
      <c r="C2903" t="s">
        <v>22</v>
      </c>
      <c r="D2903" t="s">
        <v>31</v>
      </c>
      <c r="E2903" t="s">
        <v>13</v>
      </c>
      <c r="F2903" t="s">
        <v>14</v>
      </c>
      <c r="G2903" t="s">
        <v>15</v>
      </c>
      <c r="H2903" t="s">
        <v>16</v>
      </c>
      <c r="I2903" t="s">
        <v>17</v>
      </c>
      <c r="J2903">
        <v>155</v>
      </c>
      <c r="K2903">
        <v>221.65</v>
      </c>
    </row>
    <row r="2904" spans="1:11" x14ac:dyDescent="0.3">
      <c r="A2904" s="2">
        <v>2726172</v>
      </c>
      <c r="B2904">
        <v>2024</v>
      </c>
      <c r="C2904" t="s">
        <v>22</v>
      </c>
      <c r="D2904" t="s">
        <v>31</v>
      </c>
      <c r="E2904" t="s">
        <v>13</v>
      </c>
      <c r="F2904" t="s">
        <v>14</v>
      </c>
      <c r="G2904" t="s">
        <v>15</v>
      </c>
      <c r="H2904" t="s">
        <v>16</v>
      </c>
      <c r="I2904" t="s">
        <v>17</v>
      </c>
      <c r="J2904">
        <v>131</v>
      </c>
      <c r="K2904">
        <v>187.32999999999998</v>
      </c>
    </row>
    <row r="2905" spans="1:11" x14ac:dyDescent="0.3">
      <c r="A2905" s="2">
        <v>2725077</v>
      </c>
      <c r="B2905">
        <v>2024</v>
      </c>
      <c r="C2905" t="s">
        <v>23</v>
      </c>
      <c r="D2905" t="s">
        <v>31</v>
      </c>
      <c r="E2905" t="s">
        <v>13</v>
      </c>
      <c r="F2905" t="s">
        <v>14</v>
      </c>
      <c r="G2905" t="s">
        <v>15</v>
      </c>
      <c r="H2905" t="s">
        <v>16</v>
      </c>
      <c r="I2905" t="s">
        <v>17</v>
      </c>
      <c r="J2905">
        <v>164</v>
      </c>
      <c r="K2905">
        <v>234.51999999999998</v>
      </c>
    </row>
    <row r="2906" spans="1:11" x14ac:dyDescent="0.3">
      <c r="A2906" s="2">
        <v>2725807</v>
      </c>
      <c r="B2906">
        <v>2024</v>
      </c>
      <c r="C2906" t="s">
        <v>23</v>
      </c>
      <c r="D2906" t="s">
        <v>31</v>
      </c>
      <c r="E2906" t="s">
        <v>13</v>
      </c>
      <c r="F2906" t="s">
        <v>14</v>
      </c>
      <c r="G2906" t="s">
        <v>15</v>
      </c>
      <c r="H2906" t="s">
        <v>16</v>
      </c>
      <c r="I2906" t="s">
        <v>17</v>
      </c>
      <c r="J2906">
        <v>134</v>
      </c>
      <c r="K2906">
        <v>191.62</v>
      </c>
    </row>
    <row r="2907" spans="1:11" x14ac:dyDescent="0.3">
      <c r="A2907" s="2">
        <v>2725442</v>
      </c>
      <c r="B2907">
        <v>2024</v>
      </c>
      <c r="C2907" t="s">
        <v>23</v>
      </c>
      <c r="D2907" t="s">
        <v>31</v>
      </c>
      <c r="E2907" t="s">
        <v>13</v>
      </c>
      <c r="F2907" t="s">
        <v>14</v>
      </c>
      <c r="G2907" t="s">
        <v>15</v>
      </c>
      <c r="H2907" t="s">
        <v>16</v>
      </c>
      <c r="I2907" t="s">
        <v>17</v>
      </c>
      <c r="J2907">
        <v>136</v>
      </c>
      <c r="K2907">
        <v>526.24</v>
      </c>
    </row>
    <row r="2908" spans="1:11" x14ac:dyDescent="0.3">
      <c r="A2908" s="2">
        <v>2725442</v>
      </c>
      <c r="B2908">
        <v>2024</v>
      </c>
      <c r="C2908" t="s">
        <v>23</v>
      </c>
      <c r="D2908" t="s">
        <v>31</v>
      </c>
      <c r="E2908" t="s">
        <v>13</v>
      </c>
      <c r="F2908" t="s">
        <v>14</v>
      </c>
      <c r="G2908" t="s">
        <v>15</v>
      </c>
      <c r="H2908" t="s">
        <v>16</v>
      </c>
      <c r="I2908" t="s">
        <v>17</v>
      </c>
      <c r="J2908">
        <v>976</v>
      </c>
      <c r="K2908">
        <v>1395.68</v>
      </c>
    </row>
    <row r="2909" spans="1:11" x14ac:dyDescent="0.3">
      <c r="A2909" s="2">
        <v>2725442</v>
      </c>
      <c r="B2909">
        <v>2024</v>
      </c>
      <c r="C2909" t="s">
        <v>23</v>
      </c>
      <c r="D2909" t="s">
        <v>31</v>
      </c>
      <c r="E2909" t="s">
        <v>13</v>
      </c>
      <c r="F2909" t="s">
        <v>14</v>
      </c>
      <c r="G2909" t="s">
        <v>15</v>
      </c>
      <c r="H2909" t="s">
        <v>16</v>
      </c>
      <c r="I2909" t="s">
        <v>17</v>
      </c>
      <c r="J2909">
        <v>138</v>
      </c>
      <c r="K2909">
        <v>197.34</v>
      </c>
    </row>
    <row r="2910" spans="1:11" x14ac:dyDescent="0.3">
      <c r="A2910" s="2">
        <v>2725442</v>
      </c>
      <c r="B2910">
        <v>2024</v>
      </c>
      <c r="C2910" t="s">
        <v>23</v>
      </c>
      <c r="D2910" t="s">
        <v>31</v>
      </c>
      <c r="E2910" t="s">
        <v>13</v>
      </c>
      <c r="F2910" t="s">
        <v>14</v>
      </c>
      <c r="G2910" t="s">
        <v>15</v>
      </c>
      <c r="H2910" t="s">
        <v>16</v>
      </c>
      <c r="I2910" t="s">
        <v>17</v>
      </c>
      <c r="J2910">
        <v>165</v>
      </c>
      <c r="K2910">
        <v>235.95</v>
      </c>
    </row>
    <row r="2911" spans="1:11" x14ac:dyDescent="0.3">
      <c r="A2911" s="2">
        <v>2725442</v>
      </c>
      <c r="B2911">
        <v>2024</v>
      </c>
      <c r="C2911" t="s">
        <v>23</v>
      </c>
      <c r="D2911" t="s">
        <v>31</v>
      </c>
      <c r="E2911" t="s">
        <v>13</v>
      </c>
      <c r="F2911" t="s">
        <v>14</v>
      </c>
      <c r="G2911" t="s">
        <v>15</v>
      </c>
      <c r="H2911" t="s">
        <v>16</v>
      </c>
      <c r="I2911" t="s">
        <v>17</v>
      </c>
      <c r="J2911">
        <v>135</v>
      </c>
      <c r="K2911">
        <v>193.05</v>
      </c>
    </row>
    <row r="2912" spans="1:11" x14ac:dyDescent="0.3">
      <c r="A2912" s="2">
        <v>2725442</v>
      </c>
      <c r="B2912">
        <v>2024</v>
      </c>
      <c r="C2912" t="s">
        <v>23</v>
      </c>
      <c r="D2912" t="s">
        <v>31</v>
      </c>
      <c r="E2912" t="s">
        <v>13</v>
      </c>
      <c r="F2912" t="s">
        <v>14</v>
      </c>
      <c r="G2912" t="s">
        <v>15</v>
      </c>
      <c r="H2912" t="s">
        <v>16</v>
      </c>
      <c r="I2912" t="s">
        <v>17</v>
      </c>
      <c r="J2912">
        <v>757</v>
      </c>
      <c r="K2912">
        <v>1082.51</v>
      </c>
    </row>
    <row r="2913" spans="1:11" x14ac:dyDescent="0.3">
      <c r="A2913" s="2">
        <v>2725807</v>
      </c>
      <c r="B2913">
        <v>2024</v>
      </c>
      <c r="C2913" t="s">
        <v>23</v>
      </c>
      <c r="D2913" t="s">
        <v>31</v>
      </c>
      <c r="E2913" t="s">
        <v>13</v>
      </c>
      <c r="F2913" t="s">
        <v>14</v>
      </c>
      <c r="G2913" t="s">
        <v>15</v>
      </c>
      <c r="H2913" t="s">
        <v>16</v>
      </c>
      <c r="I2913" t="s">
        <v>17</v>
      </c>
      <c r="J2913">
        <v>161</v>
      </c>
      <c r="K2913">
        <v>230.23000000000002</v>
      </c>
    </row>
    <row r="2914" spans="1:11" x14ac:dyDescent="0.3">
      <c r="A2914" s="2">
        <v>2725077</v>
      </c>
      <c r="B2914">
        <v>2024</v>
      </c>
      <c r="C2914" t="s">
        <v>23</v>
      </c>
      <c r="D2914" t="s">
        <v>31</v>
      </c>
      <c r="E2914" t="s">
        <v>13</v>
      </c>
      <c r="F2914" t="s">
        <v>14</v>
      </c>
      <c r="G2914" t="s">
        <v>15</v>
      </c>
      <c r="H2914" t="s">
        <v>16</v>
      </c>
      <c r="I2914" t="s">
        <v>17</v>
      </c>
      <c r="J2914">
        <v>137</v>
      </c>
      <c r="K2914">
        <v>195.91</v>
      </c>
    </row>
    <row r="2915" spans="1:11" x14ac:dyDescent="0.3">
      <c r="A2915" s="2">
        <v>2725442</v>
      </c>
      <c r="B2915">
        <v>2024</v>
      </c>
      <c r="C2915" t="s">
        <v>24</v>
      </c>
      <c r="D2915" t="s">
        <v>31</v>
      </c>
      <c r="E2915" t="s">
        <v>13</v>
      </c>
      <c r="F2915" t="s">
        <v>14</v>
      </c>
      <c r="G2915" t="s">
        <v>15</v>
      </c>
      <c r="H2915" t="s">
        <v>16</v>
      </c>
      <c r="I2915" t="s">
        <v>17</v>
      </c>
      <c r="J2915">
        <v>350</v>
      </c>
      <c r="K2915">
        <v>500.5</v>
      </c>
    </row>
    <row r="2916" spans="1:11" x14ac:dyDescent="0.3">
      <c r="A2916" s="2">
        <v>2725077</v>
      </c>
      <c r="B2916">
        <v>2024</v>
      </c>
      <c r="C2916" t="s">
        <v>24</v>
      </c>
      <c r="D2916" t="s">
        <v>31</v>
      </c>
      <c r="E2916" t="s">
        <v>13</v>
      </c>
      <c r="F2916" t="s">
        <v>14</v>
      </c>
      <c r="G2916" t="s">
        <v>15</v>
      </c>
      <c r="H2916" t="s">
        <v>16</v>
      </c>
      <c r="I2916" t="s">
        <v>17</v>
      </c>
      <c r="J2916">
        <v>130</v>
      </c>
      <c r="K2916">
        <v>526.24</v>
      </c>
    </row>
    <row r="2917" spans="1:11" x14ac:dyDescent="0.3">
      <c r="A2917" s="2">
        <v>2725442</v>
      </c>
      <c r="B2917">
        <v>2024</v>
      </c>
      <c r="C2917" t="s">
        <v>24</v>
      </c>
      <c r="D2917" t="s">
        <v>31</v>
      </c>
      <c r="E2917" t="s">
        <v>13</v>
      </c>
      <c r="F2917" t="s">
        <v>14</v>
      </c>
      <c r="G2917" t="s">
        <v>15</v>
      </c>
      <c r="H2917" t="s">
        <v>16</v>
      </c>
      <c r="I2917" t="s">
        <v>17</v>
      </c>
      <c r="J2917">
        <v>352</v>
      </c>
      <c r="K2917">
        <v>526.24</v>
      </c>
    </row>
    <row r="2918" spans="1:11" x14ac:dyDescent="0.3">
      <c r="A2918" s="2">
        <v>2726172</v>
      </c>
      <c r="B2918">
        <v>2024</v>
      </c>
      <c r="C2918" t="s">
        <v>24</v>
      </c>
      <c r="D2918" t="s">
        <v>31</v>
      </c>
      <c r="E2918" t="s">
        <v>13</v>
      </c>
      <c r="F2918" t="s">
        <v>14</v>
      </c>
      <c r="G2918" t="s">
        <v>15</v>
      </c>
      <c r="H2918" t="s">
        <v>16</v>
      </c>
      <c r="I2918" t="s">
        <v>17</v>
      </c>
      <c r="J2918">
        <v>981</v>
      </c>
      <c r="K2918">
        <v>1402.83</v>
      </c>
    </row>
    <row r="2919" spans="1:11" x14ac:dyDescent="0.3">
      <c r="A2919" s="2">
        <v>2725442</v>
      </c>
      <c r="B2919">
        <v>2024</v>
      </c>
      <c r="C2919" t="s">
        <v>24</v>
      </c>
      <c r="D2919" t="s">
        <v>31</v>
      </c>
      <c r="E2919" t="s">
        <v>13</v>
      </c>
      <c r="F2919" t="s">
        <v>14</v>
      </c>
      <c r="G2919" t="s">
        <v>15</v>
      </c>
      <c r="H2919" t="s">
        <v>16</v>
      </c>
      <c r="I2919" t="s">
        <v>17</v>
      </c>
      <c r="J2919">
        <v>348</v>
      </c>
      <c r="K2919">
        <v>497.64</v>
      </c>
    </row>
    <row r="2920" spans="1:11" x14ac:dyDescent="0.3">
      <c r="A2920" s="2">
        <v>2725442</v>
      </c>
      <c r="B2920">
        <v>2024</v>
      </c>
      <c r="C2920" t="s">
        <v>24</v>
      </c>
      <c r="D2920" t="s">
        <v>31</v>
      </c>
      <c r="E2920" t="s">
        <v>13</v>
      </c>
      <c r="F2920" t="s">
        <v>14</v>
      </c>
      <c r="G2920" t="s">
        <v>15</v>
      </c>
      <c r="H2920" t="s">
        <v>16</v>
      </c>
      <c r="I2920" t="s">
        <v>17</v>
      </c>
      <c r="J2920">
        <v>129</v>
      </c>
      <c r="K2920">
        <v>184.47</v>
      </c>
    </row>
    <row r="2921" spans="1:11" x14ac:dyDescent="0.3">
      <c r="A2921" s="2">
        <v>2726172</v>
      </c>
      <c r="B2921">
        <v>2024</v>
      </c>
      <c r="C2921" t="s">
        <v>24</v>
      </c>
      <c r="D2921" t="s">
        <v>31</v>
      </c>
      <c r="E2921" t="s">
        <v>13</v>
      </c>
      <c r="F2921" t="s">
        <v>14</v>
      </c>
      <c r="G2921" t="s">
        <v>15</v>
      </c>
      <c r="H2921" t="s">
        <v>16</v>
      </c>
      <c r="I2921" t="s">
        <v>17</v>
      </c>
      <c r="J2921">
        <v>351</v>
      </c>
      <c r="K2921">
        <v>501.93</v>
      </c>
    </row>
    <row r="2922" spans="1:11" x14ac:dyDescent="0.3">
      <c r="A2922" s="2">
        <v>2725442</v>
      </c>
      <c r="B2922">
        <v>2024</v>
      </c>
      <c r="C2922" t="s">
        <v>24</v>
      </c>
      <c r="D2922" t="s">
        <v>31</v>
      </c>
      <c r="E2922" t="s">
        <v>13</v>
      </c>
      <c r="F2922" t="s">
        <v>14</v>
      </c>
      <c r="G2922" t="s">
        <v>15</v>
      </c>
      <c r="H2922" t="s">
        <v>16</v>
      </c>
      <c r="I2922" t="s">
        <v>17</v>
      </c>
      <c r="J2922">
        <v>762</v>
      </c>
      <c r="K2922">
        <v>1089.6599999999999</v>
      </c>
    </row>
    <row r="2923" spans="1:11" x14ac:dyDescent="0.3">
      <c r="A2923" s="2">
        <v>2725077</v>
      </c>
      <c r="B2923">
        <v>2024</v>
      </c>
      <c r="C2923" t="s">
        <v>24</v>
      </c>
      <c r="D2923" t="s">
        <v>31</v>
      </c>
      <c r="E2923" t="s">
        <v>13</v>
      </c>
      <c r="F2923" t="s">
        <v>14</v>
      </c>
      <c r="G2923" t="s">
        <v>15</v>
      </c>
      <c r="H2923" t="s">
        <v>16</v>
      </c>
      <c r="I2923" t="s">
        <v>17</v>
      </c>
      <c r="J2923">
        <v>849</v>
      </c>
      <c r="K2923">
        <v>1214.07</v>
      </c>
    </row>
    <row r="2924" spans="1:11" x14ac:dyDescent="0.3">
      <c r="A2924" s="2">
        <v>2725442</v>
      </c>
      <c r="B2924">
        <v>2024</v>
      </c>
      <c r="C2924" t="s">
        <v>24</v>
      </c>
      <c r="D2924" t="s">
        <v>31</v>
      </c>
      <c r="E2924" t="s">
        <v>13</v>
      </c>
      <c r="F2924" t="s">
        <v>14</v>
      </c>
      <c r="G2924" t="s">
        <v>15</v>
      </c>
      <c r="H2924" t="s">
        <v>16</v>
      </c>
      <c r="I2924" t="s">
        <v>17</v>
      </c>
      <c r="J2924">
        <v>131</v>
      </c>
      <c r="K2924">
        <v>187.32999999999998</v>
      </c>
    </row>
    <row r="2925" spans="1:11" x14ac:dyDescent="0.3">
      <c r="A2925" s="2">
        <v>2726172</v>
      </c>
      <c r="B2925">
        <v>2024</v>
      </c>
      <c r="C2925" t="s">
        <v>25</v>
      </c>
      <c r="D2925" t="s">
        <v>31</v>
      </c>
      <c r="E2925" t="s">
        <v>13</v>
      </c>
      <c r="F2925" t="s">
        <v>14</v>
      </c>
      <c r="G2925" t="s">
        <v>15</v>
      </c>
      <c r="H2925" t="s">
        <v>16</v>
      </c>
      <c r="I2925" t="s">
        <v>17</v>
      </c>
      <c r="J2925">
        <v>134</v>
      </c>
      <c r="K2925">
        <v>191.62</v>
      </c>
    </row>
    <row r="2926" spans="1:11" x14ac:dyDescent="0.3">
      <c r="A2926" s="2">
        <v>2726172</v>
      </c>
      <c r="B2926">
        <v>2024</v>
      </c>
      <c r="C2926" t="s">
        <v>25</v>
      </c>
      <c r="D2926" t="s">
        <v>31</v>
      </c>
      <c r="E2926" t="s">
        <v>13</v>
      </c>
      <c r="F2926" t="s">
        <v>14</v>
      </c>
      <c r="G2926" t="s">
        <v>15</v>
      </c>
      <c r="H2926" t="s">
        <v>16</v>
      </c>
      <c r="I2926" t="s">
        <v>17</v>
      </c>
      <c r="J2926">
        <v>356</v>
      </c>
      <c r="K2926">
        <v>509.08</v>
      </c>
    </row>
    <row r="2927" spans="1:11" x14ac:dyDescent="0.3">
      <c r="A2927" s="2">
        <v>2726172</v>
      </c>
      <c r="B2927">
        <v>2024</v>
      </c>
      <c r="C2927" t="s">
        <v>25</v>
      </c>
      <c r="D2927" t="s">
        <v>31</v>
      </c>
      <c r="E2927" t="s">
        <v>13</v>
      </c>
      <c r="F2927" t="s">
        <v>14</v>
      </c>
      <c r="G2927" t="s">
        <v>15</v>
      </c>
      <c r="H2927" t="s">
        <v>16</v>
      </c>
      <c r="I2927" t="s">
        <v>17</v>
      </c>
      <c r="J2927">
        <v>136</v>
      </c>
      <c r="K2927">
        <v>526.24</v>
      </c>
    </row>
    <row r="2928" spans="1:11" x14ac:dyDescent="0.3">
      <c r="A2928" s="2">
        <v>2726172</v>
      </c>
      <c r="B2928">
        <v>2024</v>
      </c>
      <c r="C2928" t="s">
        <v>25</v>
      </c>
      <c r="D2928" t="s">
        <v>31</v>
      </c>
      <c r="E2928" t="s">
        <v>13</v>
      </c>
      <c r="F2928" t="s">
        <v>14</v>
      </c>
      <c r="G2928" t="s">
        <v>15</v>
      </c>
      <c r="H2928" t="s">
        <v>16</v>
      </c>
      <c r="I2928" t="s">
        <v>17</v>
      </c>
      <c r="J2928">
        <v>980</v>
      </c>
      <c r="K2928">
        <v>1401.4</v>
      </c>
    </row>
    <row r="2929" spans="1:11" x14ac:dyDescent="0.3">
      <c r="A2929" s="2">
        <v>2725442</v>
      </c>
      <c r="B2929">
        <v>2024</v>
      </c>
      <c r="C2929" t="s">
        <v>25</v>
      </c>
      <c r="D2929" t="s">
        <v>31</v>
      </c>
      <c r="E2929" t="s">
        <v>13</v>
      </c>
      <c r="F2929" t="s">
        <v>14</v>
      </c>
      <c r="G2929" t="s">
        <v>15</v>
      </c>
      <c r="H2929" t="s">
        <v>16</v>
      </c>
      <c r="I2929" t="s">
        <v>17</v>
      </c>
      <c r="J2929">
        <v>354</v>
      </c>
      <c r="K2929">
        <v>506.22</v>
      </c>
    </row>
    <row r="2930" spans="1:11" x14ac:dyDescent="0.3">
      <c r="A2930" s="2">
        <v>2725442</v>
      </c>
      <c r="B2930">
        <v>2024</v>
      </c>
      <c r="C2930" t="s">
        <v>25</v>
      </c>
      <c r="D2930" t="s">
        <v>31</v>
      </c>
      <c r="E2930" t="s">
        <v>13</v>
      </c>
      <c r="F2930" t="s">
        <v>14</v>
      </c>
      <c r="G2930" t="s">
        <v>15</v>
      </c>
      <c r="H2930" t="s">
        <v>16</v>
      </c>
      <c r="I2930" t="s">
        <v>17</v>
      </c>
      <c r="J2930">
        <v>135</v>
      </c>
      <c r="K2930">
        <v>193.05</v>
      </c>
    </row>
    <row r="2931" spans="1:11" x14ac:dyDescent="0.3">
      <c r="A2931" s="2">
        <v>2726172</v>
      </c>
      <c r="B2931">
        <v>2024</v>
      </c>
      <c r="C2931" t="s">
        <v>25</v>
      </c>
      <c r="D2931" t="s">
        <v>31</v>
      </c>
      <c r="E2931" t="s">
        <v>13</v>
      </c>
      <c r="F2931" t="s">
        <v>14</v>
      </c>
      <c r="G2931" t="s">
        <v>15</v>
      </c>
      <c r="H2931" t="s">
        <v>16</v>
      </c>
      <c r="I2931" t="s">
        <v>17</v>
      </c>
      <c r="J2931">
        <v>357</v>
      </c>
      <c r="K2931">
        <v>510.51</v>
      </c>
    </row>
    <row r="2932" spans="1:11" x14ac:dyDescent="0.3">
      <c r="A2932" s="2">
        <v>2726172</v>
      </c>
      <c r="B2932">
        <v>2024</v>
      </c>
      <c r="C2932" t="s">
        <v>25</v>
      </c>
      <c r="D2932" t="s">
        <v>31</v>
      </c>
      <c r="E2932" t="s">
        <v>13</v>
      </c>
      <c r="F2932" t="s">
        <v>14</v>
      </c>
      <c r="G2932" t="s">
        <v>15</v>
      </c>
      <c r="H2932" t="s">
        <v>16</v>
      </c>
      <c r="I2932" t="s">
        <v>17</v>
      </c>
      <c r="J2932">
        <v>848</v>
      </c>
      <c r="K2932">
        <v>1212.6399999999999</v>
      </c>
    </row>
    <row r="2933" spans="1:11" x14ac:dyDescent="0.3">
      <c r="A2933" s="2">
        <v>2726172</v>
      </c>
      <c r="B2933">
        <v>2024</v>
      </c>
      <c r="C2933" t="s">
        <v>25</v>
      </c>
      <c r="D2933" t="s">
        <v>31</v>
      </c>
      <c r="E2933" t="s">
        <v>13</v>
      </c>
      <c r="F2933" t="s">
        <v>14</v>
      </c>
      <c r="G2933" t="s">
        <v>15</v>
      </c>
      <c r="H2933" t="s">
        <v>16</v>
      </c>
      <c r="I2933" t="s">
        <v>17</v>
      </c>
      <c r="J2933">
        <v>137</v>
      </c>
      <c r="K2933">
        <v>195.91</v>
      </c>
    </row>
    <row r="2934" spans="1:11" x14ac:dyDescent="0.3">
      <c r="A2934" s="2">
        <v>2726172</v>
      </c>
      <c r="B2934">
        <v>2024</v>
      </c>
      <c r="C2934" t="s">
        <v>25</v>
      </c>
      <c r="D2934" t="s">
        <v>31</v>
      </c>
      <c r="E2934" t="s">
        <v>13</v>
      </c>
      <c r="F2934" t="s">
        <v>14</v>
      </c>
      <c r="G2934" t="s">
        <v>15</v>
      </c>
      <c r="H2934" t="s">
        <v>16</v>
      </c>
      <c r="I2934" t="s">
        <v>17</v>
      </c>
      <c r="J2934">
        <v>353</v>
      </c>
      <c r="K2934">
        <v>504.78999999999996</v>
      </c>
    </row>
    <row r="2935" spans="1:11" x14ac:dyDescent="0.3">
      <c r="A2935" s="2">
        <v>2725442</v>
      </c>
      <c r="B2935">
        <v>2024</v>
      </c>
      <c r="C2935" t="s">
        <v>26</v>
      </c>
      <c r="D2935" t="s">
        <v>31</v>
      </c>
      <c r="E2935" t="s">
        <v>13</v>
      </c>
      <c r="F2935" t="s">
        <v>14</v>
      </c>
      <c r="G2935" t="s">
        <v>15</v>
      </c>
      <c r="H2935" t="s">
        <v>16</v>
      </c>
      <c r="I2935" t="s">
        <v>17</v>
      </c>
      <c r="J2935">
        <v>152</v>
      </c>
      <c r="K2935">
        <v>217.36</v>
      </c>
    </row>
    <row r="2936" spans="1:11" x14ac:dyDescent="0.3">
      <c r="A2936" s="2">
        <v>2725442</v>
      </c>
      <c r="B2936">
        <v>2024</v>
      </c>
      <c r="C2936" t="s">
        <v>26</v>
      </c>
      <c r="D2936" t="s">
        <v>31</v>
      </c>
      <c r="E2936" t="s">
        <v>13</v>
      </c>
      <c r="F2936" t="s">
        <v>14</v>
      </c>
      <c r="G2936" t="s">
        <v>15</v>
      </c>
      <c r="H2936" t="s">
        <v>16</v>
      </c>
      <c r="I2936" t="s">
        <v>17</v>
      </c>
      <c r="J2936">
        <v>154</v>
      </c>
      <c r="K2936">
        <v>526.24</v>
      </c>
    </row>
    <row r="2937" spans="1:11" x14ac:dyDescent="0.3">
      <c r="A2937" s="2">
        <v>2725442</v>
      </c>
      <c r="B2937">
        <v>2024</v>
      </c>
      <c r="C2937" t="s">
        <v>26</v>
      </c>
      <c r="D2937" t="s">
        <v>31</v>
      </c>
      <c r="E2937" t="s">
        <v>13</v>
      </c>
      <c r="F2937" t="s">
        <v>14</v>
      </c>
      <c r="G2937" t="s">
        <v>15</v>
      </c>
      <c r="H2937" t="s">
        <v>16</v>
      </c>
      <c r="I2937" t="s">
        <v>17</v>
      </c>
      <c r="J2937">
        <v>370</v>
      </c>
      <c r="K2937">
        <v>526.24</v>
      </c>
    </row>
    <row r="2938" spans="1:11" x14ac:dyDescent="0.3">
      <c r="A2938" s="2">
        <v>2725442</v>
      </c>
      <c r="B2938">
        <v>2024</v>
      </c>
      <c r="C2938" t="s">
        <v>26</v>
      </c>
      <c r="D2938" t="s">
        <v>31</v>
      </c>
      <c r="E2938" t="s">
        <v>13</v>
      </c>
      <c r="F2938" t="s">
        <v>14</v>
      </c>
      <c r="G2938" t="s">
        <v>15</v>
      </c>
      <c r="H2938" t="s">
        <v>16</v>
      </c>
      <c r="I2938" t="s">
        <v>17</v>
      </c>
      <c r="J2938">
        <v>978</v>
      </c>
      <c r="K2938">
        <v>1398.54</v>
      </c>
    </row>
    <row r="2939" spans="1:11" x14ac:dyDescent="0.3">
      <c r="A2939" s="2">
        <v>2725077</v>
      </c>
      <c r="B2939">
        <v>2024</v>
      </c>
      <c r="C2939" t="s">
        <v>26</v>
      </c>
      <c r="D2939" t="s">
        <v>31</v>
      </c>
      <c r="E2939" t="s">
        <v>13</v>
      </c>
      <c r="F2939" t="s">
        <v>14</v>
      </c>
      <c r="G2939" t="s">
        <v>15</v>
      </c>
      <c r="H2939" t="s">
        <v>16</v>
      </c>
      <c r="I2939" t="s">
        <v>17</v>
      </c>
      <c r="J2939">
        <v>372</v>
      </c>
      <c r="K2939">
        <v>531.96</v>
      </c>
    </row>
    <row r="2940" spans="1:11" x14ac:dyDescent="0.3">
      <c r="A2940" s="2">
        <v>2725077</v>
      </c>
      <c r="B2940">
        <v>2024</v>
      </c>
      <c r="C2940" t="s">
        <v>26</v>
      </c>
      <c r="D2940" t="s">
        <v>31</v>
      </c>
      <c r="E2940" t="s">
        <v>13</v>
      </c>
      <c r="F2940" t="s">
        <v>14</v>
      </c>
      <c r="G2940" t="s">
        <v>15</v>
      </c>
      <c r="H2940" t="s">
        <v>16</v>
      </c>
      <c r="I2940" t="s">
        <v>17</v>
      </c>
      <c r="J2940">
        <v>153</v>
      </c>
      <c r="K2940">
        <v>218.79</v>
      </c>
    </row>
    <row r="2941" spans="1:11" x14ac:dyDescent="0.3">
      <c r="A2941" s="2">
        <v>2725442</v>
      </c>
      <c r="B2941">
        <v>2024</v>
      </c>
      <c r="C2941" t="s">
        <v>26</v>
      </c>
      <c r="D2941" t="s">
        <v>31</v>
      </c>
      <c r="E2941" t="s">
        <v>13</v>
      </c>
      <c r="F2941" t="s">
        <v>14</v>
      </c>
      <c r="G2941" t="s">
        <v>15</v>
      </c>
      <c r="H2941" t="s">
        <v>16</v>
      </c>
      <c r="I2941" t="s">
        <v>17</v>
      </c>
      <c r="J2941">
        <v>369</v>
      </c>
      <c r="K2941">
        <v>527.66999999999996</v>
      </c>
    </row>
    <row r="2942" spans="1:11" x14ac:dyDescent="0.3">
      <c r="A2942" s="2">
        <v>2725442</v>
      </c>
      <c r="B2942">
        <v>2024</v>
      </c>
      <c r="C2942" t="s">
        <v>26</v>
      </c>
      <c r="D2942" t="s">
        <v>31</v>
      </c>
      <c r="E2942" t="s">
        <v>13</v>
      </c>
      <c r="F2942" t="s">
        <v>14</v>
      </c>
      <c r="G2942" t="s">
        <v>15</v>
      </c>
      <c r="H2942" t="s">
        <v>16</v>
      </c>
      <c r="I2942" t="s">
        <v>17</v>
      </c>
      <c r="J2942">
        <v>759</v>
      </c>
      <c r="K2942">
        <v>1085.3699999999999</v>
      </c>
    </row>
    <row r="2943" spans="1:11" x14ac:dyDescent="0.3">
      <c r="A2943" s="2">
        <v>2725442</v>
      </c>
      <c r="B2943">
        <v>2024</v>
      </c>
      <c r="C2943" t="s">
        <v>26</v>
      </c>
      <c r="D2943" t="s">
        <v>31</v>
      </c>
      <c r="E2943" t="s">
        <v>13</v>
      </c>
      <c r="F2943" t="s">
        <v>14</v>
      </c>
      <c r="G2943" t="s">
        <v>15</v>
      </c>
      <c r="H2943" t="s">
        <v>16</v>
      </c>
      <c r="I2943" t="s">
        <v>17</v>
      </c>
      <c r="J2943">
        <v>845</v>
      </c>
      <c r="K2943">
        <v>1208.3499999999999</v>
      </c>
    </row>
    <row r="2944" spans="1:11" x14ac:dyDescent="0.3">
      <c r="A2944" s="2">
        <v>2725442</v>
      </c>
      <c r="B2944">
        <v>2024</v>
      </c>
      <c r="C2944" t="s">
        <v>26</v>
      </c>
      <c r="D2944" t="s">
        <v>31</v>
      </c>
      <c r="E2944" t="s">
        <v>13</v>
      </c>
      <c r="F2944" t="s">
        <v>14</v>
      </c>
      <c r="G2944" t="s">
        <v>15</v>
      </c>
      <c r="H2944" t="s">
        <v>16</v>
      </c>
      <c r="I2944" t="s">
        <v>17</v>
      </c>
      <c r="J2944">
        <v>371</v>
      </c>
      <c r="K2944">
        <v>530.53</v>
      </c>
    </row>
    <row r="2945" spans="1:11" x14ac:dyDescent="0.3">
      <c r="A2945" s="2">
        <v>2726172</v>
      </c>
      <c r="B2945">
        <v>2024</v>
      </c>
      <c r="C2945" t="s">
        <v>27</v>
      </c>
      <c r="D2945" t="s">
        <v>31</v>
      </c>
      <c r="E2945" t="s">
        <v>13</v>
      </c>
      <c r="F2945" t="s">
        <v>14</v>
      </c>
      <c r="G2945" t="s">
        <v>15</v>
      </c>
      <c r="H2945" t="s">
        <v>16</v>
      </c>
      <c r="I2945" t="s">
        <v>17</v>
      </c>
      <c r="J2945">
        <v>140</v>
      </c>
      <c r="K2945">
        <v>200.2</v>
      </c>
    </row>
    <row r="2946" spans="1:11" x14ac:dyDescent="0.3">
      <c r="A2946" s="2">
        <v>2725077</v>
      </c>
      <c r="B2946">
        <v>2024</v>
      </c>
      <c r="C2946" t="s">
        <v>27</v>
      </c>
      <c r="D2946" t="s">
        <v>31</v>
      </c>
      <c r="E2946" t="s">
        <v>13</v>
      </c>
      <c r="F2946" t="s">
        <v>14</v>
      </c>
      <c r="G2946" t="s">
        <v>15</v>
      </c>
      <c r="H2946" t="s">
        <v>16</v>
      </c>
      <c r="I2946" t="s">
        <v>17</v>
      </c>
      <c r="J2946">
        <v>362</v>
      </c>
      <c r="K2946">
        <v>517.66</v>
      </c>
    </row>
    <row r="2947" spans="1:11" x14ac:dyDescent="0.3">
      <c r="A2947" s="2">
        <v>2726172</v>
      </c>
      <c r="B2947">
        <v>2024</v>
      </c>
      <c r="C2947" t="s">
        <v>27</v>
      </c>
      <c r="D2947" t="s">
        <v>31</v>
      </c>
      <c r="E2947" t="s">
        <v>13</v>
      </c>
      <c r="F2947" t="s">
        <v>14</v>
      </c>
      <c r="G2947" t="s">
        <v>15</v>
      </c>
      <c r="H2947" t="s">
        <v>16</v>
      </c>
      <c r="I2947" t="s">
        <v>17</v>
      </c>
      <c r="J2947">
        <v>142</v>
      </c>
      <c r="K2947">
        <v>526.24</v>
      </c>
    </row>
    <row r="2948" spans="1:11" x14ac:dyDescent="0.3">
      <c r="A2948" s="2">
        <v>2725077</v>
      </c>
      <c r="B2948">
        <v>2024</v>
      </c>
      <c r="C2948" t="s">
        <v>27</v>
      </c>
      <c r="D2948" t="s">
        <v>31</v>
      </c>
      <c r="E2948" t="s">
        <v>13</v>
      </c>
      <c r="F2948" t="s">
        <v>14</v>
      </c>
      <c r="G2948" t="s">
        <v>15</v>
      </c>
      <c r="H2948" t="s">
        <v>16</v>
      </c>
      <c r="I2948" t="s">
        <v>17</v>
      </c>
      <c r="J2948">
        <v>358</v>
      </c>
      <c r="K2948">
        <v>526.24</v>
      </c>
    </row>
    <row r="2949" spans="1:11" x14ac:dyDescent="0.3">
      <c r="A2949" s="2">
        <v>2725442</v>
      </c>
      <c r="B2949">
        <v>2024</v>
      </c>
      <c r="C2949" t="s">
        <v>27</v>
      </c>
      <c r="D2949" t="s">
        <v>31</v>
      </c>
      <c r="E2949" t="s">
        <v>13</v>
      </c>
      <c r="F2949" t="s">
        <v>14</v>
      </c>
      <c r="G2949" t="s">
        <v>15</v>
      </c>
      <c r="H2949" t="s">
        <v>16</v>
      </c>
      <c r="I2949" t="s">
        <v>17</v>
      </c>
      <c r="J2949">
        <v>979</v>
      </c>
      <c r="K2949">
        <v>1399.97</v>
      </c>
    </row>
    <row r="2950" spans="1:11" x14ac:dyDescent="0.3">
      <c r="A2950" s="2">
        <v>2726172</v>
      </c>
      <c r="B2950">
        <v>2024</v>
      </c>
      <c r="C2950" t="s">
        <v>27</v>
      </c>
      <c r="D2950" t="s">
        <v>31</v>
      </c>
      <c r="E2950" t="s">
        <v>13</v>
      </c>
      <c r="F2950" t="s">
        <v>14</v>
      </c>
      <c r="G2950" t="s">
        <v>15</v>
      </c>
      <c r="H2950" t="s">
        <v>16</v>
      </c>
      <c r="I2950" t="s">
        <v>17</v>
      </c>
      <c r="J2950">
        <v>360</v>
      </c>
      <c r="K2950">
        <v>514.79999999999995</v>
      </c>
    </row>
    <row r="2951" spans="1:11" x14ac:dyDescent="0.3">
      <c r="A2951" s="2">
        <v>2726172</v>
      </c>
      <c r="B2951">
        <v>2024</v>
      </c>
      <c r="C2951" t="s">
        <v>27</v>
      </c>
      <c r="D2951" t="s">
        <v>31</v>
      </c>
      <c r="E2951" t="s">
        <v>13</v>
      </c>
      <c r="F2951" t="s">
        <v>14</v>
      </c>
      <c r="G2951" t="s">
        <v>15</v>
      </c>
      <c r="H2951" t="s">
        <v>16</v>
      </c>
      <c r="I2951" t="s">
        <v>17</v>
      </c>
      <c r="J2951">
        <v>141</v>
      </c>
      <c r="K2951">
        <v>201.63</v>
      </c>
    </row>
    <row r="2952" spans="1:11" x14ac:dyDescent="0.3">
      <c r="A2952" s="2">
        <v>2725442</v>
      </c>
      <c r="B2952">
        <v>2024</v>
      </c>
      <c r="C2952" t="s">
        <v>27</v>
      </c>
      <c r="D2952" t="s">
        <v>31</v>
      </c>
      <c r="E2952" t="s">
        <v>13</v>
      </c>
      <c r="F2952" t="s">
        <v>14</v>
      </c>
      <c r="G2952" t="s">
        <v>15</v>
      </c>
      <c r="H2952" t="s">
        <v>16</v>
      </c>
      <c r="I2952" t="s">
        <v>17</v>
      </c>
      <c r="J2952">
        <v>363</v>
      </c>
      <c r="K2952">
        <v>519.09</v>
      </c>
    </row>
    <row r="2953" spans="1:11" x14ac:dyDescent="0.3">
      <c r="A2953" s="2">
        <v>2725077</v>
      </c>
      <c r="B2953">
        <v>2024</v>
      </c>
      <c r="C2953" t="s">
        <v>27</v>
      </c>
      <c r="D2953" t="s">
        <v>31</v>
      </c>
      <c r="E2953" t="s">
        <v>13</v>
      </c>
      <c r="F2953" t="s">
        <v>14</v>
      </c>
      <c r="G2953" t="s">
        <v>15</v>
      </c>
      <c r="H2953" t="s">
        <v>16</v>
      </c>
      <c r="I2953" t="s">
        <v>17</v>
      </c>
      <c r="J2953">
        <v>761</v>
      </c>
      <c r="K2953">
        <v>1088.23</v>
      </c>
    </row>
    <row r="2954" spans="1:11" x14ac:dyDescent="0.3">
      <c r="A2954" s="2">
        <v>2726172</v>
      </c>
      <c r="B2954">
        <v>2024</v>
      </c>
      <c r="C2954" t="s">
        <v>27</v>
      </c>
      <c r="D2954" t="s">
        <v>31</v>
      </c>
      <c r="E2954" t="s">
        <v>13</v>
      </c>
      <c r="F2954" t="s">
        <v>14</v>
      </c>
      <c r="G2954" t="s">
        <v>15</v>
      </c>
      <c r="H2954" t="s">
        <v>16</v>
      </c>
      <c r="I2954" t="s">
        <v>17</v>
      </c>
      <c r="J2954">
        <v>847</v>
      </c>
      <c r="K2954">
        <v>1211.21</v>
      </c>
    </row>
    <row r="2955" spans="1:11" x14ac:dyDescent="0.3">
      <c r="A2955" s="2">
        <v>2725077</v>
      </c>
      <c r="B2955">
        <v>2024</v>
      </c>
      <c r="C2955" t="s">
        <v>27</v>
      </c>
      <c r="D2955" t="s">
        <v>31</v>
      </c>
      <c r="E2955" t="s">
        <v>13</v>
      </c>
      <c r="F2955" t="s">
        <v>14</v>
      </c>
      <c r="G2955" t="s">
        <v>15</v>
      </c>
      <c r="H2955" t="s">
        <v>16</v>
      </c>
      <c r="I2955" t="s">
        <v>17</v>
      </c>
      <c r="J2955">
        <v>143</v>
      </c>
      <c r="K2955">
        <v>204.49</v>
      </c>
    </row>
    <row r="2956" spans="1:11" x14ac:dyDescent="0.3">
      <c r="A2956" s="2">
        <v>2726172</v>
      </c>
      <c r="B2956">
        <v>2024</v>
      </c>
      <c r="C2956" t="s">
        <v>27</v>
      </c>
      <c r="D2956" t="s">
        <v>31</v>
      </c>
      <c r="E2956" t="s">
        <v>13</v>
      </c>
      <c r="F2956" t="s">
        <v>14</v>
      </c>
      <c r="G2956" t="s">
        <v>15</v>
      </c>
      <c r="H2956" t="s">
        <v>16</v>
      </c>
      <c r="I2956" t="s">
        <v>17</v>
      </c>
      <c r="J2956">
        <v>359</v>
      </c>
      <c r="K2956">
        <v>513.37</v>
      </c>
    </row>
    <row r="2957" spans="1:11" x14ac:dyDescent="0.3">
      <c r="A2957" s="2">
        <v>2725077</v>
      </c>
      <c r="B2957">
        <v>2024</v>
      </c>
      <c r="C2957" t="s">
        <v>28</v>
      </c>
      <c r="D2957" t="s">
        <v>31</v>
      </c>
      <c r="E2957" t="s">
        <v>13</v>
      </c>
      <c r="F2957" t="s">
        <v>14</v>
      </c>
      <c r="G2957" t="s">
        <v>15</v>
      </c>
      <c r="H2957" t="s">
        <v>16</v>
      </c>
      <c r="I2957" t="s">
        <v>17</v>
      </c>
      <c r="J2957">
        <v>356</v>
      </c>
      <c r="K2957">
        <v>509.08</v>
      </c>
    </row>
    <row r="2958" spans="1:11" x14ac:dyDescent="0.3">
      <c r="A2958" s="2">
        <v>2725077</v>
      </c>
      <c r="B2958">
        <v>2024</v>
      </c>
      <c r="C2958" t="s">
        <v>28</v>
      </c>
      <c r="D2958" t="s">
        <v>31</v>
      </c>
      <c r="E2958" t="s">
        <v>13</v>
      </c>
      <c r="F2958" t="s">
        <v>14</v>
      </c>
      <c r="G2958" t="s">
        <v>15</v>
      </c>
      <c r="H2958" t="s">
        <v>16</v>
      </c>
      <c r="I2958" t="s">
        <v>17</v>
      </c>
      <c r="J2958">
        <v>326</v>
      </c>
      <c r="K2958">
        <v>466.18</v>
      </c>
    </row>
    <row r="2959" spans="1:11" x14ac:dyDescent="0.3">
      <c r="A2959" s="2">
        <v>2726172</v>
      </c>
      <c r="B2959">
        <v>2024</v>
      </c>
      <c r="C2959" t="s">
        <v>28</v>
      </c>
      <c r="D2959" t="s">
        <v>31</v>
      </c>
      <c r="E2959" t="s">
        <v>13</v>
      </c>
      <c r="F2959" t="s">
        <v>14</v>
      </c>
      <c r="G2959" t="s">
        <v>15</v>
      </c>
      <c r="H2959" t="s">
        <v>16</v>
      </c>
      <c r="I2959" t="s">
        <v>17</v>
      </c>
      <c r="J2959">
        <v>358</v>
      </c>
      <c r="K2959">
        <v>526.24</v>
      </c>
    </row>
    <row r="2960" spans="1:11" x14ac:dyDescent="0.3">
      <c r="A2960" s="2">
        <v>2726172</v>
      </c>
      <c r="B2960">
        <v>2024</v>
      </c>
      <c r="C2960" t="s">
        <v>28</v>
      </c>
      <c r="D2960" t="s">
        <v>31</v>
      </c>
      <c r="E2960" t="s">
        <v>13</v>
      </c>
      <c r="F2960" t="s">
        <v>14</v>
      </c>
      <c r="G2960" t="s">
        <v>15</v>
      </c>
      <c r="H2960" t="s">
        <v>16</v>
      </c>
      <c r="I2960" t="s">
        <v>17</v>
      </c>
      <c r="J2960">
        <v>328</v>
      </c>
      <c r="K2960">
        <v>526.24</v>
      </c>
    </row>
    <row r="2961" spans="1:11" x14ac:dyDescent="0.3">
      <c r="A2961" s="2">
        <v>2725442</v>
      </c>
      <c r="B2961">
        <v>2024</v>
      </c>
      <c r="C2961" t="s">
        <v>28</v>
      </c>
      <c r="D2961" t="s">
        <v>31</v>
      </c>
      <c r="E2961" t="s">
        <v>13</v>
      </c>
      <c r="F2961" t="s">
        <v>14</v>
      </c>
      <c r="G2961" t="s">
        <v>15</v>
      </c>
      <c r="H2961" t="s">
        <v>16</v>
      </c>
      <c r="I2961" t="s">
        <v>17</v>
      </c>
      <c r="J2961">
        <v>985</v>
      </c>
      <c r="K2961">
        <v>1408.55</v>
      </c>
    </row>
    <row r="2962" spans="1:11" x14ac:dyDescent="0.3">
      <c r="A2962" s="2">
        <v>2725077</v>
      </c>
      <c r="B2962">
        <v>2024</v>
      </c>
      <c r="C2962" t="s">
        <v>28</v>
      </c>
      <c r="D2962" t="s">
        <v>31</v>
      </c>
      <c r="E2962" t="s">
        <v>13</v>
      </c>
      <c r="F2962" t="s">
        <v>14</v>
      </c>
      <c r="G2962" t="s">
        <v>15</v>
      </c>
      <c r="H2962" t="s">
        <v>16</v>
      </c>
      <c r="I2962" t="s">
        <v>17</v>
      </c>
      <c r="J2962">
        <v>330</v>
      </c>
      <c r="K2962">
        <v>471.9</v>
      </c>
    </row>
    <row r="2963" spans="1:11" x14ac:dyDescent="0.3">
      <c r="A2963" s="2">
        <v>2725077</v>
      </c>
      <c r="B2963">
        <v>2024</v>
      </c>
      <c r="C2963" t="s">
        <v>28</v>
      </c>
      <c r="D2963" t="s">
        <v>31</v>
      </c>
      <c r="E2963" t="s">
        <v>13</v>
      </c>
      <c r="F2963" t="s">
        <v>14</v>
      </c>
      <c r="G2963" t="s">
        <v>15</v>
      </c>
      <c r="H2963" t="s">
        <v>16</v>
      </c>
      <c r="I2963" t="s">
        <v>17</v>
      </c>
      <c r="J2963">
        <v>357</v>
      </c>
      <c r="K2963">
        <v>510.51</v>
      </c>
    </row>
    <row r="2964" spans="1:11" x14ac:dyDescent="0.3">
      <c r="A2964" s="2">
        <v>2725442</v>
      </c>
      <c r="B2964">
        <v>2024</v>
      </c>
      <c r="C2964" t="s">
        <v>28</v>
      </c>
      <c r="D2964" t="s">
        <v>31</v>
      </c>
      <c r="E2964" t="s">
        <v>13</v>
      </c>
      <c r="F2964" t="s">
        <v>14</v>
      </c>
      <c r="G2964" t="s">
        <v>15</v>
      </c>
      <c r="H2964" t="s">
        <v>16</v>
      </c>
      <c r="I2964" t="s">
        <v>17</v>
      </c>
      <c r="J2964">
        <v>327</v>
      </c>
      <c r="K2964">
        <v>467.61</v>
      </c>
    </row>
    <row r="2965" spans="1:11" x14ac:dyDescent="0.3">
      <c r="A2965" s="2">
        <v>2726172</v>
      </c>
      <c r="B2965">
        <v>2024</v>
      </c>
      <c r="C2965" t="s">
        <v>28</v>
      </c>
      <c r="D2965" t="s">
        <v>31</v>
      </c>
      <c r="E2965" t="s">
        <v>13</v>
      </c>
      <c r="F2965" t="s">
        <v>14</v>
      </c>
      <c r="G2965" t="s">
        <v>15</v>
      </c>
      <c r="H2965" t="s">
        <v>16</v>
      </c>
      <c r="I2965" t="s">
        <v>17</v>
      </c>
      <c r="J2965">
        <v>766</v>
      </c>
      <c r="K2965">
        <v>1095.3800000000001</v>
      </c>
    </row>
    <row r="2966" spans="1:11" x14ac:dyDescent="0.3">
      <c r="A2966" s="2">
        <v>2726172</v>
      </c>
      <c r="B2966">
        <v>2024</v>
      </c>
      <c r="C2966" t="s">
        <v>28</v>
      </c>
      <c r="D2966" t="s">
        <v>31</v>
      </c>
      <c r="E2966" t="s">
        <v>13</v>
      </c>
      <c r="F2966" t="s">
        <v>14</v>
      </c>
      <c r="G2966" t="s">
        <v>15</v>
      </c>
      <c r="H2966" t="s">
        <v>16</v>
      </c>
      <c r="I2966" t="s">
        <v>17</v>
      </c>
      <c r="J2966">
        <v>852</v>
      </c>
      <c r="K2966">
        <v>1218.3600000000001</v>
      </c>
    </row>
    <row r="2967" spans="1:11" x14ac:dyDescent="0.3">
      <c r="A2967" s="2">
        <v>2725077</v>
      </c>
      <c r="B2967">
        <v>2024</v>
      </c>
      <c r="C2967" t="s">
        <v>28</v>
      </c>
      <c r="D2967" t="s">
        <v>31</v>
      </c>
      <c r="E2967" t="s">
        <v>13</v>
      </c>
      <c r="F2967" t="s">
        <v>14</v>
      </c>
      <c r="G2967" t="s">
        <v>15</v>
      </c>
      <c r="H2967" t="s">
        <v>16</v>
      </c>
      <c r="I2967" t="s">
        <v>17</v>
      </c>
      <c r="J2967">
        <v>353</v>
      </c>
      <c r="K2967">
        <v>504.78999999999996</v>
      </c>
    </row>
    <row r="2968" spans="1:11" x14ac:dyDescent="0.3">
      <c r="A2968" s="2">
        <v>2725077</v>
      </c>
      <c r="B2968">
        <v>2024</v>
      </c>
      <c r="C2968" t="s">
        <v>28</v>
      </c>
      <c r="D2968" t="s">
        <v>31</v>
      </c>
      <c r="E2968" t="s">
        <v>13</v>
      </c>
      <c r="F2968" t="s">
        <v>14</v>
      </c>
      <c r="G2968" t="s">
        <v>15</v>
      </c>
      <c r="H2968" t="s">
        <v>16</v>
      </c>
      <c r="I2968" t="s">
        <v>17</v>
      </c>
      <c r="J2968">
        <v>329</v>
      </c>
      <c r="K2968">
        <v>470.47</v>
      </c>
    </row>
    <row r="2969" spans="1:11" x14ac:dyDescent="0.3">
      <c r="A2969" s="2">
        <v>2725077</v>
      </c>
      <c r="B2969">
        <v>2024</v>
      </c>
      <c r="C2969" t="s">
        <v>29</v>
      </c>
      <c r="D2969" t="s">
        <v>31</v>
      </c>
      <c r="E2969" t="s">
        <v>13</v>
      </c>
      <c r="F2969" t="s">
        <v>14</v>
      </c>
      <c r="G2969" t="s">
        <v>15</v>
      </c>
      <c r="H2969" t="s">
        <v>16</v>
      </c>
      <c r="I2969" t="s">
        <v>17</v>
      </c>
      <c r="J2969">
        <v>362</v>
      </c>
      <c r="K2969">
        <v>517.66</v>
      </c>
    </row>
    <row r="2970" spans="1:11" x14ac:dyDescent="0.3">
      <c r="A2970" s="2">
        <v>2725442</v>
      </c>
      <c r="B2970">
        <v>2024</v>
      </c>
      <c r="C2970" t="s">
        <v>29</v>
      </c>
      <c r="D2970" t="s">
        <v>31</v>
      </c>
      <c r="E2970" t="s">
        <v>13</v>
      </c>
      <c r="F2970" t="s">
        <v>14</v>
      </c>
      <c r="G2970" t="s">
        <v>15</v>
      </c>
      <c r="H2970" t="s">
        <v>16</v>
      </c>
      <c r="I2970" t="s">
        <v>17</v>
      </c>
      <c r="J2970">
        <v>332</v>
      </c>
      <c r="K2970">
        <v>474.76</v>
      </c>
    </row>
    <row r="2971" spans="1:11" x14ac:dyDescent="0.3">
      <c r="A2971" s="2">
        <v>2725442</v>
      </c>
      <c r="B2971">
        <v>2024</v>
      </c>
      <c r="C2971" t="s">
        <v>29</v>
      </c>
      <c r="D2971" t="s">
        <v>31</v>
      </c>
      <c r="E2971" t="s">
        <v>13</v>
      </c>
      <c r="F2971" t="s">
        <v>14</v>
      </c>
      <c r="G2971" t="s">
        <v>15</v>
      </c>
      <c r="H2971" t="s">
        <v>16</v>
      </c>
      <c r="I2971" t="s">
        <v>17</v>
      </c>
      <c r="J2971">
        <v>334</v>
      </c>
      <c r="K2971">
        <v>526.24</v>
      </c>
    </row>
    <row r="2972" spans="1:11" x14ac:dyDescent="0.3">
      <c r="A2972" s="2">
        <v>2725807</v>
      </c>
      <c r="B2972">
        <v>2024</v>
      </c>
      <c r="C2972" t="s">
        <v>29</v>
      </c>
      <c r="D2972" t="s">
        <v>31</v>
      </c>
      <c r="E2972" t="s">
        <v>13</v>
      </c>
      <c r="F2972" t="s">
        <v>14</v>
      </c>
      <c r="G2972" t="s">
        <v>15</v>
      </c>
      <c r="H2972" t="s">
        <v>16</v>
      </c>
      <c r="I2972" t="s">
        <v>17</v>
      </c>
      <c r="J2972">
        <v>984</v>
      </c>
      <c r="K2972">
        <v>1407.12</v>
      </c>
    </row>
    <row r="2973" spans="1:11" x14ac:dyDescent="0.3">
      <c r="A2973" s="2">
        <v>2726172</v>
      </c>
      <c r="B2973">
        <v>2024</v>
      </c>
      <c r="C2973" t="s">
        <v>29</v>
      </c>
      <c r="D2973" t="s">
        <v>31</v>
      </c>
      <c r="E2973" t="s">
        <v>13</v>
      </c>
      <c r="F2973" t="s">
        <v>14</v>
      </c>
      <c r="G2973" t="s">
        <v>15</v>
      </c>
      <c r="H2973" t="s">
        <v>16</v>
      </c>
      <c r="I2973" t="s">
        <v>17</v>
      </c>
      <c r="J2973">
        <v>336</v>
      </c>
      <c r="K2973">
        <v>480.48</v>
      </c>
    </row>
    <row r="2974" spans="1:11" x14ac:dyDescent="0.3">
      <c r="A2974" s="2">
        <v>2726172</v>
      </c>
      <c r="B2974">
        <v>2024</v>
      </c>
      <c r="C2974" t="s">
        <v>29</v>
      </c>
      <c r="D2974" t="s">
        <v>31</v>
      </c>
      <c r="E2974" t="s">
        <v>13</v>
      </c>
      <c r="F2974" t="s">
        <v>14</v>
      </c>
      <c r="G2974" t="s">
        <v>15</v>
      </c>
      <c r="H2974" t="s">
        <v>16</v>
      </c>
      <c r="I2974" t="s">
        <v>17</v>
      </c>
      <c r="J2974">
        <v>363</v>
      </c>
      <c r="K2974">
        <v>519.09</v>
      </c>
    </row>
    <row r="2975" spans="1:11" x14ac:dyDescent="0.3">
      <c r="A2975" s="2">
        <v>2725807</v>
      </c>
      <c r="B2975">
        <v>2024</v>
      </c>
      <c r="C2975" t="s">
        <v>29</v>
      </c>
      <c r="D2975" t="s">
        <v>31</v>
      </c>
      <c r="E2975" t="s">
        <v>13</v>
      </c>
      <c r="F2975" t="s">
        <v>14</v>
      </c>
      <c r="G2975" t="s">
        <v>15</v>
      </c>
      <c r="H2975" t="s">
        <v>16</v>
      </c>
      <c r="I2975" t="s">
        <v>17</v>
      </c>
      <c r="J2975">
        <v>333</v>
      </c>
      <c r="K2975">
        <v>476.19</v>
      </c>
    </row>
    <row r="2976" spans="1:11" x14ac:dyDescent="0.3">
      <c r="A2976" s="2">
        <v>2725442</v>
      </c>
      <c r="B2976">
        <v>2024</v>
      </c>
      <c r="C2976" t="s">
        <v>29</v>
      </c>
      <c r="D2976" t="s">
        <v>31</v>
      </c>
      <c r="E2976" t="s">
        <v>13</v>
      </c>
      <c r="F2976" t="s">
        <v>14</v>
      </c>
      <c r="G2976" t="s">
        <v>15</v>
      </c>
      <c r="H2976" t="s">
        <v>16</v>
      </c>
      <c r="I2976" t="s">
        <v>17</v>
      </c>
      <c r="J2976">
        <v>765</v>
      </c>
      <c r="K2976">
        <v>1093.95</v>
      </c>
    </row>
    <row r="2977" spans="1:11" x14ac:dyDescent="0.3">
      <c r="A2977" s="2">
        <v>2725442</v>
      </c>
      <c r="B2977">
        <v>2024</v>
      </c>
      <c r="C2977" t="s">
        <v>29</v>
      </c>
      <c r="D2977" t="s">
        <v>31</v>
      </c>
      <c r="E2977" t="s">
        <v>13</v>
      </c>
      <c r="F2977" t="s">
        <v>14</v>
      </c>
      <c r="G2977" t="s">
        <v>15</v>
      </c>
      <c r="H2977" t="s">
        <v>16</v>
      </c>
      <c r="I2977" t="s">
        <v>17</v>
      </c>
      <c r="J2977">
        <v>359</v>
      </c>
      <c r="K2977">
        <v>513.37</v>
      </c>
    </row>
    <row r="2978" spans="1:11" x14ac:dyDescent="0.3">
      <c r="A2978" s="2">
        <v>2725077</v>
      </c>
      <c r="B2978">
        <v>2024</v>
      </c>
      <c r="C2978" t="s">
        <v>29</v>
      </c>
      <c r="D2978" t="s">
        <v>31</v>
      </c>
      <c r="E2978" t="s">
        <v>13</v>
      </c>
      <c r="F2978" t="s">
        <v>14</v>
      </c>
      <c r="G2978" t="s">
        <v>15</v>
      </c>
      <c r="H2978" t="s">
        <v>16</v>
      </c>
      <c r="I2978" t="s">
        <v>17</v>
      </c>
      <c r="J2978">
        <v>335</v>
      </c>
      <c r="K2978">
        <v>479.05</v>
      </c>
    </row>
    <row r="2979" spans="1:11" x14ac:dyDescent="0.3">
      <c r="A2979" s="2">
        <v>2725077</v>
      </c>
      <c r="B2979">
        <v>2024</v>
      </c>
      <c r="C2979" t="s">
        <v>30</v>
      </c>
      <c r="D2979" t="s">
        <v>31</v>
      </c>
      <c r="E2979" t="s">
        <v>13</v>
      </c>
      <c r="F2979" t="s">
        <v>14</v>
      </c>
      <c r="G2979" t="s">
        <v>15</v>
      </c>
      <c r="H2979" t="s">
        <v>16</v>
      </c>
      <c r="I2979" t="s">
        <v>17</v>
      </c>
      <c r="J2979">
        <v>368</v>
      </c>
      <c r="K2979">
        <v>526.24</v>
      </c>
    </row>
    <row r="2980" spans="1:11" x14ac:dyDescent="0.3">
      <c r="A2980" s="2">
        <v>2725442</v>
      </c>
      <c r="B2980">
        <v>2024</v>
      </c>
      <c r="C2980" t="s">
        <v>30</v>
      </c>
      <c r="D2980" t="s">
        <v>31</v>
      </c>
      <c r="E2980" t="s">
        <v>13</v>
      </c>
      <c r="F2980" t="s">
        <v>14</v>
      </c>
      <c r="G2980" t="s">
        <v>15</v>
      </c>
      <c r="H2980" t="s">
        <v>16</v>
      </c>
      <c r="I2980" t="s">
        <v>17</v>
      </c>
      <c r="J2980">
        <v>338</v>
      </c>
      <c r="K2980">
        <v>483.34000000000003</v>
      </c>
    </row>
    <row r="2981" spans="1:11" x14ac:dyDescent="0.3">
      <c r="A2981" s="2">
        <v>2726172</v>
      </c>
      <c r="B2981">
        <v>2024</v>
      </c>
      <c r="C2981" t="s">
        <v>30</v>
      </c>
      <c r="D2981" t="s">
        <v>31</v>
      </c>
      <c r="E2981" t="s">
        <v>13</v>
      </c>
      <c r="F2981" t="s">
        <v>14</v>
      </c>
      <c r="G2981" t="s">
        <v>15</v>
      </c>
      <c r="H2981" t="s">
        <v>16</v>
      </c>
      <c r="I2981" t="s">
        <v>17</v>
      </c>
      <c r="J2981">
        <v>364</v>
      </c>
      <c r="K2981">
        <v>526.24</v>
      </c>
    </row>
    <row r="2982" spans="1:11" x14ac:dyDescent="0.3">
      <c r="A2982" s="2">
        <v>2725077</v>
      </c>
      <c r="B2982">
        <v>2024</v>
      </c>
      <c r="C2982" t="s">
        <v>30</v>
      </c>
      <c r="D2982" t="s">
        <v>31</v>
      </c>
      <c r="E2982" t="s">
        <v>13</v>
      </c>
      <c r="F2982" t="s">
        <v>14</v>
      </c>
      <c r="G2982" t="s">
        <v>15</v>
      </c>
      <c r="H2982" t="s">
        <v>16</v>
      </c>
      <c r="I2982" t="s">
        <v>17</v>
      </c>
      <c r="J2982">
        <v>340</v>
      </c>
      <c r="K2982">
        <v>526.24</v>
      </c>
    </row>
    <row r="2983" spans="1:11" x14ac:dyDescent="0.3">
      <c r="A2983" s="2">
        <v>2725077</v>
      </c>
      <c r="B2983">
        <v>2024</v>
      </c>
      <c r="C2983" t="s">
        <v>30</v>
      </c>
      <c r="D2983" t="s">
        <v>31</v>
      </c>
      <c r="E2983" t="s">
        <v>13</v>
      </c>
      <c r="F2983" t="s">
        <v>14</v>
      </c>
      <c r="G2983" t="s">
        <v>15</v>
      </c>
      <c r="H2983" t="s">
        <v>16</v>
      </c>
      <c r="I2983" t="s">
        <v>17</v>
      </c>
      <c r="J2983">
        <v>983</v>
      </c>
      <c r="K2983">
        <v>1405.69</v>
      </c>
    </row>
    <row r="2984" spans="1:11" x14ac:dyDescent="0.3">
      <c r="A2984" s="2">
        <v>2725077</v>
      </c>
      <c r="B2984">
        <v>2024</v>
      </c>
      <c r="C2984" t="s">
        <v>30</v>
      </c>
      <c r="D2984" t="s">
        <v>31</v>
      </c>
      <c r="E2984" t="s">
        <v>13</v>
      </c>
      <c r="F2984" t="s">
        <v>14</v>
      </c>
      <c r="G2984" t="s">
        <v>15</v>
      </c>
      <c r="H2984" t="s">
        <v>16</v>
      </c>
      <c r="I2984" t="s">
        <v>17</v>
      </c>
      <c r="J2984">
        <v>339</v>
      </c>
      <c r="K2984">
        <v>484.77</v>
      </c>
    </row>
    <row r="2985" spans="1:11" x14ac:dyDescent="0.3">
      <c r="A2985" s="2">
        <v>2725077</v>
      </c>
      <c r="B2985">
        <v>2024</v>
      </c>
      <c r="C2985" t="s">
        <v>30</v>
      </c>
      <c r="D2985" t="s">
        <v>31</v>
      </c>
      <c r="E2985" t="s">
        <v>13</v>
      </c>
      <c r="F2985" t="s">
        <v>14</v>
      </c>
      <c r="G2985" t="s">
        <v>15</v>
      </c>
      <c r="H2985" t="s">
        <v>16</v>
      </c>
      <c r="I2985" t="s">
        <v>17</v>
      </c>
      <c r="J2985">
        <v>764</v>
      </c>
      <c r="K2985">
        <v>1092.52</v>
      </c>
    </row>
    <row r="2986" spans="1:11" x14ac:dyDescent="0.3">
      <c r="A2986" s="2">
        <v>2726172</v>
      </c>
      <c r="B2986">
        <v>2024</v>
      </c>
      <c r="C2986" t="s">
        <v>30</v>
      </c>
      <c r="D2986" t="s">
        <v>31</v>
      </c>
      <c r="E2986" t="s">
        <v>13</v>
      </c>
      <c r="F2986" t="s">
        <v>14</v>
      </c>
      <c r="G2986" t="s">
        <v>15</v>
      </c>
      <c r="H2986" t="s">
        <v>16</v>
      </c>
      <c r="I2986" t="s">
        <v>17</v>
      </c>
      <c r="J2986">
        <v>851</v>
      </c>
      <c r="K2986">
        <v>1216.93</v>
      </c>
    </row>
    <row r="2987" spans="1:11" x14ac:dyDescent="0.3">
      <c r="A2987" s="2">
        <v>2725442</v>
      </c>
      <c r="B2987">
        <v>2024</v>
      </c>
      <c r="C2987" t="s">
        <v>30</v>
      </c>
      <c r="D2987" t="s">
        <v>31</v>
      </c>
      <c r="E2987" t="s">
        <v>13</v>
      </c>
      <c r="F2987" t="s">
        <v>14</v>
      </c>
      <c r="G2987" t="s">
        <v>15</v>
      </c>
      <c r="H2987" t="s">
        <v>16</v>
      </c>
      <c r="I2987" t="s">
        <v>17</v>
      </c>
      <c r="J2987">
        <v>365</v>
      </c>
      <c r="K2987">
        <v>521.95000000000005</v>
      </c>
    </row>
    <row r="2988" spans="1:11" x14ac:dyDescent="0.3">
      <c r="A2988" s="2">
        <v>2725077</v>
      </c>
      <c r="B2988">
        <v>2024</v>
      </c>
      <c r="C2988" t="s">
        <v>30</v>
      </c>
      <c r="D2988" t="s">
        <v>31</v>
      </c>
      <c r="E2988" t="s">
        <v>13</v>
      </c>
      <c r="F2988" t="s">
        <v>14</v>
      </c>
      <c r="G2988" t="s">
        <v>15</v>
      </c>
      <c r="H2988" t="s">
        <v>16</v>
      </c>
      <c r="I2988" t="s">
        <v>17</v>
      </c>
      <c r="J2988">
        <v>341</v>
      </c>
      <c r="K2988">
        <v>487.63</v>
      </c>
    </row>
    <row r="2989" spans="1:11" x14ac:dyDescent="0.3">
      <c r="A2989" s="2">
        <v>2725077</v>
      </c>
      <c r="B2989">
        <v>2024</v>
      </c>
      <c r="C2989" t="s">
        <v>11</v>
      </c>
      <c r="D2989" t="s">
        <v>31</v>
      </c>
      <c r="E2989" t="s">
        <v>33</v>
      </c>
      <c r="F2989" t="s">
        <v>34</v>
      </c>
      <c r="G2989" t="s">
        <v>20</v>
      </c>
      <c r="H2989" t="s">
        <v>32</v>
      </c>
      <c r="I2989" t="s">
        <v>35</v>
      </c>
      <c r="J2989">
        <v>224</v>
      </c>
      <c r="K2989">
        <v>320.32</v>
      </c>
    </row>
    <row r="2990" spans="1:11" x14ac:dyDescent="0.3">
      <c r="A2990" s="2">
        <v>2725077</v>
      </c>
      <c r="B2990">
        <v>2024</v>
      </c>
      <c r="C2990" t="s">
        <v>11</v>
      </c>
      <c r="D2990" t="s">
        <v>31</v>
      </c>
      <c r="E2990" t="s">
        <v>33</v>
      </c>
      <c r="F2990" t="s">
        <v>34</v>
      </c>
      <c r="G2990" t="s">
        <v>20</v>
      </c>
      <c r="H2990" t="s">
        <v>32</v>
      </c>
      <c r="I2990" t="s">
        <v>35</v>
      </c>
      <c r="J2990">
        <v>226</v>
      </c>
      <c r="K2990">
        <v>323.18</v>
      </c>
    </row>
    <row r="2991" spans="1:11" x14ac:dyDescent="0.3">
      <c r="A2991" s="2">
        <v>2725442</v>
      </c>
      <c r="B2991">
        <v>2024</v>
      </c>
      <c r="C2991" t="s">
        <v>11</v>
      </c>
      <c r="D2991" t="s">
        <v>31</v>
      </c>
      <c r="E2991" t="s">
        <v>33</v>
      </c>
      <c r="F2991" t="s">
        <v>34</v>
      </c>
      <c r="G2991" t="s">
        <v>20</v>
      </c>
      <c r="H2991" t="s">
        <v>32</v>
      </c>
      <c r="I2991" t="s">
        <v>35</v>
      </c>
      <c r="J2991">
        <v>196</v>
      </c>
      <c r="K2991">
        <v>280.27999999999997</v>
      </c>
    </row>
    <row r="2992" spans="1:11" x14ac:dyDescent="0.3">
      <c r="A2992" s="2">
        <v>2725442</v>
      </c>
      <c r="B2992">
        <v>2024</v>
      </c>
      <c r="C2992" t="s">
        <v>11</v>
      </c>
      <c r="D2992" t="s">
        <v>31</v>
      </c>
      <c r="E2992" t="s">
        <v>33</v>
      </c>
      <c r="F2992" t="s">
        <v>34</v>
      </c>
      <c r="G2992" t="s">
        <v>20</v>
      </c>
      <c r="H2992" t="s">
        <v>32</v>
      </c>
      <c r="I2992" t="s">
        <v>35</v>
      </c>
      <c r="J2992">
        <v>802</v>
      </c>
      <c r="K2992">
        <v>1146.8600000000001</v>
      </c>
    </row>
    <row r="2993" spans="1:11" x14ac:dyDescent="0.3">
      <c r="A2993" s="2">
        <v>2726538</v>
      </c>
      <c r="B2993">
        <v>2024</v>
      </c>
      <c r="C2993" t="s">
        <v>11</v>
      </c>
      <c r="D2993" t="s">
        <v>31</v>
      </c>
      <c r="E2993" t="s">
        <v>33</v>
      </c>
      <c r="F2993" t="s">
        <v>34</v>
      </c>
      <c r="G2993" t="s">
        <v>20</v>
      </c>
      <c r="H2993" t="s">
        <v>32</v>
      </c>
      <c r="I2993" t="s">
        <v>35</v>
      </c>
      <c r="J2993">
        <v>888</v>
      </c>
      <c r="K2993">
        <v>1269.8399999999999</v>
      </c>
    </row>
    <row r="2994" spans="1:11" x14ac:dyDescent="0.3">
      <c r="A2994" s="2">
        <v>2726538</v>
      </c>
      <c r="B2994">
        <v>2024</v>
      </c>
      <c r="C2994" t="s">
        <v>11</v>
      </c>
      <c r="D2994" t="s">
        <v>31</v>
      </c>
      <c r="E2994" t="s">
        <v>33</v>
      </c>
      <c r="F2994" t="s">
        <v>34</v>
      </c>
      <c r="G2994" t="s">
        <v>20</v>
      </c>
      <c r="H2994" t="s">
        <v>32</v>
      </c>
      <c r="I2994" t="s">
        <v>35</v>
      </c>
      <c r="J2994">
        <v>841</v>
      </c>
      <c r="K2994">
        <v>526.24</v>
      </c>
    </row>
    <row r="2995" spans="1:11" x14ac:dyDescent="0.3">
      <c r="A2995" s="2">
        <v>2725442</v>
      </c>
      <c r="B2995">
        <v>2024</v>
      </c>
      <c r="C2995" t="s">
        <v>11</v>
      </c>
      <c r="D2995" t="s">
        <v>31</v>
      </c>
      <c r="E2995" t="s">
        <v>33</v>
      </c>
      <c r="F2995" t="s">
        <v>34</v>
      </c>
      <c r="G2995" t="s">
        <v>20</v>
      </c>
      <c r="H2995" t="s">
        <v>32</v>
      </c>
      <c r="I2995" t="s">
        <v>35</v>
      </c>
      <c r="J2995">
        <v>195</v>
      </c>
      <c r="K2995">
        <v>278.85000000000002</v>
      </c>
    </row>
    <row r="2996" spans="1:11" x14ac:dyDescent="0.3">
      <c r="A2996" s="2">
        <v>2725442</v>
      </c>
      <c r="B2996">
        <v>2024</v>
      </c>
      <c r="C2996" t="s">
        <v>11</v>
      </c>
      <c r="D2996" t="s">
        <v>31</v>
      </c>
      <c r="E2996" t="s">
        <v>33</v>
      </c>
      <c r="F2996" t="s">
        <v>34</v>
      </c>
      <c r="G2996" t="s">
        <v>20</v>
      </c>
      <c r="H2996" t="s">
        <v>32</v>
      </c>
      <c r="I2996" t="s">
        <v>35</v>
      </c>
      <c r="J2996">
        <v>223</v>
      </c>
      <c r="K2996">
        <v>318.89</v>
      </c>
    </row>
    <row r="2997" spans="1:11" x14ac:dyDescent="0.3">
      <c r="A2997" s="2">
        <v>2725077</v>
      </c>
      <c r="B2997">
        <v>2024</v>
      </c>
      <c r="C2997" t="s">
        <v>11</v>
      </c>
      <c r="D2997" t="s">
        <v>31</v>
      </c>
      <c r="E2997" t="s">
        <v>33</v>
      </c>
      <c r="F2997" t="s">
        <v>34</v>
      </c>
      <c r="G2997" t="s">
        <v>20</v>
      </c>
      <c r="H2997" t="s">
        <v>32</v>
      </c>
      <c r="I2997" t="s">
        <v>35</v>
      </c>
      <c r="J2997">
        <v>199</v>
      </c>
      <c r="K2997">
        <v>284.57</v>
      </c>
    </row>
    <row r="2998" spans="1:11" x14ac:dyDescent="0.3">
      <c r="A2998" s="2">
        <v>2725077</v>
      </c>
      <c r="B2998">
        <v>2024</v>
      </c>
      <c r="C2998" t="s">
        <v>11</v>
      </c>
      <c r="D2998" t="s">
        <v>31</v>
      </c>
      <c r="E2998" t="s">
        <v>33</v>
      </c>
      <c r="F2998" t="s">
        <v>34</v>
      </c>
      <c r="G2998" t="s">
        <v>20</v>
      </c>
      <c r="H2998" t="s">
        <v>32</v>
      </c>
      <c r="I2998" t="s">
        <v>35</v>
      </c>
      <c r="J2998">
        <v>197</v>
      </c>
      <c r="K2998">
        <v>281.70999999999998</v>
      </c>
    </row>
    <row r="2999" spans="1:11" x14ac:dyDescent="0.3">
      <c r="A2999" s="2">
        <v>2725442</v>
      </c>
      <c r="B2999">
        <v>2024</v>
      </c>
      <c r="C2999" t="s">
        <v>19</v>
      </c>
      <c r="D2999" t="s">
        <v>31</v>
      </c>
      <c r="E2999" t="s">
        <v>33</v>
      </c>
      <c r="F2999" t="s">
        <v>34</v>
      </c>
      <c r="G2999" t="s">
        <v>20</v>
      </c>
      <c r="H2999" t="s">
        <v>32</v>
      </c>
      <c r="I2999" t="s">
        <v>35</v>
      </c>
      <c r="J2999">
        <v>176</v>
      </c>
      <c r="K2999">
        <v>251.68</v>
      </c>
    </row>
    <row r="3000" spans="1:11" x14ac:dyDescent="0.3">
      <c r="A3000" s="2">
        <v>2725077</v>
      </c>
      <c r="B3000">
        <v>2024</v>
      </c>
      <c r="C3000" t="s">
        <v>19</v>
      </c>
      <c r="D3000" t="s">
        <v>31</v>
      </c>
      <c r="E3000" t="s">
        <v>33</v>
      </c>
      <c r="F3000" t="s">
        <v>34</v>
      </c>
      <c r="G3000" t="s">
        <v>20</v>
      </c>
      <c r="H3000" t="s">
        <v>32</v>
      </c>
      <c r="I3000" t="s">
        <v>35</v>
      </c>
      <c r="J3000">
        <v>202</v>
      </c>
      <c r="K3000">
        <v>288.86</v>
      </c>
    </row>
    <row r="3001" spans="1:11" x14ac:dyDescent="0.3">
      <c r="A3001" s="2">
        <v>2725442</v>
      </c>
      <c r="B3001">
        <v>2024</v>
      </c>
      <c r="C3001" t="s">
        <v>19</v>
      </c>
      <c r="D3001" t="s">
        <v>31</v>
      </c>
      <c r="E3001" t="s">
        <v>33</v>
      </c>
      <c r="F3001" t="s">
        <v>34</v>
      </c>
      <c r="G3001" t="s">
        <v>20</v>
      </c>
      <c r="H3001" t="s">
        <v>32</v>
      </c>
      <c r="I3001" t="s">
        <v>35</v>
      </c>
      <c r="J3001">
        <v>178</v>
      </c>
      <c r="K3001">
        <v>254.54</v>
      </c>
    </row>
    <row r="3002" spans="1:11" x14ac:dyDescent="0.3">
      <c r="A3002" s="2">
        <v>2726172</v>
      </c>
      <c r="B3002">
        <v>2024</v>
      </c>
      <c r="C3002" t="s">
        <v>19</v>
      </c>
      <c r="D3002" t="s">
        <v>31</v>
      </c>
      <c r="E3002" t="s">
        <v>33</v>
      </c>
      <c r="F3002" t="s">
        <v>34</v>
      </c>
      <c r="G3002" t="s">
        <v>20</v>
      </c>
      <c r="H3002" t="s">
        <v>32</v>
      </c>
      <c r="I3002" t="s">
        <v>35</v>
      </c>
      <c r="J3002">
        <v>805</v>
      </c>
      <c r="K3002">
        <v>1151.1500000000001</v>
      </c>
    </row>
    <row r="3003" spans="1:11" x14ac:dyDescent="0.3">
      <c r="A3003" s="2">
        <v>2725807</v>
      </c>
      <c r="B3003">
        <v>2024</v>
      </c>
      <c r="C3003" t="s">
        <v>19</v>
      </c>
      <c r="D3003" t="s">
        <v>31</v>
      </c>
      <c r="E3003" t="s">
        <v>33</v>
      </c>
      <c r="F3003" t="s">
        <v>34</v>
      </c>
      <c r="G3003" t="s">
        <v>20</v>
      </c>
      <c r="H3003" t="s">
        <v>32</v>
      </c>
      <c r="I3003" t="s">
        <v>35</v>
      </c>
      <c r="J3003">
        <v>892</v>
      </c>
      <c r="K3003">
        <v>1275.56</v>
      </c>
    </row>
    <row r="3004" spans="1:11" x14ac:dyDescent="0.3">
      <c r="A3004" s="2">
        <v>2725807</v>
      </c>
      <c r="B3004">
        <v>2024</v>
      </c>
      <c r="C3004" t="s">
        <v>19</v>
      </c>
      <c r="D3004" t="s">
        <v>31</v>
      </c>
      <c r="E3004" t="s">
        <v>33</v>
      </c>
      <c r="F3004" t="s">
        <v>34</v>
      </c>
      <c r="G3004" t="s">
        <v>20</v>
      </c>
      <c r="H3004" t="s">
        <v>32</v>
      </c>
      <c r="I3004" t="s">
        <v>35</v>
      </c>
      <c r="J3004">
        <v>845</v>
      </c>
      <c r="K3004">
        <v>526.24</v>
      </c>
    </row>
    <row r="3005" spans="1:11" x14ac:dyDescent="0.3">
      <c r="A3005" s="2">
        <v>2726172</v>
      </c>
      <c r="B3005">
        <v>2024</v>
      </c>
      <c r="C3005" t="s">
        <v>19</v>
      </c>
      <c r="D3005" t="s">
        <v>31</v>
      </c>
      <c r="E3005" t="s">
        <v>33</v>
      </c>
      <c r="F3005" t="s">
        <v>34</v>
      </c>
      <c r="G3005" t="s">
        <v>20</v>
      </c>
      <c r="H3005" t="s">
        <v>32</v>
      </c>
      <c r="I3005" t="s">
        <v>35</v>
      </c>
      <c r="J3005">
        <v>177</v>
      </c>
      <c r="K3005">
        <v>253.11</v>
      </c>
    </row>
    <row r="3006" spans="1:11" x14ac:dyDescent="0.3">
      <c r="A3006" s="2">
        <v>2725442</v>
      </c>
      <c r="B3006">
        <v>2024</v>
      </c>
      <c r="C3006" t="s">
        <v>19</v>
      </c>
      <c r="D3006" t="s">
        <v>31</v>
      </c>
      <c r="E3006" t="s">
        <v>33</v>
      </c>
      <c r="F3006" t="s">
        <v>34</v>
      </c>
      <c r="G3006" t="s">
        <v>20</v>
      </c>
      <c r="H3006" t="s">
        <v>32</v>
      </c>
      <c r="I3006" t="s">
        <v>35</v>
      </c>
      <c r="J3006">
        <v>205</v>
      </c>
      <c r="K3006">
        <v>293.14999999999998</v>
      </c>
    </row>
    <row r="3007" spans="1:11" x14ac:dyDescent="0.3">
      <c r="A3007" s="2">
        <v>2725077</v>
      </c>
      <c r="B3007">
        <v>2024</v>
      </c>
      <c r="C3007" t="s">
        <v>19</v>
      </c>
      <c r="D3007" t="s">
        <v>31</v>
      </c>
      <c r="E3007" t="s">
        <v>33</v>
      </c>
      <c r="F3007" t="s">
        <v>34</v>
      </c>
      <c r="G3007" t="s">
        <v>20</v>
      </c>
      <c r="H3007" t="s">
        <v>32</v>
      </c>
      <c r="I3007" t="s">
        <v>35</v>
      </c>
      <c r="J3007">
        <v>175</v>
      </c>
      <c r="K3007">
        <v>250.25</v>
      </c>
    </row>
    <row r="3008" spans="1:11" x14ac:dyDescent="0.3">
      <c r="A3008" s="2">
        <v>2725442</v>
      </c>
      <c r="B3008">
        <v>2024</v>
      </c>
      <c r="C3008" t="s">
        <v>19</v>
      </c>
      <c r="D3008" t="s">
        <v>31</v>
      </c>
      <c r="E3008" t="s">
        <v>33</v>
      </c>
      <c r="F3008" t="s">
        <v>34</v>
      </c>
      <c r="G3008" t="s">
        <v>20</v>
      </c>
      <c r="H3008" t="s">
        <v>32</v>
      </c>
      <c r="I3008" t="s">
        <v>35</v>
      </c>
      <c r="J3008">
        <v>814</v>
      </c>
      <c r="K3008">
        <v>1164.02</v>
      </c>
    </row>
    <row r="3009" spans="1:11" x14ac:dyDescent="0.3">
      <c r="A3009" s="2">
        <v>2726538</v>
      </c>
      <c r="B3009">
        <v>2024</v>
      </c>
      <c r="C3009" t="s">
        <v>21</v>
      </c>
      <c r="D3009" t="s">
        <v>31</v>
      </c>
      <c r="E3009" t="s">
        <v>33</v>
      </c>
      <c r="F3009" t="s">
        <v>34</v>
      </c>
      <c r="G3009" t="s">
        <v>20</v>
      </c>
      <c r="H3009" t="s">
        <v>32</v>
      </c>
      <c r="I3009" t="s">
        <v>35</v>
      </c>
      <c r="J3009">
        <v>182</v>
      </c>
      <c r="K3009">
        <v>260.26</v>
      </c>
    </row>
    <row r="3010" spans="1:11" x14ac:dyDescent="0.3">
      <c r="A3010" s="2">
        <v>2726172</v>
      </c>
      <c r="B3010">
        <v>2024</v>
      </c>
      <c r="C3010" t="s">
        <v>21</v>
      </c>
      <c r="D3010" t="s">
        <v>31</v>
      </c>
      <c r="E3010" t="s">
        <v>33</v>
      </c>
      <c r="F3010" t="s">
        <v>34</v>
      </c>
      <c r="G3010" t="s">
        <v>20</v>
      </c>
      <c r="H3010" t="s">
        <v>32</v>
      </c>
      <c r="I3010" t="s">
        <v>35</v>
      </c>
      <c r="J3010">
        <v>152</v>
      </c>
      <c r="K3010">
        <v>217.36</v>
      </c>
    </row>
    <row r="3011" spans="1:11" x14ac:dyDescent="0.3">
      <c r="A3011" s="2">
        <v>2725077</v>
      </c>
      <c r="B3011">
        <v>2024</v>
      </c>
      <c r="C3011" t="s">
        <v>21</v>
      </c>
      <c r="D3011" t="s">
        <v>31</v>
      </c>
      <c r="E3011" t="s">
        <v>33</v>
      </c>
      <c r="F3011" t="s">
        <v>34</v>
      </c>
      <c r="G3011" t="s">
        <v>20</v>
      </c>
      <c r="H3011" t="s">
        <v>32</v>
      </c>
      <c r="I3011" t="s">
        <v>35</v>
      </c>
      <c r="J3011">
        <v>184</v>
      </c>
      <c r="K3011">
        <v>263.12</v>
      </c>
    </row>
    <row r="3012" spans="1:11" x14ac:dyDescent="0.3">
      <c r="A3012" s="2">
        <v>2725807</v>
      </c>
      <c r="B3012">
        <v>2024</v>
      </c>
      <c r="C3012" t="s">
        <v>21</v>
      </c>
      <c r="D3012" t="s">
        <v>31</v>
      </c>
      <c r="E3012" t="s">
        <v>33</v>
      </c>
      <c r="F3012" t="s">
        <v>34</v>
      </c>
      <c r="G3012" t="s">
        <v>20</v>
      </c>
      <c r="H3012" t="s">
        <v>32</v>
      </c>
      <c r="I3012" t="s">
        <v>35</v>
      </c>
      <c r="J3012">
        <v>154</v>
      </c>
      <c r="K3012">
        <v>220.22</v>
      </c>
    </row>
    <row r="3013" spans="1:11" x14ac:dyDescent="0.3">
      <c r="A3013" s="2">
        <v>2725807</v>
      </c>
      <c r="B3013">
        <v>2024</v>
      </c>
      <c r="C3013" t="s">
        <v>21</v>
      </c>
      <c r="D3013" t="s">
        <v>31</v>
      </c>
      <c r="E3013" t="s">
        <v>33</v>
      </c>
      <c r="F3013" t="s">
        <v>34</v>
      </c>
      <c r="G3013" t="s">
        <v>20</v>
      </c>
      <c r="H3013" t="s">
        <v>32</v>
      </c>
      <c r="I3013" t="s">
        <v>35</v>
      </c>
      <c r="J3013">
        <v>809</v>
      </c>
      <c r="K3013">
        <v>1156.8699999999999</v>
      </c>
    </row>
    <row r="3014" spans="1:11" x14ac:dyDescent="0.3">
      <c r="A3014" s="2">
        <v>2725442</v>
      </c>
      <c r="B3014">
        <v>2024</v>
      </c>
      <c r="C3014" t="s">
        <v>21</v>
      </c>
      <c r="D3014" t="s">
        <v>31</v>
      </c>
      <c r="E3014" t="s">
        <v>33</v>
      </c>
      <c r="F3014" t="s">
        <v>34</v>
      </c>
      <c r="G3014" t="s">
        <v>20</v>
      </c>
      <c r="H3014" t="s">
        <v>32</v>
      </c>
      <c r="I3014" t="s">
        <v>35</v>
      </c>
      <c r="J3014">
        <v>895</v>
      </c>
      <c r="K3014">
        <v>1279.8499999999999</v>
      </c>
    </row>
    <row r="3015" spans="1:11" x14ac:dyDescent="0.3">
      <c r="A3015" s="2">
        <v>2725442</v>
      </c>
      <c r="B3015">
        <v>2024</v>
      </c>
      <c r="C3015" t="s">
        <v>21</v>
      </c>
      <c r="D3015" t="s">
        <v>31</v>
      </c>
      <c r="E3015" t="s">
        <v>33</v>
      </c>
      <c r="F3015" t="s">
        <v>34</v>
      </c>
      <c r="G3015" t="s">
        <v>20</v>
      </c>
      <c r="H3015" t="s">
        <v>32</v>
      </c>
      <c r="I3015" t="s">
        <v>35</v>
      </c>
      <c r="J3015">
        <v>848</v>
      </c>
      <c r="K3015">
        <v>526.24</v>
      </c>
    </row>
    <row r="3016" spans="1:11" x14ac:dyDescent="0.3">
      <c r="A3016" s="2">
        <v>2725807</v>
      </c>
      <c r="B3016">
        <v>2024</v>
      </c>
      <c r="C3016" t="s">
        <v>21</v>
      </c>
      <c r="D3016" t="s">
        <v>31</v>
      </c>
      <c r="E3016" t="s">
        <v>33</v>
      </c>
      <c r="F3016" t="s">
        <v>34</v>
      </c>
      <c r="G3016" t="s">
        <v>20</v>
      </c>
      <c r="H3016" t="s">
        <v>32</v>
      </c>
      <c r="I3016" t="s">
        <v>35</v>
      </c>
      <c r="J3016">
        <v>153</v>
      </c>
      <c r="K3016">
        <v>218.79</v>
      </c>
    </row>
    <row r="3017" spans="1:11" x14ac:dyDescent="0.3">
      <c r="A3017" s="2">
        <v>2725807</v>
      </c>
      <c r="B3017">
        <v>2024</v>
      </c>
      <c r="C3017" t="s">
        <v>21</v>
      </c>
      <c r="D3017" t="s">
        <v>31</v>
      </c>
      <c r="E3017" t="s">
        <v>33</v>
      </c>
      <c r="F3017" t="s">
        <v>34</v>
      </c>
      <c r="G3017" t="s">
        <v>20</v>
      </c>
      <c r="H3017" t="s">
        <v>32</v>
      </c>
      <c r="I3017" t="s">
        <v>35</v>
      </c>
      <c r="J3017">
        <v>181</v>
      </c>
      <c r="K3017">
        <v>258.83</v>
      </c>
    </row>
    <row r="3018" spans="1:11" x14ac:dyDescent="0.3">
      <c r="A3018" s="2">
        <v>2725077</v>
      </c>
      <c r="B3018">
        <v>2024</v>
      </c>
      <c r="C3018" t="s">
        <v>21</v>
      </c>
      <c r="D3018" t="s">
        <v>31</v>
      </c>
      <c r="E3018" t="s">
        <v>33</v>
      </c>
      <c r="F3018" t="s">
        <v>34</v>
      </c>
      <c r="G3018" t="s">
        <v>20</v>
      </c>
      <c r="H3018" t="s">
        <v>32</v>
      </c>
      <c r="I3018" t="s">
        <v>35</v>
      </c>
      <c r="J3018">
        <v>157</v>
      </c>
      <c r="K3018">
        <v>224.51</v>
      </c>
    </row>
    <row r="3019" spans="1:11" x14ac:dyDescent="0.3">
      <c r="A3019" s="2">
        <v>2726172</v>
      </c>
      <c r="B3019">
        <v>2024</v>
      </c>
      <c r="C3019" t="s">
        <v>21</v>
      </c>
      <c r="D3019" t="s">
        <v>31</v>
      </c>
      <c r="E3019" t="s">
        <v>33</v>
      </c>
      <c r="F3019" t="s">
        <v>34</v>
      </c>
      <c r="G3019" t="s">
        <v>20</v>
      </c>
      <c r="H3019" t="s">
        <v>32</v>
      </c>
      <c r="I3019" t="s">
        <v>35</v>
      </c>
      <c r="J3019">
        <v>818</v>
      </c>
      <c r="K3019">
        <v>1169.74</v>
      </c>
    </row>
    <row r="3020" spans="1:11" x14ac:dyDescent="0.3">
      <c r="A3020" s="2">
        <v>2726538</v>
      </c>
      <c r="B3020">
        <v>2024</v>
      </c>
      <c r="C3020" t="s">
        <v>21</v>
      </c>
      <c r="D3020" t="s">
        <v>31</v>
      </c>
      <c r="E3020" t="s">
        <v>33</v>
      </c>
      <c r="F3020" t="s">
        <v>34</v>
      </c>
      <c r="G3020" t="s">
        <v>20</v>
      </c>
      <c r="H3020" t="s">
        <v>32</v>
      </c>
      <c r="I3020" t="s">
        <v>35</v>
      </c>
      <c r="J3020">
        <v>155</v>
      </c>
      <c r="K3020">
        <v>221.65</v>
      </c>
    </row>
    <row r="3021" spans="1:11" x14ac:dyDescent="0.3">
      <c r="A3021" s="2">
        <v>2725077</v>
      </c>
      <c r="B3021">
        <v>2024</v>
      </c>
      <c r="C3021" t="s">
        <v>22</v>
      </c>
      <c r="D3021" t="s">
        <v>31</v>
      </c>
      <c r="E3021" t="s">
        <v>33</v>
      </c>
      <c r="F3021" t="s">
        <v>34</v>
      </c>
      <c r="G3021" t="s">
        <v>20</v>
      </c>
      <c r="H3021" t="s">
        <v>32</v>
      </c>
      <c r="I3021" t="s">
        <v>35</v>
      </c>
      <c r="J3021">
        <v>236</v>
      </c>
      <c r="K3021">
        <v>337.48</v>
      </c>
    </row>
    <row r="3022" spans="1:11" x14ac:dyDescent="0.3">
      <c r="A3022" s="2">
        <v>2725077</v>
      </c>
      <c r="B3022">
        <v>2024</v>
      </c>
      <c r="C3022" t="s">
        <v>22</v>
      </c>
      <c r="D3022" t="s">
        <v>31</v>
      </c>
      <c r="E3022" t="s">
        <v>33</v>
      </c>
      <c r="F3022" t="s">
        <v>34</v>
      </c>
      <c r="G3022" t="s">
        <v>20</v>
      </c>
      <c r="H3022" t="s">
        <v>32</v>
      </c>
      <c r="I3022" t="s">
        <v>35</v>
      </c>
      <c r="J3022">
        <v>206</v>
      </c>
      <c r="K3022">
        <v>294.58</v>
      </c>
    </row>
    <row r="3023" spans="1:11" x14ac:dyDescent="0.3">
      <c r="A3023" s="2">
        <v>2725807</v>
      </c>
      <c r="B3023">
        <v>2024</v>
      </c>
      <c r="C3023" t="s">
        <v>22</v>
      </c>
      <c r="D3023" t="s">
        <v>31</v>
      </c>
      <c r="E3023" t="s">
        <v>33</v>
      </c>
      <c r="F3023" t="s">
        <v>34</v>
      </c>
      <c r="G3023" t="s">
        <v>20</v>
      </c>
      <c r="H3023" t="s">
        <v>32</v>
      </c>
      <c r="I3023" t="s">
        <v>35</v>
      </c>
      <c r="J3023">
        <v>208</v>
      </c>
      <c r="K3023">
        <v>297.44</v>
      </c>
    </row>
    <row r="3024" spans="1:11" x14ac:dyDescent="0.3">
      <c r="A3024" s="2">
        <v>2725442</v>
      </c>
      <c r="B3024">
        <v>2024</v>
      </c>
      <c r="C3024" t="s">
        <v>22</v>
      </c>
      <c r="D3024" t="s">
        <v>31</v>
      </c>
      <c r="E3024" t="s">
        <v>33</v>
      </c>
      <c r="F3024" t="s">
        <v>34</v>
      </c>
      <c r="G3024" t="s">
        <v>20</v>
      </c>
      <c r="H3024" t="s">
        <v>32</v>
      </c>
      <c r="I3024" t="s">
        <v>35</v>
      </c>
      <c r="J3024">
        <v>800</v>
      </c>
      <c r="K3024">
        <v>1144</v>
      </c>
    </row>
    <row r="3025" spans="1:11" x14ac:dyDescent="0.3">
      <c r="A3025" s="2">
        <v>2726172</v>
      </c>
      <c r="B3025">
        <v>2024</v>
      </c>
      <c r="C3025" t="s">
        <v>22</v>
      </c>
      <c r="D3025" t="s">
        <v>31</v>
      </c>
      <c r="E3025" t="s">
        <v>33</v>
      </c>
      <c r="F3025" t="s">
        <v>34</v>
      </c>
      <c r="G3025" t="s">
        <v>20</v>
      </c>
      <c r="H3025" t="s">
        <v>32</v>
      </c>
      <c r="I3025" t="s">
        <v>35</v>
      </c>
      <c r="J3025">
        <v>886</v>
      </c>
      <c r="K3025">
        <v>1266.98</v>
      </c>
    </row>
    <row r="3026" spans="1:11" x14ac:dyDescent="0.3">
      <c r="A3026" s="2">
        <v>2726172</v>
      </c>
      <c r="B3026">
        <v>2024</v>
      </c>
      <c r="C3026" t="s">
        <v>22</v>
      </c>
      <c r="D3026" t="s">
        <v>31</v>
      </c>
      <c r="E3026" t="s">
        <v>33</v>
      </c>
      <c r="F3026" t="s">
        <v>34</v>
      </c>
      <c r="G3026" t="s">
        <v>20</v>
      </c>
      <c r="H3026" t="s">
        <v>32</v>
      </c>
      <c r="I3026" t="s">
        <v>35</v>
      </c>
      <c r="J3026">
        <v>839</v>
      </c>
      <c r="K3026">
        <v>526.24</v>
      </c>
    </row>
    <row r="3027" spans="1:11" x14ac:dyDescent="0.3">
      <c r="A3027" s="2">
        <v>2725442</v>
      </c>
      <c r="B3027">
        <v>2024</v>
      </c>
      <c r="C3027" t="s">
        <v>22</v>
      </c>
      <c r="D3027" t="s">
        <v>31</v>
      </c>
      <c r="E3027" t="s">
        <v>33</v>
      </c>
      <c r="F3027" t="s">
        <v>34</v>
      </c>
      <c r="G3027" t="s">
        <v>20</v>
      </c>
      <c r="H3027" t="s">
        <v>32</v>
      </c>
      <c r="I3027" t="s">
        <v>35</v>
      </c>
      <c r="J3027">
        <v>207</v>
      </c>
      <c r="K3027">
        <v>296.01</v>
      </c>
    </row>
    <row r="3028" spans="1:11" x14ac:dyDescent="0.3">
      <c r="A3028" s="2">
        <v>2725807</v>
      </c>
      <c r="B3028">
        <v>2024</v>
      </c>
      <c r="C3028" t="s">
        <v>22</v>
      </c>
      <c r="D3028" t="s">
        <v>31</v>
      </c>
      <c r="E3028" t="s">
        <v>33</v>
      </c>
      <c r="F3028" t="s">
        <v>34</v>
      </c>
      <c r="G3028" t="s">
        <v>20</v>
      </c>
      <c r="H3028" t="s">
        <v>32</v>
      </c>
      <c r="I3028" t="s">
        <v>35</v>
      </c>
      <c r="J3028">
        <v>235</v>
      </c>
      <c r="K3028">
        <v>336.05</v>
      </c>
    </row>
    <row r="3029" spans="1:11" x14ac:dyDescent="0.3">
      <c r="A3029" s="2">
        <v>2725077</v>
      </c>
      <c r="B3029">
        <v>2024</v>
      </c>
      <c r="C3029" t="s">
        <v>22</v>
      </c>
      <c r="D3029" t="s">
        <v>31</v>
      </c>
      <c r="E3029" t="s">
        <v>33</v>
      </c>
      <c r="F3029" t="s">
        <v>34</v>
      </c>
      <c r="G3029" t="s">
        <v>20</v>
      </c>
      <c r="H3029" t="s">
        <v>32</v>
      </c>
      <c r="I3029" t="s">
        <v>35</v>
      </c>
      <c r="J3029">
        <v>809</v>
      </c>
      <c r="K3029">
        <v>1156.8699999999999</v>
      </c>
    </row>
    <row r="3030" spans="1:11" x14ac:dyDescent="0.3">
      <c r="A3030" s="2">
        <v>2725077</v>
      </c>
      <c r="B3030">
        <v>2024</v>
      </c>
      <c r="C3030" t="s">
        <v>22</v>
      </c>
      <c r="D3030" t="s">
        <v>31</v>
      </c>
      <c r="E3030" t="s">
        <v>33</v>
      </c>
      <c r="F3030" t="s">
        <v>34</v>
      </c>
      <c r="G3030" t="s">
        <v>20</v>
      </c>
      <c r="H3030" t="s">
        <v>32</v>
      </c>
      <c r="I3030" t="s">
        <v>35</v>
      </c>
      <c r="J3030">
        <v>209</v>
      </c>
      <c r="K3030">
        <v>298.87</v>
      </c>
    </row>
    <row r="3031" spans="1:11" x14ac:dyDescent="0.3">
      <c r="A3031" s="2">
        <v>2725077</v>
      </c>
      <c r="B3031">
        <v>2024</v>
      </c>
      <c r="C3031" t="s">
        <v>23</v>
      </c>
      <c r="D3031" t="s">
        <v>31</v>
      </c>
      <c r="E3031" t="s">
        <v>33</v>
      </c>
      <c r="F3031" t="s">
        <v>34</v>
      </c>
      <c r="G3031" t="s">
        <v>20</v>
      </c>
      <c r="H3031" t="s">
        <v>32</v>
      </c>
      <c r="I3031" t="s">
        <v>35</v>
      </c>
      <c r="J3031">
        <v>242</v>
      </c>
      <c r="K3031">
        <v>346.06</v>
      </c>
    </row>
    <row r="3032" spans="1:11" x14ac:dyDescent="0.3">
      <c r="A3032" s="2">
        <v>2726172</v>
      </c>
      <c r="B3032">
        <v>2024</v>
      </c>
      <c r="C3032" t="s">
        <v>23</v>
      </c>
      <c r="D3032" t="s">
        <v>31</v>
      </c>
      <c r="E3032" t="s">
        <v>33</v>
      </c>
      <c r="F3032" t="s">
        <v>34</v>
      </c>
      <c r="G3032" t="s">
        <v>20</v>
      </c>
      <c r="H3032" t="s">
        <v>32</v>
      </c>
      <c r="I3032" t="s">
        <v>35</v>
      </c>
      <c r="J3032">
        <v>212</v>
      </c>
      <c r="K3032">
        <v>303.15999999999997</v>
      </c>
    </row>
    <row r="3033" spans="1:11" x14ac:dyDescent="0.3">
      <c r="A3033" s="2">
        <v>2725442</v>
      </c>
      <c r="B3033">
        <v>2024</v>
      </c>
      <c r="C3033" t="s">
        <v>23</v>
      </c>
      <c r="D3033" t="s">
        <v>31</v>
      </c>
      <c r="E3033" t="s">
        <v>33</v>
      </c>
      <c r="F3033" t="s">
        <v>34</v>
      </c>
      <c r="G3033" t="s">
        <v>20</v>
      </c>
      <c r="H3033" t="s">
        <v>32</v>
      </c>
      <c r="I3033" t="s">
        <v>35</v>
      </c>
      <c r="J3033">
        <v>238</v>
      </c>
      <c r="K3033">
        <v>340.34000000000003</v>
      </c>
    </row>
    <row r="3034" spans="1:11" x14ac:dyDescent="0.3">
      <c r="A3034" s="2">
        <v>2726172</v>
      </c>
      <c r="B3034">
        <v>2024</v>
      </c>
      <c r="C3034" t="s">
        <v>23</v>
      </c>
      <c r="D3034" t="s">
        <v>31</v>
      </c>
      <c r="E3034" t="s">
        <v>33</v>
      </c>
      <c r="F3034" t="s">
        <v>34</v>
      </c>
      <c r="G3034" t="s">
        <v>20</v>
      </c>
      <c r="H3034" t="s">
        <v>32</v>
      </c>
      <c r="I3034" t="s">
        <v>35</v>
      </c>
      <c r="J3034">
        <v>214</v>
      </c>
      <c r="K3034">
        <v>306.02</v>
      </c>
    </row>
    <row r="3035" spans="1:11" x14ac:dyDescent="0.3">
      <c r="A3035" s="2">
        <v>2725442</v>
      </c>
      <c r="B3035">
        <v>2024</v>
      </c>
      <c r="C3035" t="s">
        <v>23</v>
      </c>
      <c r="D3035" t="s">
        <v>31</v>
      </c>
      <c r="E3035" t="s">
        <v>33</v>
      </c>
      <c r="F3035" t="s">
        <v>34</v>
      </c>
      <c r="G3035" t="s">
        <v>20</v>
      </c>
      <c r="H3035" t="s">
        <v>32</v>
      </c>
      <c r="I3035" t="s">
        <v>35</v>
      </c>
      <c r="J3035">
        <v>799</v>
      </c>
      <c r="K3035">
        <v>1142.57</v>
      </c>
    </row>
    <row r="3036" spans="1:11" x14ac:dyDescent="0.3">
      <c r="A3036" s="2">
        <v>2725442</v>
      </c>
      <c r="B3036">
        <v>2024</v>
      </c>
      <c r="C3036" t="s">
        <v>23</v>
      </c>
      <c r="D3036" t="s">
        <v>31</v>
      </c>
      <c r="E3036" t="s">
        <v>33</v>
      </c>
      <c r="F3036" t="s">
        <v>34</v>
      </c>
      <c r="G3036" t="s">
        <v>20</v>
      </c>
      <c r="H3036" t="s">
        <v>32</v>
      </c>
      <c r="I3036" t="s">
        <v>35</v>
      </c>
      <c r="J3036">
        <v>213</v>
      </c>
      <c r="K3036">
        <v>304.59000000000003</v>
      </c>
    </row>
    <row r="3037" spans="1:11" x14ac:dyDescent="0.3">
      <c r="A3037" s="2">
        <v>2726172</v>
      </c>
      <c r="B3037">
        <v>2024</v>
      </c>
      <c r="C3037" t="s">
        <v>23</v>
      </c>
      <c r="D3037" t="s">
        <v>31</v>
      </c>
      <c r="E3037" t="s">
        <v>33</v>
      </c>
      <c r="F3037" t="s">
        <v>34</v>
      </c>
      <c r="G3037" t="s">
        <v>20</v>
      </c>
      <c r="H3037" t="s">
        <v>32</v>
      </c>
      <c r="I3037" t="s">
        <v>35</v>
      </c>
      <c r="J3037">
        <v>241</v>
      </c>
      <c r="K3037">
        <v>344.63</v>
      </c>
    </row>
    <row r="3038" spans="1:11" x14ac:dyDescent="0.3">
      <c r="A3038" s="2">
        <v>2725442</v>
      </c>
      <c r="B3038">
        <v>2024</v>
      </c>
      <c r="C3038" t="s">
        <v>23</v>
      </c>
      <c r="D3038" t="s">
        <v>31</v>
      </c>
      <c r="E3038" t="s">
        <v>33</v>
      </c>
      <c r="F3038" t="s">
        <v>34</v>
      </c>
      <c r="G3038" t="s">
        <v>20</v>
      </c>
      <c r="H3038" t="s">
        <v>32</v>
      </c>
      <c r="I3038" t="s">
        <v>35</v>
      </c>
      <c r="J3038">
        <v>211</v>
      </c>
      <c r="K3038">
        <v>301.73</v>
      </c>
    </row>
    <row r="3039" spans="1:11" x14ac:dyDescent="0.3">
      <c r="A3039" s="2">
        <v>2726172</v>
      </c>
      <c r="B3039">
        <v>2024</v>
      </c>
      <c r="C3039" t="s">
        <v>23</v>
      </c>
      <c r="D3039" t="s">
        <v>31</v>
      </c>
      <c r="E3039" t="s">
        <v>33</v>
      </c>
      <c r="F3039" t="s">
        <v>34</v>
      </c>
      <c r="G3039" t="s">
        <v>20</v>
      </c>
      <c r="H3039" t="s">
        <v>32</v>
      </c>
      <c r="I3039" t="s">
        <v>35</v>
      </c>
      <c r="J3039">
        <v>808</v>
      </c>
      <c r="K3039">
        <v>1155.44</v>
      </c>
    </row>
    <row r="3040" spans="1:11" x14ac:dyDescent="0.3">
      <c r="A3040" s="2">
        <v>2725077</v>
      </c>
      <c r="B3040">
        <v>2024</v>
      </c>
      <c r="C3040" t="s">
        <v>23</v>
      </c>
      <c r="D3040" t="s">
        <v>31</v>
      </c>
      <c r="E3040" t="s">
        <v>33</v>
      </c>
      <c r="F3040" t="s">
        <v>34</v>
      </c>
      <c r="G3040" t="s">
        <v>20</v>
      </c>
      <c r="H3040" t="s">
        <v>32</v>
      </c>
      <c r="I3040" t="s">
        <v>35</v>
      </c>
      <c r="J3040">
        <v>215</v>
      </c>
      <c r="K3040">
        <v>307.45</v>
      </c>
    </row>
    <row r="3041" spans="1:11" x14ac:dyDescent="0.3">
      <c r="A3041" s="2">
        <v>2725077</v>
      </c>
      <c r="B3041">
        <v>2024</v>
      </c>
      <c r="C3041" t="s">
        <v>24</v>
      </c>
      <c r="D3041" t="s">
        <v>31</v>
      </c>
      <c r="E3041" t="s">
        <v>33</v>
      </c>
      <c r="F3041" t="s">
        <v>34</v>
      </c>
      <c r="G3041" t="s">
        <v>20</v>
      </c>
      <c r="H3041" t="s">
        <v>32</v>
      </c>
      <c r="I3041" t="s">
        <v>35</v>
      </c>
      <c r="J3041">
        <v>206</v>
      </c>
      <c r="K3041">
        <v>294.58</v>
      </c>
    </row>
    <row r="3042" spans="1:11" x14ac:dyDescent="0.3">
      <c r="A3042" s="2">
        <v>2725442</v>
      </c>
      <c r="B3042">
        <v>2024</v>
      </c>
      <c r="C3042" t="s">
        <v>24</v>
      </c>
      <c r="D3042" t="s">
        <v>31</v>
      </c>
      <c r="E3042" t="s">
        <v>33</v>
      </c>
      <c r="F3042" t="s">
        <v>34</v>
      </c>
      <c r="G3042" t="s">
        <v>20</v>
      </c>
      <c r="H3042" t="s">
        <v>32</v>
      </c>
      <c r="I3042" t="s">
        <v>35</v>
      </c>
      <c r="J3042">
        <v>182</v>
      </c>
      <c r="K3042">
        <v>260.26</v>
      </c>
    </row>
    <row r="3043" spans="1:11" x14ac:dyDescent="0.3">
      <c r="A3043" s="2">
        <v>2725442</v>
      </c>
      <c r="B3043">
        <v>2024</v>
      </c>
      <c r="C3043" t="s">
        <v>24</v>
      </c>
      <c r="D3043" t="s">
        <v>31</v>
      </c>
      <c r="E3043" t="s">
        <v>33</v>
      </c>
      <c r="F3043" t="s">
        <v>34</v>
      </c>
      <c r="G3043" t="s">
        <v>20</v>
      </c>
      <c r="H3043" t="s">
        <v>32</v>
      </c>
      <c r="I3043" t="s">
        <v>35</v>
      </c>
      <c r="J3043">
        <v>208</v>
      </c>
      <c r="K3043">
        <v>297.44</v>
      </c>
    </row>
    <row r="3044" spans="1:11" x14ac:dyDescent="0.3">
      <c r="A3044" s="2">
        <v>2725442</v>
      </c>
      <c r="B3044">
        <v>2024</v>
      </c>
      <c r="C3044" t="s">
        <v>24</v>
      </c>
      <c r="D3044" t="s">
        <v>31</v>
      </c>
      <c r="E3044" t="s">
        <v>33</v>
      </c>
      <c r="F3044" t="s">
        <v>34</v>
      </c>
      <c r="G3044" t="s">
        <v>20</v>
      </c>
      <c r="H3044" t="s">
        <v>32</v>
      </c>
      <c r="I3044" t="s">
        <v>35</v>
      </c>
      <c r="J3044">
        <v>804</v>
      </c>
      <c r="K3044">
        <v>1149.72</v>
      </c>
    </row>
    <row r="3045" spans="1:11" x14ac:dyDescent="0.3">
      <c r="A3045" s="2">
        <v>2725077</v>
      </c>
      <c r="B3045">
        <v>2024</v>
      </c>
      <c r="C3045" t="s">
        <v>24</v>
      </c>
      <c r="D3045" t="s">
        <v>31</v>
      </c>
      <c r="E3045" t="s">
        <v>33</v>
      </c>
      <c r="F3045" t="s">
        <v>34</v>
      </c>
      <c r="G3045" t="s">
        <v>20</v>
      </c>
      <c r="H3045" t="s">
        <v>32</v>
      </c>
      <c r="I3045" t="s">
        <v>35</v>
      </c>
      <c r="J3045">
        <v>891</v>
      </c>
      <c r="K3045">
        <v>1274.1300000000001</v>
      </c>
    </row>
    <row r="3046" spans="1:11" x14ac:dyDescent="0.3">
      <c r="A3046" s="2">
        <v>2725077</v>
      </c>
      <c r="B3046">
        <v>2024</v>
      </c>
      <c r="C3046" t="s">
        <v>24</v>
      </c>
      <c r="D3046" t="s">
        <v>31</v>
      </c>
      <c r="E3046" t="s">
        <v>33</v>
      </c>
      <c r="F3046" t="s">
        <v>34</v>
      </c>
      <c r="G3046" t="s">
        <v>20</v>
      </c>
      <c r="H3046" t="s">
        <v>32</v>
      </c>
      <c r="I3046" t="s">
        <v>35</v>
      </c>
      <c r="J3046">
        <v>844</v>
      </c>
      <c r="K3046">
        <v>526.24</v>
      </c>
    </row>
    <row r="3047" spans="1:11" x14ac:dyDescent="0.3">
      <c r="A3047" s="2">
        <v>2725442</v>
      </c>
      <c r="B3047">
        <v>2024</v>
      </c>
      <c r="C3047" t="s">
        <v>24</v>
      </c>
      <c r="D3047" t="s">
        <v>31</v>
      </c>
      <c r="E3047" t="s">
        <v>33</v>
      </c>
      <c r="F3047" t="s">
        <v>34</v>
      </c>
      <c r="G3047" t="s">
        <v>20</v>
      </c>
      <c r="H3047" t="s">
        <v>32</v>
      </c>
      <c r="I3047" t="s">
        <v>35</v>
      </c>
      <c r="J3047">
        <v>183</v>
      </c>
      <c r="K3047">
        <v>261.69</v>
      </c>
    </row>
    <row r="3048" spans="1:11" x14ac:dyDescent="0.3">
      <c r="A3048" s="2">
        <v>2725442</v>
      </c>
      <c r="B3048">
        <v>2024</v>
      </c>
      <c r="C3048" t="s">
        <v>24</v>
      </c>
      <c r="D3048" t="s">
        <v>31</v>
      </c>
      <c r="E3048" t="s">
        <v>33</v>
      </c>
      <c r="F3048" t="s">
        <v>34</v>
      </c>
      <c r="G3048" t="s">
        <v>20</v>
      </c>
      <c r="H3048" t="s">
        <v>32</v>
      </c>
      <c r="I3048" t="s">
        <v>35</v>
      </c>
      <c r="J3048">
        <v>181</v>
      </c>
      <c r="K3048">
        <v>258.83</v>
      </c>
    </row>
    <row r="3049" spans="1:11" x14ac:dyDescent="0.3">
      <c r="A3049" s="2">
        <v>2725442</v>
      </c>
      <c r="B3049">
        <v>2024</v>
      </c>
      <c r="C3049" t="s">
        <v>24</v>
      </c>
      <c r="D3049" t="s">
        <v>31</v>
      </c>
      <c r="E3049" t="s">
        <v>33</v>
      </c>
      <c r="F3049" t="s">
        <v>34</v>
      </c>
      <c r="G3049" t="s">
        <v>20</v>
      </c>
      <c r="H3049" t="s">
        <v>32</v>
      </c>
      <c r="I3049" t="s">
        <v>35</v>
      </c>
      <c r="J3049">
        <v>813</v>
      </c>
      <c r="K3049">
        <v>1162.5899999999999</v>
      </c>
    </row>
    <row r="3050" spans="1:11" x14ac:dyDescent="0.3">
      <c r="A3050" s="2">
        <v>2725077</v>
      </c>
      <c r="B3050">
        <v>2024</v>
      </c>
      <c r="C3050" t="s">
        <v>24</v>
      </c>
      <c r="D3050" t="s">
        <v>31</v>
      </c>
      <c r="E3050" t="s">
        <v>33</v>
      </c>
      <c r="F3050" t="s">
        <v>34</v>
      </c>
      <c r="G3050" t="s">
        <v>20</v>
      </c>
      <c r="H3050" t="s">
        <v>32</v>
      </c>
      <c r="I3050" t="s">
        <v>35</v>
      </c>
      <c r="J3050">
        <v>179</v>
      </c>
      <c r="K3050">
        <v>255.97</v>
      </c>
    </row>
    <row r="3051" spans="1:11" x14ac:dyDescent="0.3">
      <c r="A3051" s="2">
        <v>2725442</v>
      </c>
      <c r="B3051">
        <v>2024</v>
      </c>
      <c r="C3051" t="s">
        <v>25</v>
      </c>
      <c r="D3051" t="s">
        <v>31</v>
      </c>
      <c r="E3051" t="s">
        <v>33</v>
      </c>
      <c r="F3051" t="s">
        <v>34</v>
      </c>
      <c r="G3051" t="s">
        <v>20</v>
      </c>
      <c r="H3051" t="s">
        <v>32</v>
      </c>
      <c r="I3051" t="s">
        <v>35</v>
      </c>
      <c r="J3051">
        <v>212</v>
      </c>
      <c r="K3051">
        <v>303.15999999999997</v>
      </c>
    </row>
    <row r="3052" spans="1:11" x14ac:dyDescent="0.3">
      <c r="A3052" s="2">
        <v>2726172</v>
      </c>
      <c r="B3052">
        <v>2024</v>
      </c>
      <c r="C3052" t="s">
        <v>25</v>
      </c>
      <c r="D3052" t="s">
        <v>31</v>
      </c>
      <c r="E3052" t="s">
        <v>33</v>
      </c>
      <c r="F3052" t="s">
        <v>34</v>
      </c>
      <c r="G3052" t="s">
        <v>20</v>
      </c>
      <c r="H3052" t="s">
        <v>32</v>
      </c>
      <c r="I3052" t="s">
        <v>35</v>
      </c>
      <c r="J3052">
        <v>188</v>
      </c>
      <c r="K3052">
        <v>268.84000000000003</v>
      </c>
    </row>
    <row r="3053" spans="1:11" x14ac:dyDescent="0.3">
      <c r="A3053" s="2">
        <v>2725807</v>
      </c>
      <c r="B3053">
        <v>2024</v>
      </c>
      <c r="C3053" t="s">
        <v>25</v>
      </c>
      <c r="D3053" t="s">
        <v>31</v>
      </c>
      <c r="E3053" t="s">
        <v>33</v>
      </c>
      <c r="F3053" t="s">
        <v>34</v>
      </c>
      <c r="G3053" t="s">
        <v>20</v>
      </c>
      <c r="H3053" t="s">
        <v>32</v>
      </c>
      <c r="I3053" t="s">
        <v>35</v>
      </c>
      <c r="J3053">
        <v>214</v>
      </c>
      <c r="K3053">
        <v>306.02</v>
      </c>
    </row>
    <row r="3054" spans="1:11" x14ac:dyDescent="0.3">
      <c r="A3054" s="2">
        <v>2726172</v>
      </c>
      <c r="B3054">
        <v>2024</v>
      </c>
      <c r="C3054" t="s">
        <v>25</v>
      </c>
      <c r="D3054" t="s">
        <v>31</v>
      </c>
      <c r="E3054" t="s">
        <v>33</v>
      </c>
      <c r="F3054" t="s">
        <v>34</v>
      </c>
      <c r="G3054" t="s">
        <v>20</v>
      </c>
      <c r="H3054" t="s">
        <v>32</v>
      </c>
      <c r="I3054" t="s">
        <v>35</v>
      </c>
      <c r="J3054">
        <v>184</v>
      </c>
      <c r="K3054">
        <v>263.12</v>
      </c>
    </row>
    <row r="3055" spans="1:11" x14ac:dyDescent="0.3">
      <c r="A3055" s="2">
        <v>2725807</v>
      </c>
      <c r="B3055">
        <v>2024</v>
      </c>
      <c r="C3055" t="s">
        <v>25</v>
      </c>
      <c r="D3055" t="s">
        <v>31</v>
      </c>
      <c r="E3055" t="s">
        <v>33</v>
      </c>
      <c r="F3055" t="s">
        <v>34</v>
      </c>
      <c r="G3055" t="s">
        <v>20</v>
      </c>
      <c r="H3055" t="s">
        <v>32</v>
      </c>
      <c r="I3055" t="s">
        <v>35</v>
      </c>
      <c r="J3055">
        <v>803</v>
      </c>
      <c r="K3055">
        <v>1148.29</v>
      </c>
    </row>
    <row r="3056" spans="1:11" x14ac:dyDescent="0.3">
      <c r="A3056" s="2">
        <v>2726172</v>
      </c>
      <c r="B3056">
        <v>2024</v>
      </c>
      <c r="C3056" t="s">
        <v>25</v>
      </c>
      <c r="D3056" t="s">
        <v>31</v>
      </c>
      <c r="E3056" t="s">
        <v>33</v>
      </c>
      <c r="F3056" t="s">
        <v>34</v>
      </c>
      <c r="G3056" t="s">
        <v>20</v>
      </c>
      <c r="H3056" t="s">
        <v>32</v>
      </c>
      <c r="I3056" t="s">
        <v>35</v>
      </c>
      <c r="J3056">
        <v>890</v>
      </c>
      <c r="K3056">
        <v>1272.7</v>
      </c>
    </row>
    <row r="3057" spans="1:11" x14ac:dyDescent="0.3">
      <c r="A3057" s="2">
        <v>2726172</v>
      </c>
      <c r="B3057">
        <v>2024</v>
      </c>
      <c r="C3057" t="s">
        <v>25</v>
      </c>
      <c r="D3057" t="s">
        <v>31</v>
      </c>
      <c r="E3057" t="s">
        <v>33</v>
      </c>
      <c r="F3057" t="s">
        <v>34</v>
      </c>
      <c r="G3057" t="s">
        <v>20</v>
      </c>
      <c r="H3057" t="s">
        <v>32</v>
      </c>
      <c r="I3057" t="s">
        <v>35</v>
      </c>
      <c r="J3057">
        <v>843</v>
      </c>
      <c r="K3057">
        <v>526.24</v>
      </c>
    </row>
    <row r="3058" spans="1:11" x14ac:dyDescent="0.3">
      <c r="A3058" s="2">
        <v>2725807</v>
      </c>
      <c r="B3058">
        <v>2024</v>
      </c>
      <c r="C3058" t="s">
        <v>25</v>
      </c>
      <c r="D3058" t="s">
        <v>31</v>
      </c>
      <c r="E3058" t="s">
        <v>33</v>
      </c>
      <c r="F3058" t="s">
        <v>34</v>
      </c>
      <c r="G3058" t="s">
        <v>20</v>
      </c>
      <c r="H3058" t="s">
        <v>32</v>
      </c>
      <c r="I3058" t="s">
        <v>35</v>
      </c>
      <c r="J3058">
        <v>189</v>
      </c>
      <c r="K3058">
        <v>270.27</v>
      </c>
    </row>
    <row r="3059" spans="1:11" x14ac:dyDescent="0.3">
      <c r="A3059" s="2">
        <v>2726172</v>
      </c>
      <c r="B3059">
        <v>2024</v>
      </c>
      <c r="C3059" t="s">
        <v>25</v>
      </c>
      <c r="D3059" t="s">
        <v>31</v>
      </c>
      <c r="E3059" t="s">
        <v>33</v>
      </c>
      <c r="F3059" t="s">
        <v>34</v>
      </c>
      <c r="G3059" t="s">
        <v>20</v>
      </c>
      <c r="H3059" t="s">
        <v>32</v>
      </c>
      <c r="I3059" t="s">
        <v>35</v>
      </c>
      <c r="J3059">
        <v>211</v>
      </c>
      <c r="K3059">
        <v>301.73</v>
      </c>
    </row>
    <row r="3060" spans="1:11" x14ac:dyDescent="0.3">
      <c r="A3060" s="2">
        <v>2725807</v>
      </c>
      <c r="B3060">
        <v>2024</v>
      </c>
      <c r="C3060" t="s">
        <v>25</v>
      </c>
      <c r="D3060" t="s">
        <v>31</v>
      </c>
      <c r="E3060" t="s">
        <v>33</v>
      </c>
      <c r="F3060" t="s">
        <v>34</v>
      </c>
      <c r="G3060" t="s">
        <v>20</v>
      </c>
      <c r="H3060" t="s">
        <v>32</v>
      </c>
      <c r="I3060" t="s">
        <v>35</v>
      </c>
      <c r="J3060">
        <v>187</v>
      </c>
      <c r="K3060">
        <v>267.40999999999997</v>
      </c>
    </row>
    <row r="3061" spans="1:11" x14ac:dyDescent="0.3">
      <c r="A3061" s="2">
        <v>2726172</v>
      </c>
      <c r="B3061">
        <v>2024</v>
      </c>
      <c r="C3061" t="s">
        <v>25</v>
      </c>
      <c r="D3061" t="s">
        <v>31</v>
      </c>
      <c r="E3061" t="s">
        <v>33</v>
      </c>
      <c r="F3061" t="s">
        <v>34</v>
      </c>
      <c r="G3061" t="s">
        <v>20</v>
      </c>
      <c r="H3061" t="s">
        <v>32</v>
      </c>
      <c r="I3061" t="s">
        <v>35</v>
      </c>
      <c r="J3061">
        <v>812</v>
      </c>
      <c r="K3061">
        <v>1161.1599999999999</v>
      </c>
    </row>
    <row r="3062" spans="1:11" x14ac:dyDescent="0.3">
      <c r="A3062" s="2">
        <v>2725442</v>
      </c>
      <c r="B3062">
        <v>2024</v>
      </c>
      <c r="C3062" t="s">
        <v>25</v>
      </c>
      <c r="D3062" t="s">
        <v>31</v>
      </c>
      <c r="E3062" t="s">
        <v>33</v>
      </c>
      <c r="F3062" t="s">
        <v>34</v>
      </c>
      <c r="G3062" t="s">
        <v>20</v>
      </c>
      <c r="H3062" t="s">
        <v>32</v>
      </c>
      <c r="I3062" t="s">
        <v>35</v>
      </c>
      <c r="J3062">
        <v>185</v>
      </c>
      <c r="K3062">
        <v>264.55</v>
      </c>
    </row>
    <row r="3063" spans="1:11" x14ac:dyDescent="0.3">
      <c r="A3063" s="2">
        <v>2725442</v>
      </c>
      <c r="B3063">
        <v>2024</v>
      </c>
      <c r="C3063" t="s">
        <v>26</v>
      </c>
      <c r="D3063" t="s">
        <v>31</v>
      </c>
      <c r="E3063" t="s">
        <v>33</v>
      </c>
      <c r="F3063" t="s">
        <v>34</v>
      </c>
      <c r="G3063" t="s">
        <v>20</v>
      </c>
      <c r="H3063" t="s">
        <v>32</v>
      </c>
      <c r="I3063" t="s">
        <v>35</v>
      </c>
      <c r="J3063">
        <v>230</v>
      </c>
      <c r="K3063">
        <v>328.9</v>
      </c>
    </row>
    <row r="3064" spans="1:11" x14ac:dyDescent="0.3">
      <c r="A3064" s="2">
        <v>2725077</v>
      </c>
      <c r="B3064">
        <v>2024</v>
      </c>
      <c r="C3064" t="s">
        <v>26</v>
      </c>
      <c r="D3064" t="s">
        <v>31</v>
      </c>
      <c r="E3064" t="s">
        <v>33</v>
      </c>
      <c r="F3064" t="s">
        <v>34</v>
      </c>
      <c r="G3064" t="s">
        <v>20</v>
      </c>
      <c r="H3064" t="s">
        <v>32</v>
      </c>
      <c r="I3064" t="s">
        <v>35</v>
      </c>
      <c r="J3064">
        <v>200</v>
      </c>
      <c r="K3064">
        <v>286</v>
      </c>
    </row>
    <row r="3065" spans="1:11" x14ac:dyDescent="0.3">
      <c r="A3065" s="2">
        <v>2725077</v>
      </c>
      <c r="B3065">
        <v>2024</v>
      </c>
      <c r="C3065" t="s">
        <v>26</v>
      </c>
      <c r="D3065" t="s">
        <v>31</v>
      </c>
      <c r="E3065" t="s">
        <v>33</v>
      </c>
      <c r="F3065" t="s">
        <v>34</v>
      </c>
      <c r="G3065" t="s">
        <v>20</v>
      </c>
      <c r="H3065" t="s">
        <v>32</v>
      </c>
      <c r="I3065" t="s">
        <v>35</v>
      </c>
      <c r="J3065">
        <v>232</v>
      </c>
      <c r="K3065">
        <v>331.76</v>
      </c>
    </row>
    <row r="3066" spans="1:11" x14ac:dyDescent="0.3">
      <c r="A3066" s="2">
        <v>2726172</v>
      </c>
      <c r="B3066">
        <v>2024</v>
      </c>
      <c r="C3066" t="s">
        <v>26</v>
      </c>
      <c r="D3066" t="s">
        <v>31</v>
      </c>
      <c r="E3066" t="s">
        <v>33</v>
      </c>
      <c r="F3066" t="s">
        <v>34</v>
      </c>
      <c r="G3066" t="s">
        <v>20</v>
      </c>
      <c r="H3066" t="s">
        <v>32</v>
      </c>
      <c r="I3066" t="s">
        <v>35</v>
      </c>
      <c r="J3066">
        <v>202</v>
      </c>
      <c r="K3066">
        <v>288.86</v>
      </c>
    </row>
    <row r="3067" spans="1:11" x14ac:dyDescent="0.3">
      <c r="A3067" s="2">
        <v>2725077</v>
      </c>
      <c r="B3067">
        <v>2024</v>
      </c>
      <c r="C3067" t="s">
        <v>26</v>
      </c>
      <c r="D3067" t="s">
        <v>31</v>
      </c>
      <c r="E3067" t="s">
        <v>33</v>
      </c>
      <c r="F3067" t="s">
        <v>34</v>
      </c>
      <c r="G3067" t="s">
        <v>20</v>
      </c>
      <c r="H3067" t="s">
        <v>32</v>
      </c>
      <c r="I3067" t="s">
        <v>35</v>
      </c>
      <c r="J3067">
        <v>801</v>
      </c>
      <c r="K3067">
        <v>1145.43</v>
      </c>
    </row>
    <row r="3068" spans="1:11" x14ac:dyDescent="0.3">
      <c r="A3068" s="2">
        <v>2725077</v>
      </c>
      <c r="B3068">
        <v>2024</v>
      </c>
      <c r="C3068" t="s">
        <v>26</v>
      </c>
      <c r="D3068" t="s">
        <v>31</v>
      </c>
      <c r="E3068" t="s">
        <v>33</v>
      </c>
      <c r="F3068" t="s">
        <v>34</v>
      </c>
      <c r="G3068" t="s">
        <v>20</v>
      </c>
      <c r="H3068" t="s">
        <v>32</v>
      </c>
      <c r="I3068" t="s">
        <v>35</v>
      </c>
      <c r="J3068">
        <v>887</v>
      </c>
      <c r="K3068">
        <v>1268.4099999999999</v>
      </c>
    </row>
    <row r="3069" spans="1:11" x14ac:dyDescent="0.3">
      <c r="A3069" s="2">
        <v>2725077</v>
      </c>
      <c r="B3069">
        <v>2024</v>
      </c>
      <c r="C3069" t="s">
        <v>26</v>
      </c>
      <c r="D3069" t="s">
        <v>31</v>
      </c>
      <c r="E3069" t="s">
        <v>33</v>
      </c>
      <c r="F3069" t="s">
        <v>34</v>
      </c>
      <c r="G3069" t="s">
        <v>20</v>
      </c>
      <c r="H3069" t="s">
        <v>32</v>
      </c>
      <c r="I3069" t="s">
        <v>35</v>
      </c>
      <c r="J3069">
        <v>840</v>
      </c>
      <c r="K3069">
        <v>526.24</v>
      </c>
    </row>
    <row r="3070" spans="1:11" x14ac:dyDescent="0.3">
      <c r="A3070" s="2">
        <v>2725077</v>
      </c>
      <c r="B3070">
        <v>2024</v>
      </c>
      <c r="C3070" t="s">
        <v>26</v>
      </c>
      <c r="D3070" t="s">
        <v>31</v>
      </c>
      <c r="E3070" t="s">
        <v>33</v>
      </c>
      <c r="F3070" t="s">
        <v>34</v>
      </c>
      <c r="G3070" t="s">
        <v>20</v>
      </c>
      <c r="H3070" t="s">
        <v>32</v>
      </c>
      <c r="I3070" t="s">
        <v>35</v>
      </c>
      <c r="J3070">
        <v>201</v>
      </c>
      <c r="K3070">
        <v>287.43</v>
      </c>
    </row>
    <row r="3071" spans="1:11" x14ac:dyDescent="0.3">
      <c r="A3071" s="2">
        <v>2726172</v>
      </c>
      <c r="B3071">
        <v>2024</v>
      </c>
      <c r="C3071" t="s">
        <v>26</v>
      </c>
      <c r="D3071" t="s">
        <v>31</v>
      </c>
      <c r="E3071" t="s">
        <v>33</v>
      </c>
      <c r="F3071" t="s">
        <v>34</v>
      </c>
      <c r="G3071" t="s">
        <v>20</v>
      </c>
      <c r="H3071" t="s">
        <v>32</v>
      </c>
      <c r="I3071" t="s">
        <v>35</v>
      </c>
      <c r="J3071">
        <v>229</v>
      </c>
      <c r="K3071">
        <v>327.47000000000003</v>
      </c>
    </row>
    <row r="3072" spans="1:11" x14ac:dyDescent="0.3">
      <c r="A3072" s="2">
        <v>2725077</v>
      </c>
      <c r="B3072">
        <v>2024</v>
      </c>
      <c r="C3072" t="s">
        <v>26</v>
      </c>
      <c r="D3072" t="s">
        <v>31</v>
      </c>
      <c r="E3072" t="s">
        <v>33</v>
      </c>
      <c r="F3072" t="s">
        <v>34</v>
      </c>
      <c r="G3072" t="s">
        <v>20</v>
      </c>
      <c r="H3072" t="s">
        <v>32</v>
      </c>
      <c r="I3072" t="s">
        <v>35</v>
      </c>
      <c r="J3072">
        <v>205</v>
      </c>
      <c r="K3072">
        <v>293.14999999999998</v>
      </c>
    </row>
    <row r="3073" spans="1:11" x14ac:dyDescent="0.3">
      <c r="A3073" s="2">
        <v>2725077</v>
      </c>
      <c r="B3073">
        <v>2024</v>
      </c>
      <c r="C3073" t="s">
        <v>26</v>
      </c>
      <c r="D3073" t="s">
        <v>31</v>
      </c>
      <c r="E3073" t="s">
        <v>33</v>
      </c>
      <c r="F3073" t="s">
        <v>34</v>
      </c>
      <c r="G3073" t="s">
        <v>20</v>
      </c>
      <c r="H3073" t="s">
        <v>32</v>
      </c>
      <c r="I3073" t="s">
        <v>35</v>
      </c>
      <c r="J3073">
        <v>810</v>
      </c>
      <c r="K3073">
        <v>1158.3</v>
      </c>
    </row>
    <row r="3074" spans="1:11" x14ac:dyDescent="0.3">
      <c r="A3074" s="2">
        <v>2725442</v>
      </c>
      <c r="B3074">
        <v>2024</v>
      </c>
      <c r="C3074" t="s">
        <v>26</v>
      </c>
      <c r="D3074" t="s">
        <v>31</v>
      </c>
      <c r="E3074" t="s">
        <v>33</v>
      </c>
      <c r="F3074" t="s">
        <v>34</v>
      </c>
      <c r="G3074" t="s">
        <v>20</v>
      </c>
      <c r="H3074" t="s">
        <v>32</v>
      </c>
      <c r="I3074" t="s">
        <v>35</v>
      </c>
      <c r="J3074">
        <v>203</v>
      </c>
      <c r="K3074">
        <v>290.28999999999996</v>
      </c>
    </row>
    <row r="3075" spans="1:11" x14ac:dyDescent="0.3">
      <c r="A3075" s="2">
        <v>2726172</v>
      </c>
      <c r="B3075">
        <v>2024</v>
      </c>
      <c r="C3075" t="s">
        <v>27</v>
      </c>
      <c r="D3075" t="s">
        <v>31</v>
      </c>
      <c r="E3075" t="s">
        <v>33</v>
      </c>
      <c r="F3075" t="s">
        <v>34</v>
      </c>
      <c r="G3075" t="s">
        <v>20</v>
      </c>
      <c r="H3075" t="s">
        <v>32</v>
      </c>
      <c r="I3075" t="s">
        <v>35</v>
      </c>
      <c r="J3075">
        <v>218</v>
      </c>
      <c r="K3075">
        <v>311.74</v>
      </c>
    </row>
    <row r="3076" spans="1:11" x14ac:dyDescent="0.3">
      <c r="A3076" s="2">
        <v>2726172</v>
      </c>
      <c r="B3076">
        <v>2024</v>
      </c>
      <c r="C3076" t="s">
        <v>27</v>
      </c>
      <c r="D3076" t="s">
        <v>31</v>
      </c>
      <c r="E3076" t="s">
        <v>33</v>
      </c>
      <c r="F3076" t="s">
        <v>34</v>
      </c>
      <c r="G3076" t="s">
        <v>20</v>
      </c>
      <c r="H3076" t="s">
        <v>32</v>
      </c>
      <c r="I3076" t="s">
        <v>35</v>
      </c>
      <c r="J3076">
        <v>194</v>
      </c>
      <c r="K3076">
        <v>277.42</v>
      </c>
    </row>
    <row r="3077" spans="1:11" x14ac:dyDescent="0.3">
      <c r="A3077" s="2">
        <v>2725442</v>
      </c>
      <c r="B3077">
        <v>2024</v>
      </c>
      <c r="C3077" t="s">
        <v>27</v>
      </c>
      <c r="D3077" t="s">
        <v>31</v>
      </c>
      <c r="E3077" t="s">
        <v>33</v>
      </c>
      <c r="F3077" t="s">
        <v>34</v>
      </c>
      <c r="G3077" t="s">
        <v>20</v>
      </c>
      <c r="H3077" t="s">
        <v>32</v>
      </c>
      <c r="I3077" t="s">
        <v>35</v>
      </c>
      <c r="J3077">
        <v>220</v>
      </c>
      <c r="K3077">
        <v>314.60000000000002</v>
      </c>
    </row>
    <row r="3078" spans="1:11" x14ac:dyDescent="0.3">
      <c r="A3078" s="2">
        <v>2725442</v>
      </c>
      <c r="B3078">
        <v>2024</v>
      </c>
      <c r="C3078" t="s">
        <v>27</v>
      </c>
      <c r="D3078" t="s">
        <v>31</v>
      </c>
      <c r="E3078" t="s">
        <v>33</v>
      </c>
      <c r="F3078" t="s">
        <v>34</v>
      </c>
      <c r="G3078" t="s">
        <v>20</v>
      </c>
      <c r="H3078" t="s">
        <v>32</v>
      </c>
      <c r="I3078" t="s">
        <v>35</v>
      </c>
      <c r="J3078">
        <v>190</v>
      </c>
      <c r="K3078">
        <v>271.7</v>
      </c>
    </row>
    <row r="3079" spans="1:11" x14ac:dyDescent="0.3">
      <c r="A3079" s="2">
        <v>2725442</v>
      </c>
      <c r="B3079">
        <v>2024</v>
      </c>
      <c r="C3079" t="s">
        <v>27</v>
      </c>
      <c r="D3079" t="s">
        <v>31</v>
      </c>
      <c r="E3079" t="s">
        <v>33</v>
      </c>
      <c r="F3079" t="s">
        <v>34</v>
      </c>
      <c r="G3079" t="s">
        <v>20</v>
      </c>
      <c r="H3079" t="s">
        <v>32</v>
      </c>
      <c r="I3079" t="s">
        <v>35</v>
      </c>
      <c r="J3079">
        <v>889</v>
      </c>
      <c r="K3079">
        <v>1271.27</v>
      </c>
    </row>
    <row r="3080" spans="1:11" x14ac:dyDescent="0.3">
      <c r="A3080" s="2">
        <v>2725442</v>
      </c>
      <c r="B3080">
        <v>2024</v>
      </c>
      <c r="C3080" t="s">
        <v>27</v>
      </c>
      <c r="D3080" t="s">
        <v>31</v>
      </c>
      <c r="E3080" t="s">
        <v>33</v>
      </c>
      <c r="F3080" t="s">
        <v>34</v>
      </c>
      <c r="G3080" t="s">
        <v>20</v>
      </c>
      <c r="H3080" t="s">
        <v>32</v>
      </c>
      <c r="I3080" t="s">
        <v>35</v>
      </c>
      <c r="J3080">
        <v>842</v>
      </c>
      <c r="K3080">
        <v>526.24</v>
      </c>
    </row>
    <row r="3081" spans="1:11" x14ac:dyDescent="0.3">
      <c r="A3081" s="2">
        <v>2725442</v>
      </c>
      <c r="B3081">
        <v>2024</v>
      </c>
      <c r="C3081" t="s">
        <v>27</v>
      </c>
      <c r="D3081" t="s">
        <v>31</v>
      </c>
      <c r="E3081" t="s">
        <v>33</v>
      </c>
      <c r="F3081" t="s">
        <v>34</v>
      </c>
      <c r="G3081" t="s">
        <v>20</v>
      </c>
      <c r="H3081" t="s">
        <v>32</v>
      </c>
      <c r="I3081" t="s">
        <v>35</v>
      </c>
      <c r="J3081">
        <v>217</v>
      </c>
      <c r="K3081">
        <v>310.31</v>
      </c>
    </row>
    <row r="3082" spans="1:11" x14ac:dyDescent="0.3">
      <c r="A3082" s="2">
        <v>2725442</v>
      </c>
      <c r="B3082">
        <v>2024</v>
      </c>
      <c r="C3082" t="s">
        <v>27</v>
      </c>
      <c r="D3082" t="s">
        <v>31</v>
      </c>
      <c r="E3082" t="s">
        <v>33</v>
      </c>
      <c r="F3082" t="s">
        <v>34</v>
      </c>
      <c r="G3082" t="s">
        <v>20</v>
      </c>
      <c r="H3082" t="s">
        <v>32</v>
      </c>
      <c r="I3082" t="s">
        <v>35</v>
      </c>
      <c r="J3082">
        <v>193</v>
      </c>
      <c r="K3082">
        <v>275.99</v>
      </c>
    </row>
    <row r="3083" spans="1:11" x14ac:dyDescent="0.3">
      <c r="A3083" s="2">
        <v>2726172</v>
      </c>
      <c r="B3083">
        <v>2024</v>
      </c>
      <c r="C3083" t="s">
        <v>27</v>
      </c>
      <c r="D3083" t="s">
        <v>31</v>
      </c>
      <c r="E3083" t="s">
        <v>33</v>
      </c>
      <c r="F3083" t="s">
        <v>34</v>
      </c>
      <c r="G3083" t="s">
        <v>20</v>
      </c>
      <c r="H3083" t="s">
        <v>32</v>
      </c>
      <c r="I3083" t="s">
        <v>35</v>
      </c>
      <c r="J3083">
        <v>811</v>
      </c>
      <c r="K3083">
        <v>1159.73</v>
      </c>
    </row>
    <row r="3084" spans="1:11" x14ac:dyDescent="0.3">
      <c r="A3084" s="2">
        <v>2726172</v>
      </c>
      <c r="B3084">
        <v>2024</v>
      </c>
      <c r="C3084" t="s">
        <v>27</v>
      </c>
      <c r="D3084" t="s">
        <v>31</v>
      </c>
      <c r="E3084" t="s">
        <v>33</v>
      </c>
      <c r="F3084" t="s">
        <v>34</v>
      </c>
      <c r="G3084" t="s">
        <v>20</v>
      </c>
      <c r="H3084" t="s">
        <v>32</v>
      </c>
      <c r="I3084" t="s">
        <v>35</v>
      </c>
      <c r="J3084">
        <v>191</v>
      </c>
      <c r="K3084">
        <v>273.13</v>
      </c>
    </row>
    <row r="3085" spans="1:11" x14ac:dyDescent="0.3">
      <c r="A3085" s="2">
        <v>2725442</v>
      </c>
      <c r="B3085">
        <v>2024</v>
      </c>
      <c r="C3085" t="s">
        <v>28</v>
      </c>
      <c r="D3085" t="s">
        <v>31</v>
      </c>
      <c r="E3085" t="s">
        <v>33</v>
      </c>
      <c r="F3085" t="s">
        <v>34</v>
      </c>
      <c r="G3085" t="s">
        <v>20</v>
      </c>
      <c r="H3085" t="s">
        <v>32</v>
      </c>
      <c r="I3085" t="s">
        <v>35</v>
      </c>
      <c r="J3085">
        <v>188</v>
      </c>
      <c r="K3085">
        <v>268.84000000000003</v>
      </c>
    </row>
    <row r="3086" spans="1:11" x14ac:dyDescent="0.3">
      <c r="A3086" s="2">
        <v>2726538</v>
      </c>
      <c r="B3086">
        <v>2024</v>
      </c>
      <c r="C3086" t="s">
        <v>28</v>
      </c>
      <c r="D3086" t="s">
        <v>31</v>
      </c>
      <c r="E3086" t="s">
        <v>33</v>
      </c>
      <c r="F3086" t="s">
        <v>34</v>
      </c>
      <c r="G3086" t="s">
        <v>20</v>
      </c>
      <c r="H3086" t="s">
        <v>32</v>
      </c>
      <c r="I3086" t="s">
        <v>35</v>
      </c>
      <c r="J3086">
        <v>158</v>
      </c>
      <c r="K3086">
        <v>225.94</v>
      </c>
    </row>
    <row r="3087" spans="1:11" x14ac:dyDescent="0.3">
      <c r="A3087" s="2">
        <v>2725077</v>
      </c>
      <c r="B3087">
        <v>2024</v>
      </c>
      <c r="C3087" t="s">
        <v>28</v>
      </c>
      <c r="D3087" t="s">
        <v>31</v>
      </c>
      <c r="E3087" t="s">
        <v>33</v>
      </c>
      <c r="F3087" t="s">
        <v>34</v>
      </c>
      <c r="G3087" t="s">
        <v>20</v>
      </c>
      <c r="H3087" t="s">
        <v>32</v>
      </c>
      <c r="I3087" t="s">
        <v>35</v>
      </c>
      <c r="J3087">
        <v>160</v>
      </c>
      <c r="K3087">
        <v>228.8</v>
      </c>
    </row>
    <row r="3088" spans="1:11" x14ac:dyDescent="0.3">
      <c r="A3088" s="2">
        <v>2725077</v>
      </c>
      <c r="B3088">
        <v>2024</v>
      </c>
      <c r="C3088" t="s">
        <v>28</v>
      </c>
      <c r="D3088" t="s">
        <v>31</v>
      </c>
      <c r="E3088" t="s">
        <v>33</v>
      </c>
      <c r="F3088" t="s">
        <v>34</v>
      </c>
      <c r="G3088" t="s">
        <v>20</v>
      </c>
      <c r="H3088" t="s">
        <v>32</v>
      </c>
      <c r="I3088" t="s">
        <v>35</v>
      </c>
      <c r="J3088">
        <v>808</v>
      </c>
      <c r="K3088">
        <v>1155.44</v>
      </c>
    </row>
    <row r="3089" spans="1:11" x14ac:dyDescent="0.3">
      <c r="A3089" s="2">
        <v>2725442</v>
      </c>
      <c r="B3089">
        <v>2024</v>
      </c>
      <c r="C3089" t="s">
        <v>28</v>
      </c>
      <c r="D3089" t="s">
        <v>31</v>
      </c>
      <c r="E3089" t="s">
        <v>33</v>
      </c>
      <c r="F3089" t="s">
        <v>34</v>
      </c>
      <c r="G3089" t="s">
        <v>20</v>
      </c>
      <c r="H3089" t="s">
        <v>32</v>
      </c>
      <c r="I3089" t="s">
        <v>35</v>
      </c>
      <c r="J3089">
        <v>894</v>
      </c>
      <c r="K3089">
        <v>1278.42</v>
      </c>
    </row>
    <row r="3090" spans="1:11" x14ac:dyDescent="0.3">
      <c r="A3090" s="2">
        <v>2725442</v>
      </c>
      <c r="B3090">
        <v>2024</v>
      </c>
      <c r="C3090" t="s">
        <v>28</v>
      </c>
      <c r="D3090" t="s">
        <v>31</v>
      </c>
      <c r="E3090" t="s">
        <v>33</v>
      </c>
      <c r="F3090" t="s">
        <v>34</v>
      </c>
      <c r="G3090" t="s">
        <v>20</v>
      </c>
      <c r="H3090" t="s">
        <v>32</v>
      </c>
      <c r="I3090" t="s">
        <v>35</v>
      </c>
      <c r="J3090">
        <v>847</v>
      </c>
      <c r="K3090">
        <v>526.24</v>
      </c>
    </row>
    <row r="3091" spans="1:11" x14ac:dyDescent="0.3">
      <c r="A3091" s="2">
        <v>2725077</v>
      </c>
      <c r="B3091">
        <v>2024</v>
      </c>
      <c r="C3091" t="s">
        <v>28</v>
      </c>
      <c r="D3091" t="s">
        <v>31</v>
      </c>
      <c r="E3091" t="s">
        <v>33</v>
      </c>
      <c r="F3091" t="s">
        <v>34</v>
      </c>
      <c r="G3091" t="s">
        <v>20</v>
      </c>
      <c r="H3091" t="s">
        <v>32</v>
      </c>
      <c r="I3091" t="s">
        <v>35</v>
      </c>
      <c r="J3091">
        <v>159</v>
      </c>
      <c r="K3091">
        <v>227.37</v>
      </c>
    </row>
    <row r="3092" spans="1:11" x14ac:dyDescent="0.3">
      <c r="A3092" s="2">
        <v>2725077</v>
      </c>
      <c r="B3092">
        <v>2024</v>
      </c>
      <c r="C3092" t="s">
        <v>28</v>
      </c>
      <c r="D3092" t="s">
        <v>31</v>
      </c>
      <c r="E3092" t="s">
        <v>33</v>
      </c>
      <c r="F3092" t="s">
        <v>34</v>
      </c>
      <c r="G3092" t="s">
        <v>20</v>
      </c>
      <c r="H3092" t="s">
        <v>32</v>
      </c>
      <c r="I3092" t="s">
        <v>35</v>
      </c>
      <c r="J3092">
        <v>187</v>
      </c>
      <c r="K3092">
        <v>267.40999999999997</v>
      </c>
    </row>
    <row r="3093" spans="1:11" x14ac:dyDescent="0.3">
      <c r="A3093" s="2">
        <v>2726538</v>
      </c>
      <c r="B3093">
        <v>2024</v>
      </c>
      <c r="C3093" t="s">
        <v>28</v>
      </c>
      <c r="D3093" t="s">
        <v>31</v>
      </c>
      <c r="E3093" t="s">
        <v>33</v>
      </c>
      <c r="F3093" t="s">
        <v>34</v>
      </c>
      <c r="G3093" t="s">
        <v>20</v>
      </c>
      <c r="H3093" t="s">
        <v>32</v>
      </c>
      <c r="I3093" t="s">
        <v>35</v>
      </c>
      <c r="J3093">
        <v>817</v>
      </c>
      <c r="K3093">
        <v>1168.31</v>
      </c>
    </row>
    <row r="3094" spans="1:11" x14ac:dyDescent="0.3">
      <c r="A3094" s="2">
        <v>2725442</v>
      </c>
      <c r="B3094">
        <v>2024</v>
      </c>
      <c r="C3094" t="s">
        <v>28</v>
      </c>
      <c r="D3094" t="s">
        <v>31</v>
      </c>
      <c r="E3094" t="s">
        <v>33</v>
      </c>
      <c r="F3094" t="s">
        <v>34</v>
      </c>
      <c r="G3094" t="s">
        <v>20</v>
      </c>
      <c r="H3094" t="s">
        <v>32</v>
      </c>
      <c r="I3094" t="s">
        <v>35</v>
      </c>
      <c r="J3094">
        <v>161</v>
      </c>
      <c r="K3094">
        <v>230.23000000000002</v>
      </c>
    </row>
    <row r="3095" spans="1:11" x14ac:dyDescent="0.3">
      <c r="A3095" s="2">
        <v>2725077</v>
      </c>
      <c r="B3095">
        <v>2024</v>
      </c>
      <c r="C3095" t="s">
        <v>29</v>
      </c>
      <c r="D3095" t="s">
        <v>31</v>
      </c>
      <c r="E3095" t="s">
        <v>33</v>
      </c>
      <c r="F3095" t="s">
        <v>34</v>
      </c>
      <c r="G3095" t="s">
        <v>20</v>
      </c>
      <c r="H3095" t="s">
        <v>32</v>
      </c>
      <c r="I3095" t="s">
        <v>35</v>
      </c>
      <c r="J3095">
        <v>194</v>
      </c>
      <c r="K3095">
        <v>277.42</v>
      </c>
    </row>
    <row r="3096" spans="1:11" x14ac:dyDescent="0.3">
      <c r="A3096" s="2">
        <v>2725442</v>
      </c>
      <c r="B3096">
        <v>2024</v>
      </c>
      <c r="C3096" t="s">
        <v>29</v>
      </c>
      <c r="D3096" t="s">
        <v>31</v>
      </c>
      <c r="E3096" t="s">
        <v>33</v>
      </c>
      <c r="F3096" t="s">
        <v>34</v>
      </c>
      <c r="G3096" t="s">
        <v>20</v>
      </c>
      <c r="H3096" t="s">
        <v>32</v>
      </c>
      <c r="I3096" t="s">
        <v>35</v>
      </c>
      <c r="J3096">
        <v>164</v>
      </c>
      <c r="K3096">
        <v>234.51999999999998</v>
      </c>
    </row>
    <row r="3097" spans="1:11" x14ac:dyDescent="0.3">
      <c r="A3097" s="2">
        <v>2725442</v>
      </c>
      <c r="B3097">
        <v>2024</v>
      </c>
      <c r="C3097" t="s">
        <v>29</v>
      </c>
      <c r="D3097" t="s">
        <v>31</v>
      </c>
      <c r="E3097" t="s">
        <v>33</v>
      </c>
      <c r="F3097" t="s">
        <v>34</v>
      </c>
      <c r="G3097" t="s">
        <v>20</v>
      </c>
      <c r="H3097" t="s">
        <v>32</v>
      </c>
      <c r="I3097" t="s">
        <v>35</v>
      </c>
      <c r="J3097">
        <v>190</v>
      </c>
      <c r="K3097">
        <v>271.7</v>
      </c>
    </row>
    <row r="3098" spans="1:11" x14ac:dyDescent="0.3">
      <c r="A3098" s="2">
        <v>2725807</v>
      </c>
      <c r="B3098">
        <v>2024</v>
      </c>
      <c r="C3098" t="s">
        <v>29</v>
      </c>
      <c r="D3098" t="s">
        <v>31</v>
      </c>
      <c r="E3098" t="s">
        <v>33</v>
      </c>
      <c r="F3098" t="s">
        <v>34</v>
      </c>
      <c r="G3098" t="s">
        <v>20</v>
      </c>
      <c r="H3098" t="s">
        <v>32</v>
      </c>
      <c r="I3098" t="s">
        <v>35</v>
      </c>
      <c r="J3098">
        <v>166</v>
      </c>
      <c r="K3098">
        <v>237.38</v>
      </c>
    </row>
    <row r="3099" spans="1:11" x14ac:dyDescent="0.3">
      <c r="A3099" s="2">
        <v>2725077</v>
      </c>
      <c r="B3099">
        <v>2024</v>
      </c>
      <c r="C3099" t="s">
        <v>29</v>
      </c>
      <c r="D3099" t="s">
        <v>31</v>
      </c>
      <c r="E3099" t="s">
        <v>33</v>
      </c>
      <c r="F3099" t="s">
        <v>34</v>
      </c>
      <c r="G3099" t="s">
        <v>20</v>
      </c>
      <c r="H3099" t="s">
        <v>32</v>
      </c>
      <c r="I3099" t="s">
        <v>35</v>
      </c>
      <c r="J3099">
        <v>807</v>
      </c>
      <c r="K3099">
        <v>1154.01</v>
      </c>
    </row>
    <row r="3100" spans="1:11" x14ac:dyDescent="0.3">
      <c r="A3100" s="2">
        <v>2725077</v>
      </c>
      <c r="B3100">
        <v>2024</v>
      </c>
      <c r="C3100" t="s">
        <v>29</v>
      </c>
      <c r="D3100" t="s">
        <v>31</v>
      </c>
      <c r="E3100" t="s">
        <v>33</v>
      </c>
      <c r="F3100" t="s">
        <v>34</v>
      </c>
      <c r="G3100" t="s">
        <v>20</v>
      </c>
      <c r="H3100" t="s">
        <v>32</v>
      </c>
      <c r="I3100" t="s">
        <v>35</v>
      </c>
      <c r="J3100">
        <v>165</v>
      </c>
      <c r="K3100">
        <v>235.95</v>
      </c>
    </row>
    <row r="3101" spans="1:11" x14ac:dyDescent="0.3">
      <c r="A3101" s="2">
        <v>2725807</v>
      </c>
      <c r="B3101">
        <v>2024</v>
      </c>
      <c r="C3101" t="s">
        <v>29</v>
      </c>
      <c r="D3101" t="s">
        <v>31</v>
      </c>
      <c r="E3101" t="s">
        <v>33</v>
      </c>
      <c r="F3101" t="s">
        <v>34</v>
      </c>
      <c r="G3101" t="s">
        <v>20</v>
      </c>
      <c r="H3101" t="s">
        <v>32</v>
      </c>
      <c r="I3101" t="s">
        <v>35</v>
      </c>
      <c r="J3101">
        <v>193</v>
      </c>
      <c r="K3101">
        <v>275.99</v>
      </c>
    </row>
    <row r="3102" spans="1:11" x14ac:dyDescent="0.3">
      <c r="A3102" s="2">
        <v>2725442</v>
      </c>
      <c r="B3102">
        <v>2024</v>
      </c>
      <c r="C3102" t="s">
        <v>29</v>
      </c>
      <c r="D3102" t="s">
        <v>31</v>
      </c>
      <c r="E3102" t="s">
        <v>33</v>
      </c>
      <c r="F3102" t="s">
        <v>34</v>
      </c>
      <c r="G3102" t="s">
        <v>20</v>
      </c>
      <c r="H3102" t="s">
        <v>32</v>
      </c>
      <c r="I3102" t="s">
        <v>35</v>
      </c>
      <c r="J3102">
        <v>163</v>
      </c>
      <c r="K3102">
        <v>233.09</v>
      </c>
    </row>
    <row r="3103" spans="1:11" x14ac:dyDescent="0.3">
      <c r="A3103" s="2">
        <v>2725442</v>
      </c>
      <c r="B3103">
        <v>2024</v>
      </c>
      <c r="C3103" t="s">
        <v>29</v>
      </c>
      <c r="D3103" t="s">
        <v>31</v>
      </c>
      <c r="E3103" t="s">
        <v>33</v>
      </c>
      <c r="F3103" t="s">
        <v>34</v>
      </c>
      <c r="G3103" t="s">
        <v>20</v>
      </c>
      <c r="H3103" t="s">
        <v>32</v>
      </c>
      <c r="I3103" t="s">
        <v>35</v>
      </c>
      <c r="J3103">
        <v>816</v>
      </c>
      <c r="K3103">
        <v>1166.8800000000001</v>
      </c>
    </row>
    <row r="3104" spans="1:11" x14ac:dyDescent="0.3">
      <c r="A3104" s="2">
        <v>2725077</v>
      </c>
      <c r="B3104">
        <v>2024</v>
      </c>
      <c r="C3104" t="s">
        <v>29</v>
      </c>
      <c r="D3104" t="s">
        <v>31</v>
      </c>
      <c r="E3104" t="s">
        <v>33</v>
      </c>
      <c r="F3104" t="s">
        <v>34</v>
      </c>
      <c r="G3104" t="s">
        <v>20</v>
      </c>
      <c r="H3104" t="s">
        <v>32</v>
      </c>
      <c r="I3104" t="s">
        <v>35</v>
      </c>
      <c r="J3104">
        <v>167</v>
      </c>
      <c r="K3104">
        <v>238.81</v>
      </c>
    </row>
    <row r="3105" spans="1:11" x14ac:dyDescent="0.3">
      <c r="A3105" s="2">
        <v>2725442</v>
      </c>
      <c r="B3105">
        <v>2024</v>
      </c>
      <c r="C3105" t="s">
        <v>30</v>
      </c>
      <c r="D3105" t="s">
        <v>31</v>
      </c>
      <c r="E3105" t="s">
        <v>33</v>
      </c>
      <c r="F3105" t="s">
        <v>34</v>
      </c>
      <c r="G3105" t="s">
        <v>20</v>
      </c>
      <c r="H3105" t="s">
        <v>32</v>
      </c>
      <c r="I3105" t="s">
        <v>35</v>
      </c>
      <c r="J3105">
        <v>200</v>
      </c>
      <c r="K3105">
        <v>286</v>
      </c>
    </row>
    <row r="3106" spans="1:11" x14ac:dyDescent="0.3">
      <c r="A3106" s="2">
        <v>2725077</v>
      </c>
      <c r="B3106">
        <v>2024</v>
      </c>
      <c r="C3106" t="s">
        <v>30</v>
      </c>
      <c r="D3106" t="s">
        <v>31</v>
      </c>
      <c r="E3106" t="s">
        <v>33</v>
      </c>
      <c r="F3106" t="s">
        <v>34</v>
      </c>
      <c r="G3106" t="s">
        <v>20</v>
      </c>
      <c r="H3106" t="s">
        <v>32</v>
      </c>
      <c r="I3106" t="s">
        <v>35</v>
      </c>
      <c r="J3106">
        <v>170</v>
      </c>
      <c r="K3106">
        <v>243.1</v>
      </c>
    </row>
    <row r="3107" spans="1:11" x14ac:dyDescent="0.3">
      <c r="A3107" s="2">
        <v>2725077</v>
      </c>
      <c r="B3107">
        <v>2024</v>
      </c>
      <c r="C3107" t="s">
        <v>30</v>
      </c>
      <c r="D3107" t="s">
        <v>31</v>
      </c>
      <c r="E3107" t="s">
        <v>33</v>
      </c>
      <c r="F3107" t="s">
        <v>34</v>
      </c>
      <c r="G3107" t="s">
        <v>20</v>
      </c>
      <c r="H3107" t="s">
        <v>32</v>
      </c>
      <c r="I3107" t="s">
        <v>35</v>
      </c>
      <c r="J3107">
        <v>196</v>
      </c>
      <c r="K3107">
        <v>280.27999999999997</v>
      </c>
    </row>
    <row r="3108" spans="1:11" x14ac:dyDescent="0.3">
      <c r="A3108" s="2">
        <v>2725442</v>
      </c>
      <c r="B3108">
        <v>2024</v>
      </c>
      <c r="C3108" t="s">
        <v>30</v>
      </c>
      <c r="D3108" t="s">
        <v>31</v>
      </c>
      <c r="E3108" t="s">
        <v>33</v>
      </c>
      <c r="F3108" t="s">
        <v>34</v>
      </c>
      <c r="G3108" t="s">
        <v>20</v>
      </c>
      <c r="H3108" t="s">
        <v>32</v>
      </c>
      <c r="I3108" t="s">
        <v>35</v>
      </c>
      <c r="J3108">
        <v>172</v>
      </c>
      <c r="K3108">
        <v>245.95999999999998</v>
      </c>
    </row>
    <row r="3109" spans="1:11" x14ac:dyDescent="0.3">
      <c r="A3109" s="2">
        <v>2725442</v>
      </c>
      <c r="B3109">
        <v>2024</v>
      </c>
      <c r="C3109" t="s">
        <v>30</v>
      </c>
      <c r="D3109" t="s">
        <v>31</v>
      </c>
      <c r="E3109" t="s">
        <v>33</v>
      </c>
      <c r="F3109" t="s">
        <v>34</v>
      </c>
      <c r="G3109" t="s">
        <v>20</v>
      </c>
      <c r="H3109" t="s">
        <v>32</v>
      </c>
      <c r="I3109" t="s">
        <v>35</v>
      </c>
      <c r="J3109">
        <v>806</v>
      </c>
      <c r="K3109">
        <v>1152.58</v>
      </c>
    </row>
    <row r="3110" spans="1:11" x14ac:dyDescent="0.3">
      <c r="A3110" s="2">
        <v>2725077</v>
      </c>
      <c r="B3110">
        <v>2024</v>
      </c>
      <c r="C3110" t="s">
        <v>30</v>
      </c>
      <c r="D3110" t="s">
        <v>31</v>
      </c>
      <c r="E3110" t="s">
        <v>33</v>
      </c>
      <c r="F3110" t="s">
        <v>34</v>
      </c>
      <c r="G3110" t="s">
        <v>20</v>
      </c>
      <c r="H3110" t="s">
        <v>32</v>
      </c>
      <c r="I3110" t="s">
        <v>35</v>
      </c>
      <c r="J3110">
        <v>893</v>
      </c>
      <c r="K3110">
        <v>1276.99</v>
      </c>
    </row>
    <row r="3111" spans="1:11" x14ac:dyDescent="0.3">
      <c r="A3111" s="2">
        <v>2725077</v>
      </c>
      <c r="B3111">
        <v>2024</v>
      </c>
      <c r="C3111" t="s">
        <v>30</v>
      </c>
      <c r="D3111" t="s">
        <v>31</v>
      </c>
      <c r="E3111" t="s">
        <v>33</v>
      </c>
      <c r="F3111" t="s">
        <v>34</v>
      </c>
      <c r="G3111" t="s">
        <v>20</v>
      </c>
      <c r="H3111" t="s">
        <v>32</v>
      </c>
      <c r="I3111" t="s">
        <v>35</v>
      </c>
      <c r="J3111">
        <v>846</v>
      </c>
      <c r="K3111">
        <v>526.24</v>
      </c>
    </row>
    <row r="3112" spans="1:11" x14ac:dyDescent="0.3">
      <c r="A3112" s="2">
        <v>2725442</v>
      </c>
      <c r="B3112">
        <v>2024</v>
      </c>
      <c r="C3112" t="s">
        <v>30</v>
      </c>
      <c r="D3112" t="s">
        <v>31</v>
      </c>
      <c r="E3112" t="s">
        <v>33</v>
      </c>
      <c r="F3112" t="s">
        <v>34</v>
      </c>
      <c r="G3112" t="s">
        <v>20</v>
      </c>
      <c r="H3112" t="s">
        <v>32</v>
      </c>
      <c r="I3112" t="s">
        <v>35</v>
      </c>
      <c r="J3112">
        <v>171</v>
      </c>
      <c r="K3112">
        <v>244.53</v>
      </c>
    </row>
    <row r="3113" spans="1:11" x14ac:dyDescent="0.3">
      <c r="A3113" s="2">
        <v>2725442</v>
      </c>
      <c r="B3113">
        <v>2024</v>
      </c>
      <c r="C3113" t="s">
        <v>30</v>
      </c>
      <c r="D3113" t="s">
        <v>31</v>
      </c>
      <c r="E3113" t="s">
        <v>33</v>
      </c>
      <c r="F3113" t="s">
        <v>34</v>
      </c>
      <c r="G3113" t="s">
        <v>20</v>
      </c>
      <c r="H3113" t="s">
        <v>32</v>
      </c>
      <c r="I3113" t="s">
        <v>35</v>
      </c>
      <c r="J3113">
        <v>199</v>
      </c>
      <c r="K3113">
        <v>284.57</v>
      </c>
    </row>
    <row r="3114" spans="1:11" x14ac:dyDescent="0.3">
      <c r="A3114" s="2">
        <v>2725077</v>
      </c>
      <c r="B3114">
        <v>2024</v>
      </c>
      <c r="C3114" t="s">
        <v>30</v>
      </c>
      <c r="D3114" t="s">
        <v>31</v>
      </c>
      <c r="E3114" t="s">
        <v>33</v>
      </c>
      <c r="F3114" t="s">
        <v>34</v>
      </c>
      <c r="G3114" t="s">
        <v>20</v>
      </c>
      <c r="H3114" t="s">
        <v>32</v>
      </c>
      <c r="I3114" t="s">
        <v>35</v>
      </c>
      <c r="J3114">
        <v>169</v>
      </c>
      <c r="K3114">
        <v>241.67000000000002</v>
      </c>
    </row>
    <row r="3115" spans="1:11" x14ac:dyDescent="0.3">
      <c r="A3115" s="2">
        <v>2725077</v>
      </c>
      <c r="B3115">
        <v>2024</v>
      </c>
      <c r="C3115" t="s">
        <v>30</v>
      </c>
      <c r="D3115" t="s">
        <v>31</v>
      </c>
      <c r="E3115" t="s">
        <v>33</v>
      </c>
      <c r="F3115" t="s">
        <v>34</v>
      </c>
      <c r="G3115" t="s">
        <v>20</v>
      </c>
      <c r="H3115" t="s">
        <v>32</v>
      </c>
      <c r="I3115" t="s">
        <v>35</v>
      </c>
      <c r="J3115">
        <v>815</v>
      </c>
      <c r="K3115">
        <v>1165.45</v>
      </c>
    </row>
    <row r="3116" spans="1:11" x14ac:dyDescent="0.3">
      <c r="A3116" s="2">
        <v>2725442</v>
      </c>
      <c r="B3116">
        <v>2024</v>
      </c>
      <c r="C3116" t="s">
        <v>30</v>
      </c>
      <c r="D3116" t="s">
        <v>31</v>
      </c>
      <c r="E3116" t="s">
        <v>33</v>
      </c>
      <c r="F3116" t="s">
        <v>34</v>
      </c>
      <c r="G3116" t="s">
        <v>20</v>
      </c>
      <c r="H3116" t="s">
        <v>32</v>
      </c>
      <c r="I3116" t="s">
        <v>35</v>
      </c>
      <c r="J3116">
        <v>173</v>
      </c>
      <c r="K3116">
        <v>247.39</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509B5-D659-4B0F-88D2-6882CAF341B6}">
  <sheetPr>
    <tabColor rgb="FFEA375D"/>
  </sheetPr>
  <dimension ref="B3:BG27"/>
  <sheetViews>
    <sheetView showGridLines="0" topLeftCell="AV1" workbookViewId="0">
      <selection activeCell="AX29" sqref="AX29"/>
    </sheetView>
  </sheetViews>
  <sheetFormatPr defaultRowHeight="13.8" x14ac:dyDescent="0.3"/>
  <cols>
    <col min="1" max="1" width="8.88671875" style="3"/>
    <col min="2" max="2" width="14.5546875" style="3" bestFit="1" customWidth="1"/>
    <col min="3" max="3" width="15.77734375" style="3" bestFit="1" customWidth="1"/>
    <col min="4" max="4" width="15.44140625" style="3" bestFit="1" customWidth="1"/>
    <col min="5" max="5" width="16.5546875" style="3" bestFit="1" customWidth="1"/>
    <col min="6" max="6" width="8.88671875" style="3"/>
    <col min="7" max="7" width="12" style="3" bestFit="1" customWidth="1"/>
    <col min="8" max="8" width="9.6640625" style="3" customWidth="1"/>
    <col min="9" max="9" width="11.44140625" style="3" customWidth="1"/>
    <col min="10" max="10" width="16.109375" style="3" bestFit="1" customWidth="1"/>
    <col min="11" max="12" width="12.6640625" style="3" bestFit="1" customWidth="1"/>
    <col min="13" max="14" width="12.6640625" style="3" customWidth="1"/>
    <col min="15" max="16" width="8.88671875" style="3"/>
    <col min="17" max="17" width="15.77734375" style="3" bestFit="1" customWidth="1"/>
    <col min="18" max="18" width="22.77734375" style="3" bestFit="1" customWidth="1"/>
    <col min="19" max="19" width="8.44140625" style="3" customWidth="1"/>
    <col min="20" max="20" width="13.44140625" style="3" bestFit="1" customWidth="1"/>
    <col min="21" max="21" width="21.44140625" style="3" bestFit="1" customWidth="1"/>
    <col min="22" max="23" width="8.88671875" style="3"/>
    <col min="24" max="24" width="14.5546875" style="3" bestFit="1" customWidth="1"/>
    <col min="25" max="25" width="15.77734375" style="3" bestFit="1" customWidth="1"/>
    <col min="26" max="26" width="16.88671875" style="3" bestFit="1" customWidth="1"/>
    <col min="27" max="28" width="8.88671875" style="3"/>
    <col min="29" max="29" width="25.5546875" style="3" customWidth="1"/>
    <col min="30" max="35" width="8.88671875" style="3"/>
    <col min="36" max="36" width="14.5546875" style="3" bestFit="1" customWidth="1"/>
    <col min="37" max="37" width="23.6640625" style="3" bestFit="1" customWidth="1"/>
    <col min="38" max="38" width="16.88671875" style="3" bestFit="1" customWidth="1"/>
    <col min="39" max="39" width="16.109375" style="3" bestFit="1" customWidth="1"/>
    <col min="40" max="41" width="8.88671875" style="3"/>
    <col min="42" max="42" width="14.5546875" style="3" bestFit="1" customWidth="1"/>
    <col min="43" max="43" width="15.77734375" style="3" bestFit="1" customWidth="1"/>
    <col min="44" max="44" width="16.88671875" style="3" bestFit="1" customWidth="1"/>
    <col min="45" max="46" width="8.88671875" style="3"/>
    <col min="47" max="47" width="11.44140625" style="3" customWidth="1"/>
    <col min="48" max="48" width="12.6640625" style="3" bestFit="1" customWidth="1"/>
    <col min="49" max="51" width="8.88671875" style="3"/>
    <col min="52" max="52" width="28.6640625" style="3" bestFit="1" customWidth="1"/>
    <col min="53" max="53" width="16.33203125" style="3" bestFit="1" customWidth="1"/>
    <col min="54" max="54" width="16.88671875" style="3" bestFit="1" customWidth="1"/>
    <col min="55" max="56" width="8.88671875" style="3"/>
    <col min="57" max="57" width="26" style="3" bestFit="1" customWidth="1"/>
    <col min="58" max="59" width="9.88671875" style="3" bestFit="1" customWidth="1"/>
    <col min="60" max="16384" width="8.88671875" style="3"/>
  </cols>
  <sheetData>
    <row r="3" spans="2:59" ht="14.4" x14ac:dyDescent="0.3">
      <c r="P3"/>
      <c r="Q3"/>
      <c r="R3"/>
      <c r="S3"/>
    </row>
    <row r="4" spans="2:59" ht="14.4" x14ac:dyDescent="0.3">
      <c r="P4"/>
      <c r="Q4"/>
      <c r="R4"/>
      <c r="S4"/>
    </row>
    <row r="5" spans="2:59" ht="14.4" x14ac:dyDescent="0.3">
      <c r="B5" s="54" t="s">
        <v>72</v>
      </c>
      <c r="C5" s="55" t="s">
        <v>74</v>
      </c>
      <c r="D5" s="55" t="s">
        <v>80</v>
      </c>
      <c r="E5" s="55" t="s">
        <v>81</v>
      </c>
      <c r="H5" s="5" t="s">
        <v>76</v>
      </c>
      <c r="I5" s="5" t="s">
        <v>77</v>
      </c>
      <c r="J5" s="5" t="s">
        <v>9</v>
      </c>
      <c r="K5" s="5" t="s">
        <v>78</v>
      </c>
      <c r="L5" s="5" t="s">
        <v>82</v>
      </c>
      <c r="M5" s="5" t="s">
        <v>83</v>
      </c>
      <c r="N5" s="5" t="s">
        <v>84</v>
      </c>
      <c r="Q5" s="55" t="s">
        <v>74</v>
      </c>
      <c r="R5" s="55" t="s">
        <v>79</v>
      </c>
      <c r="S5"/>
      <c r="T5" s="5" t="s">
        <v>39</v>
      </c>
      <c r="U5" s="5" t="s">
        <v>10</v>
      </c>
      <c r="X5" s="54" t="s">
        <v>72</v>
      </c>
      <c r="Y5" s="55" t="s">
        <v>74</v>
      </c>
      <c r="Z5" s="55" t="s">
        <v>75</v>
      </c>
      <c r="AJ5" s="54" t="s">
        <v>72</v>
      </c>
      <c r="AK5" s="55" t="s">
        <v>88</v>
      </c>
      <c r="AL5"/>
      <c r="AM5" s="5" t="s">
        <v>89</v>
      </c>
      <c r="AP5" s="54" t="s">
        <v>72</v>
      </c>
      <c r="AQ5" s="55" t="s">
        <v>74</v>
      </c>
      <c r="AR5" s="55" t="s">
        <v>75</v>
      </c>
      <c r="AZ5" s="54" t="s">
        <v>72</v>
      </c>
      <c r="BA5" s="55" t="s">
        <v>90</v>
      </c>
      <c r="BB5" s="55" t="s">
        <v>75</v>
      </c>
    </row>
    <row r="6" spans="2:59" ht="14.4" x14ac:dyDescent="0.3">
      <c r="B6" s="59" t="s">
        <v>56</v>
      </c>
      <c r="C6" s="57">
        <v>224098.00999999989</v>
      </c>
      <c r="D6" s="57">
        <v>2844</v>
      </c>
      <c r="E6" s="60">
        <v>2.4272424682085857E-2</v>
      </c>
      <c r="G6" s="4" t="s">
        <v>51</v>
      </c>
      <c r="H6" s="3">
        <v>1</v>
      </c>
      <c r="I6" s="3">
        <v>3</v>
      </c>
      <c r="J6" s="6">
        <f>VLOOKUP(G6,$B$5:$D$12,2)</f>
        <v>170716</v>
      </c>
      <c r="K6" s="6" t="str">
        <f>IF(J6=MAX($J$6:$J$11),J6,"")</f>
        <v/>
      </c>
      <c r="L6" s="6">
        <f>IF(J6=MAX($J$6:$J$11),"",J6)</f>
        <v>170716</v>
      </c>
      <c r="M6" s="6">
        <f>VLOOKUP(G6,$B$6:$E$11,3)</f>
        <v>11856</v>
      </c>
      <c r="N6" s="11">
        <f>VLOOKUP(G6,$B$6:$E$11,4)</f>
        <v>0.10118631048903302</v>
      </c>
      <c r="Q6" s="61">
        <v>821612.45000000019</v>
      </c>
      <c r="R6" s="61">
        <v>898931.71200000006</v>
      </c>
      <c r="S6"/>
      <c r="T6" s="7">
        <f>GETPIVOTDATA("Sum of Income",$Q$5)/GETPIVOTDATA("Sum of Target Income",$Q$5)</f>
        <v>0.91398761333274681</v>
      </c>
      <c r="U6" s="7">
        <f>100%-T6</f>
        <v>8.6012386667253193E-2</v>
      </c>
      <c r="X6" s="56" t="s">
        <v>23</v>
      </c>
      <c r="Y6" s="61">
        <v>84834.150000000009</v>
      </c>
      <c r="Z6" s="61">
        <v>84834.150000000009</v>
      </c>
      <c r="AJ6" s="56" t="s">
        <v>23</v>
      </c>
      <c r="AK6" s="61">
        <v>16966.830000000002</v>
      </c>
      <c r="AL6"/>
      <c r="AM6" s="6">
        <f>IFERROR(GETPIVOTDATA("operating profit",$AJ$5),"")</f>
        <v>164322.48999999996</v>
      </c>
      <c r="AP6" s="56" t="s">
        <v>45</v>
      </c>
      <c r="AQ6" s="61">
        <v>493010.04999999993</v>
      </c>
      <c r="AR6" s="58">
        <v>0.60005182492061793</v>
      </c>
      <c r="AU6" s="13" t="s">
        <v>45</v>
      </c>
      <c r="AV6" s="14">
        <f>IFERROR(AQ6,"")</f>
        <v>493010.04999999993</v>
      </c>
      <c r="AW6" s="15">
        <f>IFERROR(AR6,"")</f>
        <v>0.60005182492061793</v>
      </c>
      <c r="AZ6" s="56" t="s">
        <v>56</v>
      </c>
      <c r="BA6" s="61">
        <v>224098.01</v>
      </c>
      <c r="BB6" s="60">
        <v>0.27275391213947647</v>
      </c>
      <c r="BE6" s="16" t="s">
        <v>56</v>
      </c>
      <c r="BF6" s="6">
        <f>VLOOKUP($BE6,$AZ:$BB,2,0)</f>
        <v>224098.01</v>
      </c>
      <c r="BG6" s="7">
        <f>VLOOKUP($BE6,$AZ:$BB,3,0)</f>
        <v>0.27275391213947647</v>
      </c>
    </row>
    <row r="7" spans="2:59" ht="14.4" x14ac:dyDescent="0.3">
      <c r="B7" s="59" t="s">
        <v>62</v>
      </c>
      <c r="C7" s="57">
        <v>79860</v>
      </c>
      <c r="D7" s="57">
        <v>26</v>
      </c>
      <c r="E7" s="60">
        <v>2.218998037040198E-4</v>
      </c>
      <c r="G7" s="4" t="s">
        <v>49</v>
      </c>
      <c r="H7" s="3">
        <v>7</v>
      </c>
      <c r="I7" s="3">
        <v>2</v>
      </c>
      <c r="J7" s="6">
        <f t="shared" ref="J7:J11" si="0">VLOOKUP(G7,$B$5:$D$12,2)</f>
        <v>126275.04000000004</v>
      </c>
      <c r="K7" s="6" t="str">
        <f t="shared" ref="K7:K11" si="1">IF(J7=MAX($J$6:$J$11),J7,"")</f>
        <v/>
      </c>
      <c r="L7" s="6">
        <f t="shared" ref="L7:L11" si="2">IF(J7=MAX($J$6:$J$11),"",J7)</f>
        <v>126275.04000000004</v>
      </c>
      <c r="M7" s="6">
        <f t="shared" ref="M7:M11" si="3">VLOOKUP(G7,$B$6:$E$11,3)</f>
        <v>13188</v>
      </c>
      <c r="N7" s="11">
        <f>VLOOKUP(G7,$B$6:$E$11,4)</f>
        <v>0.11255440812494666</v>
      </c>
      <c r="Q7"/>
      <c r="S7"/>
      <c r="X7" s="56" t="s">
        <v>22</v>
      </c>
      <c r="Y7" s="61">
        <v>69174.600000000006</v>
      </c>
      <c r="Z7" s="61">
        <v>69174.600000000006</v>
      </c>
      <c r="AJ7" s="56" t="s">
        <v>22</v>
      </c>
      <c r="AK7" s="61">
        <v>13834.920000000002</v>
      </c>
      <c r="AL7"/>
      <c r="AP7" s="56" t="s">
        <v>64</v>
      </c>
      <c r="AQ7" s="61">
        <v>328602.39999999997</v>
      </c>
      <c r="AR7" s="58">
        <v>0.39994817507938202</v>
      </c>
      <c r="AU7" s="13" t="s">
        <v>64</v>
      </c>
      <c r="AV7" s="14">
        <f>IFERROR(AQ7,"")</f>
        <v>328602.39999999997</v>
      </c>
      <c r="AW7" s="15">
        <f>IFERROR(AR7,"")</f>
        <v>0.39994817507938202</v>
      </c>
      <c r="AZ7" s="62" t="s">
        <v>59</v>
      </c>
      <c r="BA7" s="61">
        <v>2440</v>
      </c>
      <c r="BB7" s="60">
        <v>2.9697699931397095E-3</v>
      </c>
      <c r="BE7" s="17" t="s">
        <v>59</v>
      </c>
      <c r="BF7" s="6">
        <f t="shared" ref="BF7:BF26" si="4">VLOOKUP($BE7,$AZ:$BB,2,0)</f>
        <v>2440</v>
      </c>
      <c r="BG7" s="7">
        <f t="shared" ref="BG7:BG26" si="5">VLOOKUP($BE7,$AZ:$BB,3,0)</f>
        <v>2.9697699931397095E-3</v>
      </c>
    </row>
    <row r="8" spans="2:59" ht="14.4" x14ac:dyDescent="0.3">
      <c r="B8" s="59" t="s">
        <v>43</v>
      </c>
      <c r="C8" s="57">
        <v>154700.79</v>
      </c>
      <c r="D8" s="57">
        <v>72768</v>
      </c>
      <c r="E8" s="60">
        <v>0.62104634292054284</v>
      </c>
      <c r="G8" s="4" t="s">
        <v>47</v>
      </c>
      <c r="H8" s="3">
        <v>4</v>
      </c>
      <c r="I8" s="3">
        <v>1</v>
      </c>
      <c r="J8" s="6">
        <f t="shared" si="0"/>
        <v>65962.609999999986</v>
      </c>
      <c r="K8" s="6" t="str">
        <f t="shared" si="1"/>
        <v/>
      </c>
      <c r="L8" s="6">
        <f t="shared" si="2"/>
        <v>65962.609999999986</v>
      </c>
      <c r="M8" s="6">
        <f t="shared" si="3"/>
        <v>16488</v>
      </c>
      <c r="N8" s="11">
        <f t="shared" ref="N8:N11" si="6">VLOOKUP(G8,$B$6:$E$11,4)</f>
        <v>0.14071861397968763</v>
      </c>
      <c r="Q8"/>
      <c r="R8"/>
      <c r="S8"/>
      <c r="X8" s="56" t="s">
        <v>26</v>
      </c>
      <c r="Y8" s="61">
        <v>65640.5</v>
      </c>
      <c r="Z8" s="61">
        <v>65640.5</v>
      </c>
      <c r="AJ8" s="56" t="s">
        <v>26</v>
      </c>
      <c r="AK8" s="61">
        <v>13128.1</v>
      </c>
      <c r="AL8"/>
      <c r="AP8" s="59" t="s">
        <v>73</v>
      </c>
      <c r="AQ8" s="61">
        <v>821612.45</v>
      </c>
      <c r="AR8" s="58">
        <v>1</v>
      </c>
      <c r="AZ8" s="62" t="s">
        <v>57</v>
      </c>
      <c r="BA8" s="61">
        <v>55841.839999999989</v>
      </c>
      <c r="BB8" s="60">
        <v>6.7966156062995373E-2</v>
      </c>
      <c r="BE8" s="17" t="s">
        <v>57</v>
      </c>
      <c r="BF8" s="6">
        <f t="shared" si="4"/>
        <v>55841.839999999989</v>
      </c>
      <c r="BG8" s="7">
        <f t="shared" si="5"/>
        <v>6.7966156062995373E-2</v>
      </c>
    </row>
    <row r="9" spans="2:59" ht="14.4" x14ac:dyDescent="0.3">
      <c r="B9" s="59" t="s">
        <v>47</v>
      </c>
      <c r="C9" s="57">
        <v>65962.609999999986</v>
      </c>
      <c r="D9" s="57">
        <v>16488</v>
      </c>
      <c r="E9" s="60">
        <v>0.14071861397968763</v>
      </c>
      <c r="G9" s="4" t="s">
        <v>43</v>
      </c>
      <c r="H9" s="3">
        <v>2</v>
      </c>
      <c r="I9" s="3">
        <v>8</v>
      </c>
      <c r="J9" s="6">
        <f t="shared" si="0"/>
        <v>154700.79</v>
      </c>
      <c r="K9" s="6" t="str">
        <f t="shared" si="1"/>
        <v/>
      </c>
      <c r="L9" s="6">
        <f t="shared" si="2"/>
        <v>154700.79</v>
      </c>
      <c r="M9" s="6">
        <f t="shared" si="3"/>
        <v>72768</v>
      </c>
      <c r="N9" s="11">
        <f t="shared" si="6"/>
        <v>0.62104634292054284</v>
      </c>
      <c r="Q9"/>
      <c r="R9"/>
      <c r="S9"/>
      <c r="X9" s="56" t="s">
        <v>11</v>
      </c>
      <c r="Y9" s="61">
        <v>66884.800000000003</v>
      </c>
      <c r="Z9" s="61">
        <v>66884.800000000003</v>
      </c>
      <c r="AJ9" s="56" t="s">
        <v>11</v>
      </c>
      <c r="AK9" s="61">
        <v>13376.96</v>
      </c>
      <c r="AL9"/>
      <c r="AP9"/>
      <c r="AQ9"/>
      <c r="AR9"/>
      <c r="AZ9" s="62" t="s">
        <v>58</v>
      </c>
      <c r="BA9" s="61">
        <v>55838.180000000008</v>
      </c>
      <c r="BB9" s="60">
        <v>6.7961701408005684E-2</v>
      </c>
      <c r="BE9" s="17" t="s">
        <v>58</v>
      </c>
      <c r="BF9" s="6">
        <f t="shared" si="4"/>
        <v>55838.180000000008</v>
      </c>
      <c r="BG9" s="7">
        <f t="shared" si="5"/>
        <v>6.7961701408005684E-2</v>
      </c>
    </row>
    <row r="10" spans="2:59" ht="14.4" x14ac:dyDescent="0.3">
      <c r="B10" s="59" t="s">
        <v>49</v>
      </c>
      <c r="C10" s="57">
        <v>126275.04000000004</v>
      </c>
      <c r="D10" s="57">
        <v>13188</v>
      </c>
      <c r="E10" s="60">
        <v>0.11255440812494666</v>
      </c>
      <c r="G10" s="4" t="s">
        <v>56</v>
      </c>
      <c r="H10" s="3">
        <v>6</v>
      </c>
      <c r="I10" s="3">
        <v>6</v>
      </c>
      <c r="J10" s="6">
        <f t="shared" si="0"/>
        <v>224098.00999999989</v>
      </c>
      <c r="K10" s="6">
        <f t="shared" si="1"/>
        <v>224098.00999999989</v>
      </c>
      <c r="L10" s="6" t="str">
        <f t="shared" si="2"/>
        <v/>
      </c>
      <c r="M10" s="6">
        <f t="shared" si="3"/>
        <v>2844</v>
      </c>
      <c r="N10" s="11">
        <f t="shared" si="6"/>
        <v>2.4272424682085857E-2</v>
      </c>
      <c r="Q10" s="8">
        <v>828952.02000000037</v>
      </c>
      <c r="R10" s="8">
        <v>920129.41599999997</v>
      </c>
      <c r="S10"/>
      <c r="X10" s="56" t="s">
        <v>27</v>
      </c>
      <c r="Y10" s="61">
        <v>66884.800000000003</v>
      </c>
      <c r="Z10" s="61">
        <v>66884.800000000003</v>
      </c>
      <c r="AJ10" s="56" t="s">
        <v>27</v>
      </c>
      <c r="AK10" s="61">
        <v>13376.96</v>
      </c>
      <c r="AL10"/>
      <c r="AP10"/>
      <c r="AQ10"/>
      <c r="AR10"/>
      <c r="AZ10" s="62" t="s">
        <v>63</v>
      </c>
      <c r="BA10" s="61">
        <v>54141.030000000013</v>
      </c>
      <c r="BB10" s="60">
        <v>6.589606815232657E-2</v>
      </c>
      <c r="BE10" s="17" t="s">
        <v>63</v>
      </c>
      <c r="BF10" s="6">
        <f t="shared" si="4"/>
        <v>54141.030000000013</v>
      </c>
      <c r="BG10" s="7">
        <f t="shared" si="5"/>
        <v>6.589606815232657E-2</v>
      </c>
    </row>
    <row r="11" spans="2:59" ht="14.4" x14ac:dyDescent="0.3">
      <c r="B11" s="59" t="s">
        <v>51</v>
      </c>
      <c r="C11" s="57">
        <v>170716</v>
      </c>
      <c r="D11" s="57">
        <v>11856</v>
      </c>
      <c r="E11" s="60">
        <v>0.10118631048903302</v>
      </c>
      <c r="G11" s="4" t="s">
        <v>62</v>
      </c>
      <c r="H11" s="3">
        <v>5</v>
      </c>
      <c r="I11" s="3">
        <v>9</v>
      </c>
      <c r="J11" s="6">
        <f t="shared" si="0"/>
        <v>79860</v>
      </c>
      <c r="K11" s="6" t="str">
        <f t="shared" si="1"/>
        <v/>
      </c>
      <c r="L11" s="6">
        <f t="shared" si="2"/>
        <v>79860</v>
      </c>
      <c r="M11" s="6">
        <f t="shared" si="3"/>
        <v>26</v>
      </c>
      <c r="N11" s="11">
        <f t="shared" si="6"/>
        <v>2.218998037040198E-4</v>
      </c>
      <c r="Q11"/>
      <c r="R11"/>
      <c r="S11"/>
      <c r="X11" s="56" t="s">
        <v>25</v>
      </c>
      <c r="Y11" s="61">
        <v>66884.800000000003</v>
      </c>
      <c r="Z11" s="61">
        <v>66884.800000000003</v>
      </c>
      <c r="AJ11" s="56" t="s">
        <v>25</v>
      </c>
      <c r="AK11" s="61">
        <v>13376.96</v>
      </c>
      <c r="AL11"/>
      <c r="AP11"/>
      <c r="AQ11"/>
      <c r="AR11"/>
      <c r="AZ11" s="62" t="s">
        <v>60</v>
      </c>
      <c r="BA11" s="61">
        <v>55836.960000000014</v>
      </c>
      <c r="BB11" s="60">
        <v>6.7960216523009126E-2</v>
      </c>
      <c r="BE11" s="17" t="s">
        <v>60</v>
      </c>
      <c r="BF11" s="6">
        <f t="shared" si="4"/>
        <v>55836.960000000014</v>
      </c>
      <c r="BG11" s="7">
        <f t="shared" si="5"/>
        <v>6.7960216523009126E-2</v>
      </c>
    </row>
    <row r="12" spans="2:59" ht="14.4" x14ac:dyDescent="0.3">
      <c r="B12" s="59" t="s">
        <v>73</v>
      </c>
      <c r="C12" s="57">
        <v>821612.45</v>
      </c>
      <c r="D12" s="57">
        <v>117170</v>
      </c>
      <c r="E12" s="58">
        <v>1</v>
      </c>
      <c r="M12" s="10"/>
      <c r="N12" s="9"/>
      <c r="Q12"/>
      <c r="R12"/>
      <c r="S12"/>
      <c r="X12" s="56" t="s">
        <v>24</v>
      </c>
      <c r="Y12" s="61">
        <v>66884.800000000003</v>
      </c>
      <c r="Z12" s="61">
        <v>66884.800000000003</v>
      </c>
      <c r="AC12" s="5" t="s">
        <v>85</v>
      </c>
      <c r="AJ12" s="56" t="s">
        <v>24</v>
      </c>
      <c r="AK12" s="61">
        <v>13376.96</v>
      </c>
      <c r="AL12"/>
      <c r="AP12"/>
      <c r="AQ12"/>
      <c r="AR12"/>
      <c r="AZ12" s="56" t="s">
        <v>62</v>
      </c>
      <c r="BA12" s="61">
        <v>79860</v>
      </c>
      <c r="BB12" s="60">
        <v>9.7199111332843105E-2</v>
      </c>
      <c r="BE12" s="16" t="s">
        <v>62</v>
      </c>
      <c r="BF12" s="6">
        <f t="shared" si="4"/>
        <v>79860</v>
      </c>
      <c r="BG12" s="7">
        <f t="shared" si="5"/>
        <v>9.7199111332843105E-2</v>
      </c>
    </row>
    <row r="13" spans="2:59" ht="14.4" x14ac:dyDescent="0.3">
      <c r="P13"/>
      <c r="Q13"/>
      <c r="R13"/>
      <c r="S13"/>
      <c r="X13" s="56" t="s">
        <v>19</v>
      </c>
      <c r="Y13" s="61">
        <v>66884.800000000003</v>
      </c>
      <c r="Z13" s="61">
        <v>66884.800000000003</v>
      </c>
      <c r="AC13" s="10">
        <f>IFERROR(AVERAGE(Y6:Y17),"")</f>
        <v>68467.704166666677</v>
      </c>
      <c r="AJ13" s="56" t="s">
        <v>19</v>
      </c>
      <c r="AK13" s="61">
        <v>13376.96</v>
      </c>
      <c r="AL13"/>
      <c r="AP13"/>
      <c r="AQ13"/>
      <c r="AR13"/>
      <c r="AZ13" s="62" t="s">
        <v>62</v>
      </c>
      <c r="BA13" s="61">
        <v>79860</v>
      </c>
      <c r="BB13" s="60">
        <v>9.7199111332843105E-2</v>
      </c>
      <c r="BE13" s="17" t="s">
        <v>62</v>
      </c>
      <c r="BF13" s="6">
        <f t="shared" si="4"/>
        <v>79860</v>
      </c>
      <c r="BG13" s="7">
        <f t="shared" si="5"/>
        <v>9.7199111332843105E-2</v>
      </c>
    </row>
    <row r="14" spans="2:59" ht="14.4" x14ac:dyDescent="0.3">
      <c r="X14" s="56" t="s">
        <v>30</v>
      </c>
      <c r="Y14" s="61">
        <v>66884.800000000003</v>
      </c>
      <c r="Z14" s="61">
        <v>66884.800000000003</v>
      </c>
      <c r="AJ14" s="56" t="s">
        <v>30</v>
      </c>
      <c r="AK14" s="61">
        <v>13376.96</v>
      </c>
      <c r="AL14"/>
      <c r="AP14"/>
      <c r="AQ14"/>
      <c r="AR14"/>
      <c r="AZ14" s="56" t="s">
        <v>43</v>
      </c>
      <c r="BA14" s="61">
        <v>154700.79</v>
      </c>
      <c r="BB14" s="60">
        <v>0.1882892475643474</v>
      </c>
      <c r="BE14" s="16" t="s">
        <v>43</v>
      </c>
      <c r="BF14" s="6">
        <f t="shared" si="4"/>
        <v>154700.79</v>
      </c>
      <c r="BG14" s="7">
        <f t="shared" si="5"/>
        <v>0.1882892475643474</v>
      </c>
    </row>
    <row r="15" spans="2:59" ht="14.4" x14ac:dyDescent="0.3">
      <c r="X15" s="56" t="s">
        <v>29</v>
      </c>
      <c r="Y15" s="61">
        <v>66884.800000000003</v>
      </c>
      <c r="Z15" s="61">
        <v>66884.800000000003</v>
      </c>
      <c r="AJ15" s="56" t="s">
        <v>29</v>
      </c>
      <c r="AK15" s="61">
        <v>13376.96</v>
      </c>
      <c r="AL15"/>
      <c r="AP15"/>
      <c r="AQ15"/>
      <c r="AR15"/>
      <c r="AZ15" s="62" t="s">
        <v>46</v>
      </c>
      <c r="BA15" s="61">
        <v>98400</v>
      </c>
      <c r="BB15" s="60">
        <v>0.11976449480530631</v>
      </c>
      <c r="BE15" s="17" t="s">
        <v>46</v>
      </c>
      <c r="BF15" s="6">
        <f t="shared" si="4"/>
        <v>98400</v>
      </c>
      <c r="BG15" s="7">
        <f t="shared" si="5"/>
        <v>0.11976449480530631</v>
      </c>
    </row>
    <row r="16" spans="2:59" ht="14.4" x14ac:dyDescent="0.3">
      <c r="X16" s="56" t="s">
        <v>28</v>
      </c>
      <c r="Y16" s="61">
        <v>66884.800000000003</v>
      </c>
      <c r="Z16" s="61">
        <v>66884.800000000003</v>
      </c>
      <c r="AJ16" s="56" t="s">
        <v>28</v>
      </c>
      <c r="AK16" s="61">
        <v>13376.96</v>
      </c>
      <c r="AL16"/>
      <c r="AP16"/>
      <c r="AQ16"/>
      <c r="AR16"/>
      <c r="AZ16" s="62" t="s">
        <v>44</v>
      </c>
      <c r="BA16" s="61">
        <v>56300.790000000015</v>
      </c>
      <c r="BB16" s="60">
        <v>6.8524752759041088E-2</v>
      </c>
      <c r="BE16" s="17" t="s">
        <v>44</v>
      </c>
      <c r="BF16" s="6">
        <f t="shared" si="4"/>
        <v>56300.790000000015</v>
      </c>
      <c r="BG16" s="7">
        <f t="shared" si="5"/>
        <v>6.8524752759041088E-2</v>
      </c>
    </row>
    <row r="17" spans="24:59" ht="14.4" x14ac:dyDescent="0.3">
      <c r="X17" s="56" t="s">
        <v>21</v>
      </c>
      <c r="Y17" s="61">
        <v>66884.800000000003</v>
      </c>
      <c r="Z17" s="61">
        <v>66884.800000000003</v>
      </c>
      <c r="AJ17" s="56" t="s">
        <v>21</v>
      </c>
      <c r="AK17" s="61">
        <v>13376.96</v>
      </c>
      <c r="AL17"/>
      <c r="AP17"/>
      <c r="AQ17"/>
      <c r="AR17"/>
      <c r="AZ17" s="56" t="s">
        <v>47</v>
      </c>
      <c r="BA17" s="61">
        <v>65962.609999999986</v>
      </c>
      <c r="BB17" s="60">
        <v>8.0284336002941506E-2</v>
      </c>
      <c r="BE17" s="16" t="s">
        <v>47</v>
      </c>
      <c r="BF17" s="6">
        <f t="shared" si="4"/>
        <v>65962.609999999986</v>
      </c>
      <c r="BG17" s="7">
        <f t="shared" si="5"/>
        <v>8.0284336002941506E-2</v>
      </c>
    </row>
    <row r="18" spans="24:59" ht="14.4" x14ac:dyDescent="0.3">
      <c r="X18" s="59" t="s">
        <v>73</v>
      </c>
      <c r="Y18" s="61">
        <v>821612.45000000019</v>
      </c>
      <c r="Z18" s="61">
        <v>821612.45000000019</v>
      </c>
      <c r="AJ18" s="59" t="s">
        <v>73</v>
      </c>
      <c r="AK18" s="61">
        <v>164322.48999999996</v>
      </c>
      <c r="AL18"/>
      <c r="AP18"/>
      <c r="AQ18"/>
      <c r="AR18"/>
      <c r="AZ18" s="62" t="s">
        <v>48</v>
      </c>
      <c r="BA18" s="61">
        <v>56299.559999999983</v>
      </c>
      <c r="BB18" s="60">
        <v>6.8523255702855987E-2</v>
      </c>
      <c r="BE18" s="17" t="s">
        <v>48</v>
      </c>
      <c r="BF18" s="6">
        <f t="shared" si="4"/>
        <v>56299.559999999983</v>
      </c>
      <c r="BG18" s="7">
        <f t="shared" si="5"/>
        <v>6.8523255702855987E-2</v>
      </c>
    </row>
    <row r="19" spans="24:59" ht="14.4" x14ac:dyDescent="0.3">
      <c r="AP19"/>
      <c r="AQ19"/>
      <c r="AR19"/>
      <c r="AZ19" s="62" t="s">
        <v>61</v>
      </c>
      <c r="BA19" s="61">
        <v>5866.3</v>
      </c>
      <c r="BB19" s="60">
        <v>7.1399843076866715E-3</v>
      </c>
      <c r="BE19" s="17" t="s">
        <v>61</v>
      </c>
      <c r="BF19" s="6">
        <f t="shared" si="4"/>
        <v>5866.3</v>
      </c>
      <c r="BG19" s="7">
        <f t="shared" si="5"/>
        <v>7.1399843076866715E-3</v>
      </c>
    </row>
    <row r="20" spans="24:59" ht="14.4" x14ac:dyDescent="0.3">
      <c r="AP20"/>
      <c r="AQ20"/>
      <c r="AR20"/>
      <c r="AZ20" s="62" t="s">
        <v>55</v>
      </c>
      <c r="BA20" s="61">
        <v>3796.75</v>
      </c>
      <c r="BB20" s="60">
        <v>4.6210959923988493E-3</v>
      </c>
      <c r="BE20" s="17" t="s">
        <v>55</v>
      </c>
      <c r="BF20" s="6">
        <f t="shared" si="4"/>
        <v>3796.75</v>
      </c>
      <c r="BG20" s="7">
        <f t="shared" si="5"/>
        <v>4.6210959923988493E-3</v>
      </c>
    </row>
    <row r="21" spans="24:59" ht="14.4" x14ac:dyDescent="0.3">
      <c r="AP21"/>
      <c r="AQ21"/>
      <c r="AR21"/>
      <c r="AZ21" s="56" t="s">
        <v>49</v>
      </c>
      <c r="BA21" s="61">
        <v>126275.04</v>
      </c>
      <c r="BB21" s="60">
        <v>0.15369173142398218</v>
      </c>
      <c r="BE21" s="16" t="s">
        <v>49</v>
      </c>
      <c r="BF21" s="6">
        <f t="shared" si="4"/>
        <v>126275.04</v>
      </c>
      <c r="BG21" s="7">
        <f t="shared" si="5"/>
        <v>0.15369173142398218</v>
      </c>
    </row>
    <row r="22" spans="24:59" ht="14.4" x14ac:dyDescent="0.3">
      <c r="AP22"/>
      <c r="AQ22"/>
      <c r="AR22"/>
      <c r="AZ22" s="62" t="s">
        <v>53</v>
      </c>
      <c r="BA22" s="61">
        <v>55629.989999999991</v>
      </c>
      <c r="BB22" s="60">
        <v>6.7708309434697564E-2</v>
      </c>
      <c r="BE22" s="17" t="s">
        <v>53</v>
      </c>
      <c r="BF22" s="6">
        <f t="shared" si="4"/>
        <v>55629.989999999991</v>
      </c>
      <c r="BG22" s="7">
        <f t="shared" si="5"/>
        <v>6.7708309434697564E-2</v>
      </c>
    </row>
    <row r="23" spans="24:59" x14ac:dyDescent="0.3">
      <c r="AZ23" s="62" t="s">
        <v>50</v>
      </c>
      <c r="BA23" s="61">
        <v>70645.05</v>
      </c>
      <c r="BB23" s="60">
        <v>8.5983421989284603E-2</v>
      </c>
      <c r="BE23" s="17" t="s">
        <v>50</v>
      </c>
      <c r="BF23" s="6">
        <f t="shared" si="4"/>
        <v>70645.05</v>
      </c>
      <c r="BG23" s="7">
        <f t="shared" si="5"/>
        <v>8.5983421989284603E-2</v>
      </c>
    </row>
    <row r="24" spans="24:59" x14ac:dyDescent="0.3">
      <c r="AZ24" s="56" t="s">
        <v>51</v>
      </c>
      <c r="BA24" s="61">
        <v>170716</v>
      </c>
      <c r="BB24" s="60">
        <v>0.20778166153640928</v>
      </c>
      <c r="BE24" s="16" t="s">
        <v>51</v>
      </c>
      <c r="BF24" s="6">
        <f t="shared" si="4"/>
        <v>170716</v>
      </c>
      <c r="BG24" s="7">
        <f t="shared" si="5"/>
        <v>0.20778166153640928</v>
      </c>
    </row>
    <row r="25" spans="24:59" x14ac:dyDescent="0.3">
      <c r="AZ25" s="62" t="s">
        <v>54</v>
      </c>
      <c r="BA25" s="61">
        <v>86016</v>
      </c>
      <c r="BB25" s="60">
        <v>0.10469169497127263</v>
      </c>
      <c r="BE25" s="17" t="s">
        <v>54</v>
      </c>
      <c r="BF25" s="6">
        <f t="shared" si="4"/>
        <v>86016</v>
      </c>
      <c r="BG25" s="7">
        <f t="shared" si="5"/>
        <v>0.10469169497127263</v>
      </c>
    </row>
    <row r="26" spans="24:59" x14ac:dyDescent="0.3">
      <c r="AZ26" s="62" t="s">
        <v>52</v>
      </c>
      <c r="BA26" s="61">
        <v>84700</v>
      </c>
      <c r="BB26" s="60">
        <v>0.10308996656513664</v>
      </c>
      <c r="BE26" s="17" t="s">
        <v>52</v>
      </c>
      <c r="BF26" s="6">
        <f t="shared" si="4"/>
        <v>84700</v>
      </c>
      <c r="BG26" s="7">
        <f t="shared" si="5"/>
        <v>0.10308996656513664</v>
      </c>
    </row>
    <row r="27" spans="24:59" x14ac:dyDescent="0.3">
      <c r="AZ27" s="59" t="s">
        <v>73</v>
      </c>
      <c r="BA27" s="61">
        <v>821612.45000000007</v>
      </c>
      <c r="BB27" s="60">
        <v>1</v>
      </c>
    </row>
  </sheetData>
  <sortState xmlns:xlrd2="http://schemas.microsoft.com/office/spreadsheetml/2017/richdata2" ref="G6:I11">
    <sortCondition descending="1" ref="G6:G11"/>
  </sortState>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8F393-A797-4F56-9590-520EE7FC1E1A}">
  <sheetPr>
    <tabColor rgb="FFEA375D"/>
  </sheetPr>
  <dimension ref="A1:AK22"/>
  <sheetViews>
    <sheetView topLeftCell="Z1" workbookViewId="0">
      <selection activeCell="AJ19" sqref="AJ19"/>
    </sheetView>
  </sheetViews>
  <sheetFormatPr defaultRowHeight="14.4" x14ac:dyDescent="0.3"/>
  <cols>
    <col min="1" max="1" width="14" bestFit="1" customWidth="1"/>
    <col min="2" max="2" width="15.6640625" bestFit="1" customWidth="1"/>
    <col min="3" max="3" width="16.109375" bestFit="1" customWidth="1"/>
    <col min="4" max="4" width="15" bestFit="1" customWidth="1"/>
    <col min="5" max="5" width="14.6640625" customWidth="1"/>
    <col min="6" max="6" width="15.109375" customWidth="1"/>
    <col min="7" max="8" width="14.6640625" customWidth="1"/>
    <col min="9" max="9" width="18.6640625" bestFit="1" customWidth="1"/>
    <col min="10" max="11" width="14.6640625" customWidth="1"/>
    <col min="13" max="13" width="13.88671875" bestFit="1" customWidth="1"/>
    <col min="18" max="18" width="14" bestFit="1" customWidth="1"/>
    <col min="20" max="20" width="11.33203125" bestFit="1" customWidth="1"/>
    <col min="23" max="23" width="13.6640625" bestFit="1" customWidth="1"/>
    <col min="24" max="24" width="12.33203125" bestFit="1" customWidth="1"/>
    <col min="25" max="25" width="14.6640625" bestFit="1" customWidth="1"/>
    <col min="26" max="26" width="17.88671875" bestFit="1" customWidth="1"/>
    <col min="27" max="27" width="20.21875" bestFit="1" customWidth="1"/>
    <col min="33" max="33" width="12.6640625" bestFit="1" customWidth="1"/>
    <col min="34" max="34" width="13.6640625" bestFit="1" customWidth="1"/>
    <col min="35" max="35" width="12.6640625" bestFit="1" customWidth="1"/>
    <col min="36" max="36" width="14.44140625" bestFit="1" customWidth="1"/>
  </cols>
  <sheetData>
    <row r="1" spans="1:37" x14ac:dyDescent="0.3">
      <c r="A1" s="23"/>
      <c r="B1" s="23"/>
      <c r="C1" s="23"/>
      <c r="D1" s="23"/>
      <c r="E1" s="23"/>
      <c r="F1" s="23"/>
      <c r="G1" s="23"/>
      <c r="H1" s="23"/>
    </row>
    <row r="2" spans="1:37" x14ac:dyDescent="0.3">
      <c r="A2" s="23"/>
      <c r="B2" s="23"/>
      <c r="C2" s="23"/>
      <c r="D2" s="23"/>
      <c r="E2" s="23"/>
      <c r="F2" s="23"/>
      <c r="G2" s="23"/>
      <c r="H2" s="23"/>
    </row>
    <row r="3" spans="1:37" x14ac:dyDescent="0.3">
      <c r="A3" s="23"/>
      <c r="B3" s="63" t="s">
        <v>72</v>
      </c>
      <c r="C3" s="64" t="s">
        <v>92</v>
      </c>
      <c r="D3" s="64" t="s">
        <v>91</v>
      </c>
      <c r="E3" s="23"/>
      <c r="F3" s="23"/>
      <c r="G3" s="45" t="s">
        <v>97</v>
      </c>
      <c r="H3" s="45"/>
      <c r="I3" s="45" t="s">
        <v>98</v>
      </c>
      <c r="J3" s="45"/>
      <c r="R3" t="s">
        <v>70</v>
      </c>
      <c r="S3" s="20">
        <f>IFERROR(VLOOKUP(R3,$B:$D,3,0),"")</f>
        <v>62240</v>
      </c>
      <c r="T3" s="22">
        <f>IFERROR(VLOOKUP(R3,$B$3:$D$10,2,0),"")</f>
        <v>9.6588369667775731E-2</v>
      </c>
      <c r="W3" t="s">
        <v>91</v>
      </c>
      <c r="X3" t="s">
        <v>94</v>
      </c>
      <c r="Z3" s="21" t="s">
        <v>96</v>
      </c>
      <c r="AA3" s="21" t="s">
        <v>95</v>
      </c>
      <c r="AD3" s="21" t="s">
        <v>76</v>
      </c>
      <c r="AE3" s="21" t="s">
        <v>77</v>
      </c>
      <c r="AG3" s="35" t="s">
        <v>100</v>
      </c>
      <c r="AH3" s="35" t="s">
        <v>101</v>
      </c>
      <c r="AI3" s="35" t="s">
        <v>102</v>
      </c>
      <c r="AJ3" s="35" t="s">
        <v>103</v>
      </c>
      <c r="AK3" s="38">
        <v>1</v>
      </c>
    </row>
    <row r="4" spans="1:37" ht="18.600000000000001" x14ac:dyDescent="0.3">
      <c r="A4" s="23"/>
      <c r="B4" s="65" t="s">
        <v>66</v>
      </c>
      <c r="C4" s="66">
        <v>0.29544495207826388</v>
      </c>
      <c r="D4" s="67">
        <v>190380</v>
      </c>
      <c r="E4" s="24"/>
      <c r="F4" s="25" t="s">
        <v>66</v>
      </c>
      <c r="G4" s="28" t="str">
        <f>IF($F4=$B$4,"●","")</f>
        <v>●</v>
      </c>
      <c r="H4" s="29" t="str">
        <f>IF($F4=$B$4,"●","")</f>
        <v>●</v>
      </c>
      <c r="I4" s="30" t="str">
        <f>IF($F4=$B$4,"","●")</f>
        <v/>
      </c>
      <c r="J4" s="32" t="str">
        <f>IF($F4=$B$4,"","●")</f>
        <v/>
      </c>
      <c r="K4" s="18"/>
      <c r="M4" t="s">
        <v>93</v>
      </c>
      <c r="R4" t="s">
        <v>71</v>
      </c>
      <c r="S4" s="20">
        <f t="shared" ref="S4:S8" si="0">IFERROR(VLOOKUP(R4,$B:$D,3,0),"")</f>
        <v>62256</v>
      </c>
      <c r="T4" s="22">
        <f t="shared" ref="T4:T8" si="1">IFERROR(VLOOKUP(R4,$B$3:$D$10,2,0),"")</f>
        <v>9.6613199582857426E-2</v>
      </c>
      <c r="W4" s="46">
        <v>644384</v>
      </c>
      <c r="X4" s="46">
        <v>880249.08000000007</v>
      </c>
      <c r="Z4" s="20">
        <f>100%-AA4</f>
        <v>0.26795265721834105</v>
      </c>
      <c r="AA4" s="20">
        <f>GETPIVOTDATA("Sum of Amount",$W$3)/GETPIVOTDATA("Sum of Target",$W$3)</f>
        <v>0.73204734278165895</v>
      </c>
      <c r="AD4">
        <v>0</v>
      </c>
      <c r="AE4">
        <v>1</v>
      </c>
      <c r="AG4" s="36">
        <v>9.1999999999999998E-2</v>
      </c>
      <c r="AH4" s="36">
        <v>7.3999999999999996E-2</v>
      </c>
      <c r="AI4" s="36">
        <v>6.2E-2</v>
      </c>
      <c r="AJ4" s="36">
        <v>0.22800000000000001</v>
      </c>
      <c r="AK4" s="34">
        <f>AK3-AJ4</f>
        <v>0.77200000000000002</v>
      </c>
    </row>
    <row r="5" spans="1:37" ht="18.600000000000001" x14ac:dyDescent="0.3">
      <c r="A5" s="23"/>
      <c r="B5" s="65" t="s">
        <v>68</v>
      </c>
      <c r="C5" s="66">
        <v>0.17477156478124845</v>
      </c>
      <c r="D5" s="67">
        <v>112620</v>
      </c>
      <c r="E5" s="24"/>
      <c r="F5" s="25" t="s">
        <v>67</v>
      </c>
      <c r="G5" s="28" t="str">
        <f t="shared" ref="G5:H9" si="2">IF($F5=$B$4,"●","")</f>
        <v/>
      </c>
      <c r="H5" s="29" t="str">
        <f t="shared" si="2"/>
        <v/>
      </c>
      <c r="I5" s="31" t="str">
        <f t="shared" ref="I5:J9" si="3">IF($F5=$B$4,"","●")</f>
        <v>●</v>
      </c>
      <c r="J5" s="33" t="str">
        <f t="shared" si="3"/>
        <v>●</v>
      </c>
      <c r="K5" s="18"/>
      <c r="M5" s="19">
        <f>GETPIVOTDATA("Sum of Amount",$B$3)</f>
        <v>644384</v>
      </c>
      <c r="R5" t="s">
        <v>66</v>
      </c>
      <c r="S5" s="20">
        <f t="shared" si="0"/>
        <v>190380</v>
      </c>
      <c r="T5" s="22">
        <f t="shared" si="1"/>
        <v>0.29544495207826388</v>
      </c>
      <c r="AD5">
        <f>SIN(Z4*2*PI())</f>
        <v>0.99364483721177543</v>
      </c>
      <c r="AE5">
        <f>COS(AA4*2*PI())</f>
        <v>-0.11256081681644099</v>
      </c>
      <c r="AG5" s="37">
        <f>AG4*$M$5</f>
        <v>59283.328000000001</v>
      </c>
      <c r="AH5" s="37">
        <f t="shared" ref="AH5:AJ5" si="4">AH4*$M$5</f>
        <v>47684.415999999997</v>
      </c>
      <c r="AI5" s="37">
        <f t="shared" si="4"/>
        <v>39951.807999999997</v>
      </c>
      <c r="AJ5" s="37">
        <f t="shared" si="4"/>
        <v>146919.552</v>
      </c>
    </row>
    <row r="6" spans="1:37" ht="18.600000000000001" x14ac:dyDescent="0.3">
      <c r="A6" s="23"/>
      <c r="B6" s="65" t="s">
        <v>67</v>
      </c>
      <c r="C6" s="66">
        <v>0.17061255400506531</v>
      </c>
      <c r="D6" s="67">
        <v>109940</v>
      </c>
      <c r="E6" s="24"/>
      <c r="F6" s="25" t="s">
        <v>68</v>
      </c>
      <c r="G6" s="28" t="str">
        <f t="shared" si="2"/>
        <v/>
      </c>
      <c r="H6" s="29" t="str">
        <f t="shared" si="2"/>
        <v/>
      </c>
      <c r="I6" s="31" t="str">
        <f t="shared" si="3"/>
        <v>●</v>
      </c>
      <c r="J6" s="33" t="str">
        <f t="shared" si="3"/>
        <v>●</v>
      </c>
      <c r="K6" s="18"/>
      <c r="R6" t="s">
        <v>68</v>
      </c>
      <c r="S6" s="20">
        <f t="shared" si="0"/>
        <v>112620</v>
      </c>
      <c r="T6" s="22">
        <f t="shared" si="1"/>
        <v>0.17477156478124845</v>
      </c>
    </row>
    <row r="7" spans="1:37" ht="18.600000000000001" x14ac:dyDescent="0.3">
      <c r="A7" s="23"/>
      <c r="B7" s="65" t="s">
        <v>69</v>
      </c>
      <c r="C7" s="66">
        <v>0.1659693598847892</v>
      </c>
      <c r="D7" s="67">
        <v>106948</v>
      </c>
      <c r="E7" s="24"/>
      <c r="F7" s="25" t="s">
        <v>69</v>
      </c>
      <c r="G7" s="28" t="str">
        <f t="shared" si="2"/>
        <v/>
      </c>
      <c r="H7" s="29" t="str">
        <f t="shared" si="2"/>
        <v/>
      </c>
      <c r="I7" s="31" t="str">
        <f t="shared" si="3"/>
        <v>●</v>
      </c>
      <c r="J7" s="33" t="str">
        <f t="shared" si="3"/>
        <v>●</v>
      </c>
      <c r="K7" s="18"/>
      <c r="R7" t="s">
        <v>69</v>
      </c>
      <c r="S7" s="20">
        <f t="shared" si="0"/>
        <v>106948</v>
      </c>
      <c r="T7" s="22">
        <f t="shared" si="1"/>
        <v>0.1659693598847892</v>
      </c>
    </row>
    <row r="8" spans="1:37" ht="18.600000000000001" x14ac:dyDescent="0.3">
      <c r="A8" s="23"/>
      <c r="B8" s="65" t="s">
        <v>71</v>
      </c>
      <c r="C8" s="66">
        <v>9.6613199582857426E-2</v>
      </c>
      <c r="D8" s="67">
        <v>62256</v>
      </c>
      <c r="E8" s="24"/>
      <c r="F8" s="25" t="s">
        <v>71</v>
      </c>
      <c r="G8" s="28" t="str">
        <f t="shared" si="2"/>
        <v/>
      </c>
      <c r="H8" s="29" t="str">
        <f t="shared" si="2"/>
        <v/>
      </c>
      <c r="I8" s="31" t="str">
        <f t="shared" si="3"/>
        <v>●</v>
      </c>
      <c r="J8" s="33" t="str">
        <f t="shared" si="3"/>
        <v>●</v>
      </c>
      <c r="K8" s="18"/>
      <c r="R8" t="s">
        <v>67</v>
      </c>
      <c r="S8" s="20">
        <f t="shared" si="0"/>
        <v>109940</v>
      </c>
      <c r="T8" s="22">
        <f t="shared" si="1"/>
        <v>0.17061255400506531</v>
      </c>
    </row>
    <row r="9" spans="1:37" ht="18.600000000000001" x14ac:dyDescent="0.3">
      <c r="A9" s="23"/>
      <c r="B9" s="65" t="s">
        <v>70</v>
      </c>
      <c r="C9" s="66">
        <v>9.6588369667775731E-2</v>
      </c>
      <c r="D9" s="67">
        <v>62240</v>
      </c>
      <c r="E9" s="24"/>
      <c r="F9" s="25" t="s">
        <v>70</v>
      </c>
      <c r="G9" s="28" t="str">
        <f t="shared" si="2"/>
        <v/>
      </c>
      <c r="H9" s="29" t="str">
        <f t="shared" si="2"/>
        <v/>
      </c>
      <c r="I9" s="31" t="str">
        <f t="shared" si="3"/>
        <v>●</v>
      </c>
      <c r="J9" s="33" t="str">
        <f t="shared" si="3"/>
        <v>●</v>
      </c>
      <c r="K9" s="18"/>
    </row>
    <row r="10" spans="1:37" ht="18.600000000000001" x14ac:dyDescent="0.3">
      <c r="A10" s="23"/>
      <c r="B10" s="68" t="s">
        <v>73</v>
      </c>
      <c r="C10" s="69">
        <v>1</v>
      </c>
      <c r="D10" s="70">
        <v>644384</v>
      </c>
      <c r="E10" s="24"/>
      <c r="F10" s="24"/>
      <c r="G10" s="26"/>
      <c r="H10" s="26"/>
      <c r="I10" s="27"/>
      <c r="J10" s="27"/>
      <c r="K10" s="18"/>
    </row>
    <row r="11" spans="1:37" x14ac:dyDescent="0.3">
      <c r="A11" s="23"/>
      <c r="B11" s="23"/>
      <c r="C11" s="23"/>
      <c r="D11" s="23"/>
      <c r="E11" s="23"/>
      <c r="F11" s="23"/>
      <c r="G11" s="23"/>
      <c r="H11" s="23"/>
    </row>
    <row r="12" spans="1:37" x14ac:dyDescent="0.3">
      <c r="A12" s="23"/>
      <c r="B12" s="23"/>
      <c r="C12" s="23"/>
      <c r="D12" s="23"/>
      <c r="E12" s="23"/>
      <c r="F12" s="23"/>
      <c r="G12" s="23"/>
      <c r="H12" s="23"/>
    </row>
    <row r="13" spans="1:37" x14ac:dyDescent="0.3">
      <c r="A13" s="23"/>
      <c r="B13" s="23"/>
      <c r="C13" s="23"/>
      <c r="D13" s="23"/>
      <c r="E13" s="23"/>
      <c r="F13" s="23"/>
      <c r="G13" s="23"/>
      <c r="H13" s="23"/>
    </row>
    <row r="17" spans="7:9" x14ac:dyDescent="0.3">
      <c r="I17" t="s">
        <v>86</v>
      </c>
    </row>
    <row r="22" spans="7:9" x14ac:dyDescent="0.3">
      <c r="G22" t="s">
        <v>99</v>
      </c>
    </row>
  </sheetData>
  <sortState xmlns:xlrd2="http://schemas.microsoft.com/office/spreadsheetml/2017/richdata2" ref="B3:D10">
    <sortCondition descending="1" ref="C3"/>
  </sortState>
  <mergeCells count="2">
    <mergeCell ref="I3:J3"/>
    <mergeCell ref="G3:H3"/>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F6FCE-A595-4897-B5CB-33B1D5184237}">
  <sheetPr>
    <tabColor rgb="FFEA375D"/>
  </sheetPr>
  <dimension ref="A3:AP18"/>
  <sheetViews>
    <sheetView topLeftCell="AC1" workbookViewId="0">
      <selection activeCell="AM4" sqref="AM4"/>
    </sheetView>
  </sheetViews>
  <sheetFormatPr defaultRowHeight="14.4" x14ac:dyDescent="0.3"/>
  <cols>
    <col min="1" max="1" width="12.77734375" bestFit="1" customWidth="1"/>
    <col min="2" max="2" width="14.44140625" bestFit="1" customWidth="1"/>
    <col min="9" max="9" width="26.109375" bestFit="1" customWidth="1"/>
    <col min="10" max="10" width="24.77734375" bestFit="1" customWidth="1"/>
    <col min="12" max="12" width="26.109375" bestFit="1" customWidth="1"/>
    <col min="14" max="14" width="12.5546875" bestFit="1" customWidth="1"/>
    <col min="15" max="16" width="12.5546875" customWidth="1"/>
    <col min="21" max="21" width="12.5546875" bestFit="1" customWidth="1"/>
    <col min="22" max="22" width="14.44140625" bestFit="1" customWidth="1"/>
    <col min="25" max="25" width="12.77734375" bestFit="1" customWidth="1"/>
    <col min="27" max="27" width="12.5546875" bestFit="1" customWidth="1"/>
    <col min="28" max="28" width="20.33203125" bestFit="1" customWidth="1"/>
    <col min="39" max="39" width="12.5546875" bestFit="1" customWidth="1"/>
    <col min="40" max="40" width="18.109375" bestFit="1" customWidth="1"/>
  </cols>
  <sheetData>
    <row r="3" spans="1:42" ht="15.6" x14ac:dyDescent="0.3">
      <c r="A3" t="s">
        <v>94</v>
      </c>
      <c r="B3" t="s">
        <v>91</v>
      </c>
      <c r="D3" s="41" t="s">
        <v>104</v>
      </c>
      <c r="E3" s="41" t="s">
        <v>10</v>
      </c>
      <c r="G3" s="41" t="s">
        <v>105</v>
      </c>
      <c r="I3" s="39" t="s">
        <v>72</v>
      </c>
      <c r="J3" t="s">
        <v>106</v>
      </c>
      <c r="M3" s="41" t="s">
        <v>109</v>
      </c>
      <c r="N3" s="41" t="s">
        <v>110</v>
      </c>
      <c r="O3" s="41" t="s">
        <v>113</v>
      </c>
      <c r="P3" s="41" t="s">
        <v>83</v>
      </c>
    </row>
    <row r="4" spans="1:42" x14ac:dyDescent="0.3">
      <c r="A4" s="46">
        <v>418243.53999999893</v>
      </c>
      <c r="B4" s="46">
        <v>294032</v>
      </c>
      <c r="D4" s="20">
        <f>GETPIVOTDATA("Sum of Amount",$A$3)/GETPIVOTDATA("Sum of Target",$A$3)</f>
        <v>0.70301623785988598</v>
      </c>
      <c r="E4" s="20">
        <f>100%-D4</f>
        <v>0.29698376214011402</v>
      </c>
      <c r="G4" s="42">
        <f>E4</f>
        <v>0.29698376214011402</v>
      </c>
      <c r="I4" s="40" t="s">
        <v>12</v>
      </c>
      <c r="J4" s="46">
        <v>622</v>
      </c>
      <c r="L4" s="40" t="s">
        <v>31</v>
      </c>
      <c r="M4" s="44" t="str">
        <f>IF($L4=$I$4,"│","")</f>
        <v/>
      </c>
      <c r="N4" s="44" t="str">
        <f>IF($L4=$I$4,"○","")</f>
        <v/>
      </c>
      <c r="O4" s="44" t="str">
        <f>IF(L4=$I$4,"","●")</f>
        <v>●</v>
      </c>
      <c r="P4" s="44">
        <f>VLOOKUP(L4,$I:$J,2,0)</f>
        <v>146</v>
      </c>
      <c r="R4" s="44" t="s">
        <v>112</v>
      </c>
      <c r="U4" s="39" t="s">
        <v>72</v>
      </c>
      <c r="V4" t="s">
        <v>91</v>
      </c>
      <c r="AA4" s="39" t="s">
        <v>72</v>
      </c>
      <c r="AB4" t="s">
        <v>116</v>
      </c>
      <c r="AM4" s="39" t="s">
        <v>72</v>
      </c>
      <c r="AN4" t="s">
        <v>117</v>
      </c>
    </row>
    <row r="5" spans="1:42" x14ac:dyDescent="0.3">
      <c r="G5" s="42">
        <f>D4</f>
        <v>0.70301623785988598</v>
      </c>
      <c r="I5" s="40" t="s">
        <v>31</v>
      </c>
      <c r="J5" s="46">
        <v>146</v>
      </c>
      <c r="L5" s="40" t="s">
        <v>12</v>
      </c>
      <c r="M5" s="44" t="str">
        <f>IF($L5=$I$4,"│","")</f>
        <v>│</v>
      </c>
      <c r="N5" s="44" t="str">
        <f>IF($L5=$I$4,"○","")</f>
        <v>○</v>
      </c>
      <c r="O5" s="44" t="str">
        <f>IF(L5=$I$4,"","●")</f>
        <v/>
      </c>
      <c r="P5" s="44">
        <f>VLOOKUP(L5,$I:$J,2,0)</f>
        <v>622</v>
      </c>
      <c r="R5" t="s">
        <v>111</v>
      </c>
      <c r="T5" s="43" t="s">
        <v>99</v>
      </c>
      <c r="U5" s="40" t="s">
        <v>35</v>
      </c>
      <c r="V5" s="46">
        <v>100362</v>
      </c>
      <c r="X5" s="48" t="s">
        <v>35</v>
      </c>
      <c r="Y5" s="49">
        <f>VLOOKUP(X5,$U:$V,2,0)</f>
        <v>100362</v>
      </c>
      <c r="AA5" s="40" t="s">
        <v>35</v>
      </c>
      <c r="AB5" s="46">
        <v>215</v>
      </c>
      <c r="AM5" s="40" t="s">
        <v>16</v>
      </c>
      <c r="AN5" s="42">
        <v>0.81770833333333337</v>
      </c>
      <c r="AP5" s="47" t="s">
        <v>32</v>
      </c>
    </row>
    <row r="6" spans="1:42" ht="15.6" x14ac:dyDescent="0.3">
      <c r="D6" s="41" t="s">
        <v>76</v>
      </c>
      <c r="E6" s="41" t="s">
        <v>77</v>
      </c>
      <c r="M6" s="44"/>
      <c r="P6" s="44"/>
      <c r="U6" s="40" t="s">
        <v>18</v>
      </c>
      <c r="V6" s="46">
        <v>72827</v>
      </c>
      <c r="X6" s="50" t="s">
        <v>18</v>
      </c>
      <c r="Y6" s="51">
        <f t="shared" ref="Y6:Y7" si="0">VLOOKUP(X6,$U:$V,2,0)</f>
        <v>72827</v>
      </c>
      <c r="AA6" s="40" t="s">
        <v>18</v>
      </c>
      <c r="AB6" s="46">
        <v>214</v>
      </c>
      <c r="AM6" s="40" t="s">
        <v>32</v>
      </c>
      <c r="AN6" s="42">
        <v>0.18229166666666666</v>
      </c>
      <c r="AP6" s="20">
        <f>GETPIVOTDATA("Sale Status",$AM$4,"Sale Status","Refunded")</f>
        <v>0.18229166666666666</v>
      </c>
    </row>
    <row r="7" spans="1:42" x14ac:dyDescent="0.3">
      <c r="D7">
        <v>0</v>
      </c>
      <c r="E7">
        <v>1</v>
      </c>
      <c r="M7" s="44"/>
      <c r="P7" s="44"/>
      <c r="U7" s="40" t="s">
        <v>17</v>
      </c>
      <c r="V7" s="46">
        <v>120843</v>
      </c>
      <c r="X7" s="52" t="s">
        <v>17</v>
      </c>
      <c r="Y7" s="53">
        <f t="shared" si="0"/>
        <v>120843</v>
      </c>
      <c r="AA7" s="40" t="s">
        <v>17</v>
      </c>
      <c r="AB7" s="46">
        <v>339</v>
      </c>
    </row>
    <row r="8" spans="1:42" x14ac:dyDescent="0.3">
      <c r="D8">
        <f>SIN(D4*2*PI())</f>
        <v>-0.95674173968486675</v>
      </c>
      <c r="E8">
        <f>COS(E4*2*PI())</f>
        <v>-0.29093855630489157</v>
      </c>
      <c r="M8" s="44"/>
      <c r="P8" s="44"/>
      <c r="Y8" s="19">
        <f>SUM(Y5:Y7)</f>
        <v>294032</v>
      </c>
    </row>
    <row r="9" spans="1:42" x14ac:dyDescent="0.3">
      <c r="I9" s="39" t="s">
        <v>72</v>
      </c>
      <c r="J9" t="s">
        <v>107</v>
      </c>
      <c r="M9" s="44"/>
      <c r="P9" s="44"/>
    </row>
    <row r="10" spans="1:42" x14ac:dyDescent="0.3">
      <c r="I10" s="40" t="s">
        <v>13</v>
      </c>
      <c r="J10" s="46">
        <v>512</v>
      </c>
      <c r="L10" s="40" t="s">
        <v>33</v>
      </c>
      <c r="M10" s="44" t="str">
        <f>IF($L10=$I$10,"│","")</f>
        <v/>
      </c>
      <c r="N10" s="44" t="str">
        <f>IF($L10=$I$10,"○","")</f>
        <v/>
      </c>
      <c r="O10" s="44" t="str">
        <f>IF(L10=$I$10,"","●")</f>
        <v>●</v>
      </c>
      <c r="P10" s="44">
        <f t="shared" ref="P10:P17" si="1">VLOOKUP(L10,$I:$J,2,0)</f>
        <v>256</v>
      </c>
    </row>
    <row r="11" spans="1:42" x14ac:dyDescent="0.3">
      <c r="I11" s="40" t="s">
        <v>33</v>
      </c>
      <c r="J11" s="46">
        <v>256</v>
      </c>
      <c r="L11" s="40" t="s">
        <v>13</v>
      </c>
      <c r="M11" s="44" t="str">
        <f>IF($L11=$I$10,"│","")</f>
        <v>│</v>
      </c>
      <c r="N11" s="44" t="str">
        <f>IF($L11=$I$10,"○","")</f>
        <v>○</v>
      </c>
      <c r="O11" s="44" t="str">
        <f>IF(L11=$I$10,"","●")</f>
        <v/>
      </c>
      <c r="P11" s="44">
        <f t="shared" si="1"/>
        <v>512</v>
      </c>
    </row>
    <row r="12" spans="1:42" x14ac:dyDescent="0.3">
      <c r="M12" s="44"/>
      <c r="P12" s="44"/>
    </row>
    <row r="13" spans="1:42" x14ac:dyDescent="0.3">
      <c r="M13" s="44"/>
      <c r="P13" s="44"/>
    </row>
    <row r="14" spans="1:42" x14ac:dyDescent="0.3">
      <c r="M14" s="44"/>
      <c r="P14" s="44"/>
    </row>
    <row r="15" spans="1:42" x14ac:dyDescent="0.3">
      <c r="I15" s="39" t="s">
        <v>72</v>
      </c>
      <c r="J15" t="s">
        <v>108</v>
      </c>
      <c r="M15" s="44"/>
      <c r="P15" s="44"/>
    </row>
    <row r="16" spans="1:42" x14ac:dyDescent="0.3">
      <c r="I16" s="40" t="s">
        <v>15</v>
      </c>
      <c r="J16" s="46">
        <v>492</v>
      </c>
      <c r="L16" s="40" t="s">
        <v>20</v>
      </c>
      <c r="M16" s="44" t="str">
        <f>IF($L16=$I$16,"│","")</f>
        <v/>
      </c>
      <c r="N16" s="44" t="str">
        <f>IF($L16=$I$16,"○","")</f>
        <v/>
      </c>
      <c r="O16" s="44" t="str">
        <f>IF(L16=$I$16,"","●")</f>
        <v>●</v>
      </c>
      <c r="P16" s="44">
        <f t="shared" si="1"/>
        <v>276</v>
      </c>
    </row>
    <row r="17" spans="9:16" x14ac:dyDescent="0.3">
      <c r="I17" s="40" t="s">
        <v>20</v>
      </c>
      <c r="J17" s="46">
        <v>276</v>
      </c>
      <c r="L17" s="40" t="s">
        <v>15</v>
      </c>
      <c r="M17" s="44" t="str">
        <f>IF($L17=$I$16,"│","")</f>
        <v>│</v>
      </c>
      <c r="N17" s="44" t="str">
        <f>IF($L17=$I$16,"○","")</f>
        <v>○</v>
      </c>
      <c r="O17" s="44" t="str">
        <f>IF(L17=$I$16,"","●")</f>
        <v/>
      </c>
      <c r="P17" s="44">
        <f t="shared" si="1"/>
        <v>492</v>
      </c>
    </row>
    <row r="18" spans="9:16" x14ac:dyDescent="0.3">
      <c r="P18" s="44"/>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94AFE"/>
  </sheetPr>
  <dimension ref="T12:X19"/>
  <sheetViews>
    <sheetView showGridLines="0" showRowColHeaders="0" zoomScaleNormal="100" zoomScaleSheetLayoutView="80" workbookViewId="0">
      <selection activeCell="B43" sqref="B43"/>
    </sheetView>
  </sheetViews>
  <sheetFormatPr defaultRowHeight="14.4" x14ac:dyDescent="0.3"/>
  <cols>
    <col min="1" max="16384" width="8.88671875" style="1"/>
  </cols>
  <sheetData>
    <row r="12" spans="20:20" ht="15.6" x14ac:dyDescent="0.4">
      <c r="T12" s="12" t="s">
        <v>87</v>
      </c>
    </row>
    <row r="19" spans="24:24" x14ac:dyDescent="0.3">
      <c r="X19" s="1" t="s">
        <v>86</v>
      </c>
    </row>
  </sheetData>
  <sheetProtection algorithmName="SHA-512" hashValue="aVgzWVB4IeD3UxQbC4QDVXuuyYP81bggysQta0rwCAttaZ3Z6pVNRRX7hOvrMCewlv86+E1mJWWhDxcsOe7e2Q==" saltValue="2KG3GezxQ6FhgIk9eUvSLw==" spinCount="100000" sheet="1" objects="1" scenarios="1" selectLockedCells="1"/>
  <pageMargins left="0.7" right="0.7" top="0.75" bottom="0.75" header="0.3" footer="0.3"/>
  <pageSetup scale="42"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B9F1F-A596-4EBB-9759-F17D5DC5C631}">
  <sheetPr>
    <tabColor rgb="FF194AFE"/>
  </sheetPr>
  <dimension ref="A1"/>
  <sheetViews>
    <sheetView showGridLines="0" showRowColHeaders="0" zoomScaleNormal="100" workbookViewId="0">
      <selection activeCell="E34" sqref="E34"/>
    </sheetView>
  </sheetViews>
  <sheetFormatPr defaultRowHeight="14.4" x14ac:dyDescent="0.3"/>
  <cols>
    <col min="1" max="16384" width="8.88671875" style="1"/>
  </cols>
  <sheetData/>
  <sheetProtection algorithmName="SHA-512" hashValue="HILJUDvYkpePoQHrCtfTxFHZIRhrMdOTDZyrwT4MUDLi6jgD/yh88npejMQ3tmALtbaLEJH+g0Y5AbBcmxT/Gw==" saltValue="uB+y9Asj+xzmMvJkttK/MA=="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448B3-18C1-4589-8101-BB0F3FC4A4AD}">
  <sheetPr>
    <tabColor rgb="FF194AFE"/>
  </sheetPr>
  <dimension ref="I5:AB14"/>
  <sheetViews>
    <sheetView showGridLines="0" showRowColHeaders="0" tabSelected="1" zoomScaleNormal="100" workbookViewId="0">
      <selection activeCell="J12" sqref="J12"/>
    </sheetView>
  </sheetViews>
  <sheetFormatPr defaultRowHeight="14.4" x14ac:dyDescent="0.3"/>
  <cols>
    <col min="1" max="16384" width="8.88671875" style="1"/>
  </cols>
  <sheetData>
    <row r="5" spans="9:28" x14ac:dyDescent="0.3">
      <c r="I5" s="1" t="s">
        <v>115</v>
      </c>
    </row>
    <row r="14" spans="9:28" x14ac:dyDescent="0.3">
      <c r="AB14" s="1" t="s">
        <v>114</v>
      </c>
    </row>
  </sheetData>
  <sheetProtection algorithmName="SHA-512" hashValue="RGEyHcFHNPKcFcJhjMFMHREi9aV1Uj8JxbttaJEaXfkSoUCYOnOs+8+3nBxz1/76aAo2Anv6oXMDo2Y9rhyXeQ==" saltValue="nz31VdgP82lYNzUVPfqmLQ=="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A23F-D392-4E57-AAED-6990ED4C32F3}">
  <sheetPr>
    <tabColor rgb="FF194AFE"/>
  </sheetPr>
  <dimension ref="A1"/>
  <sheetViews>
    <sheetView showGridLines="0" showRowColHeaders="0" zoomScaleNormal="100" workbookViewId="0"/>
  </sheetViews>
  <sheetFormatPr defaultRowHeight="14.4" x14ac:dyDescent="0.3"/>
  <cols>
    <col min="1" max="16384" width="8.88671875" style="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F A A B Q S w M E F A A C A A g A x 1 T n 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M d U 5 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V O d W 4 0 A q U 4 E C A A A f E A A A E w A c A E Z v c m 1 1 b G F z L 1 N l Y 3 R p b 2 4 x L m 0 g o h g A K K A U A A A A A A A A A A A A A A A A A A A A A A A A A A A A 7 V X f b 9 o w E H 5 H 4 n 8 4 p S 8 g Z U h d q 2 n a x A O D V k M b t F q Q p g l Q d S T X Y O H Y y H Y 6 I s T / P u c H K y X p 1 k 1 q t 4 f k J c n d + f z d + f v O m n z D p A A v f 5 + + b z a a D b 1 E R Q F M c M H p 5 h S 6 w M k 0 G 2 A f T 8 b K J 2 u 5 2 P j E O 1 + l W i 2 k X L U u G a d O X w p D w u i W M 3 g 3 6 4 1 6 4 9 m g N + m B 1 x 9 e j P s X s 2 z J b E w b A 5 / p z n 4 O 0 K A m M x s k A i P m w 4 j 5 S m p 5 a / L s 4 C E n D d d K + q Q 1 D B i G C q P O h u u N 0 3 Z B x J y 7 Y F R M b T c H V + C 9 y d 4 W Y w 5 2 O x 0 a i r p O 4 X X c T 0 w E x a 8 z 3 0 1 T F P M i w 4 n T X 6 I I 0 9 q T N T k 2 R x b W m S g U + l a q q C 9 5 H I n U q V s P t n O 3 W + d K B a R g H E c L U o 6 F Z q M g Q E M 7 F 7 b O N 8 L U O B T m z X k n T Z B Z R 7 Z l y 3 2 s s a 3 J r N d X X t m G S W S b C y M y S x m U 3 D 2 t K V r w B D y D I Z X c X y h k 2 i j M z 9 q g i X U p J m 3 3 Y 7 4 B c X Z H K s n 7 U t o 8 k r E w 5 e o m q E I y + 3 C R N W a 3 a z c b T F T 2 + 5 B 8 J 8 4 l E y h 8 h j w D Z e E z 3 7 I A 9 X I h U Q X g J d q e q 4 a M D 8 / O 0 a e B q S L n f b U 5 s I d F p v l z k u n / u Y i f + j j A e + M t y Z 5 u S W i H J R V i y y N L Y r P S j q S x f f h I a K W j 7 w V X e A p 7 q 2 p f F 6 Z F V I 9 z z 0 e O S n d T s P P 2 3 6 i 5 A k 2 q 6 T + R 7 V D 4 M i L Q W T f K G i r c H x T h K p D f R T m i n 8 p I H + n l f m m F I 1 c Y P O q X a 0 p F L 0 J Y K 3 n L j r W Y 1 Y J q R V m I l w 4 I O y i O s D 9 Z s P v 7 o v W 6 / f x c r i + N + t K o 4 O D B n H g Z H t Y z t Z 6 p z z h T H / D 5 7 A X 4 / P b s B H 7 N a V 2 Q G l 7 B f g j n o 3 e E a 7 C l K F O z / b d s z 2 i p k n 8 x F c 9 r F t U s e i K L f g B Q S w E C L Q A U A A I A C A D H V O d W B A C o x K U A A A D 2 A A A A E g A A A A A A A A A A A A A A A A A A A A A A Q 2 9 u Z m l n L 1 B h Y 2 t h Z 2 U u e G 1 s U E s B A i 0 A F A A C A A g A x 1 T n V g / K 6 a u k A A A A 6 Q A A A B M A A A A A A A A A A A A A A A A A 8 Q A A A F t D b 2 5 0 Z W 5 0 X 1 R 5 c G V z X S 5 4 b W x Q S w E C L Q A U A A I A C A D H V O d W 4 0 A q U 4 E C A A A f E A A A E w A A A A A A A A A A A A A A A A D i A Q A A R m 9 y b X V s Y X M v U 2 V j d G l v b j E u b V B L B Q Y A A A A A A w A D A M I A A A C 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Q A A A A A A A N x 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V 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V G F i b G V f M S I g L z 4 8 R W 5 0 c n k g V H l w Z T 0 i R m l s b G V k Q 2 9 t c G x l d G V S Z X N 1 b H R U b 1 d v c m t z a G V l d C I g V m F s d W U 9 I m w x I i A v P j x F b n R y e S B U e X B l P S J B Z G R l Z F R v R G F 0 Y U 1 v Z G V s I i B W Y W x 1 Z T 0 i b D A i I C 8 + P E V u d H J 5 I F R 5 c G U 9 I k Z p b G x D b 3 V u d C I g V m F s d W U 9 I m w z M T E 1 I i A v P j x F b n R y e S B U e X B l P S J G a W x s R X J y b 3 J D b 2 R l I i B W Y W x 1 Z T 0 i c 1 V u a 2 5 v d 2 4 i I C 8 + P E V u d H J 5 I F R 5 c G U 9 I k Z p b G x F c n J v c k N v d W 5 0 I i B W Y W x 1 Z T 0 i b D A i I C 8 + P E V u d H J 5 I F R 5 c G U 9 I k Z p b G x M Y X N 0 V X B k Y X R l Z C I g V m F s d W U 9 I m Q y M D I z L T A 3 L T A 3 V D A 0 O j I 4 O j U 4 L j M y O D A 0 N T N a I i A v P j x F b n R y e S B U e X B l P S J G a W x s Q 2 9 s d W 1 u V H l w Z X M i I F Z h b H V l P S J z Q 1 F N R 0 J n W U d C Z 1 l H Q X d V P S I g L z 4 8 R W 5 0 c n k g V H l w Z T 0 i R m l s b E N v b H V t b k 5 h b W V z I i B W Y W x 1 Z T 0 i c 1 s m c X V v d D t P c m R l c i B O d W 1 i Z X I m c X V v d D s s J n F 1 b 3 Q 7 W W V h c i Z x d W 9 0 O y w m c X V v d D t N b 2 5 0 a C Z x d W 9 0 O y w m c X V v d D t Q T 1 M m c X V v d D s s J n F 1 b 3 Q 7 U G F 5 b W V u d C B N Z X R o b 2 Q m c X V v d D s s J n F 1 b 3 Q 7 Q X N z Z W 1 i b H k g U 3 R h Z 2 U m c X V v d D s s J n F 1 b 3 Q 7 U m V n a X N 0 c m F 0 a W 9 u I F N 0 Y X R 1 c y Z x d W 9 0 O y w m c X V v d D t T Y W x l I F N 0 Y X R 1 c y Z x d W 9 0 O y w m c X V v d D t E Z W x p d m V y e S B U e X B l J n F 1 b 3 Q 7 L C Z x d W 9 0 O 0 F t b 3 V u d C Z x d W 9 0 O y w m c X V v d D t U Y X J n Z X 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V f M S 9 D a G F u Z 2 V k I F R 5 c G U u e 0 9 y Z G V y I E 5 1 b W J l c i w w f S Z x d W 9 0 O y w m c X V v d D t T Z W N 0 a W 9 u M S 9 U Y W J s Z V 8 x L 0 N o Y W 5 n Z W Q g V H l w Z S 5 7 W W V h c i w x f S Z x d W 9 0 O y w m c X V v d D t T Z W N 0 a W 9 u M S 9 U Y W J s Z V 8 x L 0 N o Y W 5 n Z W Q g V H l w Z S 5 7 T W 9 u d G g s M n 0 m c X V v d D s s J n F 1 b 3 Q 7 U 2 V j d G l v b j E v V G F i b G V f M S 9 D a G F u Z 2 V k I F R 5 c G U u e 1 B P U y w z f S Z x d W 9 0 O y w m c X V v d D t T Z W N 0 a W 9 u M S 9 U Y W J s Z V 8 x L 0 N o Y W 5 n Z W Q g V H l w Z S 5 7 U G F 5 b W V u d C B N Z X R o b 2 Q s N H 0 m c X V v d D s s J n F 1 b 3 Q 7 U 2 V j d G l v b j E v V G F i b G V f M S 9 D a G F u Z 2 V k I F R 5 c G U u e 0 F z c 2 V t Y m x 5 I F N 0 Y W d l L D V 9 J n F 1 b 3 Q 7 L C Z x d W 9 0 O 1 N l Y 3 R p b 2 4 x L 1 R h Y m x l X z E v Q 2 h h b m d l Z C B U e X B l L n t S Z W d p c 3 R y Y X R p b 2 4 g U 3 R h d H V z L D Z 9 J n F 1 b 3 Q 7 L C Z x d W 9 0 O 1 N l Y 3 R p b 2 4 x L 1 R h Y m x l X z E v Q 2 h h b m d l Z C B U e X B l L n t T Y W x l I F N 0 Y X R 1 c y w 3 f S Z x d W 9 0 O y w m c X V v d D t T Z W N 0 a W 9 u M S 9 U Y W J s Z V 8 x L 0 N o Y W 5 n Z W Q g V H l w Z S 5 7 R G V s a X Z l c n k g V H l w Z S w 4 f S Z x d W 9 0 O y w m c X V v d D t T Z W N 0 a W 9 u M S 9 U Y W J s Z V 8 x L 0 N o Y W 5 n Z W Q g V H l w Z S 5 7 Q W 1 v d W 5 0 L D l 9 J n F 1 b 3 Q 7 L C Z x d W 9 0 O 1 N l Y 3 R p b 2 4 x L 1 R h Y m x l X z E v Q 2 h h b m d l Z C B U e X B l L n t U Y X J n Z X Q s M T B 9 J n F 1 b 3 Q 7 X S w m c X V v d D t D b 2 x 1 b W 5 D b 3 V u d C Z x d W 9 0 O z o x M S w m c X V v d D t L Z X l D b 2 x 1 b W 5 O Y W 1 l c y Z x d W 9 0 O z p b X S w m c X V v d D t D b 2 x 1 b W 5 J Z G V u d G l 0 a W V z J n F 1 b 3 Q 7 O l s m c X V v d D t T Z W N 0 a W 9 u M S 9 U Y W J s Z V 8 x L 0 N o Y W 5 n Z W Q g V H l w Z S 5 7 T 3 J k Z X I g T n V t Y m V y L D B 9 J n F 1 b 3 Q 7 L C Z x d W 9 0 O 1 N l Y 3 R p b 2 4 x L 1 R h Y m x l X z E v Q 2 h h b m d l Z C B U e X B l L n t Z Z W F y L D F 9 J n F 1 b 3 Q 7 L C Z x d W 9 0 O 1 N l Y 3 R p b 2 4 x L 1 R h Y m x l X z E v Q 2 h h b m d l Z C B U e X B l L n t N b 2 5 0 a C w y f S Z x d W 9 0 O y w m c X V v d D t T Z W N 0 a W 9 u M S 9 U Y W J s Z V 8 x L 0 N o Y W 5 n Z W Q g V H l w Z S 5 7 U E 9 T L D N 9 J n F 1 b 3 Q 7 L C Z x d W 9 0 O 1 N l Y 3 R p b 2 4 x L 1 R h Y m x l X z E v Q 2 h h b m d l Z C B U e X B l L n t Q Y X l t Z W 5 0 I E 1 l d G h v Z C w 0 f S Z x d W 9 0 O y w m c X V v d D t T Z W N 0 a W 9 u M S 9 U Y W J s Z V 8 x L 0 N o Y W 5 n Z W Q g V H l w Z S 5 7 Q X N z Z W 1 i b H k g U 3 R h Z 2 U s N X 0 m c X V v d D s s J n F 1 b 3 Q 7 U 2 V j d G l v b j E v V G F i b G V f M S 9 D a G F u Z 2 V k I F R 5 c G U u e 1 J l Z 2 l z d H J h d G l v b i B T d G F 0 d X M s N n 0 m c X V v d D s s J n F 1 b 3 Q 7 U 2 V j d G l v b j E v V G F i b G V f M S 9 D a G F u Z 2 V k I F R 5 c G U u e 1 N h b G U g U 3 R h d H V z L D d 9 J n F 1 b 3 Q 7 L C Z x d W 9 0 O 1 N l Y 3 R p b 2 4 x L 1 R h Y m x l X z E v Q 2 h h b m d l Z C B U e X B l L n t E Z W x p d m V y e S B U e X B l L D h 9 J n F 1 b 3 Q 7 L C Z x d W 9 0 O 1 N l Y 3 R p b 2 4 x L 1 R h Y m x l X z E v Q 2 h h b m d l Z C B U e X B l L n t B b W 9 1 b n Q s O X 0 m c X V v d D s s J n F 1 b 3 Q 7 U 2 V j d G l v b j E v V G F i b G V f M S 9 D a G F u Z 2 V k I F R 5 c G U u e 1 R h c m d l d C w x M H 0 m c X V v d D t d L C Z x d W 9 0 O 1 J l b G F 0 a W 9 u c 2 h p c E l u Z m 8 m c X V v d D s 6 W 1 1 9 I i A v P j w v U 3 R h Y m x l R W 5 0 c m l l c z 4 8 L 0 l 0 Z W 0 + P E l 0 Z W 0 + P E l 0 Z W 1 M b 2 N h d G l v b j 4 8 S X R l b V R 5 c G U + R m 9 y b X V s Y T w v S X R l b V R 5 c G U + P E l 0 Z W 1 Q Y X R o P l N l Y 3 R p b 2 4 x L 1 R h Y m x l X z E v U 2 9 1 c m N l P C 9 J d G V t U G F 0 a D 4 8 L 0 l 0 Z W 1 M b 2 N h d G l v b j 4 8 U 3 R h Y m x l R W 5 0 c m l l c y A v P j w v S X R l b T 4 8 S X R l b T 4 8 S X R l b U x v Y 2 F 0 a W 9 u P j x J d G V t V H l w Z T 5 G b 3 J t d W x h P C 9 J d G V t V H l w Z T 4 8 S X R l b V B h d G g + U 2 V j d G l v b j E v V G F i b G V f M S 9 U Y W J s Z V 8 x X 1 R h Y m x l P C 9 J d G V t U G F 0 a D 4 8 L 0 l 0 Z W 1 M b 2 N h d G l v b j 4 8 U 3 R h Y m x l R W 5 0 c m l l c y A v P j w v S X R l b T 4 8 S X R l b T 4 8 S X R l b U x v Y 2 F 0 a W 9 u P j x J d G V t V H l w Z T 5 G b 3 J t d W x h P C 9 J d G V t V H l w Z T 4 8 S X R l b V B h d G g + U 2 V j d G l v b j E v V G F i b G V f M S 9 D a G F u Z 2 V k J T I w V H l w Z T w v S X R l b V B h d G g + P C 9 J d G V t T G 9 j Y X R p b 2 4 + P F N 0 Y W J s Z U V u d H J p Z X M g L z 4 8 L 0 l 0 Z W 0 + P E l 0 Z W 0 + P E l 0 Z W 1 M b 2 N h d G l v b j 4 8 S X R l b V R 5 c G U + R m 9 y b X V s Y T w v S X R l b V R 5 c G U + P E l 0 Z W 1 Q Y X R o P l N l Y 3 R p b 2 4 x L 0 Z p b m F u Y 2 l h b C U y M F N 0 Y X R p c 3 R p Y 3 M l M j B E Y X N o Y m 9 h c m Q l M j B T e X N 0 Z W 1 z J T I w e G x z e 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M t M D c t M D d U M D U 6 M D Q 6 N T E u M j Q 3 M T M 0 M 1 o i I C 8 + P E V u d H J 5 I F R 5 c G U 9 I k Z p b G x D b 2 x 1 b W 5 U e X B l c y I g V m F s d W U 9 I n N C Z 1 l H Q V E 9 P S I g L z 4 8 R W 5 0 c n k g V H l w Z T 0 i R m l s b E N v b H V t b k 5 h b W V z I i B W Y W x 1 Z T 0 i c 1 s m c X V v d D t O Y W 1 l J n F 1 b 3 Q 7 L C Z x d W 9 0 O 0 l 0 Z W 0 m c X V v d D s s J n F 1 b 3 Q 7 S 2 l u Z C Z x d W 9 0 O y w m c X V v d D t I a W R k Z W 4 m c X V v d D t d I i A v P j x F b n R y e S B U e X B l P S J G a W x s U 3 R h d H V z I i B W Y W x 1 Z T 0 i c 0 N v b X B s Z X R l I i A v P j x F b n R y e S B U e X B l P S J S Z W x h d G l v b n N o a X B J b m Z v Q 2 9 u d G F p b m V y I i B W Y W x 1 Z T 0 i c 3 s m c X V v d D t j b 2 x 1 b W 5 D b 3 V u d C Z x d W 9 0 O z o 0 L C Z x d W 9 0 O 2 t l e U N v b H V t b k 5 h b W V z J n F 1 b 3 Q 7 O l s m c X V v d D t J d G V t J n F 1 b 3 Q 7 L C Z x d W 9 0 O 0 t p b m Q m c X V v d D t d L C Z x d W 9 0 O 3 F 1 Z X J 5 U m V s Y X R p b 2 5 z a G l w c y Z x d W 9 0 O z p b X S w m c X V v d D t j b 2 x 1 b W 5 J Z G V u d G l 0 a W V z J n F 1 b 3 Q 7 O l s m c X V v d D t T Z W N 0 a W 9 u M S 9 G a W 5 h b m N p Y W w g U 3 R h d G l z d G l j c y B E Y X N o Y m 9 h c m Q g U 3 l z d G V t c y B 4 b H N 4 L 1 N v d X J j Z S 5 7 T m F t Z S w w f S Z x d W 9 0 O y w m c X V v d D t T Z W N 0 a W 9 u M S 9 G a W 5 h b m N p Y W w g U 3 R h d G l z d G l j c y B E Y X N o Y m 9 h c m Q g U 3 l z d G V t c y B 4 b H N 4 L 1 N v d X J j Z S 5 7 S X R l b S w y f S Z x d W 9 0 O y w m c X V v d D t T Z W N 0 a W 9 u M S 9 G a W 5 h b m N p Y W w g U 3 R h d G l z d G l j c y B E Y X N o Y m 9 h c m Q g U 3 l z d G V t c y B 4 b H N 4 L 1 N v d X J j Z S 5 7 S 2 l u Z C w z f S Z x d W 9 0 O y w m c X V v d D t T Z W N 0 a W 9 u M S 9 G a W 5 h b m N p Y W w g U 3 R h d G l z d G l j c y B E Y X N o Y m 9 h c m Q g U 3 l z d G V t c y B 4 b H N 4 L 1 N v d X J j Z S 5 7 S G l k Z G V u L D R 9 J n F 1 b 3 Q 7 X S w m c X V v d D t D b 2 x 1 b W 5 D b 3 V u d C Z x d W 9 0 O z o 0 L C Z x d W 9 0 O 0 t l e U N v b H V t b k 5 h b W V z J n F 1 b 3 Q 7 O l s m c X V v d D t J d G V t J n F 1 b 3 Q 7 L C Z x d W 9 0 O 0 t p b m Q m c X V v d D t d L C Z x d W 9 0 O 0 N v b H V t b k l k Z W 5 0 a X R p Z X M m c X V v d D s 6 W y Z x d W 9 0 O 1 N l Y 3 R p b 2 4 x L 0 Z p b m F u Y 2 l h b C B T d G F 0 a X N 0 a W N z I E R h c 2 h i b 2 F y Z C B T e X N 0 Z W 1 z I H h s c 3 g v U 2 9 1 c m N l L n t O Y W 1 l L D B 9 J n F 1 b 3 Q 7 L C Z x d W 9 0 O 1 N l Y 3 R p b 2 4 x L 0 Z p b m F u Y 2 l h b C B T d G F 0 a X N 0 a W N z I E R h c 2 h i b 2 F y Z C B T e X N 0 Z W 1 z I H h s c 3 g v U 2 9 1 c m N l L n t J d G V t L D J 9 J n F 1 b 3 Q 7 L C Z x d W 9 0 O 1 N l Y 3 R p b 2 4 x L 0 Z p b m F u Y 2 l h b C B T d G F 0 a X N 0 a W N z I E R h c 2 h i b 2 F y Z C B T e X N 0 Z W 1 z I H h s c 3 g v U 2 9 1 c m N l L n t L a W 5 k L D N 9 J n F 1 b 3 Q 7 L C Z x d W 9 0 O 1 N l Y 3 R p b 2 4 x L 0 Z p b m F u Y 2 l h b C B T d G F 0 a X N 0 a W N z I E R h c 2 h i b 2 F y Z C B T e X N 0 Z W 1 z I H h s c 3 g v U 2 9 1 c m N l L n t I a W R k Z W 4 s N H 0 m c X V v d D t d L C Z x d W 9 0 O 1 J l b G F 0 a W 9 u c 2 h p c E l u Z m 8 m c X V v d D s 6 W 1 1 9 I i A v P j w v U 3 R h Y m x l R W 5 0 c m l l c z 4 8 L 0 l 0 Z W 0 + P E l 0 Z W 0 + P E l 0 Z W 1 M b 2 N h d G l v b j 4 8 S X R l b V R 5 c G U + R m 9 y b X V s Y T w v S X R l b V R 5 c G U + P E l 0 Z W 1 Q Y X R o P l N l Y 3 R p b 2 4 x L 0 Z p b m F u Y 2 l h b C U y M F N 0 Y X R p c 3 R p Y 3 M l M j B E Y X N o Y m 9 h c m Q l M j B T e X N 0 Z W 1 z J T I w e G x z e C 9 T b 3 V y Y 2 U 8 L 0 l 0 Z W 1 Q Y X R o P j w v S X R l b U x v Y 2 F 0 a W 9 u P j x T d G F i b G V F b n R y a W V z I C 8 + P C 9 J d G V t P j x J d G V t P j x J d G V t T G 9 j Y X R p b 2 4 + P E l 0 Z W 1 U e X B l P k Z v c m 1 1 b G E 8 L 0 l 0 Z W 1 U e X B l P j x J d G V t U G F 0 a D 5 T Z W N 0 a W 9 u M S 9 E Y X R h J T I w V G F i 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A w I i A v P j x F b n R y e S B U e X B l P S J G a W x s R X J y b 3 J D b 2 R l I i B W Y W x 1 Z T 0 i c 1 V u a 2 5 v d 2 4 i I C 8 + P E V u d H J 5 I F R 5 c G U 9 I k Z p b G x F c n J v c k N v d W 5 0 I i B W Y W x 1 Z T 0 i b D A i I C 8 + P E V u d H J 5 I F R 5 c G U 9 I k Z p b G x M Y X N 0 V X B k Y X R l Z C I g V m F s d W U 9 I m Q y M D I z L T A 3 L T A 3 V D A 1 O j A 1 O j I 2 L j k 4 N D g 1 N z N a I i A v P j x F b n R y e S B U e X B l P S J G a W x s Q 2 9 s d W 1 u V H l w Z X M i I F Z h b H V l P S J z Q X d Z R 0 J n V U Z C U V V H I i A v P j x F b n R y e S B U e X B l P S J G a W x s Q 2 9 s d W 1 u T m F t Z X M i I F Z h b H V l P S J z W y Z x d W 9 0 O 1 l l Y X I m c X V v d D s s J n F 1 b 3 Q 7 T W 9 u d G g m c X V v d D s s J n F 1 b 3 Q 7 S W 5 j b 2 1 l I H N v d X J j Z X M m c X V v d D s s J n F 1 b 3 Q 7 S W 5 j b 2 1 l I E J y Z W F r Z G 9 3 b n M m c X V v d D s s J n F 1 b 3 Q 7 Q 2 9 1 b n R z J n F 1 b 3 Q 7 L C Z x d W 9 0 O 0 l u Y 2 9 t Z S Z x d W 9 0 O y w m c X V v d D t U Y X J n Z X Q g S W 5 j b 2 1 l J n F 1 b 3 Q 7 L C Z x d W 9 0 O 2 9 w Z X J h d G l u Z y B w c m 9 m a X Q m c X V v d D s s J n F 1 b 3 Q 7 T W F y a 2 V 0 a W 5 n I F N 0 c m F 0 Z W d p Z 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E Y X R h I F R h Y m x l c y 9 D a G F u Z 2 V k I F R 5 c G U u e 1 l l Y X I s M H 0 m c X V v d D s s J n F 1 b 3 Q 7 U 2 V j d G l v b j E v R G F 0 Y S B U Y W J s Z X M v Q 2 h h b m d l Z C B U e X B l L n t N b 2 5 0 a C w x f S Z x d W 9 0 O y w m c X V v d D t T Z W N 0 a W 9 u M S 9 E Y X R h I F R h Y m x l c y 9 D a G F u Z 2 V k I F R 5 c G U u e 0 l u Y 2 9 t Z S B z b 3 V y Y 2 V z L D J 9 J n F 1 b 3 Q 7 L C Z x d W 9 0 O 1 N l Y 3 R p b 2 4 x L 0 R h d G E g V G F i b G V z L 0 N o Y W 5 n Z W Q g V H l w Z S 5 7 S W 5 j b 2 1 l I E J y Z W F r Z G 9 3 b n M s M 3 0 m c X V v d D s s J n F 1 b 3 Q 7 U 2 V j d G l v b j E v R G F 0 Y S B U Y W J s Z X M v Q 2 h h b m d l Z C B U e X B l L n t D b 3 V u d H M s N H 0 m c X V v d D s s J n F 1 b 3 Q 7 U 2 V j d G l v b j E v R G F 0 Y S B U Y W J s Z X M v Q 2 h h b m d l Z C B U e X B l L n t J b m N v b W U s N X 0 m c X V v d D s s J n F 1 b 3 Q 7 U 2 V j d G l v b j E v R G F 0 Y S B U Y W J s Z X M v Q 2 h h b m d l Z C B U e X B l L n t U Y X J n Z X Q g S W 5 j b 2 1 l L D Z 9 J n F 1 b 3 Q 7 L C Z x d W 9 0 O 1 N l Y 3 R p b 2 4 x L 0 R h d G E g V G F i b G V z L 0 N o Y W 5 n Z W Q g V H l w Z S 5 7 b 3 B l c m F 0 a W 5 n I H B y b 2 Z p d C w 3 f S Z x d W 9 0 O y w m c X V v d D t T Z W N 0 a W 9 u M S 9 E Y X R h I F R h Y m x l c y 9 D a G F u Z 2 V k I F R 5 c G U u e 0 1 h c m t l d G l u Z y B T d H J h d G V n a W V z L D h 9 J n F 1 b 3 Q 7 X S w m c X V v d D t D b 2 x 1 b W 5 D b 3 V u d C Z x d W 9 0 O z o 5 L C Z x d W 9 0 O 0 t l e U N v b H V t b k 5 h b W V z J n F 1 b 3 Q 7 O l t d L C Z x d W 9 0 O 0 N v b H V t b k l k Z W 5 0 a X R p Z X M m c X V v d D s 6 W y Z x d W 9 0 O 1 N l Y 3 R p b 2 4 x L 0 R h d G E g V G F i b G V z L 0 N o Y W 5 n Z W Q g V H l w Z S 5 7 W W V h c i w w f S Z x d W 9 0 O y w m c X V v d D t T Z W N 0 a W 9 u M S 9 E Y X R h I F R h Y m x l c y 9 D a G F u Z 2 V k I F R 5 c G U u e 0 1 v b n R o L D F 9 J n F 1 b 3 Q 7 L C Z x d W 9 0 O 1 N l Y 3 R p b 2 4 x L 0 R h d G E g V G F i b G V z L 0 N o Y W 5 n Z W Q g V H l w Z S 5 7 S W 5 j b 2 1 l I H N v d X J j Z X M s M n 0 m c X V v d D s s J n F 1 b 3 Q 7 U 2 V j d G l v b j E v R G F 0 Y S B U Y W J s Z X M v Q 2 h h b m d l Z C B U e X B l L n t J b m N v b W U g Q n J l Y W t k b 3 d u c y w z f S Z x d W 9 0 O y w m c X V v d D t T Z W N 0 a W 9 u M S 9 E Y X R h I F R h Y m x l c y 9 D a G F u Z 2 V k I F R 5 c G U u e 0 N v d W 5 0 c y w 0 f S Z x d W 9 0 O y w m c X V v d D t T Z W N 0 a W 9 u M S 9 E Y X R h I F R h Y m x l c y 9 D a G F u Z 2 V k I F R 5 c G U u e 0 l u Y 2 9 t Z S w 1 f S Z x d W 9 0 O y w m c X V v d D t T Z W N 0 a W 9 u M S 9 E Y X R h I F R h Y m x l c y 9 D a G F u Z 2 V k I F R 5 c G U u e 1 R h c m d l d C B J b m N v b W U s N n 0 m c X V v d D s s J n F 1 b 3 Q 7 U 2 V j d G l v b j E v R G F 0 Y S B U Y W J s Z X M v Q 2 h h b m d l Z C B U e X B l L n t v c G V y Y X R p b m c g c H J v Z m l 0 L D d 9 J n F 1 b 3 Q 7 L C Z x d W 9 0 O 1 N l Y 3 R p b 2 4 x L 0 R h d G E g V G F i b G V z L 0 N o Y W 5 n Z W Q g V H l w Z S 5 7 T W F y a 2 V 0 a W 5 n I F N 0 c m F 0 Z W d p Z X M s O H 0 m c X V v d D t d L C Z x d W 9 0 O 1 J l b G F 0 a W 9 u c 2 h p c E l u Z m 8 m c X V v d D s 6 W 1 1 9 I i A v P j w v U 3 R h Y m x l R W 5 0 c m l l c z 4 8 L 0 l 0 Z W 0 + P E l 0 Z W 0 + P E l 0 Z W 1 M b 2 N h d G l v b j 4 8 S X R l b V R 5 c G U + R m 9 y b X V s Y T w v S X R l b V R 5 c G U + P E l 0 Z W 1 Q Y X R o P l N l Y 3 R p b 2 4 x L 0 R h d G E l M j B U Y W J s Z X M v U 2 9 1 c m N l P C 9 J d G V t U G F 0 a D 4 8 L 0 l 0 Z W 1 M b 2 N h d G l v b j 4 8 U 3 R h Y m x l R W 5 0 c m l l c y A v P j w v S X R l b T 4 8 S X R l b T 4 8 S X R l b U x v Y 2 F 0 a W 9 u P j x J d G V t V H l w Z T 5 G b 3 J t d W x h P C 9 J d G V t V H l w Z T 4 8 S X R l b V B h d G g + U 2 V j d G l v b j E v R G F 0 Y S U y M F R h Y m x l c y 9 E Y X R h J T I w V G F i b G V z X 1 N o Z W V 0 P C 9 J d G V t U G F 0 a D 4 8 L 0 l 0 Z W 1 M b 2 N h d G l v b j 4 8 U 3 R h Y m x l R W 5 0 c m l l c y A v P j w v S X R l b T 4 8 S X R l b T 4 8 S X R l b U x v Y 2 F 0 a W 9 u P j x J d G V t V H l w Z T 5 G b 3 J t d W x h P C 9 J d G V t V H l w Z T 4 8 S X R l b V B h d G g + U 2 V j d G l v b j E v R G F 0 Y S U y M F R h Y m x l c y 9 Q c m 9 t b 3 R l Z C U y M E h l Y W R l c n M 8 L 0 l 0 Z W 1 Q Y X R o P j w v S X R l b U x v Y 2 F 0 a W 9 u P j x T d G F i b G V F b n R y a W V z I C 8 + P C 9 J d G V t P j x J d G V t P j x J d G V t T G 9 j Y X R p b 2 4 + P E l 0 Z W 1 U e X B l P k Z v c m 1 1 b G E 8 L 0 l 0 Z W 1 U e X B l P j x J d G V t U G F 0 a D 5 T Z W N 0 a W 9 u M S 9 E Y X R h J T I w V G F i b G V z L 0 N o Y W 5 n Z W Q l M j B U e X B l P C 9 J d G V t U G F 0 a D 4 8 L 0 l 0 Z W 1 M b 2 N h d G l v b j 4 8 U 3 R h Y m x l R W 5 0 c m l l c y A v P j w v S X R l b T 4 8 S X R l b T 4 8 S X R l b U x v Y 2 F 0 a W 9 u P j x J d G V t V H l w Z T 5 G b 3 J t d W x h P C 9 J d G V t V H l w Z T 4 8 S X R l b V B h d G g + U 2 V j d G l v b j E v V G F i b G V f 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N y 0 w N 1 Q w N D o y O D o 1 O C 4 z M j g w N D U z W i I g L z 4 8 R W 5 0 c n k g V H l w Z T 0 i R m l s b E N v b H V t b l R 5 c G V z I i B W Y W x 1 Z T 0 i c 0 N R T U d C Z 1 l H Q m d Z R 0 F 3 V T 0 i I C 8 + P E V u d H J 5 I F R 5 c G U 9 I k Z p b G x D b 2 x 1 b W 5 O Y W 1 l c y I g V m F s d W U 9 I n N b J n F 1 b 3 Q 7 T 3 J k Z X I g T n V t Y m V y J n F 1 b 3 Q 7 L C Z x d W 9 0 O 1 l l Y X I m c X V v d D s s J n F 1 b 3 Q 7 T W 9 u d G g m c X V v d D s s J n F 1 b 3 Q 7 U E 9 T J n F 1 b 3 Q 7 L C Z x d W 9 0 O 1 B h e W 1 l b n Q g T W V 0 a G 9 k J n F 1 b 3 Q 7 L C Z x d W 9 0 O 0 F z c 2 V t Y m x 5 I F N 0 Y W d l J n F 1 b 3 Q 7 L C Z x d W 9 0 O 1 J l Z 2 l z d H J h d G l v b i B T d G F 0 d X M m c X V v d D s s J n F 1 b 3 Q 7 U 2 F s Z S B T d G F 0 d X M m c X V v d D s s J n F 1 b 3 Q 7 R G V s a X Z l c n k g V H l w Z S Z x d W 9 0 O y w m c X V v d D t B b W 9 1 b n Q m c X V v d D s s J n F 1 b 3 Q 7 V G F y Z 2 V 0 J n F 1 b 3 Q 7 X S I g L z 4 8 R W 5 0 c n k g V H l w Z T 0 i R m l s b F N 0 Y X R 1 c y I g V m F s d W U 9 I n N D b 2 1 w b G V 0 Z S I g L z 4 8 R W 5 0 c n k g V H l w Z T 0 i R m l s b E N v d W 5 0 I i B W Y W x 1 Z T 0 i b D M x M T U i I C 8 + P E V u d H J 5 I F R 5 c G U 9 I l J l b G F 0 a W 9 u c 2 h p c E l u Z m 9 D b 2 5 0 Y W l u Z X I i I F Z h b H V l P S J z e y Z x d W 9 0 O 2 N v b H V t b k N v d W 5 0 J n F 1 b 3 Q 7 O j E x L C Z x d W 9 0 O 2 t l e U N v b H V t b k 5 h b W V z J n F 1 b 3 Q 7 O l t d L C Z x d W 9 0 O 3 F 1 Z X J 5 U m V s Y X R p b 2 5 z a G l w c y Z x d W 9 0 O z p b X S w m c X V v d D t j b 2 x 1 b W 5 J Z G V u d G l 0 a W V z J n F 1 b 3 Q 7 O l s m c X V v d D t T Z W N 0 a W 9 u M S 9 U Y W J s Z V 8 x L 0 N o Y W 5 n Z W Q g V H l w Z S 5 7 T 3 J k Z X I g T n V t Y m V y L D B 9 J n F 1 b 3 Q 7 L C Z x d W 9 0 O 1 N l Y 3 R p b 2 4 x L 1 R h Y m x l X z E v Q 2 h h b m d l Z C B U e X B l L n t Z Z W F y L D F 9 J n F 1 b 3 Q 7 L C Z x d W 9 0 O 1 N l Y 3 R p b 2 4 x L 1 R h Y m x l X z E v Q 2 h h b m d l Z C B U e X B l L n t N b 2 5 0 a C w y f S Z x d W 9 0 O y w m c X V v d D t T Z W N 0 a W 9 u M S 9 U Y W J s Z V 8 x L 0 N o Y W 5 n Z W Q g V H l w Z S 5 7 U E 9 T L D N 9 J n F 1 b 3 Q 7 L C Z x d W 9 0 O 1 N l Y 3 R p b 2 4 x L 1 R h Y m x l X z E v Q 2 h h b m d l Z C B U e X B l L n t Q Y X l t Z W 5 0 I E 1 l d G h v Z C w 0 f S Z x d W 9 0 O y w m c X V v d D t T Z W N 0 a W 9 u M S 9 U Y W J s Z V 8 x L 0 N o Y W 5 n Z W Q g V H l w Z S 5 7 Q X N z Z W 1 i b H k g U 3 R h Z 2 U s N X 0 m c X V v d D s s J n F 1 b 3 Q 7 U 2 V j d G l v b j E v V G F i b G V f M S 9 D a G F u Z 2 V k I F R 5 c G U u e 1 J l Z 2 l z d H J h d G l v b i B T d G F 0 d X M s N n 0 m c X V v d D s s J n F 1 b 3 Q 7 U 2 V j d G l v b j E v V G F i b G V f M S 9 D a G F u Z 2 V k I F R 5 c G U u e 1 N h b G U g U 3 R h d H V z L D d 9 J n F 1 b 3 Q 7 L C Z x d W 9 0 O 1 N l Y 3 R p b 2 4 x L 1 R h Y m x l X z E v Q 2 h h b m d l Z C B U e X B l L n t E Z W x p d m V y e S B U e X B l L D h 9 J n F 1 b 3 Q 7 L C Z x d W 9 0 O 1 N l Y 3 R p b 2 4 x L 1 R h Y m x l X z E v Q 2 h h b m d l Z C B U e X B l L n t B b W 9 1 b n Q s O X 0 m c X V v d D s s J n F 1 b 3 Q 7 U 2 V j d G l v b j E v V G F i b G V f M S 9 D a G F u Z 2 V k I F R 5 c G U u e 1 R h c m d l d C w x M H 0 m c X V v d D t d L C Z x d W 9 0 O 0 N v b H V t b k N v d W 5 0 J n F 1 b 3 Q 7 O j E x L C Z x d W 9 0 O 0 t l e U N v b H V t b k 5 h b W V z J n F 1 b 3 Q 7 O l t d L C Z x d W 9 0 O 0 N v b H V t b k l k Z W 5 0 a X R p Z X M m c X V v d D s 6 W y Z x d W 9 0 O 1 N l Y 3 R p b 2 4 x L 1 R h Y m x l X z E v Q 2 h h b m d l Z C B U e X B l L n t P c m R l c i B O d W 1 i Z X I s M H 0 m c X V v d D s s J n F 1 b 3 Q 7 U 2 V j d G l v b j E v V G F i b G V f M S 9 D a G F u Z 2 V k I F R 5 c G U u e 1 l l Y X I s M X 0 m c X V v d D s s J n F 1 b 3 Q 7 U 2 V j d G l v b j E v V G F i b G V f M S 9 D a G F u Z 2 V k I F R 5 c G U u e 0 1 v b n R o L D J 9 J n F 1 b 3 Q 7 L C Z x d W 9 0 O 1 N l Y 3 R p b 2 4 x L 1 R h Y m x l X z E v Q 2 h h b m d l Z C B U e X B l L n t Q T 1 M s M 3 0 m c X V v d D s s J n F 1 b 3 Q 7 U 2 V j d G l v b j E v V G F i b G V f M S 9 D a G F u Z 2 V k I F R 5 c G U u e 1 B h e W 1 l b n Q g T W V 0 a G 9 k L D R 9 J n F 1 b 3 Q 7 L C Z x d W 9 0 O 1 N l Y 3 R p b 2 4 x L 1 R h Y m x l X z E v Q 2 h h b m d l Z C B U e X B l L n t B c 3 N l b W J s e S B T d G F n Z S w 1 f S Z x d W 9 0 O y w m c X V v d D t T Z W N 0 a W 9 u M S 9 U Y W J s Z V 8 x L 0 N o Y W 5 n Z W Q g V H l w Z S 5 7 U m V n a X N 0 c m F 0 a W 9 u I F N 0 Y X R 1 c y w 2 f S Z x d W 9 0 O y w m c X V v d D t T Z W N 0 a W 9 u M S 9 U Y W J s Z V 8 x L 0 N o Y W 5 n Z W Q g V H l w Z S 5 7 U 2 F s Z S B T d G F 0 d X M s N 3 0 m c X V v d D s s J n F 1 b 3 Q 7 U 2 V j d G l v b j E v V G F i b G V f M S 9 D a G F u Z 2 V k I F R 5 c G U u e 0 R l b G l 2 Z X J 5 I F R 5 c G U s O H 0 m c X V v d D s s J n F 1 b 3 Q 7 U 2 V j d G l v b j E v V G F i b G V f M S 9 D a G F u Z 2 V k I F R 5 c G U u e 0 F t b 3 V u d C w 5 f S Z x d W 9 0 O y w m c X V v d D t T Z W N 0 a W 9 u M S 9 U Y W J s Z V 8 x L 0 N o Y W 5 n Z W Q g V H l w Z S 5 7 V G F y Z 2 V 0 L D E w f S Z x d W 9 0 O 1 0 s J n F 1 b 3 Q 7 U m V s Y X R p b 2 5 z a G l w S W 5 m b y Z x d W 9 0 O z p b X X 0 i I C 8 + P E V u d H J 5 I F R 5 c G U 9 I k x v Y W R l Z F R v Q W 5 h b H l z a X N T Z X J 2 a W N l c y I g V m F s d W U 9 I m w w I i A v P j w v U 3 R h Y m x l R W 5 0 c m l l c z 4 8 L 0 l 0 Z W 0 + P E l 0 Z W 0 + P E l 0 Z W 1 M b 2 N h d G l v b j 4 8 S X R l b V R 5 c G U + R m 9 y b X V s Y T w v S X R l b V R 5 c G U + P E l 0 Z W 1 Q Y X R o P l N l Y 3 R p b 2 4 x L 1 R h Y m x l X z E l M j A o M i k v U 2 9 1 c m N l P C 9 J d G V t U G F 0 a D 4 8 L 0 l 0 Z W 1 M b 2 N h d G l v b j 4 8 U 3 R h Y m x l R W 5 0 c m l l c y A v P j w v S X R l b T 4 8 S X R l b T 4 8 S X R l b U x v Y 2 F 0 a W 9 u P j x J d G V t V H l w Z T 5 G b 3 J t d W x h P C 9 J d G V t V H l w Z T 4 8 S X R l b V B h d G g + U 2 V j d G l v b j E v V G F i b G V f M S U y M C g y K S 9 U Y W J s Z V 8 x X 1 R h Y m x l P C 9 J d G V t U G F 0 a D 4 8 L 0 l 0 Z W 1 M b 2 N h d G l v b j 4 8 U 3 R h Y m x l R W 5 0 c m l l c y A v P j w v S X R l b T 4 8 S X R l b T 4 8 S X R l b U x v Y 2 F 0 a W 9 u P j x J d G V t V H l w Z T 5 G b 3 J t d W x h P C 9 J d G V t V H l w Z T 4 8 S X R l b V B h d G g + U 2 V j d G l v b j E v V G F i b G V f M S U y M C g y K S 9 D a G F u Z 2 V k J T I w V H l w Z T w v S X R l b V B h d G g + P C 9 J d G V t T G 9 j Y X R p b 2 4 + P F N 0 Y W J s Z U V u d H J p Z X M g L z 4 8 L 0 l 0 Z W 0 + P E l 0 Z W 0 + P E l 0 Z W 1 M b 2 N h d G l v b j 4 8 S X R l b V R 5 c G U + R m 9 y b X V s Y T w v S X R l b V R 5 c G U + P E l 0 Z W 1 Q Y X R o P l N l Y 3 R p b 2 4 x L 0 R h d G E l M j B U Y W J s Z 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U Y W J s Z V 9 E Y X R h X 1 R h Y m x l c z Y 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3 L T A 3 V D A 1 O j A 1 O j I 2 L j k 4 N D g 1 N z N a I i A v P j x F b n R y e S B U e X B l P S J G a W x s Q 2 9 s d W 1 u V H l w Z X M i I F Z h b H V l P S J z Q X d Z R 0 J n V U Z C U V V H I i A v P j x F b n R y e S B U e X B l P S J G a W x s Q 2 9 s d W 1 u T m F t Z X M i I F Z h b H V l P S J z W y Z x d W 9 0 O 1 l l Y X I m c X V v d D s s J n F 1 b 3 Q 7 T W 9 u d G g m c X V v d D s s J n F 1 b 3 Q 7 S W 5 j b 2 1 l I H N v d X J j Z X M m c X V v d D s s J n F 1 b 3 Q 7 S W 5 j b 2 1 l I E J y Z W F r Z G 9 3 b n M m c X V v d D s s J n F 1 b 3 Q 7 Q 2 9 1 b n R z J n F 1 b 3 Q 7 L C Z x d W 9 0 O 0 l u Y 2 9 t Z S Z x d W 9 0 O y w m c X V v d D t U Y X J n Z X Q g S W 5 j b 2 1 l J n F 1 b 3 Q 7 L C Z x d W 9 0 O 2 9 w Z X J h d G l u Z y B w c m 9 m a X Q m c X V v d D s s J n F 1 b 3 Q 7 T W F y a 2 V 0 a W 5 n I F N 0 c m F 0 Z W d p Z X M m c X V v d D t d I i A v P j x F b n R y e S B U e X B l P S J G a W x s U 3 R h d H V z I i B W Y W x 1 Z T 0 i c 0 N v b X B s Z X R l I i A v P j x F b n R y e S B U e X B l P S J G a W x s Q 2 9 1 b n Q i I F Z h b H V l P S J s O T A w I i A v P j x F b n R y e S B U e X B l P S J S Z W x h d G l v b n N o a X B J b m Z v Q 2 9 u d G F p b m V y I i B W Y W x 1 Z T 0 i c 3 s m c X V v d D t j b 2 x 1 b W 5 D b 3 V u d C Z x d W 9 0 O z o 5 L C Z x d W 9 0 O 2 t l e U N v b H V t b k 5 h b W V z J n F 1 b 3 Q 7 O l t d L C Z x d W 9 0 O 3 F 1 Z X J 5 U m V s Y X R p b 2 5 z a G l w c y Z x d W 9 0 O z p b X S w m c X V v d D t j b 2 x 1 b W 5 J Z G V u d G l 0 a W V z J n F 1 b 3 Q 7 O l s m c X V v d D t T Z W N 0 a W 9 u M S 9 E Y X R h I F R h Y m x l c y 9 D a G F u Z 2 V k I F R 5 c G U u e 1 l l Y X I s M H 0 m c X V v d D s s J n F 1 b 3 Q 7 U 2 V j d G l v b j E v R G F 0 Y S B U Y W J s Z X M v Q 2 h h b m d l Z C B U e X B l L n t N b 2 5 0 a C w x f S Z x d W 9 0 O y w m c X V v d D t T Z W N 0 a W 9 u M S 9 E Y X R h I F R h Y m x l c y 9 D a G F u Z 2 V k I F R 5 c G U u e 0 l u Y 2 9 t Z S B z b 3 V y Y 2 V z L D J 9 J n F 1 b 3 Q 7 L C Z x d W 9 0 O 1 N l Y 3 R p b 2 4 x L 0 R h d G E g V G F i b G V z L 0 N o Y W 5 n Z W Q g V H l w Z S 5 7 S W 5 j b 2 1 l I E J y Z W F r Z G 9 3 b n M s M 3 0 m c X V v d D s s J n F 1 b 3 Q 7 U 2 V j d G l v b j E v R G F 0 Y S B U Y W J s Z X M v Q 2 h h b m d l Z C B U e X B l L n t D b 3 V u d H M s N H 0 m c X V v d D s s J n F 1 b 3 Q 7 U 2 V j d G l v b j E v R G F 0 Y S B U Y W J s Z X M v Q 2 h h b m d l Z C B U e X B l L n t J b m N v b W U s N X 0 m c X V v d D s s J n F 1 b 3 Q 7 U 2 V j d G l v b j E v R G F 0 Y S B U Y W J s Z X M v Q 2 h h b m d l Z C B U e X B l L n t U Y X J n Z X Q g S W 5 j b 2 1 l L D Z 9 J n F 1 b 3 Q 7 L C Z x d W 9 0 O 1 N l Y 3 R p b 2 4 x L 0 R h d G E g V G F i b G V z L 0 N o Y W 5 n Z W Q g V H l w Z S 5 7 b 3 B l c m F 0 a W 5 n I H B y b 2 Z p d C w 3 f S Z x d W 9 0 O y w m c X V v d D t T Z W N 0 a W 9 u M S 9 E Y X R h I F R h Y m x l c y 9 D a G F u Z 2 V k I F R 5 c G U u e 0 1 h c m t l d G l u Z y B T d H J h d G V n a W V z L D h 9 J n F 1 b 3 Q 7 X S w m c X V v d D t D b 2 x 1 b W 5 D b 3 V u d C Z x d W 9 0 O z o 5 L C Z x d W 9 0 O 0 t l e U N v b H V t b k 5 h b W V z J n F 1 b 3 Q 7 O l t d L C Z x d W 9 0 O 0 N v b H V t b k l k Z W 5 0 a X R p Z X M m c X V v d D s 6 W y Z x d W 9 0 O 1 N l Y 3 R p b 2 4 x L 0 R h d G E g V G F i b G V z L 0 N o Y W 5 n Z W Q g V H l w Z S 5 7 W W V h c i w w f S Z x d W 9 0 O y w m c X V v d D t T Z W N 0 a W 9 u M S 9 E Y X R h I F R h Y m x l c y 9 D a G F u Z 2 V k I F R 5 c G U u e 0 1 v b n R o L D F 9 J n F 1 b 3 Q 7 L C Z x d W 9 0 O 1 N l Y 3 R p b 2 4 x L 0 R h d G E g V G F i b G V z L 0 N o Y W 5 n Z W Q g V H l w Z S 5 7 S W 5 j b 2 1 l I H N v d X J j Z X M s M n 0 m c X V v d D s s J n F 1 b 3 Q 7 U 2 V j d G l v b j E v R G F 0 Y S B U Y W J s Z X M v Q 2 h h b m d l Z C B U e X B l L n t J b m N v b W U g Q n J l Y W t k b 3 d u c y w z f S Z x d W 9 0 O y w m c X V v d D t T Z W N 0 a W 9 u M S 9 E Y X R h I F R h Y m x l c y 9 D a G F u Z 2 V k I F R 5 c G U u e 0 N v d W 5 0 c y w 0 f S Z x d W 9 0 O y w m c X V v d D t T Z W N 0 a W 9 u M S 9 E Y X R h I F R h Y m x l c y 9 D a G F u Z 2 V k I F R 5 c G U u e 0 l u Y 2 9 t Z S w 1 f S Z x d W 9 0 O y w m c X V v d D t T Z W N 0 a W 9 u M S 9 E Y X R h I F R h Y m x l c y 9 D a G F u Z 2 V k I F R 5 c G U u e 1 R h c m d l d C B J b m N v b W U s N n 0 m c X V v d D s s J n F 1 b 3 Q 7 U 2 V j d G l v b j E v R G F 0 Y S B U Y W J s Z X M v Q 2 h h b m d l Z C B U e X B l L n t v c G V y Y X R p b m c g c H J v Z m l 0 L D d 9 J n F 1 b 3 Q 7 L C Z x d W 9 0 O 1 N l Y 3 R p b 2 4 x L 0 R h d G E g V G F i b G V z L 0 N o Y W 5 n Z W Q g V H l w Z S 5 7 T W F y a 2 V 0 a W 5 n I F N 0 c m F 0 Z W d p Z X M s O H 0 m c X V v d D t d L C Z x d W 9 0 O 1 J l b G F 0 a W 9 u c 2 h p c E l u Z m 8 m c X V v d D s 6 W 1 1 9 I i A v P j x F b n R y e S B U e X B l P S J M b 2 F k Z W R U b 0 F u Y W x 5 c 2 l z U 2 V y d m l j Z X M i I F Z h b H V l P S J s M C I g L z 4 8 L 1 N 0 Y W J s Z U V u d H J p Z X M + P C 9 J d G V t P j x J d G V t P j x J d G V t T G 9 j Y X R p b 2 4 + P E l 0 Z W 1 U e X B l P k Z v c m 1 1 b G E 8 L 0 l 0 Z W 1 U e X B l P j x J d G V t U G F 0 a D 5 T Z W N 0 a W 9 u M S 9 E Y X R h J T I w V G F i b G V z J T I w K D I p L 1 N v d X J j Z T w v S X R l b V B h d G g + P C 9 J d G V t T G 9 j Y X R p b 2 4 + P F N 0 Y W J s Z U V u d H J p Z X M g L z 4 8 L 0 l 0 Z W 0 + P E l 0 Z W 0 + P E l 0 Z W 1 M b 2 N h d G l v b j 4 8 S X R l b V R 5 c G U + R m 9 y b X V s Y T w v S X R l b V R 5 c G U + P E l 0 Z W 1 Q Y X R o P l N l Y 3 R p b 2 4 x L 0 R h d G E l M j B U Y W J s Z X M l M j A o M i k v R G F 0 Y S U y M F R h Y m x l c 1 9 T a G V l d D w v S X R l b V B h d G g + P C 9 J d G V t T G 9 j Y X R p b 2 4 + P F N 0 Y W J s Z U V u d H J p Z X M g L z 4 8 L 0 l 0 Z W 0 + P E l 0 Z W 0 + P E l 0 Z W 1 M b 2 N h d G l v b j 4 8 S X R l b V R 5 c G U + R m 9 y b X V s Y T w v S X R l b V R 5 c G U + P E l 0 Z W 1 Q Y X R o P l N l Y 3 R p b 2 4 x L 0 R h d G E l M j B U Y W J s Z X M l M j A o M i k v U H J v b W 9 0 Z W Q l M j B I Z W F k Z X J z P C 9 J d G V t U G F 0 a D 4 8 L 0 l 0 Z W 1 M b 2 N h d G l v b j 4 8 U 3 R h Y m x l R W 5 0 c m l l c y A v P j w v S X R l b T 4 8 S X R l b T 4 8 S X R l b U x v Y 2 F 0 a W 9 u P j x J d G V t V H l w Z T 5 G b 3 J t d W x h P C 9 J d G V t V H l w Z T 4 8 S X R l b V B h d G g + U 2 V j d G l v b j E v R G F 0 Y S U y M F R h Y m x l c y U y M C g y K S 9 D a G F u Z 2 V k J T I w V H l w Z T w v S X R l b V B h d G g + P C 9 J d G V t T G 9 j Y X R p b 2 4 + P F N 0 Y W J s Z U V u d H J p Z X M g L z 4 8 L 0 l 0 Z W 0 + P E l 0 Z W 0 + P E l 0 Z W 1 M b 2 N h d G l v b j 4 8 S X R l b V R 5 c G U + R m 9 y b X V s Y T w v S X R l b V R 5 c G U + P E l 0 Z W 1 Q Y X R o P l N l Y 3 R p b 2 4 x L 0 R h d G E l M j B U Y W J s Z X M 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M y 0 w N y 0 w N 1 Q w N T o w N z o 1 N S 4 w N z U 0 N T Y w W i I g L z 4 8 R W 5 0 c n k g V H l w Z T 0 i R m l s b E N v b H V t b l R 5 c G V z I i B W Y W x 1 Z T 0 i c 0 F 3 W U R C U T 0 9 I i A v P j x F b n R y e S B U e X B l P S J G a W x s Q 2 9 s d W 1 u T m F t Z X M i I F Z h b H V l P S J z W y Z x d W 9 0 O 1 l l Y X I m c X V v d D s s J n F 1 b 3 Q 7 Q 2 9 1 b n R y e S Z x d W 9 0 O y w m c X V v d D t B b W 9 1 b n Q m c X V v d D s s J n F 1 b 3 Q 7 V G F y Z 2 V 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G F 0 Y S B U Y W J s Z X M g K D M p L 0 N o Y W 5 n Z W Q g V H l w Z S 5 7 W W V h c i w w f S Z x d W 9 0 O y w m c X V v d D t T Z W N 0 a W 9 u M S 9 E Y X R h I F R h Y m x l c y A o M y k v Q 2 h h b m d l Z C B U e X B l L n t D b 3 V u d H J 5 L D F 9 J n F 1 b 3 Q 7 L C Z x d W 9 0 O 1 N l Y 3 R p b 2 4 x L 0 R h d G E g V G F i b G V z I C g z K S 9 D a G F u Z 2 V k I F R 5 c G U u e 0 F t b 3 V u d C w y f S Z x d W 9 0 O y w m c X V v d D t T Z W N 0 a W 9 u M S 9 E Y X R h I F R h Y m x l c y A o M y k v Q 2 h h b m d l Z C B U e X B l L n t U Y X J n Z X Q s M 3 0 m c X V v d D t d L C Z x d W 9 0 O 0 N v b H V t b k N v d W 5 0 J n F 1 b 3 Q 7 O j Q s J n F 1 b 3 Q 7 S 2 V 5 Q 2 9 s d W 1 u T m F t Z X M m c X V v d D s 6 W 1 0 s J n F 1 b 3 Q 7 Q 2 9 s d W 1 u S W R l b n R p d G l l c y Z x d W 9 0 O z p b J n F 1 b 3 Q 7 U 2 V j d G l v b j E v R G F 0 Y S B U Y W J s Z X M g K D M p L 0 N o Y W 5 n Z W Q g V H l w Z S 5 7 W W V h c i w w f S Z x d W 9 0 O y w m c X V v d D t T Z W N 0 a W 9 u M S 9 E Y X R h I F R h Y m x l c y A o M y k v Q 2 h h b m d l Z C B U e X B l L n t D b 3 V u d H J 5 L D F 9 J n F 1 b 3 Q 7 L C Z x d W 9 0 O 1 N l Y 3 R p b 2 4 x L 0 R h d G E g V G F i b G V z I C g z K S 9 D a G F u Z 2 V k I F R 5 c G U u e 0 F t b 3 V u d C w y f S Z x d W 9 0 O y w m c X V v d D t T Z W N 0 a W 9 u M S 9 E Y X R h I F R h Y m x l c y A o M y k v Q 2 h h b m d l Z C B U e X B l L n t U Y X J n Z X Q s M 3 0 m c X V v d D t d L C Z x d W 9 0 O 1 J l b G F 0 a W 9 u c 2 h p c E l u Z m 8 m c X V v d D s 6 W 1 1 9 I i A v P j w v U 3 R h Y m x l R W 5 0 c m l l c z 4 8 L 0 l 0 Z W 0 + P E l 0 Z W 0 + P E l 0 Z W 1 M b 2 N h d G l v b j 4 8 S X R l b V R 5 c G U + R m 9 y b X V s Y T w v S X R l b V R 5 c G U + P E l 0 Z W 1 Q Y X R o P l N l Y 3 R p b 2 4 x L 0 R h d G E l M j B U Y W J s Z X M l M j A o M y k v U 2 9 1 c m N l P C 9 J d G V t U G F 0 a D 4 8 L 0 l 0 Z W 1 M b 2 N h d G l v b j 4 8 U 3 R h Y m x l R W 5 0 c m l l c y A v P j w v S X R l b T 4 8 S X R l b T 4 8 S X R l b U x v Y 2 F 0 a W 9 u P j x J d G V t V H l w Z T 5 G b 3 J t d W x h P C 9 J d G V t V H l w Z T 4 8 S X R l b V B h d G g + U 2 V j d G l v b j E v R G F 0 Y S U y M F R h Y m x l c y U y M C g z K S 9 E Y X R h J T I w V G F i b G V z X 1 N o Z W V 0 P C 9 J d G V t U G F 0 a D 4 8 L 0 l 0 Z W 1 M b 2 N h d G l v b j 4 8 U 3 R h Y m x l R W 5 0 c m l l c y A v P j w v S X R l b T 4 8 S X R l b T 4 8 S X R l b U x v Y 2 F 0 a W 9 u P j x J d G V t V H l w Z T 5 G b 3 J t d W x h P C 9 J d G V t V H l w Z T 4 8 S X R l b V B h d G g + U 2 V j d G l v b j E v R G F 0 Y S U y M F R h Y m x l c y U y M C g z K S 9 Q c m 9 t b 3 R l Z C U y M E h l Y W R l c n M 8 L 0 l 0 Z W 1 Q Y X R o P j w v S X R l b U x v Y 2 F 0 a W 9 u P j x T d G F i b G V F b n R y a W V z I C 8 + P C 9 J d G V t P j x J d G V t P j x J d G V t T G 9 j Y X R p b 2 4 + P E l 0 Z W 1 U e X B l P k Z v c m 1 1 b G E 8 L 0 l 0 Z W 1 U e X B l P j x J d G V t U G F 0 a D 5 T Z W N 0 a W 9 u M S 9 E Y X R h J T I w V G F i b G V z J T I w K D M p L 0 N o Y W 5 n Z W Q l M j B U e X B l P C 9 J d G V t U G F 0 a D 4 8 L 0 l 0 Z W 1 M b 2 N h d G l v b j 4 8 U 3 R h Y m x l R W 5 0 c m l l c y A v P j w v S X R l b T 4 8 S X R l b T 4 8 S X R l b U x v Y 2 F 0 a W 9 u P j x J d G V t V H l w Z T 5 G b 3 J t d W x h P C 9 J d G V t V H l w Z T 4 8 S X R l b V B h d G g + U 2 V j d G l v b j E v R G F 0 Y S U y M F R h Y m x l c y 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R h Y m x l X 0 R h d G F f V G F i b G V z X 1 8 z O 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c t M D d U M D U 6 M D c 6 N T U u M D c 1 N D U 2 M F o i I C 8 + P E V u d H J 5 I F R 5 c G U 9 I k Z p b G x D b 2 x 1 b W 5 U e X B l c y I g V m F s d W U 9 I n N B d 1 l E Q l E 9 P S I g L z 4 8 R W 5 0 c n k g V H l w Z T 0 i R m l s b E N v b H V t b k 5 h b W V z I i B W Y W x 1 Z T 0 i c 1 s m c X V v d D t Z Z W F y J n F 1 b 3 Q 7 L C Z x d W 9 0 O 0 N v d W 5 0 c n k m c X V v d D s s J n F 1 b 3 Q 7 Q W 1 v d W 5 0 J n F 1 b 3 Q 7 L C Z x d W 9 0 O 1 R h c m d l d C Z x d W 9 0 O 1 0 i I C 8 + P E V u d H J 5 I F R 5 c G U 9 I k Z p b G x T d G F 0 d X M i I F Z h b H V l P S J z Q 2 9 t c G x l d G U i I C 8 + P E V u d H J 5 I F R 5 c G U 9 I k Z p b G x D b 3 V u d C I g V m F s d W U 9 I m w z M C I g L z 4 8 R W 5 0 c n k g V H l w Z T 0 i U m V s Y X R p b 2 5 z a G l w S W 5 m b 0 N v b n R h a W 5 l c i I g V m F s d W U 9 I n N 7 J n F 1 b 3 Q 7 Y 2 9 s d W 1 u Q 2 9 1 b n Q m c X V v d D s 6 N C w m c X V v d D t r Z X l D b 2 x 1 b W 5 O Y W 1 l c y Z x d W 9 0 O z p b X S w m c X V v d D t x d W V y e V J l b G F 0 a W 9 u c 2 h p c H M m c X V v d D s 6 W 1 0 s J n F 1 b 3 Q 7 Y 2 9 s d W 1 u S W R l b n R p d G l l c y Z x d W 9 0 O z p b J n F 1 b 3 Q 7 U 2 V j d G l v b j E v R G F 0 Y S B U Y W J s Z X M g K D M p L 0 N o Y W 5 n Z W Q g V H l w Z S 5 7 W W V h c i w w f S Z x d W 9 0 O y w m c X V v d D t T Z W N 0 a W 9 u M S 9 E Y X R h I F R h Y m x l c y A o M y k v Q 2 h h b m d l Z C B U e X B l L n t D b 3 V u d H J 5 L D F 9 J n F 1 b 3 Q 7 L C Z x d W 9 0 O 1 N l Y 3 R p b 2 4 x L 0 R h d G E g V G F i b G V z I C g z K S 9 D a G F u Z 2 V k I F R 5 c G U u e 0 F t b 3 V u d C w y f S Z x d W 9 0 O y w m c X V v d D t T Z W N 0 a W 9 u M S 9 E Y X R h I F R h Y m x l c y A o M y k v Q 2 h h b m d l Z C B U e X B l L n t U Y X J n Z X Q s M 3 0 m c X V v d D t d L C Z x d W 9 0 O 0 N v b H V t b k N v d W 5 0 J n F 1 b 3 Q 7 O j Q s J n F 1 b 3 Q 7 S 2 V 5 Q 2 9 s d W 1 u T m F t Z X M m c X V v d D s 6 W 1 0 s J n F 1 b 3 Q 7 Q 2 9 s d W 1 u S W R l b n R p d G l l c y Z x d W 9 0 O z p b J n F 1 b 3 Q 7 U 2 V j d G l v b j E v R G F 0 Y S B U Y W J s Z X M g K D M p L 0 N o Y W 5 n Z W Q g V H l w Z S 5 7 W W V h c i w w f S Z x d W 9 0 O y w m c X V v d D t T Z W N 0 a W 9 u M S 9 E Y X R h I F R h Y m x l c y A o M y k v Q 2 h h b m d l Z C B U e X B l L n t D b 3 V u d H J 5 L D F 9 J n F 1 b 3 Q 7 L C Z x d W 9 0 O 1 N l Y 3 R p b 2 4 x L 0 R h d G E g V G F i b G V z I C g z K S 9 D a G F u Z 2 V k I F R 5 c G U u e 0 F t b 3 V u d C w y f S Z x d W 9 0 O y w m c X V v d D t T Z W N 0 a W 9 u M S 9 E Y X R h I F R h Y m x l c y A o M y k v Q 2 h h b m d l Z C B U e X B l L n t U Y X J n Z X Q s M 3 0 m c X V v d D t d L C Z x d W 9 0 O 1 J l b G F 0 a W 9 u c 2 h p c E l u Z m 8 m c X V v d D s 6 W 1 1 9 I i A v P j x F b n R y e S B U e X B l P S J M b 2 F k Z W R U b 0 F u Y W x 5 c 2 l z U 2 V y d m l j Z X M i I F Z h b H V l P S J s M C I g L z 4 8 L 1 N 0 Y W J s Z U V u d H J p Z X M + P C 9 J d G V t P j x J d G V t P j x J d G V t T G 9 j Y X R p b 2 4 + P E l 0 Z W 1 U e X B l P k Z v c m 1 1 b G E 8 L 0 l 0 Z W 1 U e X B l P j x J d G V t U G F 0 a D 5 T Z W N 0 a W 9 u M S 9 E Y X R h J T I w V G F i b G V z J T I w K D Q p L 1 N v d X J j Z T w v S X R l b V B h d G g + P C 9 J d G V t T G 9 j Y X R p b 2 4 + P F N 0 Y W J s Z U V u d H J p Z X M g L z 4 8 L 0 l 0 Z W 0 + P E l 0 Z W 0 + P E l 0 Z W 1 M b 2 N h d G l v b j 4 8 S X R l b V R 5 c G U + R m 9 y b X V s Y T w v S X R l b V R 5 c G U + P E l 0 Z W 1 Q Y X R o P l N l Y 3 R p b 2 4 x L 0 R h d G E l M j B U Y W J s Z X M l M j A o N C k v R G F 0 Y S U y M F R h Y m x l c 1 9 T a G V l d D w v S X R l b V B h d G g + P C 9 J d G V t T G 9 j Y X R p b 2 4 + P F N 0 Y W J s Z U V u d H J p Z X M g L z 4 8 L 0 l 0 Z W 0 + P E l 0 Z W 0 + P E l 0 Z W 1 M b 2 N h d G l v b j 4 8 S X R l b V R 5 c G U + R m 9 y b X V s Y T w v S X R l b V R 5 c G U + P E l 0 Z W 1 Q Y X R o P l N l Y 3 R p b 2 4 x L 0 R h d G E l M j B U Y W J s Z X M l M j A o N C k v U H J v b W 9 0 Z W Q l M j B I Z W F k Z X J z P C 9 J d G V t U G F 0 a D 4 8 L 0 l 0 Z W 1 M b 2 N h d G l v b j 4 8 U 3 R h Y m x l R W 5 0 c m l l c y A v P j w v S X R l b T 4 8 S X R l b T 4 8 S X R l b U x v Y 2 F 0 a W 9 u P j x J d G V t V H l w Z T 5 G b 3 J t d W x h P C 9 J d G V t V H l w Z T 4 8 S X R l b V B h d G g + U 2 V j d G l v b j E v R G F 0 Y S U y M F R h Y m x l c y U y M C g 0 K S 9 D a G F u Z 2 V k J T I w V H l w Z T w v S X R l b V B h d G g + P C 9 J d G V t T G 9 j Y X R p b 2 4 + P F N 0 Y W J s Z U V u d H J p Z X M g L z 4 8 L 0 l 0 Z W 0 + P C 9 J d G V t c z 4 8 L 0 x v Y 2 F s U G F j a 2 F n Z U 1 l d G F k Y X R h R m l s Z T 4 W A A A A U E s F B g A A A A A A A A A A A A A A A A A A A A A A A C Y B A A A B A A A A 0 I y d 3 w E V 0 R G M e g D A T 8 K X 6 w E A A A B R E Q V 6 + + h s S b I V F o H A H j G q A A A A A A I A A A A A A B B m A A A A A Q A A I A A A A J h M C m s F 4 s R V 8 l A 4 j 2 4 0 H E g c U Y 0 C M c H i 7 D 8 k 9 t o u G Y P N A A A A A A 6 A A A A A A g A A I A A A A F v o w 2 u V L T k A R 4 + 8 v 4 n D C 3 E 3 Y 7 1 V r n 9 1 X w g V k Q x f C G g / U A A A A E l M 9 3 w R F N N n / W 3 P I 4 A L 9 S K I 6 2 7 N 4 Y y E y Q q Y V K L 4 j A G c z V y v C e t 6 f x o U l P V A u 5 4 / 9 A / W l G H x 9 b w f L x 9 U r T M J + f k C v N V f d f 2 Y a Z O D R z c 1 N F / l Q A A A A K O h L S s 9 y W J 9 1 3 r 2 t Z e 8 S v L 3 0 L I 8 8 p N U o f 6 0 B k / B x k C Q u D B s 7 y j 8 s + l s 6 K n g A t 7 1 L l W j Z R 2 r y Y s J P Q C D R o F f m E M = < / D a t a M a s h u p > 
</file>

<file path=customXml/itemProps1.xml><?xml version="1.0" encoding="utf-8"?>
<ds:datastoreItem xmlns:ds="http://schemas.openxmlformats.org/officeDocument/2006/customXml" ds:itemID="{95F158BC-6D75-4BAF-971C-7B0DCA06AE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Dataset</vt:lpstr>
      <vt:lpstr>Pivot Tables</vt:lpstr>
      <vt:lpstr>Pivot Tables 2</vt:lpstr>
      <vt:lpstr>Pivot Tables 3</vt:lpstr>
      <vt:lpstr>Income Sources</vt:lpstr>
      <vt:lpstr>Geographically</vt:lpstr>
      <vt:lpstr>Sales Process</vt:lpstr>
      <vt:lpstr>Project Status</vt:lpstr>
      <vt:lpstr>'Income Sources'!Print_Area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c:creator>
  <cp:lastModifiedBy>AMAN</cp:lastModifiedBy>
  <dcterms:created xsi:type="dcterms:W3CDTF">2015-06-05T18:17:20Z</dcterms:created>
  <dcterms:modified xsi:type="dcterms:W3CDTF">2023-07-19T06:07:21Z</dcterms:modified>
</cp:coreProperties>
</file>