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xcel\Math and stats\"/>
    </mc:Choice>
  </mc:AlternateContent>
  <xr:revisionPtr revIDLastSave="0" documentId="13_ncr:1_{8FE17906-A110-44BC-98BC-F8A09AFCE1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1" l="1"/>
  <c r="C45" i="1"/>
  <c r="D45" i="1" s="1"/>
  <c r="B47" i="1"/>
  <c r="B45" i="1"/>
  <c r="B43" i="1"/>
  <c r="I3" i="1" a="1"/>
  <c r="I3" i="1" s="1"/>
  <c r="J3" i="1" a="1"/>
  <c r="J3" i="1" s="1"/>
  <c r="K3" i="1" a="1"/>
  <c r="K3" i="1" s="1"/>
  <c r="I4" i="1" a="1"/>
  <c r="I4" i="1" s="1"/>
  <c r="J4" i="1" a="1"/>
  <c r="J4" i="1" s="1"/>
  <c r="K4" i="1" a="1"/>
  <c r="K4" i="1" s="1"/>
  <c r="I5" i="1" a="1"/>
  <c r="I5" i="1" s="1"/>
  <c r="J5" i="1" a="1"/>
  <c r="J5" i="1" s="1"/>
  <c r="K5" i="1" a="1"/>
  <c r="K5" i="1" s="1"/>
  <c r="I6" i="1" a="1"/>
  <c r="I6" i="1" s="1"/>
  <c r="J6" i="1" a="1"/>
  <c r="J6" i="1" s="1"/>
  <c r="K6" i="1" a="1"/>
  <c r="K6" i="1" s="1"/>
  <c r="I7" i="1" a="1"/>
  <c r="I7" i="1" s="1"/>
  <c r="J7" i="1" a="1"/>
  <c r="J7" i="1" s="1"/>
  <c r="K7" i="1" a="1"/>
  <c r="K7" i="1" s="1"/>
  <c r="I8" i="1" a="1"/>
  <c r="I8" i="1" s="1"/>
  <c r="J8" i="1" a="1"/>
  <c r="J8" i="1" s="1"/>
  <c r="K8" i="1" a="1"/>
  <c r="K8" i="1" s="1"/>
  <c r="I9" i="1" a="1"/>
  <c r="I9" i="1" s="1"/>
  <c r="J9" i="1" a="1"/>
  <c r="J9" i="1" s="1"/>
  <c r="K9" i="1" a="1"/>
  <c r="K9" i="1" s="1"/>
  <c r="I10" i="1" a="1"/>
  <c r="I10" i="1" s="1"/>
  <c r="J10" i="1" a="1"/>
  <c r="J10" i="1" s="1"/>
  <c r="K10" i="1" a="1"/>
  <c r="K10" i="1" s="1"/>
  <c r="I11" i="1" a="1"/>
  <c r="I11" i="1" s="1"/>
  <c r="J11" i="1" a="1"/>
  <c r="J11" i="1" s="1"/>
  <c r="K11" i="1" a="1"/>
  <c r="K11" i="1" s="1"/>
  <c r="I12" i="1" a="1"/>
  <c r="I12" i="1" s="1"/>
  <c r="J12" i="1" a="1"/>
  <c r="J12" i="1" s="1"/>
  <c r="K12" i="1" a="1"/>
  <c r="K12" i="1" s="1"/>
  <c r="I13" i="1" a="1"/>
  <c r="I13" i="1" s="1"/>
  <c r="J13" i="1" a="1"/>
  <c r="J13" i="1" s="1"/>
  <c r="K13" i="1" a="1"/>
  <c r="K13" i="1" s="1"/>
  <c r="I14" i="1" a="1"/>
  <c r="I14" i="1" s="1"/>
  <c r="J14" i="1" a="1"/>
  <c r="J14" i="1" s="1"/>
  <c r="K14" i="1" a="1"/>
  <c r="K14" i="1" s="1"/>
  <c r="I15" i="1" a="1"/>
  <c r="I15" i="1" s="1"/>
  <c r="J15" i="1" a="1"/>
  <c r="J15" i="1" s="1"/>
  <c r="K15" i="1" a="1"/>
  <c r="K15" i="1" s="1"/>
  <c r="I16" i="1" a="1"/>
  <c r="I16" i="1" s="1"/>
  <c r="J16" i="1" a="1"/>
  <c r="J16" i="1" s="1"/>
  <c r="K16" i="1" a="1"/>
  <c r="K16" i="1" s="1"/>
  <c r="I17" i="1" a="1"/>
  <c r="I17" i="1" s="1"/>
  <c r="J17" i="1" a="1"/>
  <c r="J17" i="1" s="1"/>
  <c r="K17" i="1" a="1"/>
  <c r="K17" i="1" s="1"/>
  <c r="I18" i="1" a="1"/>
  <c r="I18" i="1" s="1"/>
  <c r="J18" i="1" a="1"/>
  <c r="J18" i="1" s="1"/>
  <c r="K18" i="1" a="1"/>
  <c r="K18" i="1" s="1"/>
  <c r="I19" i="1" a="1"/>
  <c r="I19" i="1" s="1"/>
  <c r="J19" i="1" a="1"/>
  <c r="J19" i="1" s="1"/>
  <c r="K19" i="1" a="1"/>
  <c r="K19" i="1" s="1"/>
  <c r="I20" i="1" a="1"/>
  <c r="I20" i="1" s="1"/>
  <c r="J20" i="1" a="1"/>
  <c r="J20" i="1" s="1"/>
  <c r="K20" i="1" a="1"/>
  <c r="K20" i="1" s="1"/>
  <c r="I21" i="1" a="1"/>
  <c r="I21" i="1" s="1"/>
  <c r="J21" i="1" a="1"/>
  <c r="J21" i="1" s="1"/>
  <c r="K21" i="1" a="1"/>
  <c r="K21" i="1" s="1"/>
  <c r="I22" i="1" a="1"/>
  <c r="I22" i="1" s="1"/>
  <c r="J22" i="1" a="1"/>
  <c r="J22" i="1" s="1"/>
  <c r="K22" i="1" a="1"/>
  <c r="K22" i="1" s="1"/>
  <c r="I23" i="1" a="1"/>
  <c r="I23" i="1" s="1"/>
  <c r="J23" i="1" a="1"/>
  <c r="J23" i="1" s="1"/>
  <c r="K23" i="1" a="1"/>
  <c r="K23" i="1" s="1"/>
  <c r="I24" i="1" a="1"/>
  <c r="I24" i="1" s="1"/>
  <c r="J24" i="1" a="1"/>
  <c r="J24" i="1" s="1"/>
  <c r="K24" i="1" a="1"/>
  <c r="K24" i="1" s="1"/>
  <c r="I25" i="1" a="1"/>
  <c r="I25" i="1" s="1"/>
  <c r="J25" i="1" a="1"/>
  <c r="J25" i="1" s="1"/>
  <c r="K25" i="1" a="1"/>
  <c r="K25" i="1" s="1"/>
  <c r="I26" i="1" a="1"/>
  <c r="I26" i="1" s="1"/>
  <c r="J26" i="1" a="1"/>
  <c r="J26" i="1" s="1"/>
  <c r="K26" i="1" a="1"/>
  <c r="K26" i="1" s="1"/>
  <c r="I27" i="1" a="1"/>
  <c r="I27" i="1" s="1"/>
  <c r="J27" i="1" a="1"/>
  <c r="J27" i="1" s="1"/>
  <c r="K27" i="1" a="1"/>
  <c r="K27" i="1" s="1"/>
  <c r="I28" i="1" a="1"/>
  <c r="I28" i="1" s="1"/>
  <c r="J28" i="1" a="1"/>
  <c r="J28" i="1" s="1"/>
  <c r="K28" i="1" a="1"/>
  <c r="K28" i="1" s="1"/>
  <c r="I29" i="1" a="1"/>
  <c r="I29" i="1" s="1"/>
  <c r="J29" i="1" a="1"/>
  <c r="J29" i="1" s="1"/>
  <c r="K29" i="1" a="1"/>
  <c r="K29" i="1" s="1"/>
  <c r="I30" i="1" a="1"/>
  <c r="I30" i="1" s="1"/>
  <c r="J30" i="1" a="1"/>
  <c r="J30" i="1" s="1"/>
  <c r="K30" i="1" a="1"/>
  <c r="K30" i="1" s="1"/>
  <c r="I31" i="1" a="1"/>
  <c r="I31" i="1" s="1"/>
  <c r="J31" i="1" a="1"/>
  <c r="J31" i="1" s="1"/>
  <c r="K31" i="1" a="1"/>
  <c r="K31" i="1" s="1"/>
  <c r="I32" i="1" a="1"/>
  <c r="I32" i="1" s="1"/>
  <c r="J32" i="1" a="1"/>
  <c r="J32" i="1" s="1"/>
  <c r="K32" i="1" a="1"/>
  <c r="K32" i="1" s="1"/>
  <c r="I33" i="1" a="1"/>
  <c r="I33" i="1" s="1"/>
  <c r="J33" i="1" a="1"/>
  <c r="J33" i="1" s="1"/>
  <c r="K33" i="1" a="1"/>
  <c r="K33" i="1" s="1"/>
  <c r="I34" i="1" a="1"/>
  <c r="I34" i="1" s="1"/>
  <c r="J34" i="1" a="1"/>
  <c r="J34" i="1" s="1"/>
  <c r="K34" i="1" a="1"/>
  <c r="K34" i="1" s="1"/>
  <c r="I35" i="1" a="1"/>
  <c r="I35" i="1" s="1"/>
  <c r="J35" i="1" a="1"/>
  <c r="J35" i="1" s="1"/>
  <c r="K35" i="1" a="1"/>
  <c r="K35" i="1" s="1"/>
  <c r="I36" i="1" a="1"/>
  <c r="I36" i="1" s="1"/>
  <c r="J36" i="1" a="1"/>
  <c r="J36" i="1" s="1"/>
  <c r="K36" i="1" a="1"/>
  <c r="K36" i="1" s="1"/>
  <c r="I37" i="1" a="1"/>
  <c r="I37" i="1" s="1"/>
  <c r="J37" i="1" a="1"/>
  <c r="J37" i="1" s="1"/>
  <c r="K37" i="1" a="1"/>
  <c r="K37" i="1" s="1"/>
  <c r="I38" i="1" a="1"/>
  <c r="I38" i="1" s="1"/>
  <c r="J38" i="1" a="1"/>
  <c r="J38" i="1" s="1"/>
  <c r="K38" i="1" a="1"/>
  <c r="K38" i="1" s="1"/>
  <c r="I39" i="1" a="1"/>
  <c r="I39" i="1" s="1"/>
  <c r="J39" i="1" a="1"/>
  <c r="J39" i="1" s="1"/>
  <c r="K39" i="1" a="1"/>
  <c r="K39" i="1" s="1"/>
  <c r="I40" i="1" a="1"/>
  <c r="I40" i="1" s="1"/>
  <c r="J40" i="1" a="1"/>
  <c r="J40" i="1" s="1"/>
  <c r="K40" i="1" a="1"/>
  <c r="K40" i="1" s="1"/>
  <c r="I2" i="1" a="1"/>
  <c r="I2" i="1" s="1"/>
  <c r="J2" i="1" a="1"/>
  <c r="J2" i="1" s="1"/>
  <c r="K2" i="1" a="1"/>
  <c r="K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Q18" i="1" l="1"/>
  <c r="Q7" i="1"/>
  <c r="Q38" i="1"/>
  <c r="Q30" i="1"/>
  <c r="Q6" i="1"/>
  <c r="Q39" i="1"/>
  <c r="Q23" i="1"/>
  <c r="Q19" i="1"/>
  <c r="Q24" i="1"/>
  <c r="Q33" i="1"/>
  <c r="Q25" i="1"/>
  <c r="Q21" i="1"/>
  <c r="Q17" i="1"/>
  <c r="P3" i="1"/>
  <c r="L39" i="1"/>
  <c r="N39" i="1" s="1"/>
  <c r="L35" i="1"/>
  <c r="N35" i="1" s="1"/>
  <c r="L31" i="1"/>
  <c r="N31" i="1" s="1"/>
  <c r="L27" i="1"/>
  <c r="L23" i="1"/>
  <c r="L19" i="1"/>
  <c r="L15" i="1"/>
  <c r="L11" i="1"/>
  <c r="L7" i="1"/>
  <c r="L3" i="1"/>
  <c r="L38" i="1"/>
  <c r="L34" i="1"/>
  <c r="M37" i="1"/>
  <c r="O37" i="1" s="1"/>
  <c r="M29" i="1"/>
  <c r="O29" i="1" s="1"/>
  <c r="M25" i="1"/>
  <c r="O25" i="1" s="1"/>
  <c r="M21" i="1"/>
  <c r="O21" i="1" s="1"/>
  <c r="M9" i="1"/>
  <c r="O9" i="1" s="1"/>
  <c r="M5" i="1"/>
  <c r="O5" i="1" s="1"/>
  <c r="M39" i="1"/>
  <c r="O39" i="1" s="1"/>
  <c r="M35" i="1"/>
  <c r="O35" i="1" s="1"/>
  <c r="M31" i="1"/>
  <c r="O31" i="1" s="1"/>
  <c r="M27" i="1"/>
  <c r="O27" i="1" s="1"/>
  <c r="M23" i="1"/>
  <c r="O23" i="1" s="1"/>
  <c r="M19" i="1"/>
  <c r="O19" i="1" s="1"/>
  <c r="M15" i="1"/>
  <c r="O15" i="1" s="1"/>
  <c r="M11" i="1"/>
  <c r="O11" i="1" s="1"/>
  <c r="M33" i="1"/>
  <c r="O33" i="1" s="1"/>
  <c r="M17" i="1"/>
  <c r="O17" i="1" s="1"/>
  <c r="M13" i="1"/>
  <c r="O13" i="1" s="1"/>
  <c r="L37" i="1"/>
  <c r="L33" i="1"/>
  <c r="L29" i="1"/>
  <c r="L25" i="1"/>
  <c r="L21" i="1"/>
  <c r="L17" i="1"/>
  <c r="L13" i="1"/>
  <c r="L9" i="1"/>
  <c r="L5" i="1"/>
  <c r="M40" i="1"/>
  <c r="O40" i="1" s="1"/>
  <c r="M36" i="1"/>
  <c r="O36" i="1" s="1"/>
  <c r="M32" i="1"/>
  <c r="O32" i="1" s="1"/>
  <c r="M28" i="1"/>
  <c r="O28" i="1" s="1"/>
  <c r="M24" i="1"/>
  <c r="O24" i="1" s="1"/>
  <c r="M20" i="1"/>
  <c r="O20" i="1" s="1"/>
  <c r="M16" i="1"/>
  <c r="O16" i="1" s="1"/>
  <c r="M12" i="1"/>
  <c r="O12" i="1" s="1"/>
  <c r="M8" i="1"/>
  <c r="O8" i="1" s="1"/>
  <c r="M4" i="1"/>
  <c r="O4" i="1" s="1"/>
  <c r="M7" i="1"/>
  <c r="O7" i="1" s="1"/>
  <c r="M3" i="1"/>
  <c r="O3" i="1" s="1"/>
  <c r="L2" i="1"/>
  <c r="L30" i="1"/>
  <c r="L26" i="1"/>
  <c r="L22" i="1"/>
  <c r="L18" i="1"/>
  <c r="L14" i="1"/>
  <c r="L10" i="1"/>
  <c r="L6" i="1"/>
  <c r="M38" i="1"/>
  <c r="O38" i="1" s="1"/>
  <c r="M34" i="1"/>
  <c r="O34" i="1" s="1"/>
  <c r="M30" i="1"/>
  <c r="O30" i="1" s="1"/>
  <c r="M26" i="1"/>
  <c r="O26" i="1" s="1"/>
  <c r="M22" i="1"/>
  <c r="O22" i="1" s="1"/>
  <c r="M18" i="1"/>
  <c r="O18" i="1" s="1"/>
  <c r="M14" i="1"/>
  <c r="O14" i="1" s="1"/>
  <c r="M10" i="1"/>
  <c r="O10" i="1" s="1"/>
  <c r="M6" i="1"/>
  <c r="O6" i="1" s="1"/>
  <c r="M2" i="1"/>
  <c r="O2" i="1" s="1"/>
  <c r="L40" i="1"/>
  <c r="L36" i="1"/>
  <c r="L32" i="1"/>
  <c r="L28" i="1"/>
  <c r="L24" i="1"/>
  <c r="L20" i="1"/>
  <c r="L16" i="1"/>
  <c r="L12" i="1"/>
  <c r="L8" i="1"/>
  <c r="L4" i="1"/>
  <c r="Q16" i="1" l="1"/>
  <c r="Q11" i="1"/>
  <c r="Q12" i="1"/>
  <c r="Q10" i="1"/>
  <c r="Q5" i="1"/>
  <c r="Q37" i="1"/>
  <c r="Q32" i="1"/>
  <c r="Q15" i="1"/>
  <c r="Q9" i="1"/>
  <c r="Q2" i="1"/>
  <c r="Q36" i="1"/>
  <c r="Q14" i="1"/>
  <c r="Q4" i="1"/>
  <c r="Q28" i="1"/>
  <c r="Q27" i="1"/>
  <c r="Q26" i="1"/>
  <c r="Q13" i="1"/>
  <c r="Q29" i="1"/>
  <c r="Q20" i="1"/>
  <c r="Q3" i="1"/>
  <c r="Q31" i="1"/>
  <c r="Q22" i="1"/>
  <c r="Q8" i="1"/>
  <c r="Q40" i="1"/>
  <c r="Q35" i="1"/>
  <c r="Q34" i="1"/>
  <c r="N16" i="1"/>
  <c r="N18" i="1"/>
  <c r="P2" i="1"/>
  <c r="N33" i="1"/>
  <c r="P38" i="1"/>
  <c r="N36" i="1"/>
  <c r="N22" i="1"/>
  <c r="N5" i="1"/>
  <c r="N37" i="1"/>
  <c r="P19" i="1"/>
  <c r="P35" i="1"/>
  <c r="N24" i="1"/>
  <c r="N10" i="1"/>
  <c r="N26" i="1"/>
  <c r="P7" i="1"/>
  <c r="P23" i="1"/>
  <c r="P39" i="1"/>
  <c r="N32" i="1"/>
  <c r="N17" i="1"/>
  <c r="P15" i="1"/>
  <c r="P31" i="1"/>
  <c r="N20" i="1"/>
  <c r="N6" i="1"/>
  <c r="N21" i="1"/>
  <c r="N40" i="1"/>
  <c r="N9" i="1"/>
  <c r="N25" i="1"/>
  <c r="N28" i="1"/>
  <c r="N14" i="1"/>
  <c r="N30" i="1"/>
  <c r="N13" i="1"/>
  <c r="N29" i="1"/>
  <c r="N15" i="1"/>
  <c r="N34" i="1"/>
  <c r="N11" i="1"/>
  <c r="N27" i="1"/>
  <c r="P10" i="1"/>
  <c r="P18" i="1"/>
  <c r="P32" i="1"/>
  <c r="N3" i="1"/>
  <c r="N23" i="1"/>
  <c r="P16" i="1"/>
  <c r="N19" i="1"/>
  <c r="N7" i="1"/>
  <c r="P28" i="1"/>
  <c r="P14" i="1"/>
  <c r="P5" i="1"/>
  <c r="P37" i="1"/>
  <c r="P9" i="1"/>
  <c r="N12" i="1"/>
  <c r="P12" i="1"/>
  <c r="N38" i="1"/>
  <c r="P13" i="1"/>
  <c r="P29" i="1"/>
  <c r="P40" i="1"/>
  <c r="P26" i="1"/>
  <c r="P20" i="1"/>
  <c r="P36" i="1"/>
  <c r="P27" i="1"/>
  <c r="P22" i="1"/>
  <c r="N4" i="1"/>
  <c r="P4" i="1"/>
  <c r="P21" i="1"/>
  <c r="P11" i="1"/>
  <c r="P6" i="1"/>
  <c r="N8" i="1"/>
  <c r="P8" i="1"/>
  <c r="P25" i="1"/>
  <c r="P17" i="1"/>
  <c r="P33" i="1"/>
  <c r="P30" i="1"/>
  <c r="P24" i="1"/>
  <c r="P34" i="1"/>
  <c r="O43" i="1"/>
  <c r="N2" i="1"/>
  <c r="N4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<sst xmlns="http://schemas.openxmlformats.org/spreadsheetml/2006/main" count="310" uniqueCount="171">
  <si>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</si>
  <si>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</si>
  <si>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</si>
  <si>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</si>
  <si>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</si>
  <si>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</si>
  <si>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</si>
  <si>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</si>
  <si>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</si>
  <si>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</si>
  <si>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</si>
  <si>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</si>
  <si>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</si>
  <si>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</si>
  <si>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</si>
  <si>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</si>
  <si>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</si>
  <si>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</si>
  <si>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</si>
  <si>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</si>
  <si>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</si>
  <si>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</si>
  <si>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</si>
  <si>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</si>
  <si>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</si>
  <si>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</si>
  <si>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</si>
  <si>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</si>
  <si>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</si>
  <si>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</si>
  <si>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</si>
  <si>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</si>
  <si>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</si>
  <si>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</si>
  <si>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</si>
  <si>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</si>
  <si>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</si>
  <si>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</si>
  <si>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</si>
  <si>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</si>
  <si>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</si>
  <si>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</si>
  <si>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</si>
  <si>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</si>
  <si>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</si>
  <si>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</si>
  <si>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</si>
  <si>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</si>
  <si>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</si>
  <si>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</si>
  <si>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</si>
  <si>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</si>
  <si>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</si>
  <si>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</si>
  <si>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</si>
  <si>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</si>
  <si>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</si>
  <si>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</si>
  <si>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</si>
  <si>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</si>
  <si>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</si>
  <si>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</si>
  <si>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</si>
  <si>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</si>
  <si>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</si>
  <si>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</si>
  <si>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</si>
  <si>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</si>
  <si>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</si>
  <si>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</si>
  <si>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</si>
  <si>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</si>
  <si>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</si>
  <si>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</si>
  <si>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</si>
  <si>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</si>
  <si>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</si>
  <si>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</si>
  <si>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</si>
  <si>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</si>
  <si>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</si>
  <si>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</si>
  <si>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</si>
  <si>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</si>
  <si>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</si>
  <si>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</si>
  <si>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</si>
  <si>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</si>
  <si>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</si>
  <si>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</si>
  <si>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</si>
  <si>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</si>
  <si>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</si>
  <si>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</si>
  <si>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</si>
  <si>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</si>
  <si>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</si>
  <si>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</si>
  <si>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</si>
  <si>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</si>
  <si>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</si>
  <si>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</si>
  <si>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</si>
  <si>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</si>
  <si>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</si>
  <si>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</si>
  <si>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</si>
  <si>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</si>
  <si>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</si>
  <si>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</si>
  <si>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</si>
  <si>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</si>
  <si>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</si>
  <si>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</si>
  <si>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</si>
  <si>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</si>
  <si>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</si>
  <si>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</si>
  <si>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</si>
  <si>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</si>
  <si>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</si>
  <si>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</si>
  <si>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</si>
  <si>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</si>
  <si>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</si>
  <si>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</si>
  <si>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</si>
  <si>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</si>
  <si>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</si>
  <si>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</si>
  <si>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</si>
  <si>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</si>
  <si>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</si>
  <si>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</si>
  <si>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</si>
  <si>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</si>
  <si>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</si>
  <si>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</si>
  <si>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</si>
  <si>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</si>
  <si>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</si>
  <si>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</si>
  <si>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</si>
  <si>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</si>
  <si>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</si>
  <si>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</si>
  <si>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</si>
  <si>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</si>
  <si>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</si>
  <si>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</si>
  <si>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</si>
  <si>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</si>
  <si>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</si>
  <si>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</si>
  <si>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</si>
  <si>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</si>
  <si>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</si>
  <si>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 mln</t>
  </si>
  <si>
    <t>revenue in mln</t>
  </si>
  <si>
    <t>budget INR</t>
  </si>
  <si>
    <t>revenue INR</t>
  </si>
  <si>
    <t>Total Budget INR</t>
  </si>
  <si>
    <t>Total revenue INR</t>
  </si>
  <si>
    <t>budget USD</t>
  </si>
  <si>
    <t>revenue USD</t>
  </si>
  <si>
    <t>Total movies</t>
  </si>
  <si>
    <t>bollywood movies</t>
  </si>
  <si>
    <t>hollywood movies</t>
  </si>
  <si>
    <t>total revenue in inr</t>
  </si>
  <si>
    <t>% revenue from bollywood</t>
  </si>
  <si>
    <t>Average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</si>
</sst>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₹-4009]\ #,##0.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NumberFormat="1" applyFont="1" applyFill="1"/>
    <xf numFmtId="0" fontId="0" fillId="0" borderId="0" xfId="0" applyAlignment="1"/>
    <xf numFmtId="0" fontId="3" fillId="3" borderId="0" xfId="0" applyFont="1" applyFill="1"/>
    <xf numFmtId="164" fontId="0" fillId="0" borderId="0" xfId="0" applyNumberFormat="1"/>
    <xf numFmtId="0" fontId="0" fillId="0" borderId="0" xfId="0" applyNumberFormat="1"/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13"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FF591122-60E1-4D17-BCC9-A6EF9E73D5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2">
  <autoFilter ref="A1:Q40" xr:uid="{6A7FE39D-5614-4A7F-89B7-C167ABC0A251}"/>
  <tableColumns count="17">
    <tableColumn id="1" xr3:uid="{5E453F0D-B27C-433C-BF11-BA3FE1A6822E}" name="movie_id"/>
    <tableColumn id="8" xr3:uid="{801A7D34-CA66-4FAB-B337-26FEF01E83C4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2E0BD093-3F41-4F2D-AAE0-6129EE678592}" name="budget" dataDxfId="11">
      <calculatedColumnFormula array="1">_xlfn.XLOOKUP(Movies[[#This Row],[movie_id]:[movie_id]],Financials[[#All],[movie_id]:[movie_id]],Financials[[#All],[budget]],"Not Available",0)</calculatedColumnFormula>
    </tableColumn>
    <tableColumn id="9" xr3:uid="{8A97E534-2D91-45DB-A14C-83D970287FA8}" name="revenue">
      <calculatedColumnFormula array="1">_xlfn.XLOOKUP(Movies[[#This Row],[movie_id]:[movie_id]],Financials[[#All],[movie_id]:[movie_id]],Financials[[#All],[revenue]],"Not Available",0)</calculatedColumnFormula>
    </tableColumn>
    <tableColumn id="10" xr3:uid="{56AAB891-3277-4C6F-9E2A-D5B60180F286}" name="unit">
      <calculatedColumnFormula array="1">_xlfn.XLOOKUP(Movies[[#This Row],[movie_id]:[movie_id]],Financials[[#All],[movie_id]:[movie_id]],Financials[[#All],[unit]],"Not Available",0)</calculatedColumnFormula>
    </tableColumn>
    <tableColumn id="11" xr3:uid="{B3E2FE6E-E39A-4D08-AFD7-FA7B055F78D8}" name="currency">
      <calculatedColumnFormula array="1">_xlfn.XLOOKUP(Movies[[#This Row],[movie_id]:[movie_id]],Financials[[#All],[movie_id]:[movie_id]],Financials[[#All],[currency]],"Not Available",0)</calculatedColumnFormula>
    </tableColumn>
    <tableColumn id="12" xr3:uid="{A1380E87-A631-410A-AC0B-FCEE10630830}" name="budget in mln" dataDxfId="6">
      <calculatedColumnFormula>IF(Movies[[#This Row],[unit]]="Billions",Movies[[#This Row],[budget]]*1000,Movies[[#This Row],[budget]])</calculatedColumnFormula>
    </tableColumn>
    <tableColumn id="13" xr3:uid="{A78549F2-E8FC-42CA-95A7-DAF673BD68FF}" name="revenue in mln" dataDxfId="5">
      <calculatedColumnFormula>IF(Movies[[#This Row],[unit]]="Billions",Movies[[#This Row],[revenue]]*1000,Movies[[#This Row],[revenue]])</calculatedColumnFormula>
    </tableColumn>
    <tableColumn id="15" xr3:uid="{45A41F97-1A4C-42AE-A6AA-4C855FCC3171}" name="budget INR" dataDxfId="4">
      <calculatedColumnFormula>IF(Movies[[#This Row],[currency]]="USD",Movies[[#This Row],[budget in mln]]*80,Movies[[#This Row],[budget in mln]])</calculatedColumnFormula>
    </tableColumn>
    <tableColumn id="16" xr3:uid="{3BC09BF5-B759-4B3F-AE37-5CC1B6942FDE}" name="revenue INR" dataDxfId="3">
      <calculatedColumnFormula>IF(Movies[[#This Row],[currency]]="USD",Movies[[#This Row],[revenue in mln]]*80,Movies[[#This Row],[revenue in mln]])</calculatedColumnFormula>
    </tableColumn>
    <tableColumn id="17" xr3:uid="{CAEEFDFE-B6FA-4ED9-A342-A82570B41C4C}" name="budget USD" dataDxfId="2">
      <calculatedColumnFormula>IF(Movies[[#This Row],[currency]]="INR",Movies[[#This Row],[budget in mln]]/80,Movies[[#This Row],[budget in mln]])</calculatedColumnFormula>
    </tableColumn>
    <tableColumn id="18" xr3:uid="{2687BC3B-EB56-406D-A2E3-0206269740F0}" name="revenue USD" dataDxfId="0">
      <calculatedColumnFormula>IF(Movies[[#This Row],[currency]]="INR",Movies[[#This Row],[revenue in mln]]/80,Movies[[#This Row],[revenue in mln]])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0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9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8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7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A33" zoomScale="131" zoomScaleNormal="115" workbookViewId="0">
      <selection activeCell="B45" sqref="B45"/>
    </sheetView>
  </sheetViews>
  <sheetFormatPr defaultRowHeight="14.4" x14ac:dyDescent="0.3"/>
  <cols>
    <col min="1" max="1" width="11" bestFit="1" customWidth="1"/>
    <col min="2" max="2" width="38.21875" bestFit="1" customWidth="1"/>
    <col min="3" max="3" width="16.88671875" bestFit="1" customWidth="1"/>
    <col min="4" max="4" width="23.5546875" bestFit="1" customWidth="1"/>
    <col min="5" max="5" width="15" bestFit="1" customWidth="1"/>
    <col min="6" max="6" width="26.44140625" bestFit="1" customWidth="1"/>
    <col min="7" max="7" width="12.44140625" customWidth="1"/>
    <col min="8" max="11" width="11.88671875" bestFit="1" customWidth="1"/>
    <col min="12" max="12" width="14.88671875" bestFit="1" customWidth="1"/>
    <col min="13" max="13" width="15.88671875" bestFit="1" customWidth="1"/>
    <col min="14" max="14" width="15" bestFit="1" customWidth="1"/>
    <col min="15" max="15" width="15.88671875" bestFit="1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3" t="s">
        <v>157</v>
      </c>
      <c r="M1" s="1" t="s">
        <v>158</v>
      </c>
      <c r="N1" s="1" t="s">
        <v>159</v>
      </c>
      <c r="O1" s="1" t="s">
        <v>160</v>
      </c>
      <c r="P1" s="1" t="s">
        <v>163</v>
      </c>
      <c r="Q1" s="1" t="s">
        <v>164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Row],[budget in mln]]*80,Movies[[#This Row],[budget in mln]])</f>
        <v>1000</v>
      </c>
      <c r="O2">
        <f>IF(Movies[[#This Row],[currency]]="USD",Movies[[#This Row],[revenue in mln]]*80,Movies[[#This Row],[revenue in mln]])</f>
        <v>12500</v>
      </c>
      <c r="P2" s="7">
        <f>IF(Movies[[#This Row],[currency]]="INR",Movies[[#This Row],[budget in mln]]/80,Movies[[#This Row],[budget in mln]])</f>
        <v>12.5</v>
      </c>
      <c r="Q2" s="7">
        <f>IF(Movies[[#This Row],[currency]]="INR",Movies[[#This Row],[revenue in mln]]/80,Movies[[#This Row],[revenue in mln]])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Row],[budget in mln]]*80,Movies[[#This Row],[budget in mln]])</f>
        <v>16000</v>
      </c>
      <c r="O3">
        <f>IF(Movies[[#This Row],[currency]]="USD",Movies[[#This Row],[revenue in mln]]*80,Movies[[#This Row],[revenue in mln]])</f>
        <v>76384</v>
      </c>
      <c r="P3" s="7">
        <f>IF(Movies[[#This Row],[currency]]="INR",Movies[[#This Row],[budget in mln]]/80,Movies[[#This Row],[budget in mln]])</f>
        <v>200</v>
      </c>
      <c r="Q3" s="7">
        <f>IF(Movies[[#This Row],[currency]]="INR",Movies[[#This Row],[revenue in mln]]/80,Movies[[#This Row],[revenue in mln]])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Row],[budget in mln]]*80,Movies[[#This Row],[budget in mln]])</f>
        <v>13200</v>
      </c>
      <c r="O4">
        <f>IF(Movies[[#This Row],[currency]]="USD",Movies[[#This Row],[revenue in mln]]*80,Movies[[#This Row],[revenue in mln]])</f>
        <v>51584</v>
      </c>
      <c r="P4" s="7">
        <f>IF(Movies[[#This Row],[currency]]="INR",Movies[[#This Row],[budget in mln]]/80,Movies[[#This Row],[budget in mln]])</f>
        <v>165</v>
      </c>
      <c r="Q4" s="7">
        <f>IF(Movies[[#This Row],[currency]]="INR",Movies[[#This Row],[revenue in mln]]/80,Movies[[#This Row],[revenue in mln]])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Row],[budget in mln]]*80,Movies[[#This Row],[budget in mln]])</f>
        <v>14400</v>
      </c>
      <c r="O5">
        <f>IF(Movies[[#This Row],[currency]]="USD",Movies[[#This Row],[revenue in mln]]*80,Movies[[#This Row],[revenue in mln]])</f>
        <v>68320</v>
      </c>
      <c r="P5" s="7">
        <f>IF(Movies[[#This Row],[currency]]="INR",Movies[[#This Row],[budget in mln]]/80,Movies[[#This Row],[budget in mln]])</f>
        <v>180</v>
      </c>
      <c r="Q5" s="7">
        <f>IF(Movies[[#This Row],[currency]]="INR",Movies[[#This Row],[revenue in mln]]/80,Movies[[#This Row],[revenue in mln]])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Row],[budget in mln]]*80,Movies[[#This Row],[budget in mln]])</f>
        <v>20000</v>
      </c>
      <c r="O6">
        <f>IF(Movies[[#This Row],[currency]]="USD",Movies[[#This Row],[revenue in mln]]*80,Movies[[#This Row],[revenue in mln]])</f>
        <v>53600</v>
      </c>
      <c r="P6" s="7">
        <f>IF(Movies[[#This Row],[currency]]="INR",Movies[[#This Row],[budget in mln]]/80,Movies[[#This Row],[budget in mln]])</f>
        <v>250</v>
      </c>
      <c r="Q6" s="7">
        <f>IF(Movies[[#This Row],[currency]]="INR",Movies[[#This Row],[revenue in mln]]/80,Movies[[#This Row],[revenue in mln]])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s="4" t="str" cm="1">
        <f t="array" ref="H7">_xlfn.XLOOKUP(Movies[[#This Row],[movie_id]:[movie_id]],Financials[[#All],[movie_id]:[movie_id]],Financials[[#All],[budget]],"Not Available",0)</f>
        <v>Not Available</v>
      </c>
      <c r="I7" s="4" t="str" cm="1">
        <f t="array" ref="I7">_xlfn.XLOOKUP(Movies[[#This Row],[movie_id]:[movie_id]],Financials[[#All],[movie_id]:[movie_id]],Financials[[#All],[revenue]],"Not Available",0)</f>
        <v>Not Available</v>
      </c>
      <c r="J7" s="4" t="str" cm="1">
        <f t="array" ref="J7">_xlfn.XLOOKUP(Movies[[#This Row],[movie_id]:[movie_id]],Financials[[#All],[movie_id]:[movie_id]],Financials[[#All],[unit]],"Not Available",0)</f>
        <v>Not Available</v>
      </c>
      <c r="K7" s="4" t="str" cm="1">
        <f t="array" ref="K7">_xlfn.XLOOKUP(Movies[[#This Row],[movie_id]:[movie_id]],Financials[[#All],[movie_id]:[movie_id]],Financials[[#All],[currency]],"Not Available",0)</f>
        <v>Not Available</v>
      </c>
      <c r="L7" s="4" t="str">
        <f>IF(Movies[[#This Row],[unit]]="Billions",Movies[[#This Row],[budget]]*1000,Movies[[#This Row],[budget]])</f>
        <v>Not Available</v>
      </c>
      <c r="M7" s="4" t="str">
        <f>IF(Movies[[#This Row],[unit]]="Billions",Movies[[#This Row],[revenue]]*1000,Movies[[#This Row],[revenue]])</f>
        <v>Not Available</v>
      </c>
      <c r="N7" t="str">
        <f>IF(Movies[[#This Row],[currency]]="USD",Movies[[#This Row],[budget in mln]]*80,Movies[[#This Row],[budget in mln]])</f>
        <v>Not Available</v>
      </c>
      <c r="O7" t="str">
        <f>IF(Movies[[#This Row],[currency]]="USD",Movies[[#This Row],[revenue in mln]]*80,Movies[[#This Row],[revenue in mln]])</f>
        <v>Not Available</v>
      </c>
      <c r="P7" s="7" t="str">
        <f>IF(Movies[[#This Row],[currency]]="INR",Movies[[#This Row],[budget in mln]]/80,Movies[[#This Row],[budget in mln]])</f>
        <v>Not Available</v>
      </c>
      <c r="Q7" s="7" t="str">
        <f>IF(Movies[[#This Row],[currency]]="INR",Movies[[#This Row],[revenue in mln]]/80,Movies[[#This Row],[revenue in mln]])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Row],[budget in mln]]*80,Movies[[#This Row],[budget in mln]])</f>
        <v>400</v>
      </c>
      <c r="O8">
        <f>IF(Movies[[#This Row],[currency]]="USD",Movies[[#This Row],[revenue in mln]]*80,Movies[[#This Row],[revenue in mln]])</f>
        <v>2000</v>
      </c>
      <c r="P8" s="7">
        <f>IF(Movies[[#This Row],[currency]]="INR",Movies[[#This Row],[budget in mln]]/80,Movies[[#This Row],[budget in mln]])</f>
        <v>5</v>
      </c>
      <c r="Q8" s="7">
        <f>IF(Movies[[#This Row],[currency]]="INR",Movies[[#This Row],[revenue in mln]]/80,Movies[[#This Row],[revenue in mln]])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Row],[budget in mln]]*80,Movies[[#This Row],[budget in mln]])</f>
        <v>550</v>
      </c>
      <c r="O9">
        <f>IF(Movies[[#This Row],[currency]]="USD",Movies[[#This Row],[revenue in mln]]*80,Movies[[#This Row],[revenue in mln]])</f>
        <v>4000</v>
      </c>
      <c r="P9" s="7">
        <f>IF(Movies[[#This Row],[currency]]="INR",Movies[[#This Row],[budget in mln]]/80,Movies[[#This Row],[budget in mln]])</f>
        <v>6.875</v>
      </c>
      <c r="Q9" s="7">
        <f>IF(Movies[[#This Row],[currency]]="INR",Movies[[#This Row],[revenue in mln]]/80,Movies[[#This Row],[revenue in mln]])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Row],[budget in mln]]*80,Movies[[#This Row],[budget in mln]])</f>
        <v>390</v>
      </c>
      <c r="O10">
        <f>IF(Movies[[#This Row],[currency]]="USD",Movies[[#This Row],[revenue in mln]]*80,Movies[[#This Row],[revenue in mln]])</f>
        <v>1360</v>
      </c>
      <c r="P10" s="7">
        <f>IF(Movies[[#This Row],[currency]]="INR",Movies[[#This Row],[budget in mln]]/80,Movies[[#This Row],[budget in mln]])</f>
        <v>4.875</v>
      </c>
      <c r="Q10" s="7">
        <f>IF(Movies[[#This Row],[currency]]="INR",Movies[[#This Row],[revenue in mln]]/80,Movies[[#This Row],[revenue in mln]])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Row],[budget in mln]]*80,Movies[[#This Row],[budget in mln]])</f>
        <v>1400</v>
      </c>
      <c r="O11">
        <f>IF(Movies[[#This Row],[currency]]="USD",Movies[[#This Row],[revenue in mln]]*80,Movies[[#This Row],[revenue in mln]])</f>
        <v>3500</v>
      </c>
      <c r="P11" s="7">
        <f>IF(Movies[[#This Row],[currency]]="INR",Movies[[#This Row],[budget in mln]]/80,Movies[[#This Row],[budget in mln]])</f>
        <v>17.5</v>
      </c>
      <c r="Q11" s="7">
        <f>IF(Movies[[#This Row],[currency]]="INR",Movies[[#This Row],[revenue in mln]]/80,Movies[[#This Row],[revenue in mln]])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Row],[budget in mln]]*80,Movies[[#This Row],[budget in mln]])</f>
        <v>2000</v>
      </c>
      <c r="O12">
        <f>IF(Movies[[#This Row],[currency]]="USD",Movies[[#This Row],[revenue in mln]]*80,Movies[[#This Row],[revenue in mln]])</f>
        <v>5864</v>
      </c>
      <c r="P12" s="7">
        <f>IF(Movies[[#This Row],[currency]]="INR",Movies[[#This Row],[budget in mln]]/80,Movies[[#This Row],[budget in mln]])</f>
        <v>25</v>
      </c>
      <c r="Q12" s="7">
        <f>IF(Movies[[#This Row],[currency]]="INR",Movies[[#This Row],[revenue in mln]]/80,Movies[[#This Row],[revenue in mln]])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Row],[budget in mln]]*80,Movies[[#This Row],[budget in mln]])</f>
        <v>Not Available</v>
      </c>
      <c r="O13" t="str">
        <f>IF(Movies[[#This Row],[currency]]="USD",Movies[[#This Row],[revenue in mln]]*80,Movies[[#This Row],[revenue in mln]])</f>
        <v>Not Available</v>
      </c>
      <c r="P13" s="7" t="str">
        <f>IF(Movies[[#This Row],[currency]]="INR",Movies[[#This Row],[budget in mln]]/80,Movies[[#This Row],[budget in mln]])</f>
        <v>Not Available</v>
      </c>
      <c r="Q13" s="7" t="str">
        <f>IF(Movies[[#This Row],[currency]]="INR",Movies[[#This Row],[revenue in mln]]/80,Movies[[#This Row],[revenue in mln]])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Row],[budget in mln]]*80,Movies[[#This Row],[budget in mln]])</f>
        <v>13200</v>
      </c>
      <c r="O14">
        <f>IF(Movies[[#This Row],[currency]]="USD",Movies[[#This Row],[revenue in mln]]*80,Movies[[#This Row],[revenue in mln]])</f>
        <v>56144</v>
      </c>
      <c r="P14" s="7">
        <f>IF(Movies[[#This Row],[currency]]="INR",Movies[[#This Row],[budget in mln]]/80,Movies[[#This Row],[budget in mln]])</f>
        <v>165</v>
      </c>
      <c r="Q14" s="7">
        <f>IF(Movies[[#This Row],[currency]]="INR",Movies[[#This Row],[revenue in mln]]/80,Movies[[#This Row],[revenue in mln]])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 in mln]]*80,Movies[[#This Row],[budget in mln]])</f>
        <v>4400</v>
      </c>
      <c r="O15">
        <f>IF(Movies[[#This Row],[currency]]="USD",Movies[[#This Row],[revenue in mln]]*80,Movies[[#This Row],[revenue in mln]])</f>
        <v>24568</v>
      </c>
      <c r="P15" s="7">
        <f>IF(Movies[[#This Row],[currency]]="INR",Movies[[#This Row],[budget in mln]]/80,Movies[[#This Row],[budget in mln]])</f>
        <v>55</v>
      </c>
      <c r="Q15" s="7">
        <f>IF(Movies[[#This Row],[currency]]="INR",Movies[[#This Row],[revenue in mln]]/80,Movies[[#This Row],[revenue in mln]])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Row],[budget in mln]]*80,Movies[[#This Row],[budget in mln]])</f>
        <v>8240</v>
      </c>
      <c r="O16">
        <f>IF(Movies[[#This Row],[currency]]="USD",Movies[[#This Row],[revenue in mln]]*80,Movies[[#This Row],[revenue in mln]])</f>
        <v>36840</v>
      </c>
      <c r="P16" s="7">
        <f>IF(Movies[[#This Row],[currency]]="INR",Movies[[#This Row],[budget in mln]]/80,Movies[[#This Row],[budget in mln]])</f>
        <v>103</v>
      </c>
      <c r="Q16" s="7">
        <f>IF(Movies[[#This Row],[currency]]="INR",Movies[[#This Row],[revenue in mln]]/80,Movies[[#This Row],[revenue in mln]])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Row],[budget in mln]]*80,Movies[[#This Row],[budget in mln]])</f>
        <v>16000</v>
      </c>
      <c r="O17">
        <f>IF(Movies[[#This Row],[currency]]="USD",Movies[[#This Row],[revenue in mln]]*80,Movies[[#This Row],[revenue in mln]])</f>
        <v>176160</v>
      </c>
      <c r="P17" s="7">
        <f>IF(Movies[[#This Row],[currency]]="INR",Movies[[#This Row],[budget in mln]]/80,Movies[[#This Row],[budget in mln]])</f>
        <v>200</v>
      </c>
      <c r="Q17" s="7">
        <f>IF(Movies[[#This Row],[currency]]="INR",Movies[[#This Row],[revenue in mln]]/80,Movies[[#This Row],[revenue in mln]])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Row],[budget in mln]]*80,Movies[[#This Row],[budget in mln]])</f>
        <v>254.4</v>
      </c>
      <c r="O18">
        <f>IF(Movies[[#This Row],[currency]]="USD",Movies[[#This Row],[revenue in mln]]*80,Movies[[#This Row],[revenue in mln]])</f>
        <v>264</v>
      </c>
      <c r="P18" s="7">
        <f>IF(Movies[[#This Row],[currency]]="INR",Movies[[#This Row],[budget in mln]]/80,Movies[[#This Row],[budget in mln]])</f>
        <v>3.18</v>
      </c>
      <c r="Q18" s="7">
        <f>IF(Movies[[#This Row],[currency]]="INR",Movies[[#This Row],[revenue in mln]]/80,Movies[[#This Row],[revenue in mln]])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Row],[budget in mln]]*80,Movies[[#This Row],[budget in mln]])</f>
        <v>18960</v>
      </c>
      <c r="O19">
        <f>IF(Movies[[#This Row],[currency]]="USD",Movies[[#This Row],[revenue in mln]]*80,Movies[[#This Row],[revenue in mln]])</f>
        <v>227760</v>
      </c>
      <c r="P19" s="7">
        <f>IF(Movies[[#This Row],[currency]]="INR",Movies[[#This Row],[budget in mln]]/80,Movies[[#This Row],[budget in mln]])</f>
        <v>237</v>
      </c>
      <c r="Q19" s="7">
        <f>IF(Movies[[#This Row],[currency]]="INR",Movies[[#This Row],[revenue in mln]]/80,Movies[[#This Row],[revenue in mln]])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Row],[budget in mln]]*80,Movies[[#This Row],[budget in mln]])</f>
        <v>576</v>
      </c>
      <c r="O20">
        <f>IF(Movies[[#This Row],[currency]]="USD",Movies[[#This Row],[revenue in mln]]*80,Movies[[#This Row],[revenue in mln]])</f>
        <v>23280</v>
      </c>
      <c r="P20" s="7">
        <f>IF(Movies[[#This Row],[currency]]="INR",Movies[[#This Row],[budget in mln]]/80,Movies[[#This Row],[budget in mln]])</f>
        <v>7.2</v>
      </c>
      <c r="Q20" s="7">
        <f>IF(Movies[[#This Row],[currency]]="INR",Movies[[#This Row],[revenue in mln]]/80,Movies[[#This Row],[revenue in mln]])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Row],[budget in mln]]*80,Movies[[#This Row],[budget in mln]])</f>
        <v>14800</v>
      </c>
      <c r="O21">
        <f>IF(Movies[[#This Row],[currency]]="USD",Movies[[#This Row],[revenue in mln]]*80,Movies[[#This Row],[revenue in mln]])</f>
        <v>80480</v>
      </c>
      <c r="P21" s="7">
        <f>IF(Movies[[#This Row],[currency]]="INR",Movies[[#This Row],[budget in mln]]/80,Movies[[#This Row],[budget in mln]])</f>
        <v>185</v>
      </c>
      <c r="Q21" s="7">
        <f>IF(Movies[[#This Row],[currency]]="INR",Movies[[#This Row],[revenue in mln]]/80,Movies[[#This Row],[revenue in mln]])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Row],[budget in mln]]*80,Movies[[#This Row],[budget in mln]])</f>
        <v>1760</v>
      </c>
      <c r="O22">
        <f>IF(Movies[[#This Row],[currency]]="USD",Movies[[#This Row],[revenue in mln]]*80,Movies[[#This Row],[revenue in mln]])</f>
        <v>25776</v>
      </c>
      <c r="P22" s="7">
        <f>IF(Movies[[#This Row],[currency]]="INR",Movies[[#This Row],[budget in mln]]/80,Movies[[#This Row],[budget in mln]])</f>
        <v>22</v>
      </c>
      <c r="Q22" s="7">
        <f>IF(Movies[[#This Row],[currency]]="INR",Movies[[#This Row],[revenue in mln]]/80,Movies[[#This Row],[revenue in mln]])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Row],[budget in mln]]*80,Movies[[#This Row],[budget in mln]])</f>
        <v>5040</v>
      </c>
      <c r="O23">
        <f>IF(Movies[[#This Row],[currency]]="USD",Movies[[#This Row],[revenue in mln]]*80,Movies[[#This Row],[revenue in mln]])</f>
        <v>83680</v>
      </c>
      <c r="P23" s="7">
        <f>IF(Movies[[#This Row],[currency]]="INR",Movies[[#This Row],[budget in mln]]/80,Movies[[#This Row],[budget in mln]])</f>
        <v>63</v>
      </c>
      <c r="Q23" s="7">
        <f>IF(Movies[[#This Row],[currency]]="INR",Movies[[#This Row],[revenue in mln]]/80,Movies[[#This Row],[revenue in mln]])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Row],[budget in mln]]*80,Movies[[#This Row],[budget in mln]])</f>
        <v>1240</v>
      </c>
      <c r="O24">
        <f>IF(Movies[[#This Row],[currency]]="USD",Movies[[#This Row],[revenue in mln]]*80,Movies[[#This Row],[revenue in mln]])</f>
        <v>21048</v>
      </c>
      <c r="P24" s="7">
        <f>IF(Movies[[#This Row],[currency]]="INR",Movies[[#This Row],[budget in mln]]/80,Movies[[#This Row],[budget in mln]])</f>
        <v>15.5</v>
      </c>
      <c r="Q24" s="7">
        <f>IF(Movies[[#This Row],[currency]]="INR",Movies[[#This Row],[revenue in mln]]/80,Movies[[#This Row],[revenue in mln]])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Row],[budget in mln]]*80,Movies[[#This Row],[budget in mln]])</f>
        <v>32000</v>
      </c>
      <c r="O25">
        <f>IF(Movies[[#This Row],[currency]]="USD",Movies[[#This Row],[revenue in mln]]*80,Movies[[#This Row],[revenue in mln]])</f>
        <v>223840</v>
      </c>
      <c r="P25" s="7">
        <f>IF(Movies[[#This Row],[currency]]="INR",Movies[[#This Row],[budget in mln]]/80,Movies[[#This Row],[budget in mln]])</f>
        <v>400</v>
      </c>
      <c r="Q25" s="7">
        <f>IF(Movies[[#This Row],[currency]]="INR",Movies[[#This Row],[revenue in mln]]/80,Movies[[#This Row],[revenue in mln]])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Row],[budget in mln]]*80,Movies[[#This Row],[budget in mln]])</f>
        <v>32000</v>
      </c>
      <c r="O26">
        <f>IF(Movies[[#This Row],[currency]]="USD",Movies[[#This Row],[revenue in mln]]*80,Movies[[#This Row],[revenue in mln]])</f>
        <v>163840</v>
      </c>
      <c r="P26" s="7">
        <f>IF(Movies[[#This Row],[currency]]="INR",Movies[[#This Row],[budget in mln]]/80,Movies[[#This Row],[budget in mln]])</f>
        <v>400</v>
      </c>
      <c r="Q26" s="7">
        <f>IF(Movies[[#This Row],[currency]]="INR",Movies[[#This Row],[revenue in mln]]/80,Movies[[#This Row],[revenue in mln]])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Row],[currency]]="USD",Movies[[#This Row],[budget in mln]]*80,Movies[[#This Row],[budget in mln]])</f>
        <v>70</v>
      </c>
      <c r="O27">
        <f>IF(Movies[[#This Row],[currency]]="USD",Movies[[#This Row],[revenue in mln]]*80,Movies[[#This Row],[revenue in mln]])</f>
        <v>100</v>
      </c>
      <c r="P27" s="7">
        <f>IF(Movies[[#This Row],[currency]]="INR",Movies[[#This Row],[budget in mln]]/80,Movies[[#This Row],[budget in mln]])</f>
        <v>0.875</v>
      </c>
      <c r="Q27" s="7">
        <f>IF(Movies[[#This Row],[currency]]="INR",Movies[[#This Row],[revenue in mln]]/80,Movies[[#This Row],[revenue in mln]])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Row],[currency]]="USD",Movies[[#This Row],[budget in mln]]*80,Movies[[#This Row],[budget in mln]])</f>
        <v>120</v>
      </c>
      <c r="O28">
        <f>IF(Movies[[#This Row],[currency]]="USD",Movies[[#This Row],[revenue in mln]]*80,Movies[[#This Row],[revenue in mln]])</f>
        <v>1350</v>
      </c>
      <c r="P28" s="7">
        <f>IF(Movies[[#This Row],[currency]]="INR",Movies[[#This Row],[budget in mln]]/80,Movies[[#This Row],[budget in mln]])</f>
        <v>1.5</v>
      </c>
      <c r="Q28" s="7">
        <f>IF(Movies[[#This Row],[currency]]="INR",Movies[[#This Row],[revenue in mln]]/80,Movies[[#This Row],[revenue in mln]])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Row],[currency]]="USD",Movies[[#This Row],[budget in mln]]*80,Movies[[#This Row],[budget in mln]])</f>
        <v>100</v>
      </c>
      <c r="O29">
        <f>IF(Movies[[#This Row],[currency]]="USD",Movies[[#This Row],[revenue in mln]]*80,Movies[[#This Row],[revenue in mln]])</f>
        <v>410</v>
      </c>
      <c r="P29" s="7">
        <f>IF(Movies[[#This Row],[currency]]="INR",Movies[[#This Row],[budget in mln]]/80,Movies[[#This Row],[budget in mln]])</f>
        <v>1.25</v>
      </c>
      <c r="Q29" s="7">
        <f>IF(Movies[[#This Row],[currency]]="INR",Movies[[#This Row],[revenue in mln]]/80,Movies[[#This Row],[revenue in mln]])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Row],[budget in mln]]*80,Movies[[#This Row],[budget in mln]])</f>
        <v>850</v>
      </c>
      <c r="O30">
        <f>IF(Movies[[#This Row],[currency]]="USD",Movies[[#This Row],[revenue in mln]]*80,Movies[[#This Row],[revenue in mln]])</f>
        <v>8540</v>
      </c>
      <c r="P30" s="7">
        <f>IF(Movies[[#This Row],[currency]]="INR",Movies[[#This Row],[budget in mln]]/80,Movies[[#This Row],[budget in mln]])</f>
        <v>10.625</v>
      </c>
      <c r="Q30" s="7">
        <f>IF(Movies[[#This Row],[currency]]="INR",Movies[[#This Row],[revenue in mln]]/80,Movies[[#This Row],[revenue in mln]])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Row],[budget in mln]]*80,Movies[[#This Row],[budget in mln]])</f>
        <v>1000</v>
      </c>
      <c r="O31">
        <f>IF(Movies[[#This Row],[currency]]="USD",Movies[[#This Row],[revenue in mln]]*80,Movies[[#This Row],[revenue in mln]])</f>
        <v>5900</v>
      </c>
      <c r="P31" s="7">
        <f>IF(Movies[[#This Row],[currency]]="INR",Movies[[#This Row],[budget in mln]]/80,Movies[[#This Row],[budget in mln]])</f>
        <v>12.5</v>
      </c>
      <c r="Q31" s="7">
        <f>IF(Movies[[#This Row],[currency]]="INR",Movies[[#This Row],[revenue in mln]]/80,Movies[[#This Row],[revenue in mln]])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Row],[budget in mln]]*80,Movies[[#This Row],[budget in mln]])</f>
        <v>2000</v>
      </c>
      <c r="O32">
        <f>IF(Movies[[#This Row],[currency]]="USD",Movies[[#This Row],[revenue in mln]]*80,Movies[[#This Row],[revenue in mln]])</f>
        <v>3600</v>
      </c>
      <c r="P32" s="7">
        <f>IF(Movies[[#This Row],[currency]]="INR",Movies[[#This Row],[budget in mln]]/80,Movies[[#This Row],[budget in mln]])</f>
        <v>25</v>
      </c>
      <c r="Q32" s="7">
        <f>IF(Movies[[#This Row],[currency]]="INR",Movies[[#This Row],[revenue in mln]]/80,Movies[[#This Row],[revenue in mln]])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Row],[budget in mln]]*80,Movies[[#This Row],[budget in mln]])</f>
        <v>5500</v>
      </c>
      <c r="O33">
        <f>IF(Movies[[#This Row],[currency]]="USD",Movies[[#This Row],[revenue in mln]]*80,Movies[[#This Row],[revenue in mln]])</f>
        <v>12000</v>
      </c>
      <c r="P33" s="7">
        <f>IF(Movies[[#This Row],[currency]]="INR",Movies[[#This Row],[budget in mln]]/80,Movies[[#This Row],[budget in mln]])</f>
        <v>68.75</v>
      </c>
      <c r="Q33" s="7">
        <f>IF(Movies[[#This Row],[currency]]="INR",Movies[[#This Row],[revenue in mln]]/80,Movies[[#This Row],[revenue in mln]])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Row],[budget in mln]]*80,Movies[[#This Row],[budget in mln]])</f>
        <v>1800</v>
      </c>
      <c r="O34">
        <f>IF(Movies[[#This Row],[currency]]="USD",Movies[[#This Row],[revenue in mln]]*80,Movies[[#This Row],[revenue in mln]])</f>
        <v>6500</v>
      </c>
      <c r="P34" s="7">
        <f>IF(Movies[[#This Row],[currency]]="INR",Movies[[#This Row],[budget in mln]]/80,Movies[[#This Row],[budget in mln]])</f>
        <v>22.5</v>
      </c>
      <c r="Q34" s="7">
        <f>IF(Movies[[#This Row],[currency]]="INR",Movies[[#This Row],[revenue in mln]]/80,Movies[[#This Row],[revenue in mln]])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Row],[budget in mln]]*80,Movies[[#This Row],[budget in mln]])</f>
        <v>250</v>
      </c>
      <c r="O35">
        <f>IF(Movies[[#This Row],[currency]]="USD",Movies[[#This Row],[revenue in mln]]*80,Movies[[#This Row],[revenue in mln]])</f>
        <v>3409</v>
      </c>
      <c r="P35" s="7">
        <f>IF(Movies[[#This Row],[currency]]="INR",Movies[[#This Row],[budget in mln]]/80,Movies[[#This Row],[budget in mln]])</f>
        <v>3.125</v>
      </c>
      <c r="Q35" s="7">
        <f>IF(Movies[[#This Row],[currency]]="INR",Movies[[#This Row],[revenue in mln]]/80,Movies[[#This Row],[revenue in mln]])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Row],[budget in mln]]*80,Movies[[#This Row],[budget in mln]])</f>
        <v>900</v>
      </c>
      <c r="O36">
        <f>IF(Movies[[#This Row],[currency]]="USD",Movies[[#This Row],[revenue in mln]]*80,Movies[[#This Row],[revenue in mln]])</f>
        <v>11690</v>
      </c>
      <c r="P36" s="7">
        <f>IF(Movies[[#This Row],[currency]]="INR",Movies[[#This Row],[budget in mln]]/80,Movies[[#This Row],[budget in mln]])</f>
        <v>11.25</v>
      </c>
      <c r="Q36" s="7">
        <f>IF(Movies[[#This Row],[currency]]="INR",Movies[[#This Row],[revenue in mln]]/80,Movies[[#This Row],[revenue in mln]])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Row],[budget in mln]]*80,Movies[[#This Row],[budget in mln]])</f>
        <v>17336</v>
      </c>
      <c r="O37">
        <f>IF(Movies[[#This Row],[currency]]="USD",Movies[[#This Row],[revenue in mln]]*80,Movies[[#This Row],[revenue in mln]])</f>
        <v>29648</v>
      </c>
      <c r="P37" s="7">
        <f>IF(Movies[[#This Row],[currency]]="INR",Movies[[#This Row],[budget in mln]]/80,Movies[[#This Row],[budget in mln]])</f>
        <v>216.7</v>
      </c>
      <c r="Q37" s="7">
        <f>IF(Movies[[#This Row],[currency]]="INR",Movies[[#This Row],[revenue in mln]]/80,Movies[[#This Row],[revenue in mln]])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Row],[budget in mln]]*80,Movies[[#This Row],[budget in mln]])</f>
        <v>14160</v>
      </c>
      <c r="O38">
        <f>IF(Movies[[#This Row],[currency]]="USD",Movies[[#This Row],[revenue in mln]]*80,Movies[[#This Row],[revenue in mln]])</f>
        <v>57152</v>
      </c>
      <c r="P38" s="7">
        <f>IF(Movies[[#This Row],[currency]]="INR",Movies[[#This Row],[budget in mln]]/80,Movies[[#This Row],[budget in mln]])</f>
        <v>177</v>
      </c>
      <c r="Q38" s="7">
        <f>IF(Movies[[#This Row],[currency]]="INR",Movies[[#This Row],[revenue in mln]]/80,Movies[[#This Row],[revenue in mln]])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Row],[budget in mln]]*80,Movies[[#This Row],[budget in mln]])</f>
        <v>1800</v>
      </c>
      <c r="O39">
        <f>IF(Movies[[#This Row],[currency]]="USD",Movies[[#This Row],[revenue in mln]]*80,Movies[[#This Row],[revenue in mln]])</f>
        <v>3100</v>
      </c>
      <c r="P39" s="7">
        <f>IF(Movies[[#This Row],[currency]]="INR",Movies[[#This Row],[budget in mln]]/80,Movies[[#This Row],[budget in mln]])</f>
        <v>22.5</v>
      </c>
      <c r="Q39" s="7">
        <f>IF(Movies[[#This Row],[currency]]="INR",Movies[[#This Row],[revenue in mln]]/80,Movies[[#This Row],[revenue in mln]])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Row],[budget in mln]]*80,Movies[[#This Row],[budget in mln]])</f>
        <v>500</v>
      </c>
      <c r="O40">
        <f>IF(Movies[[#This Row],[currency]]="USD",Movies[[#This Row],[revenue in mln]]*80,Movies[[#This Row],[revenue in mln]])</f>
        <v>950</v>
      </c>
      <c r="P40" s="7">
        <f>IF(Movies[[#This Row],[currency]]="INR",Movies[[#This Row],[budget in mln]]/80,Movies[[#This Row],[budget in mln]])</f>
        <v>6.25</v>
      </c>
      <c r="Q40" s="7">
        <f>IF(Movies[[#This Row],[currency]]="INR",Movies[[#This Row],[revenue in mln]]/80,Movies[[#This Row],[revenue in mln]])</f>
        <v>11.875</v>
      </c>
    </row>
    <row r="42" spans="1:17" x14ac:dyDescent="0.3">
      <c r="B42" s="5" t="s">
        <v>165</v>
      </c>
      <c r="N42" s="5" t="s">
        <v>161</v>
      </c>
      <c r="O42" s="5" t="s">
        <v>162</v>
      </c>
    </row>
    <row r="43" spans="1:17" x14ac:dyDescent="0.3">
      <c r="B43">
        <f>COUNTA(A:A)-1</f>
        <v>39</v>
      </c>
      <c r="N43" s="6">
        <f>SUM(Movies[budget INR])</f>
        <v>264196.40000000002</v>
      </c>
      <c r="O43" s="6">
        <f>SUM(Movies[revenue INR])</f>
        <v>1567141</v>
      </c>
    </row>
    <row r="44" spans="1:17" x14ac:dyDescent="0.3">
      <c r="B44" s="5" t="s">
        <v>166</v>
      </c>
      <c r="C44" s="5" t="s">
        <v>168</v>
      </c>
      <c r="D44" s="5" t="s">
        <v>169</v>
      </c>
      <c r="E44" s="5" t="s">
        <v>170</v>
      </c>
    </row>
    <row r="45" spans="1:17" x14ac:dyDescent="0.3">
      <c r="B45">
        <f>COUNTIF(Movies[industry],"bollywood")</f>
        <v>18</v>
      </c>
      <c r="C45">
        <f>SUMIF(Movies[[#All],[industry]],"Bollywood",Movies[[#All],[revenue in mln]])</f>
        <v>80909</v>
      </c>
      <c r="D45" s="8">
        <f>C45/O43</f>
        <v>5.1628411227834639E-2</v>
      </c>
      <c r="E45" s="9">
        <f>C45/B45</f>
        <v>4494.9444444444443</v>
      </c>
    </row>
    <row r="46" spans="1:17" x14ac:dyDescent="0.3">
      <c r="B46" s="5" t="s">
        <v>167</v>
      </c>
    </row>
    <row r="47" spans="1:17" x14ac:dyDescent="0.3">
      <c r="B47">
        <f>COUNTIF(Movies[industry],"hollywood")</f>
        <v>21</v>
      </c>
    </row>
  </sheetData>
  <conditionalFormatting sqref="A1:B40">
    <cfRule type="duplicateValues" dxfId="1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25" zoomScale="160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Abinaya Karthikeyan</cp:lastModifiedBy>
  <dcterms:created xsi:type="dcterms:W3CDTF">2015-06-05T18:17:20Z</dcterms:created>
  <dcterms:modified xsi:type="dcterms:W3CDTF">2025-02-24T07:32:26Z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